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media/image4.tmp" ContentType="image/jpeg"/>
  <Override PartName="/xl/media/image5.tmp" ContentType="image/jpeg"/>
  <Override PartName="/xl/drawings/drawing4.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924"/>
  <workbookPr defaultThemeVersion="166925"/>
  <mc:AlternateContent xmlns:mc="http://schemas.openxmlformats.org/markup-compatibility/2006">
    <mc:Choice Requires="x15">
      <x15ac:absPath xmlns:x15ac="http://schemas.microsoft.com/office/spreadsheetml/2010/11/ac" url="C:\Users\MARIA.GOMEZ\Documents\Documentación Gómez\"/>
    </mc:Choice>
  </mc:AlternateContent>
  <xr:revisionPtr revIDLastSave="0" documentId="8_{B7F3481D-9BCB-48A6-B3F5-796EF264785C}" xr6:coauthVersionLast="47" xr6:coauthVersionMax="47" xr10:uidLastSave="{00000000-0000-0000-0000-000000000000}"/>
  <bookViews>
    <workbookView xWindow="0" yWindow="0" windowWidth="20490" windowHeight="6855" activeTab="9" xr2:uid="{00000000-000D-0000-FFFF-FFFF00000000}"/>
  </bookViews>
  <sheets>
    <sheet name="RFP" sheetId="14" r:id="rId1"/>
    <sheet name="Finnegans" sheetId="7" r:id="rId2"/>
    <sheet name="Contagram" sheetId="1" r:id="rId3"/>
    <sheet name="Xubio" sheetId="6" r:id="rId4"/>
    <sheet name="Escalas de medición" sheetId="5" r:id="rId5"/>
    <sheet name="Ponderación y Justificación" sheetId="4" r:id="rId6"/>
    <sheet name="Puntaje Xubio" sheetId="12" r:id="rId7"/>
    <sheet name="Puntaje Finnegans" sheetId="11" r:id="rId8"/>
    <sheet name="Puntaje CONTAGRAM" sheetId="9" r:id="rId9"/>
    <sheet name="Comparación" sheetId="13" r:id="rId1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12" l="1"/>
  <c r="H54" i="9"/>
  <c r="H73" i="12"/>
  <c r="H54" i="12"/>
  <c r="E8" i="13"/>
  <c r="F8" i="13"/>
  <c r="D8" i="13"/>
  <c r="H86" i="11"/>
  <c r="H73" i="11"/>
  <c r="H54" i="11"/>
  <c r="H73" i="9"/>
  <c r="H86" i="9"/>
  <c r="H41" i="9"/>
  <c r="H86" i="12"/>
  <c r="H41" i="12"/>
  <c r="H16" i="12"/>
  <c r="H85" i="12"/>
  <c r="H84" i="12"/>
  <c r="H80" i="12"/>
  <c r="H79" i="12"/>
  <c r="H78" i="12"/>
  <c r="H77" i="12"/>
  <c r="H72" i="12"/>
  <c r="H71" i="12"/>
  <c r="H70" i="12"/>
  <c r="H62" i="12"/>
  <c r="H61" i="12"/>
  <c r="H60" i="12"/>
  <c r="H59" i="12"/>
  <c r="H53" i="12"/>
  <c r="H52" i="12"/>
  <c r="H63" i="12" s="1"/>
  <c r="H48" i="12"/>
  <c r="H47" i="12"/>
  <c r="H40" i="12"/>
  <c r="H39" i="12"/>
  <c r="H38" i="12"/>
  <c r="H37" i="12"/>
  <c r="H36" i="12"/>
  <c r="H35" i="12"/>
  <c r="H34" i="12"/>
  <c r="H31" i="12"/>
  <c r="H30" i="12"/>
  <c r="H29" i="12"/>
  <c r="H28" i="12"/>
  <c r="H25" i="12"/>
  <c r="H24" i="12"/>
  <c r="H23" i="12"/>
  <c r="H22" i="12"/>
  <c r="H21" i="12"/>
  <c r="H15" i="12"/>
  <c r="H14" i="12"/>
  <c r="H11" i="12"/>
  <c r="H8" i="12"/>
  <c r="H7" i="12"/>
  <c r="H6" i="12"/>
  <c r="H5" i="12"/>
  <c r="H87" i="12" s="1"/>
  <c r="H85" i="11"/>
  <c r="H84" i="11"/>
  <c r="H80" i="11"/>
  <c r="H79" i="11"/>
  <c r="H78" i="11"/>
  <c r="H77" i="11"/>
  <c r="H72" i="11"/>
  <c r="H71" i="11"/>
  <c r="H70" i="11"/>
  <c r="H62" i="11"/>
  <c r="H61" i="11"/>
  <c r="H60" i="11"/>
  <c r="H59" i="11"/>
  <c r="H53" i="11"/>
  <c r="H52" i="11"/>
  <c r="H63" i="11" s="1"/>
  <c r="H48" i="11"/>
  <c r="H47" i="11"/>
  <c r="H40" i="11"/>
  <c r="H39" i="11"/>
  <c r="H38" i="11"/>
  <c r="H37" i="11"/>
  <c r="H36" i="11"/>
  <c r="H35" i="11"/>
  <c r="H34" i="11"/>
  <c r="H31" i="11"/>
  <c r="H30" i="11"/>
  <c r="H29" i="11"/>
  <c r="H28" i="11"/>
  <c r="H25" i="11"/>
  <c r="H24" i="11"/>
  <c r="H23" i="11"/>
  <c r="H22" i="11"/>
  <c r="H21" i="11"/>
  <c r="H41" i="11" s="1"/>
  <c r="H15" i="11"/>
  <c r="H14" i="11"/>
  <c r="H13" i="11"/>
  <c r="H11" i="11"/>
  <c r="H8" i="11"/>
  <c r="H7" i="11"/>
  <c r="H6" i="11"/>
  <c r="H5" i="11"/>
  <c r="H87" i="11" s="1"/>
  <c r="H84" i="9"/>
  <c r="H80" i="9"/>
  <c r="H85" i="9"/>
  <c r="H59" i="9"/>
  <c r="H78" i="9"/>
  <c r="H79" i="9"/>
  <c r="H77" i="9"/>
  <c r="H72" i="9"/>
  <c r="H71" i="9"/>
  <c r="H70" i="9"/>
  <c r="H62" i="9"/>
  <c r="H61" i="9"/>
  <c r="H60" i="9"/>
  <c r="H53" i="9"/>
  <c r="H52" i="9"/>
  <c r="H48" i="9"/>
  <c r="H63" i="9" s="1"/>
  <c r="H47" i="9"/>
  <c r="H35" i="9"/>
  <c r="H36" i="9"/>
  <c r="H37" i="9"/>
  <c r="H38" i="9"/>
  <c r="H39" i="9"/>
  <c r="H40" i="9"/>
  <c r="H34" i="9"/>
  <c r="H29" i="9"/>
  <c r="H30" i="9"/>
  <c r="H31" i="9"/>
  <c r="H28" i="9"/>
  <c r="H25" i="9"/>
  <c r="H24" i="9"/>
  <c r="H23" i="9"/>
  <c r="H22" i="9"/>
  <c r="H21" i="9"/>
  <c r="H13" i="9"/>
  <c r="H14" i="9"/>
  <c r="H15" i="9"/>
  <c r="H11" i="9"/>
  <c r="H8" i="9"/>
  <c r="H6" i="9"/>
  <c r="H7" i="9"/>
  <c r="H5" i="9"/>
  <c r="H87" i="9" s="1"/>
  <c r="H16" i="11" l="1"/>
  <c r="H16"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tc={0CD7327A-944B-40D7-9C7D-EF9C8EA0416D}</author>
    <author>tc={EE78A99D-FB59-46E6-9812-5335EC1BD8D6}</author>
    <author>tc={6851FED6-C11C-4546-AA6F-0B641A32C7E2}</author>
    <author>tc={2D289BCD-E456-4CFF-B43C-D3EE221F3861}</author>
    <author>tc={CA5C25B2-294E-4579-A1B9-C8DE76C564EC}</author>
    <author>tc={492776FB-8647-4FA9-B84E-67FDB622F6FF}</author>
    <author>tc={9297EEA3-522F-4E93-ABBC-F06047D9A8B6}</author>
    <author>tc={5F345C01-5DBB-4620-8DE9-0647519DE7FE}</author>
    <author>tc={B07E68A6-D25D-48D1-84E1-159208A701AE}</author>
    <author>tc={C3777808-4417-403F-8F79-60FCC371B17C}</author>
    <author>tc={EBF50A34-27C0-4FDA-B2D6-A3A4A137B4CE}</author>
    <author>tc={BD82E093-DBEA-4628-BFBB-F27857D6477F}</author>
  </authors>
  <commentList>
    <comment ref="B1" authorId="0" shapeId="0" xr:uid="{00000000-0006-0000-0500-000001000000}">
      <text>
        <t>[Threaded comment]
Your version of Excel allows you to read this threaded comment; however, any edits to it will get removed if the file is opened in a newer version of Excel. Learn more: https://go.microsoft.com/fwlink/?linkid=870924
Comment:
    @Barbara Michalla @Luis Alejandro  Campos @María Josefina Melchiori @Mariano Landini Buenas! ¿Cómo andan?
Les queríamos consultar estos puntos que nos marcaron en la corrección:
- Todo lo que tiene que ver con integraciones, APIs, etc., normalmente es relativo al aspecto técnico de la solución.
- Relacionado con eso: Si plantean la integración con un sistema custom existente, tienen que indicar que mecanismo tiene dicho sistema para integrarse (APIs? importación de archivos CSVs?).  Si no el proveedor no tiene forma de contestar el item.
Nosotros creemos que es importante que la solución posea integraciones y a partir de ahí verificar la integración con la solución custom. Teniendo en cuenta que el sistema a medida que tiene hoy en día la empresa podría ser reemplazado por este nuevo proyecto. 
Por otro lado, si nos podrían explicar el punto 1 detalladamente ya que no logramos entender por qué no es un aspecto técnico. 
Gracias!
Reply:
    Nosotros creemos que es importante que la solución posea integraciones y a partir de ahí verificar la integración con la solución custom. Teniendo en cuenta que el sistema a medida que tiene hoy en día la empresa podría ser reemplazado por este nuevo proyecto. 
&gt; Ustedes están pidiendo en específico: "2.1 Interface con aplicaciones existentes del cliente" y "2.2 Compatibilidad con Base de Datos existente".  Si no consignan los requisitos de integración en cada caso (app y DB), no se puede contestar. Si les da lo mismo que tipo de integración tiene, no es eso lo que releja el RFP.
&gt;
&gt; Si lo plantean como general, pasa algo parecido con lo de "facilidad de uso".  Seguramente todos los proveedores van a tener alguna opción de integración. Por  ejemplo, la importación manual de archivos Excel/CSV/Texto es un tipo de integración entre sistemas.  Por eso la importancia de definir claramente cuál es la necesidad. 
Por otro lado, si nos podrían explicar el punto 1 detalladamente ya que no logramos entender por qué no es un aspecto técnico. 
&gt; Este comentario es a raíz de que plantearon temas técnicos como funcionales. Esto puede ser por error, o porque plantearon "integración" como un agrupador que en realidad representa varias funcionalidades (ej.: "Integración con gmail" lo veo más como diferentes funcionalidades del estilo "Alertas de stock por email", "envío de reportes por email", etc.)</t>
      </text>
    </comment>
    <comment ref="G14" authorId="1" shapeId="0" xr:uid="{00000000-0006-0000-0500-000002000000}">
      <text>
        <t xml:space="preserve">[Threaded comment]
Your version of Excel allows you to read this threaded comment; however, any edits to it will get removed if the file is opened in a newer version of Excel. Learn more: https://go.microsoft.com/fwlink/?linkid=870924
Comment:
    No posee una página de learning, solo videos en youtube y un centro de ayuda. 
</t>
      </text>
    </comment>
    <comment ref="B18" authorId="2" shapeId="0" xr:uid="{00000000-0006-0000-0500-000003000000}">
      <text>
        <t>[Threaded comment]
Your version of Excel allows you to read this threaded comment; however, any edits to it will get removed if the file is opened in a newer version of Excel. Learn more: https://go.microsoft.com/fwlink/?linkid=870924
Comment:
    Agregaría algún aspecto de seguridad</t>
      </text>
    </comment>
    <comment ref="B33" authorId="3" shapeId="0" xr:uid="{00000000-0006-0000-0500-000004000000}">
      <text>
        <t xml:space="preserve">[Threaded comment]
Your version of Excel allows you to read this threaded comment; however, any edits to it will get removed if the file is opened in a newer version of Excel. Learn more: https://go.microsoft.com/fwlink/?linkid=870924
Comment:
    Creo que podríamos agregar algunas caracteristicas que son mas de la aplicació o de los requerimientos que teniamos. Por ej lo de stock o lo de compras, etc. </t>
      </text>
    </comment>
    <comment ref="B47" authorId="4" shapeId="0" xr:uid="{00000000-0006-0000-0500-000005000000}">
      <text>
        <t>[Threaded comment]
Your version of Excel allows you to read this threaded comment; however, any edits to it will get removed if the file is opened in a newer version of Excel. Learn more: https://go.microsoft.com/fwlink/?linkid=870924
Comment:
    Plan por cantidad de operaciones mensual, Licencia por cantidad de usuarios</t>
      </text>
    </comment>
    <comment ref="I47" authorId="5" shapeId="0" xr:uid="{00000000-0006-0000-0500-000006000000}">
      <text>
        <t>[Threaded comment]
Your version of Excel allows you to read this threaded comment; however, any edits to it will get removed if the file is opened in a newer version of Excel. Learn more: https://go.microsoft.com/fwlink/?linkid=870924
Comment:
    No cobran por licencia.</t>
      </text>
    </comment>
    <comment ref="I48" authorId="6" shapeId="0" xr:uid="{00000000-0006-0000-0500-000007000000}">
      <text>
        <t>[Threaded comment]
Your version of Excel allows you to read this threaded comment; however, any edits to it will get removed if the file is opened in a newer version of Excel. Learn more: https://go.microsoft.com/fwlink/?linkid=870924
Comment:
    No cobran por licencia.</t>
      </text>
    </comment>
    <comment ref="G54" authorId="7" shapeId="0" xr:uid="{00000000-0006-0000-0500-000008000000}">
      <text>
        <t>[Threaded comment]
Your version of Excel allows you to read this threaded comment; however, any edits to it will get removed if the file is opened in a newer version of Excel. Learn more: https://go.microsoft.com/fwlink/?linkid=870924
Comment:
    Aumentos trimestrales, va en base de la inflación y el aumento del dolar. Me lo pasa</t>
      </text>
    </comment>
    <comment ref="H54" authorId="8" shapeId="0" xr:uid="{00000000-0006-0000-0500-000009000000}">
      <text>
        <t>[Threaded comment]
Your version of Excel allows you to read this threaded comment; however, any edits to it will get removed if the file is opened in a newer version of Excel. Learn more: https://go.microsoft.com/fwlink/?linkid=870924
Comment:
    Aumentos trimestrales, va en base de la inflación y el aumento del dolar. Me lo pasa</t>
      </text>
    </comment>
    <comment ref="I54" authorId="9" shapeId="0" xr:uid="{00000000-0006-0000-0500-00000A000000}">
      <text>
        <t>[Threaded comment]
Your version of Excel allows you to read this threaded comment; however, any edits to it will get removed if the file is opened in a newer version of Excel. Learn more: https://go.microsoft.com/fwlink/?linkid=870924
Comment:
    Aumentos trimestrales, va en base de la inflación y el aumento del dolar. Me lo pasa</t>
      </text>
    </comment>
    <comment ref="G73" authorId="10" shapeId="0" xr:uid="{00000000-0006-0000-0500-00000B000000}">
      <text>
        <t xml:space="preserve">[Threaded comment]
Your version of Excel allows you to read this threaded comment; however, any edits to it will get removed if the file is opened in a newer version of Excel. Learn more: https://go.microsoft.com/fwlink/?linkid=870924
Comment:
    Si decidimos dar de baja, e sistema queda hasta el ultimo dia del mes para hacer backup. Por un año se mantiene la información. </t>
      </text>
    </comment>
    <comment ref="G84" authorId="11" shapeId="0" xr:uid="{00000000-0006-0000-0500-00000C000000}">
      <text>
        <t xml:space="preserve">[Threaded comment]
Your version of Excel allows you to read this threaded comment; however, any edits to it will get removed if the file is opened in a newer version of Excel. Learn more: https://go.microsoft.com/fwlink/?linkid=870924
Comment:
    Para lo que es facturación, si la afip esta caido les explican a los clientes como funciona y como es externo. 
Si es parte de contagram se trabaja en esos minutos para que lo puedan resolver de la manera mas raído. Le dan un compensación económica.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tc={223B053F-73E4-47B9-B293-FBAEF481CC47}</author>
    <author>tc={2937C87C-315A-4485-963C-6139861866E1}</author>
    <author>tc={199E25F3-53A6-4ADF-BEE1-D27BF451DA14}</author>
    <author>tc={ECB15B84-82A0-49FB-82C3-DD40B5E4AC65}</author>
    <author>tc={D748DF24-C31B-45DC-B819-0148AFA72E87}</author>
  </authors>
  <commentList>
    <comment ref="B1" authorId="0" shapeId="0" xr:uid="{00000000-0006-0000-0600-000001000000}">
      <text>
        <t>[Threaded comment]
Your version of Excel allows you to read this threaded comment; however, any edits to it will get removed if the file is opened in a newer version of Excel. Learn more: https://go.microsoft.com/fwlink/?linkid=870924
Comment:
    @Barbara Michalla @Luis Alejandro  Campos @María Josefina Melchiori @Mariano Landini Buenas! ¿Cómo andan?
Les queríamos consultar estos puntos que nos marcaron en la corrección:
- Todo lo que tiene que ver con integraciones, APIs, etc., normalmente es relativo al aspecto técnico de la solución.
- Relacionado con eso: Si plantean la integración con un sistema custom existente, tienen que indicar que mecanismo tiene dicho sistema para integrarse (APIs? importación de archivos CSVs?).  Si no el proveedor no tiene forma de contestar el item.
Nosotros creemos que es importante que la solución posea integraciones y a partir de ahí verificar la integración con la solución custom. Teniendo en cuenta que el sistema a medida que tiene hoy en día la empresa podría ser reemplazado por este nuevo proyecto. 
Por otro lado, si nos podrían explicar el punto 1 detalladamente ya que no logramos entender por qué no es un aspecto técnico. 
Gracias!
Reply:
    Nosotros creemos que es importante que la solución posea integraciones y a partir de ahí verificar la integración con la solución custom. Teniendo en cuenta que el sistema a medida que tiene hoy en día la empresa podría ser reemplazado por este nuevo proyecto. 
&gt; Ustedes están pidiendo en específico: "2.1 Interface con aplicaciones existentes del cliente" y "2.2 Compatibilidad con Base de Datos existente".  Si no consignan los requisitos de integración en cada caso (app y DB), no se puede contestar. Si les da lo mismo que tipo de integración tiene, no es eso lo que releja el RFP.
&gt;
&gt; Si lo plantean como general, pasa algo parecido con lo de "facilidad de uso".  Seguramente todos los proveedores van a tener alguna opción de integración. Por  ejemplo, la importación manual de archivos Excel/CSV/Texto es un tipo de integración entre sistemas.  Por eso la importancia de definir claramente cuál es la necesidad. 
Por otro lado, si nos podrían explicar el punto 1 detalladamente ya que no logramos entender por qué no es un aspecto técnico. 
&gt; Este comentario es a raíz de que plantearon temas técnicos como funcionales. Esto puede ser por error, o porque plantearon "integración" como un agrupador que en realidad representa varias funcionalidades (ej.: "Integración con gmail" lo veo más como diferentes funcionalidades del estilo "Alertas de stock por email", "envío de reportes por email", etc.)</t>
      </text>
    </comment>
    <comment ref="B18" authorId="1" shapeId="0" xr:uid="{00000000-0006-0000-0600-000002000000}">
      <text>
        <t>[Threaded comment]
Your version of Excel allows you to read this threaded comment; however, any edits to it will get removed if the file is opened in a newer version of Excel. Learn more: https://go.microsoft.com/fwlink/?linkid=870924
Comment:
    Agregaría algún aspecto de seguridad</t>
      </text>
    </comment>
    <comment ref="B33" authorId="2" shapeId="0" xr:uid="{00000000-0006-0000-0600-000003000000}">
      <text>
        <t xml:space="preserve">[Threaded comment]
Your version of Excel allows you to read this threaded comment; however, any edits to it will get removed if the file is opened in a newer version of Excel. Learn more: https://go.microsoft.com/fwlink/?linkid=870924
Comment:
    Creo que podríamos agregar algunas caracteristicas que son mas de la aplicació o de los requerimientos que teniamos. Por ej lo de stock o lo de compras, etc. </t>
      </text>
    </comment>
    <comment ref="B47" authorId="3" shapeId="0" xr:uid="{00000000-0006-0000-0600-000004000000}">
      <text>
        <t>[Threaded comment]
Your version of Excel allows you to read this threaded comment; however, any edits to it will get removed if the file is opened in a newer version of Excel. Learn more: https://go.microsoft.com/fwlink/?linkid=870924
Comment:
    Plan por cantidad de operaciones mensual, Licencia por cantidad de usuarios</t>
      </text>
    </comment>
    <comment ref="G54" authorId="4" shapeId="0" xr:uid="{00000000-0006-0000-0600-000005000000}">
      <text>
        <t>[Threaded comment]
Your version of Excel allows you to read this threaded comment; however, any edits to it will get removed if the file is opened in a newer version of Excel. Learn more: https://go.microsoft.com/fwlink/?linkid=870924
Comment:
    Aumentos trimestrales, va en base de la inflación y el aumento del dolar. Me lo pasa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tc={A24D558E-731C-482D-BB80-584D0493E4B1}</author>
    <author>tc={8D952B37-FF35-4BF4-A5D7-D14735E17F21}</author>
    <author>tc={56801D19-241F-4BFA-AA11-F6E1EF9577EE}</author>
    <author>tc={019ABDF5-DBBF-4B45-9B1E-9BA0C3A43ED7}</author>
    <author>tc={41CCE8AD-F85D-4B6A-A5B1-54443F75AB46}</author>
  </authors>
  <commentList>
    <comment ref="B1" authorId="0" shapeId="0" xr:uid="{00000000-0006-0000-0700-000001000000}">
      <text>
        <t>[Threaded comment]
Your version of Excel allows you to read this threaded comment; however, any edits to it will get removed if the file is opened in a newer version of Excel. Learn more: https://go.microsoft.com/fwlink/?linkid=870924
Comment:
    @Barbara Michalla @Luis Alejandro  Campos @María Josefina Melchiori @Mariano Landini Buenas! ¿Cómo andan?
Les queríamos consultar estos puntos que nos marcaron en la corrección:
- Todo lo que tiene que ver con integraciones, APIs, etc., normalmente es relativo al aspecto técnico de la solución.
- Relacionado con eso: Si plantean la integración con un sistema custom existente, tienen que indicar que mecanismo tiene dicho sistema para integrarse (APIs? importación de archivos CSVs?).  Si no el proveedor no tiene forma de contestar el item.
Nosotros creemos que es importante que la solución posea integraciones y a partir de ahí verificar la integración con la solución custom. Teniendo en cuenta que el sistema a medida que tiene hoy en día la empresa podría ser reemplazado por este nuevo proyecto. 
Por otro lado, si nos podrían explicar el punto 1 detalladamente ya que no logramos entender por qué no es un aspecto técnico. 
Gracias!
Reply:
    Nosotros creemos que es importante que la solución posea integraciones y a partir de ahí verificar la integración con la solución custom. Teniendo en cuenta que el sistema a medida que tiene hoy en día la empresa podría ser reemplazado por este nuevo proyecto. 
&gt; Ustedes están pidiendo en específico: "2.1 Interface con aplicaciones existentes del cliente" y "2.2 Compatibilidad con Base de Datos existente".  Si no consignan los requisitos de integración en cada caso (app y DB), no se puede contestar. Si les da lo mismo que tipo de integración tiene, no es eso lo que releja el RFP.
&gt;
&gt; Si lo plantean como general, pasa algo parecido con lo de "facilidad de uso".  Seguramente todos los proveedores van a tener alguna opción de integración. Por  ejemplo, la importación manual de archivos Excel/CSV/Texto es un tipo de integración entre sistemas.  Por eso la importancia de definir claramente cuál es la necesidad. 
Por otro lado, si nos podrían explicar el punto 1 detalladamente ya que no logramos entender por qué no es un aspecto técnico. 
&gt; Este comentario es a raíz de que plantearon temas técnicos como funcionales. Esto puede ser por error, o porque plantearon "integración" como un agrupador que en realidad representa varias funcionalidades (ej.: "Integración con gmail" lo veo más como diferentes funcionalidades del estilo "Alertas de stock por email", "envío de reportes por email", etc.)</t>
      </text>
    </comment>
    <comment ref="B18" authorId="1" shapeId="0" xr:uid="{00000000-0006-0000-0700-000002000000}">
      <text>
        <t>[Threaded comment]
Your version of Excel allows you to read this threaded comment; however, any edits to it will get removed if the file is opened in a newer version of Excel. Learn more: https://go.microsoft.com/fwlink/?linkid=870924
Comment:
    Agregaría algún aspecto de seguridad</t>
      </text>
    </comment>
    <comment ref="B33" authorId="2" shapeId="0" xr:uid="{00000000-0006-0000-0700-000003000000}">
      <text>
        <t xml:space="preserve">[Threaded comment]
Your version of Excel allows you to read this threaded comment; however, any edits to it will get removed if the file is opened in a newer version of Excel. Learn more: https://go.microsoft.com/fwlink/?linkid=870924
Comment:
    Creo que podríamos agregar algunas caracteristicas que son mas de la aplicació o de los requerimientos que teniamos. Por ej lo de stock o lo de compras, etc. </t>
      </text>
    </comment>
    <comment ref="B47" authorId="3" shapeId="0" xr:uid="{00000000-0006-0000-0700-000004000000}">
      <text>
        <t>[Threaded comment]
Your version of Excel allows you to read this threaded comment; however, any edits to it will get removed if the file is opened in a newer version of Excel. Learn more: https://go.microsoft.com/fwlink/?linkid=870924
Comment:
    Plan por cantidad de operaciones mensual, Licencia por cantidad de usuarios</t>
      </text>
    </comment>
    <comment ref="G54" authorId="4" shapeId="0" xr:uid="{00000000-0006-0000-0700-000005000000}">
      <text>
        <t>[Threaded comment]
Your version of Excel allows you to read this threaded comment; however, any edits to it will get removed if the file is opened in a newer version of Excel. Learn more: https://go.microsoft.com/fwlink/?linkid=870924
Comment:
    Aumentos trimestrales, va en base de la inflación y el aumento del dolar. Me lo pasa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tc={5C209054-2074-47E8-BCEE-E29C7F29BD11}</author>
    <author>tc={E3E8107D-247D-445E-A445-0CE4185CFAD1}</author>
    <author>tc={7E68756D-5FEB-4320-8095-B5225BAA9F3C}</author>
    <author>tc={FFE94F31-43A8-49A4-BDF7-FA19AD288819}</author>
    <author>tc={C9E00C08-3CC4-49AF-8BF4-A01828A2B1A8}</author>
  </authors>
  <commentList>
    <comment ref="B1" authorId="0" shapeId="0" xr:uid="{00000000-0006-0000-0800-000001000000}">
      <text>
        <t>[Threaded comment]
Your version of Excel allows you to read this threaded comment; however, any edits to it will get removed if the file is opened in a newer version of Excel. Learn more: https://go.microsoft.com/fwlink/?linkid=870924
Comment:
    @Barbara Michalla @Luis Alejandro  Campos @María Josefina Melchiori @Mariano Landini Buenas! ¿Cómo andan?
Les queríamos consultar estos puntos que nos marcaron en la corrección:
- Todo lo que tiene que ver con integraciones, APIs, etc., normalmente es relativo al aspecto técnico de la solución.
- Relacionado con eso: Si plantean la integración con un sistema custom existente, tienen que indicar que mecanismo tiene dicho sistema para integrarse (APIs? importación de archivos CSVs?).  Si no el proveedor no tiene forma de contestar el item.
Nosotros creemos que es importante que la solución posea integraciones y a partir de ahí verificar la integración con la solución custom. Teniendo en cuenta que el sistema a medida que tiene hoy en día la empresa podría ser reemplazado por este nuevo proyecto. 
Por otro lado, si nos podrían explicar el punto 1 detalladamente ya que no logramos entender por qué no es un aspecto técnico. 
Gracias!
Reply:
    Nosotros creemos que es importante que la solución posea integraciones y a partir de ahí verificar la integración con la solución custom. Teniendo en cuenta que el sistema a medida que tiene hoy en día la empresa podría ser reemplazado por este nuevo proyecto. 
&gt; Ustedes están pidiendo en específico: "2.1 Interface con aplicaciones existentes del cliente" y "2.2 Compatibilidad con Base de Datos existente".  Si no consignan los requisitos de integración en cada caso (app y DB), no se puede contestar. Si les da lo mismo que tipo de integración tiene, no es eso lo que releja el RFP.
&gt;
&gt; Si lo plantean como general, pasa algo parecido con lo de "facilidad de uso".  Seguramente todos los proveedores van a tener alguna opción de integración. Por  ejemplo, la importación manual de archivos Excel/CSV/Texto es un tipo de integración entre sistemas.  Por eso la importancia de definir claramente cuál es la necesidad. 
Por otro lado, si nos podrían explicar el punto 1 detalladamente ya que no logramos entender por qué no es un aspecto técnico. 
&gt; Este comentario es a raíz de que plantearon temas técnicos como funcionales. Esto puede ser por error, o porque plantearon "integración" como un agrupador que en realidad representa varias funcionalidades (ej.: "Integración con gmail" lo veo más como diferentes funcionalidades del estilo "Alertas de stock por email", "envío de reportes por email", etc.)</t>
      </text>
    </comment>
    <comment ref="G14" authorId="1" shapeId="0" xr:uid="{00000000-0006-0000-0800-000002000000}">
      <text>
        <t xml:space="preserve">[Threaded comment]
Your version of Excel allows you to read this threaded comment; however, any edits to it will get removed if the file is opened in a newer version of Excel. Learn more: https://go.microsoft.com/fwlink/?linkid=870924
Comment:
    No posee una página de learning, solo videos en youtube y un centro de ayuda. 
</t>
      </text>
    </comment>
    <comment ref="B18" authorId="2" shapeId="0" xr:uid="{00000000-0006-0000-0800-000003000000}">
      <text>
        <t>[Threaded comment]
Your version of Excel allows you to read this threaded comment; however, any edits to it will get removed if the file is opened in a newer version of Excel. Learn more: https://go.microsoft.com/fwlink/?linkid=870924
Comment:
    Agregaría algún aspecto de seguridad</t>
      </text>
    </comment>
    <comment ref="B33" authorId="3" shapeId="0" xr:uid="{00000000-0006-0000-0800-000004000000}">
      <text>
        <t xml:space="preserve">[Threaded comment]
Your version of Excel allows you to read this threaded comment; however, any edits to it will get removed if the file is opened in a newer version of Excel. Learn more: https://go.microsoft.com/fwlink/?linkid=870924
Comment:
    Creo que podríamos agregar algunas caracteristicas que son mas de la aplicació o de los requerimientos que teniamos. Por ej lo de stock o lo de compras, etc. </t>
      </text>
    </comment>
    <comment ref="B47" authorId="4" shapeId="0" xr:uid="{00000000-0006-0000-0800-000005000000}">
      <text>
        <t>[Threaded comment]
Your version of Excel allows you to read this threaded comment; however, any edits to it will get removed if the file is opened in a newer version of Excel. Learn more: https://go.microsoft.com/fwlink/?linkid=870924
Comment:
    Plan por cantidad de operaciones mensual, Licencia por cantidad de usuarios</t>
      </text>
    </comment>
  </commentList>
</comments>
</file>

<file path=xl/sharedStrings.xml><?xml version="1.0" encoding="utf-8"?>
<sst xmlns="http://schemas.openxmlformats.org/spreadsheetml/2006/main" count="1061" uniqueCount="241">
  <si>
    <t xml:space="preserve">El el siguiente documento se encontrarán los papeles de trabajo del RFP. Para los siguientes proveedores, Finnegans, Contagram y Xubio. </t>
  </si>
  <si>
    <r>
      <rPr>
        <b/>
        <sz val="10.5"/>
        <color rgb="FF000000"/>
        <rFont val="Arial"/>
      </rPr>
      <t>FINNEGANS</t>
    </r>
    <r>
      <rPr>
        <sz val="10.5"/>
        <color rgb="FF000000"/>
        <rFont val="Arial"/>
      </rPr>
      <t> </t>
    </r>
  </si>
  <si>
    <t> </t>
  </si>
  <si>
    <t>ANTECEDENTES DE LA EMPRESA </t>
  </si>
  <si>
    <t>Tipo social de la organización </t>
  </si>
  <si>
    <t>Finnegans S.A </t>
  </si>
  <si>
    <t>Ubicación de la sede central y filiales </t>
  </si>
  <si>
    <t>Guevara 533, CABA </t>
  </si>
  <si>
    <t>Breve resumen de la trayectoria </t>
  </si>
  <si>
    <t>Nace en Buenos Aires, y desde hace 28 años ayudan a las organizaciones de Latinoamérica a transformarse aprovechando la tecnología, para que crezcan. </t>
  </si>
  <si>
    <t>Su negocio se basa en crear software innovador, de máxima calidad, con las tecnologías de desarrollo más avanzadas, y con modelos de funcionamiento que soporten y estimulen el mejor funcionamiento de la gestión que resuelven. </t>
  </si>
  <si>
    <t>Recursos y estrategia corporativa </t>
  </si>
  <si>
    <r>
      <t>Sistema que permitirá gestionar de forma online, cómo, cuándo y desde donde quieras.</t>
    </r>
    <r>
      <rPr>
        <b/>
        <sz val="9"/>
        <color rgb="FF404040"/>
        <rFont val="Arial"/>
        <charset val="1"/>
      </rPr>
      <t> </t>
    </r>
  </si>
  <si>
    <t>PRESENTACIÓN DEL PRODUCTO </t>
  </si>
  <si>
    <t>Nombre del producto </t>
  </si>
  <si>
    <t>Finnegans GO </t>
  </si>
  <si>
    <r>
      <t>F</t>
    </r>
    <r>
      <rPr>
        <sz val="9"/>
        <color rgb="FF404040"/>
        <rFont val="Arial"/>
        <charset val="1"/>
      </rPr>
      <t>uncionalidades clave </t>
    </r>
  </si>
  <si>
    <t>Gestión de Stock, Tesorería, Ventas, Contabilidad, Compras, Impuestos.  </t>
  </si>
  <si>
    <t>Requerimientos técnicos </t>
  </si>
  <si>
    <t>Acceso desde computadora con acceso a internet, se accede desde cualquier navegador (Google Chrome, Mozilla Firefox, Safari). </t>
  </si>
  <si>
    <t>Integración </t>
  </si>
  <si>
    <t>Si (mercadolibre, por ej) </t>
  </si>
  <si>
    <t>Licenciamiento y modalidad de contratación </t>
  </si>
  <si>
    <t>Por usuario (línea Ceres) y por módulo (lineaTeamplace) </t>
  </si>
  <si>
    <t>https://www.youtube.com/watch?v=y81s9wOXOFU  </t>
  </si>
  <si>
    <r>
      <t>CONTAGRAM</t>
    </r>
    <r>
      <rPr>
        <sz val="10.5"/>
        <rFont val="Arial"/>
        <charset val="1"/>
      </rPr>
      <t> </t>
    </r>
  </si>
  <si>
    <t>Contagram Argentina S.R.L. </t>
  </si>
  <si>
    <t>Nicaragua 4987, C1414 CABA </t>
  </si>
  <si>
    <t>Nace de la experiencia laboral de sus fundadores. En el 2015 se unieron para desarrollar y crear Contagram. Cuentan con oficinas en Buenos Aires, Chile y Venezuela. </t>
  </si>
  <si>
    <t>Sistema de gestión en la nube que te permite facilitar la administración de tu empresa, de manera simple, rápida e intuitiva.  </t>
  </si>
  <si>
    <t>Contagram </t>
  </si>
  <si>
    <t>Gestión de ventas, compras, stock, cobranzas, informes, tesorería. </t>
  </si>
  <si>
    <t>Computadora con acceso a Internet y un navegador. </t>
  </si>
  <si>
    <t>No </t>
  </si>
  <si>
    <t>Mediante plan de suscripción mensual, sin licencia inicial, actualizaciones ni mantenimiento extra. </t>
  </si>
  <si>
    <t>https://www.youtube.com/watch?v=Z5zdyWWIrHw </t>
  </si>
  <si>
    <t>Caso Éxito Rosewood: https://www.youtube.com/watch?v=EyTobXCKjF0 </t>
  </si>
  <si>
    <r>
      <t>Xubio</t>
    </r>
    <r>
      <rPr>
        <sz val="10.5"/>
        <rFont val="Arial"/>
        <charset val="1"/>
      </rPr>
      <t> </t>
    </r>
  </si>
  <si>
    <t>Soluciones Online S.A </t>
  </si>
  <si>
    <t>Guevara 533 3° - Buenos Aires - Argentina </t>
  </si>
  <si>
    <t>Nacen en 2015 con la misión de simplificar el trabajo de las pequeñas empresas y ayudarlas a crecer. Para eso ofrecemos un producto de clase mundial, con la tecnología más avanzada y la mejor atención al cliente, a un precio accesible para pequeñas empresas, ayudando a que su trabajo sea más simple y puedan usar su tiempo para hacer crecer su negocio </t>
  </si>
  <si>
    <t>Xubio  </t>
  </si>
  <si>
    <t>Facturas electrónicas, presupuestos, tener una visión general de las finanzas de la empresa, de las cuentas a cobrar y a pagar, del stock de mercaderías, reportes de resultados, financieros, impositivos y contables. </t>
  </si>
  <si>
    <t>Computadora con acceso a Internet.  </t>
  </si>
  <si>
    <t>Si, Mercado pago, Mercado libre, Tienda Nube, Mercado Shops, Woo Commerce.  </t>
  </si>
  <si>
    <t>Plan para empresas (Empresa Básico, Empresa Estándar, Empresa, Avanzado, Empresa PRO) </t>
  </si>
  <si>
    <t>Aspecto PROVEEDOR</t>
  </si>
  <si>
    <t>Descripción </t>
  </si>
  <si>
    <t>Requisitos </t>
  </si>
  <si>
    <t>Puntaje </t>
  </si>
  <si>
    <t>Cumple las expectativas</t>
  </si>
  <si>
    <t>Cumple con la trayectoria en el rubro y su metodología alcanza los estándares de la organización.</t>
  </si>
  <si>
    <t>Cumple por debajo de las expectativas</t>
  </si>
  <si>
    <t>Cumple con la trayectoria en el rubro o su metodología alcanza los estándares de la organización.</t>
  </si>
  <si>
    <t>No cumple</t>
  </si>
  <si>
    <t xml:space="preserve">No tiene la trayectoria en el rubro requerido y su metodología no alcanza con los estándares de la organización. </t>
  </si>
  <si>
    <t>Aspecto FUNCIONAL</t>
  </si>
  <si>
    <t>Supera ampliamente</t>
  </si>
  <si>
    <t xml:space="preserve">Supera y ofrece mas funcionalidades sin realizar ningún tipo de adapatacion. </t>
  </si>
  <si>
    <t xml:space="preserve">Cumple nativamente </t>
  </si>
  <si>
    <t>Implica que la funcionalidad es cubierta por el producto ofrecido en su totalidad sin realizar ningún tipo de adaptación.</t>
  </si>
  <si>
    <t>Cumple con ajustes</t>
  </si>
  <si>
    <t>Se deben realizar pequeños ajustes y configuraciones para cubrir la funcionalidad en su totalidad.</t>
  </si>
  <si>
    <t xml:space="preserve">Cumple con desarrollo </t>
  </si>
  <si>
    <t>Para que cumpla con la totalidad de la funcionalidad, se deben realizar desarrollos.</t>
  </si>
  <si>
    <t>No cumple con la funcionalidad.</t>
  </si>
  <si>
    <t>Aspecto TÉCNICO</t>
  </si>
  <si>
    <t>Cumple totalmente</t>
  </si>
  <si>
    <t>Implica que el requerimiento se cumple en su totalidad.</t>
  </si>
  <si>
    <t>Cumple mínimamente</t>
  </si>
  <si>
    <t>Son cubiertas las exigencias técnicas mínimas.</t>
  </si>
  <si>
    <t>Implica que el requerimiento no puede ser cubierto.</t>
  </si>
  <si>
    <t>Aspecto ECONÓMICO</t>
  </si>
  <si>
    <t>El costo cumple ampliamente con el presupuesto.</t>
  </si>
  <si>
    <t>Cumple mayormente</t>
  </si>
  <si>
    <t>El costo abarca un porcentaje medio del presupuesto establecido.</t>
  </si>
  <si>
    <t>Cumple moderadamente</t>
  </si>
  <si>
    <t>El costo abarca un porcentaje del presupuesto alto.</t>
  </si>
  <si>
    <t>El costo abarca un porcentaje del presupuesto muy alto.</t>
  </si>
  <si>
    <t>El costo que exige el proveedor se excede del máximo establecido.</t>
  </si>
  <si>
    <t xml:space="preserve">Ponderación </t>
  </si>
  <si>
    <t>Comentarios</t>
  </si>
  <si>
    <t>Contagram</t>
  </si>
  <si>
    <t>Finnegans</t>
  </si>
  <si>
    <t>Xubio</t>
  </si>
  <si>
    <t>Categoría</t>
  </si>
  <si>
    <t>Ponderación</t>
  </si>
  <si>
    <t>Descripción</t>
  </si>
  <si>
    <t>Justificación</t>
  </si>
  <si>
    <t>1. Trayectoria</t>
  </si>
  <si>
    <t>1.1 Implementaciones exitosas en el rubro</t>
  </si>
  <si>
    <t xml:space="preserve">Cantidad de implementaciones exitosas que el proveedor llevó a cabo dentro de la industria.  </t>
  </si>
  <si>
    <t xml:space="preserve">La implementación debe cumplir con las expectativas pactadas en la planificación. </t>
  </si>
  <si>
    <t>Cumple: +5
No Cumple: -5</t>
  </si>
  <si>
    <t>1.2 Años de experiencia</t>
  </si>
  <si>
    <t>Tiempo desde la fundación del proveedor.</t>
  </si>
  <si>
    <t xml:space="preserve">Si bien es un punto importante, Todo Limpieza requiere que se cumplan los requerimientos funcionales. El tiempo de la empresa es importante pero no el principal, </t>
  </si>
  <si>
    <t>1.3 Proyección y tiempos de la implementación</t>
  </si>
  <si>
    <t xml:space="preserve">Se valorará los tiempos de implementación pactados. </t>
  </si>
  <si>
    <t xml:space="preserve">De acuerdo a la planificación se debe obtener un despliegue eficiente y éxitoso. </t>
  </si>
  <si>
    <t>Cumple: -1 año
Cumple por debajo de las expectativas: +1 año</t>
  </si>
  <si>
    <t>1.4 Experiencias con clientes en el rubro</t>
  </si>
  <si>
    <t>Si poseen proyectos anteriores realizados a clientes del rubro comercial, y cuáles son los rubros en los que han trabajado.</t>
  </si>
  <si>
    <t xml:space="preserve">La experiencia en el rubro es importante para poder disminuir errores y confusiones, dado que tienen más implementaciones en el mercado. </t>
  </si>
  <si>
    <t>Cumple: Tiene clientes del rubro
No cumple: No tiene clientes del rubro</t>
  </si>
  <si>
    <t>SUBTOTAL</t>
  </si>
  <si>
    <t>2. Servicio</t>
  </si>
  <si>
    <t>2.1 Modelo de Soporte</t>
  </si>
  <si>
    <t>Si cuentan con un modelo de atención ante inconvenientes en el funcionamiento del aplicativo.</t>
  </si>
  <si>
    <t xml:space="preserve">El proveedor debe brindar soporte ante cualquier inquietud que surja de parte de Todo Limpieza. </t>
  </si>
  <si>
    <t>Cumple: Brinda soporte
No Cumple: No brinda</t>
  </si>
  <si>
    <t>2.2 Metodología de Trabajo Agile</t>
  </si>
  <si>
    <t>¿El proveedor utiliza metodologías agiles para el desarrollo de los proyectos?</t>
  </si>
  <si>
    <t>Es importante tener fluidez a la hora de trabajar para poder darle respuesta de la mejor y mas rapida forma posible a los usuarios.</t>
  </si>
  <si>
    <t>Cumple: Usa Agile
No cumple: No usa agile</t>
  </si>
  <si>
    <t>2.3 Documentación y manuales de usuario</t>
  </si>
  <si>
    <t>Si cuentan con foro de soporte ante problemas o documentación de ellos</t>
  </si>
  <si>
    <t xml:space="preserve">Es importante tener bien documentado los procesos que se llevarán a cabo. Si posee alguna certificación o esa documentación la pide algún regulador. Por aspectos de cumplimientos la información debe estar docuementada. </t>
  </si>
  <si>
    <t>Cumple: Tiene soporte, documentos, manuales de usuario
No cumple: No tiene soporte, documentos, manuales de usuario</t>
  </si>
  <si>
    <t>2.4 Metodología de capacitación de usuario</t>
  </si>
  <si>
    <t xml:space="preserve">Si cuentan con capacitación para el usuario y las formas utilizadas por la empresa para capacitar </t>
  </si>
  <si>
    <t xml:space="preserve">Es de suma importancia contar con tutoriales o una persona designada de la orgación para que puedan capacitar a los usuarios de Todo Limpieza antes de comenzar a utilizar el nuevo SW. </t>
  </si>
  <si>
    <t>Cumple: Tiene capacitaciones
No cumple: No tiene Capacitaciones</t>
  </si>
  <si>
    <t>2.5 UX Demo</t>
  </si>
  <si>
    <t>Si envian una copia de demostración, y entender como es la interfaz para nuestros empleados.</t>
  </si>
  <si>
    <t xml:space="preserve">1. Características generales </t>
  </si>
  <si>
    <t>1.1 Look and Feel</t>
  </si>
  <si>
    <t xml:space="preserve">Si el diseño de la app es acorde a las temáticas actuales del mercado. </t>
  </si>
  <si>
    <t>Es importante que la herramienta tenga una interfaz moderna-</t>
  </si>
  <si>
    <t>Cumple: Diseño moderno
No cumple: Diseño antiguo</t>
  </si>
  <si>
    <t>1.2 Lenguaje del sistema</t>
  </si>
  <si>
    <t>Si la demostración contempla el idioma Español.</t>
  </si>
  <si>
    <t>Al tener proveedores locales e internacionales, el sitio debe tener diversidad de lenguaje</t>
  </si>
  <si>
    <t>Cumple: Contempla español
No cumple: No contempla español</t>
  </si>
  <si>
    <t>1.3 Escalabilidad</t>
  </si>
  <si>
    <t>Si se puede añadir funciones nuevas recurrentemente.</t>
  </si>
  <si>
    <t xml:space="preserve">Se tendrá en cuenta que la herramienta permita expandir según las necesidades del negocio. </t>
  </si>
  <si>
    <t>Cumple: Es escalable
No cumple: No es escalable</t>
  </si>
  <si>
    <t>1.4 Dif de stock</t>
  </si>
  <si>
    <t>Si cuenta con la posiblidad de separar por módulos los distintos stocks.</t>
  </si>
  <si>
    <t xml:space="preserve">Es importante que la herramienta nos haga la diferencia de stock ya que es el proceso core que queremos mejorar. </t>
  </si>
  <si>
    <t>1.5 Maestros</t>
  </si>
  <si>
    <t xml:space="preserve">Si la solucion cuenta con maestros de proveedores, clientes, productos, condiciones de pago, bancos, chequeras, depositos, monedas, etc.  </t>
  </si>
  <si>
    <t xml:space="preserve">2. Características de los procesos </t>
  </si>
  <si>
    <t>1.6 Circuito de compras</t>
  </si>
  <si>
    <t>Si se cuenta con circuito de compras(solicitudes, cotizaciones, ordenes de compra, remito, factura) y como se integra con el stock</t>
  </si>
  <si>
    <t>1.7 Circuito de ventas</t>
  </si>
  <si>
    <t>Si se cuenta con circuito de ventas(presupuesto, pedido de venta, factura) y como se integra con el stock, factura electronica y layouts.</t>
  </si>
  <si>
    <t>1.8 Circuito financiero</t>
  </si>
  <si>
    <t>Si cuenta con circuito de cobros y pagos. Consulta de cuentas corrientes</t>
  </si>
  <si>
    <t>1.9 Informes</t>
  </si>
  <si>
    <t>Si cuentan con informes de ventas en diferentes monedas(acumulado por vendedor, provincia, periodo), cobranzas, kardex y saldos de stock.</t>
  </si>
  <si>
    <t>2.Características de la aplicación</t>
  </si>
  <si>
    <t>2.1 Modelo predictivo</t>
  </si>
  <si>
    <t xml:space="preserve">Si la aplicación tiene información precargada que ayude a la agilización de las altas de stock. </t>
  </si>
  <si>
    <t xml:space="preserve">2.2 Tablero de control </t>
  </si>
  <si>
    <t>Si la aplicación permite ver dashboards de los distintos productos, entender lo mas vendido y a quienes, y gráficos ganancias por productos</t>
  </si>
  <si>
    <t xml:space="preserve">Es importante contar con la info centralizada en dashboard que ayudarán a las decisiones estratégicas. </t>
  </si>
  <si>
    <t>2.3 Notificación</t>
  </si>
  <si>
    <t>Si la aplicación permite habilitar pop-ups para entender cuando haya poco stock y si cumple con algun Machine Learning  para entender si se podría automatizar.</t>
  </si>
  <si>
    <t>No es un requerimiento prioritario pero estaría bueno que posea esta funcionalidad</t>
  </si>
  <si>
    <t>2.4 Integracion con Gmail</t>
  </si>
  <si>
    <t>Si la aplicación permite realizar una interfaz con Gmail para notificaciones y otros avisos.</t>
  </si>
  <si>
    <t>2.5 Módulo de Facturacion</t>
  </si>
  <si>
    <t xml:space="preserve">IMPOO. Se valorará que exista un módulo de facturación integrado al de stock. </t>
  </si>
  <si>
    <t xml:space="preserve">Se requiere en mayor medida que el módulo de facturación este integrado al de inventario. </t>
  </si>
  <si>
    <t>2.6 Reporting</t>
  </si>
  <si>
    <t>Si la aplicación permite generar reportes y exportarlos como CSV/XLS.</t>
  </si>
  <si>
    <t xml:space="preserve">Se valora poder exportar reportes, ya que es uno de los requerimientos para la toma de decisiones. </t>
  </si>
  <si>
    <t>2.7 Reporting en tiempo real</t>
  </si>
  <si>
    <t>Si la aplicación tiene habilitado un tablero para poder ver los datos actualizados de la forma más rápida posible. Por ejemplo con gráficos de stock.</t>
  </si>
  <si>
    <t>1. Costos base</t>
  </si>
  <si>
    <t>1.1 Costo Licencias</t>
  </si>
  <si>
    <t>Se evalua costo de adquisición, cantidad de licencias y usuarios que pueden acceder a la plataforma.
Cantidad de usuarios: 4</t>
  </si>
  <si>
    <t xml:space="preserve">El costo es uno de los puntos que más se valora ya que la organización no tiene demasiado presupuesto para un cambio. </t>
  </si>
  <si>
    <t>Supera ampliamente: $0 a $1000
Cumple mayormente: $1000 a $1999
Cumple moderadamente: $2000 a $2999
Cumple mínimamente: $3000 a $5000
No cumple: +$5001</t>
  </si>
  <si>
    <t>1.2 Costo de implementacion</t>
  </si>
  <si>
    <t>Se evalua el costo de despligue de la aplicacion.</t>
  </si>
  <si>
    <t xml:space="preserve">Se tendrá en cuenta los costos de implementación. </t>
  </si>
  <si>
    <t>Supera ampliamente: $0 a $100.000
Cumple mayormente: $ 100.001 a $150.000
Cumple moderadamente: $150.001 a $200.000
Cumple mínimamente: $200.001 a $250.000
No cumple: +$250.001</t>
  </si>
  <si>
    <t>2. Condiciones</t>
  </si>
  <si>
    <t>2.1 Método de facturacion</t>
  </si>
  <si>
    <t>Si tienen un forma de financiación para ir abonando el proyecto.</t>
  </si>
  <si>
    <t>2.2 Divisa de facturación</t>
  </si>
  <si>
    <t>Se evalúa la moneda corriente al efectuar el pago.</t>
  </si>
  <si>
    <t>No es un requerimiento prioritario la divisa pero se tendrá en cuenta que sea en pesos ARG.</t>
  </si>
  <si>
    <t>2.3 Actualización de precios por inflación</t>
  </si>
  <si>
    <t>Si tienen un plan de actualización de precios debido a cuestiones económicas.</t>
  </si>
  <si>
    <t xml:space="preserve">Se tendrá en cuenta los ajustes por inflación ya que nos encontramos en un país con movimientos económicos recurrentes. </t>
  </si>
  <si>
    <t>2.4 Condiciones de contratación</t>
  </si>
  <si>
    <t>Si poseen contrato ya preestablecido con las condiciones formalizadas.</t>
  </si>
  <si>
    <t>Es importante poder tener una financiación y no tener que pagar de contado, ya que el flujo de ventas va a acompañar el costo</t>
  </si>
  <si>
    <t>N/A</t>
  </si>
  <si>
    <t>3. Costo de Mantenimiento y/o Soporte</t>
  </si>
  <si>
    <t>3.1 Costos adicionales al proyecto</t>
  </si>
  <si>
    <t>Si posee costo por mantenimiento del software ante actualizaciones.</t>
  </si>
  <si>
    <t>3.2 Costos por soporte</t>
  </si>
  <si>
    <t>Si tienen costos por soporte o mantenimiento por ayuda ante un incidente.</t>
  </si>
  <si>
    <t>3.3 Costos Variables</t>
  </si>
  <si>
    <t>Si tienen costos no identificados.</t>
  </si>
  <si>
    <t>3.4 Trazabilidad de la facturación</t>
  </si>
  <si>
    <t>Poder entender si es un método, dependiendo del stock como medir el costo o predecirlo</t>
  </si>
  <si>
    <t>1. Seguridad</t>
  </si>
  <si>
    <t>1.1 Cantidad de usuarios y roles previstos para la aplicación</t>
  </si>
  <si>
    <t>Se debe validar que se puedan tener la suficiente cantidad de usuarios y roles necesarios para ingresar y trabajar en la plataforma.</t>
  </si>
  <si>
    <t>1.2 Método para resguardo de información</t>
  </si>
  <si>
    <t>Se debe tener claro cuál será el procedimiento para realizar backups de la información.</t>
  </si>
  <si>
    <t xml:space="preserve">La información es lo más importante que tiene Todo Limpieza luego de sus productos. Es importante que cuenten con backup de la información. </t>
  </si>
  <si>
    <t>1.3 Logueo de datos // Seguridad</t>
  </si>
  <si>
    <t>Entender que usuarios se loguean y que registro hacen en la aplicacion.</t>
  </si>
  <si>
    <t>1.5 Datos</t>
  </si>
  <si>
    <t xml:space="preserve">Donde estarán ubicados los datos del cliente, por cuánto tiempo se resguardan. </t>
  </si>
  <si>
    <t>Se tendrá en cuenta donde están ubicados los datos y quién tiene acceso ya que son datos confidenciales de clientes.</t>
  </si>
  <si>
    <t>2. Integración</t>
  </si>
  <si>
    <t>2.1 Interface con aplicaciones existentes del cliente</t>
  </si>
  <si>
    <t>La aplicación debe funcionar de forma que pueda comunicarse con otros aplicativos y base de datos ya utilizados en la compañía.</t>
  </si>
  <si>
    <t xml:space="preserve">Se tendrá en cuenta que la app se pueda integrar con el sistema a medida que actualmente tiene Todo Limpieza. </t>
  </si>
  <si>
    <t>2.2 Compatibilidad con Base de Datos existente</t>
  </si>
  <si>
    <t>Se debe tener acceso a la información ya existente en base de datos creadas anteriormente.</t>
  </si>
  <si>
    <t>2.3 Compatibilidad con computadoras existentes en el cliente</t>
  </si>
  <si>
    <t>La aplicación debe funcionar en los equipos disponibles.</t>
  </si>
  <si>
    <t>Hoy en día no se cambiará el hardware, por lo cual, es de suma importancia que se pueda llegar a adaptar.</t>
  </si>
  <si>
    <t>2.4 Adaptabilidad</t>
  </si>
  <si>
    <t>Si la aplicación tiene un formato que puede utilizarse de forma eficaz en diferentes entornos visuales.</t>
  </si>
  <si>
    <t xml:space="preserve">Se requiere en menor medida la adaptabilidad de device. </t>
  </si>
  <si>
    <t>3. Estabilidad</t>
  </si>
  <si>
    <t>3.1 Existencia de Plan de Contingencias</t>
  </si>
  <si>
    <t>Ante una caida del software cómo sigue operando la empresa.</t>
  </si>
  <si>
    <t xml:space="preserve">Se valorá en gran medida el plan de contigencias, ya que la empresa de alguna forma tendrá que seguir operando. </t>
  </si>
  <si>
    <t>Preguntar qué pasa si se cae AWS</t>
  </si>
  <si>
    <t>3.2 Disponibilidad de la información</t>
  </si>
  <si>
    <t>Se debe tener acceso al programa de forma continua.</t>
  </si>
  <si>
    <t>Es indispensable que la información esté disponible 24/07,</t>
  </si>
  <si>
    <t xml:space="preserve">Informes: Análisis de Facturas, Composición de Saldos, Cuenta Corriente, Ordenes de Compra Pendientes, Tracking
Maestro: de Proveedores
Inventarios
Informes: Stock por depósito, Ingresos y egresos por depósito
Maestros: Productos, Depósitos
Contabilidad
Informes: Libro Diario, Libro Mayor, Cuadro de resultados, Balance sumas y saldos moneda principal
Maestros: Cotizaciones de Monedas
Tesorería
Informes: Análisis de Cobranzas, Análisis de Pagos, Seguimiento de Cheque
Maestros: Condiciones de Pago, Chequeras
Cuentas corrientes de clientes, Cuentas corrientes de Proveedor
</t>
  </si>
  <si>
    <t>Puntaje final</t>
  </si>
  <si>
    <t>Total:</t>
  </si>
  <si>
    <t>Esperado</t>
  </si>
  <si>
    <t>Proveedor</t>
  </si>
  <si>
    <t>Funcional</t>
  </si>
  <si>
    <t>Económico</t>
  </si>
  <si>
    <t>Técnico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</si>
</sst>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Calibri"/>
      <family val="2"/>
      <scheme val="minor"/>
    </font>
    <font>
      <sz val="10.5"/>
      <name val="Arial"/>
      <charset val="1"/>
    </font>
    <font>
      <b/>
      <sz val="10.5"/>
      <name val="Arial"/>
      <charset val="1"/>
    </font>
    <font>
      <sz val="9"/>
      <color rgb="FF404040"/>
      <name val="Arial"/>
      <charset val="1"/>
    </font>
    <font>
      <sz val="9"/>
      <color rgb="FFFFFFFF"/>
      <name val="Arial"/>
      <charset val="1"/>
    </font>
    <font>
      <sz val="9"/>
      <color rgb="FF000000"/>
      <name val="Arial"/>
      <charset val="1"/>
    </font>
    <font>
      <sz val="11"/>
      <color rgb="FFFF0000"/>
      <name val="Calibri"/>
      <family val="2"/>
      <scheme val="minor"/>
    </font>
    <font>
      <b/>
      <sz val="11"/>
      <color rgb="FFFFFFFF"/>
      <name val="Calibri"/>
      <family val="2"/>
    </font>
    <font>
      <b/>
      <sz val="11"/>
      <color rgb="FFFFFFFF"/>
      <name val="Calibri"/>
      <family val="2"/>
      <scheme val="minor"/>
    </font>
    <font>
      <b/>
      <sz val="11"/>
      <color theme="1"/>
      <name val="Calibri"/>
      <family val="2"/>
      <scheme val="minor"/>
    </font>
    <font>
      <sz val="11"/>
      <color rgb="FF000000"/>
      <name val="Calibri"/>
    </font>
    <font>
      <sz val="11"/>
      <color rgb="FF000000"/>
      <name val="Calibri"/>
      <family val="2"/>
    </font>
    <font>
      <b/>
      <sz val="11"/>
      <color rgb="FF000000"/>
      <name val="Calibri"/>
      <family val="2"/>
    </font>
    <font>
      <b/>
      <sz val="11"/>
      <color rgb="FF000000"/>
      <name val="Calibri"/>
      <family val="2"/>
      <scheme val="minor"/>
    </font>
    <font>
      <b/>
      <sz val="9"/>
      <color rgb="FF404040"/>
      <name val="Arial"/>
      <charset val="1"/>
    </font>
    <font>
      <u/>
      <sz val="11"/>
      <color theme="10"/>
      <name val="Calibri"/>
      <family val="2"/>
      <scheme val="minor"/>
    </font>
    <font>
      <b/>
      <sz val="10.5"/>
      <color rgb="FF000000"/>
      <name val="Arial"/>
    </font>
    <font>
      <sz val="10.5"/>
      <color rgb="FF000000"/>
      <name val="Arial"/>
    </font>
    <font>
      <b/>
      <sz val="10.5"/>
      <color rgb="FF000000"/>
      <name val="Arial"/>
      <charset val="1"/>
    </font>
    <font>
      <sz val="9"/>
      <color rgb="FFA6A6A6"/>
      <name val="Arial"/>
      <charset val="1"/>
    </font>
    <font>
      <b/>
      <sz val="11"/>
      <color rgb="FF000000"/>
      <name val="Calibri"/>
      <charset val="1"/>
    </font>
    <font>
      <sz val="11"/>
      <color rgb="FFFF0000"/>
      <name val="Calibri"/>
    </font>
    <font>
      <sz val="11"/>
      <color rgb="FFFF0000"/>
      <name val="Calibri"/>
      <family val="2"/>
    </font>
    <font>
      <b/>
      <sz val="11"/>
      <color rgb="FFFFFFFF"/>
      <name val="Calibri"/>
    </font>
    <font>
      <b/>
      <sz val="11"/>
      <color rgb="FF000000"/>
      <name val="Calibri"/>
    </font>
    <font>
      <sz val="12"/>
      <color theme="1"/>
      <name val="Calibri"/>
      <family val="2"/>
      <scheme val="minor"/>
    </font>
    <font>
      <i/>
      <sz val="14"/>
      <color theme="1"/>
      <name val="Calibri"/>
      <family val="2"/>
      <scheme val="minor"/>
    </font>
  </fonts>
  <fills count="21">
    <fill>
      <patternFill patternType="none"/>
    </fill>
    <fill>
      <patternFill patternType="gray125"/>
    </fill>
    <fill>
      <patternFill patternType="solid">
        <fgColor rgb="FF365F91"/>
        <bgColor indexed="64"/>
      </patternFill>
    </fill>
    <fill>
      <patternFill patternType="solid">
        <fgColor rgb="FFB8CCE4"/>
        <bgColor indexed="64"/>
      </patternFill>
    </fill>
    <fill>
      <patternFill patternType="solid">
        <fgColor rgb="FFD9D9D9"/>
        <bgColor indexed="64"/>
      </patternFill>
    </fill>
    <fill>
      <patternFill patternType="solid">
        <fgColor rgb="FFE7E6E6"/>
        <bgColor indexed="64"/>
      </patternFill>
    </fill>
    <fill>
      <patternFill patternType="solid">
        <fgColor rgb="FFFFFFFF"/>
        <bgColor indexed="64"/>
      </patternFill>
    </fill>
    <fill>
      <patternFill patternType="solid">
        <fgColor rgb="FFFFE699"/>
        <bgColor indexed="64"/>
      </patternFill>
    </fill>
    <fill>
      <patternFill patternType="solid">
        <fgColor rgb="FFF8CBAD"/>
        <bgColor indexed="64"/>
      </patternFill>
    </fill>
    <fill>
      <patternFill patternType="solid">
        <fgColor rgb="FFC6E0B4"/>
        <bgColor indexed="64"/>
      </patternFill>
    </fill>
    <fill>
      <patternFill patternType="solid">
        <fgColor rgb="FF4472C4"/>
        <bgColor rgb="FF000000"/>
      </patternFill>
    </fill>
    <fill>
      <patternFill patternType="solid">
        <fgColor rgb="FF4472C4"/>
        <bgColor indexed="64"/>
      </patternFill>
    </fill>
    <fill>
      <patternFill patternType="solid">
        <fgColor rgb="FFF2F2F2"/>
        <bgColor indexed="64"/>
      </patternFill>
    </fill>
    <fill>
      <patternFill patternType="solid">
        <fgColor rgb="FFA9D08E"/>
        <bgColor indexed="64"/>
      </patternFill>
    </fill>
    <fill>
      <patternFill patternType="solid">
        <fgColor rgb="FFDEEAF6"/>
        <bgColor indexed="64"/>
      </patternFill>
    </fill>
    <fill>
      <patternFill patternType="solid">
        <fgColor rgb="FFFFFF00"/>
        <bgColor indexed="64"/>
      </patternFill>
    </fill>
    <fill>
      <patternFill patternType="solid">
        <fgColor rgb="FFFCE4D6"/>
        <bgColor indexed="64"/>
      </patternFill>
    </fill>
    <fill>
      <patternFill patternType="solid">
        <fgColor rgb="FFAEAAAA"/>
        <bgColor indexed="64"/>
      </patternFill>
    </fill>
    <fill>
      <patternFill patternType="solid">
        <fgColor rgb="FFBDD7EE"/>
        <bgColor indexed="64"/>
      </patternFill>
    </fill>
    <fill>
      <patternFill patternType="solid">
        <fgColor rgb="FFFFF2CC"/>
        <bgColor indexed="64"/>
      </patternFill>
    </fill>
    <fill>
      <patternFill patternType="solid">
        <fgColor rgb="FFD9E1F2"/>
        <bgColor indexed="64"/>
      </patternFill>
    </fill>
  </fills>
  <borders count="35">
    <border>
      <left/>
      <right/>
      <top/>
      <bottom/>
      <diagonal/>
    </border>
    <border>
      <left style="thin">
        <color rgb="FF000000"/>
      </left>
      <right/>
      <top style="thin">
        <color rgb="FF000000"/>
      </top>
      <bottom style="thin">
        <color auto="1"/>
      </bottom>
      <diagonal/>
    </border>
    <border>
      <left/>
      <right style="thin">
        <color auto="1"/>
      </right>
      <top style="thin">
        <color rgb="FF000000"/>
      </top>
      <bottom style="thin">
        <color auto="1"/>
      </bottom>
      <diagonal/>
    </border>
    <border>
      <left style="thin">
        <color auto="1"/>
      </left>
      <right style="thin">
        <color rgb="FF000000"/>
      </right>
      <top style="thin">
        <color rgb="FF000000"/>
      </top>
      <bottom style="thin">
        <color auto="1"/>
      </bottom>
      <diagonal/>
    </border>
    <border>
      <left style="thin">
        <color rgb="FF000000"/>
      </left>
      <right/>
      <top style="thin">
        <color auto="1"/>
      </top>
      <bottom style="thin">
        <color auto="1"/>
      </bottom>
      <diagonal/>
    </border>
    <border>
      <left/>
      <right/>
      <top style="thin">
        <color auto="1"/>
      </top>
      <bottom style="thin">
        <color auto="1"/>
      </bottom>
      <diagonal/>
    </border>
    <border>
      <left/>
      <right style="thin">
        <color rgb="FF000000"/>
      </right>
      <top style="thin">
        <color auto="1"/>
      </top>
      <bottom style="thin">
        <color auto="1"/>
      </bottom>
      <diagonal/>
    </border>
    <border>
      <left style="thin">
        <color rgb="FF000000"/>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auto="1"/>
      </right>
      <top style="thin">
        <color auto="1"/>
      </top>
      <bottom style="thin">
        <color rgb="FF000000"/>
      </bottom>
      <diagonal/>
    </border>
    <border>
      <left style="thin">
        <color auto="1"/>
      </left>
      <right/>
      <top style="thin">
        <color auto="1"/>
      </top>
      <bottom style="thin">
        <color rgb="FF000000"/>
      </bottom>
      <diagonal/>
    </border>
    <border>
      <left/>
      <right style="thin">
        <color rgb="FF000000"/>
      </right>
      <top style="thin">
        <color auto="1"/>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5B9BD5"/>
      </right>
      <top style="thin">
        <color rgb="FF000000"/>
      </top>
      <bottom/>
      <diagonal/>
    </border>
    <border>
      <left style="thin">
        <color rgb="FF5B9BD5"/>
      </left>
      <right style="thin">
        <color rgb="FF5B9BD5"/>
      </right>
      <top style="thin">
        <color rgb="FF000000"/>
      </top>
      <bottom/>
      <diagonal/>
    </border>
    <border>
      <left style="thin">
        <color rgb="FF5B9BD5"/>
      </left>
      <right style="thin">
        <color rgb="FF000000"/>
      </right>
      <top style="thin">
        <color rgb="FF000000"/>
      </top>
      <bottom/>
      <diagonal/>
    </border>
    <border>
      <left style="thin">
        <color rgb="FF4472C4"/>
      </left>
      <right style="thin">
        <color rgb="FF4472C4"/>
      </right>
      <top style="thin">
        <color rgb="FF4472C4"/>
      </top>
      <bottom style="thin">
        <color rgb="FF4472C4"/>
      </bottom>
      <diagonal/>
    </border>
    <border>
      <left style="thin">
        <color rgb="FF000000"/>
      </left>
      <right style="thin">
        <color auto="1"/>
      </right>
      <top style="thin">
        <color auto="1"/>
      </top>
      <bottom/>
      <diagonal/>
    </border>
    <border>
      <left/>
      <right style="thin">
        <color rgb="FF000000"/>
      </right>
      <top/>
      <bottom/>
      <diagonal/>
    </border>
    <border>
      <left style="thin">
        <color rgb="FF000000"/>
      </left>
      <right style="thin">
        <color auto="1"/>
      </right>
      <top/>
      <bottom/>
      <diagonal/>
    </border>
    <border>
      <left style="thin">
        <color rgb="FF000000"/>
      </left>
      <right style="thin">
        <color auto="1"/>
      </right>
      <top/>
      <bottom style="thin">
        <color rgb="FF000000"/>
      </bottom>
      <diagonal/>
    </border>
    <border>
      <left/>
      <right style="thin">
        <color rgb="FF000000"/>
      </right>
      <top/>
      <bottom style="thin">
        <color rgb="FF000000"/>
      </bottom>
      <diagonal/>
    </border>
    <border>
      <left style="thin">
        <color rgb="FF000000"/>
      </left>
      <right style="thin">
        <color auto="1"/>
      </right>
      <top/>
      <bottom style="thin">
        <color auto="1"/>
      </bottom>
      <diagonal/>
    </border>
    <border>
      <left style="thin">
        <color rgb="FF000000"/>
      </left>
      <right style="thin">
        <color rgb="FF000000"/>
      </right>
      <top/>
      <bottom/>
      <diagonal/>
    </border>
    <border>
      <left style="thin">
        <color rgb="FF000000"/>
      </left>
      <right/>
      <top/>
      <bottom/>
      <diagonal/>
    </border>
    <border>
      <left style="dotted">
        <color rgb="FFB4C6E7"/>
      </left>
      <right style="dotted">
        <color rgb="FFB4C6E7"/>
      </right>
      <top style="dotted">
        <color rgb="FFB4C6E7"/>
      </top>
      <bottom style="dotted">
        <color rgb="FFB4C6E7"/>
      </bottom>
      <diagonal/>
    </border>
  </borders>
  <cellStyleXfs count="2">
    <xf numFmtId="0" fontId="0" fillId="0" borderId="0"/>
    <xf numFmtId="0" fontId="15" fillId="0" borderId="0" applyNumberFormat="0" applyFill="0" applyBorder="0" applyAlignment="0" applyProtection="0"/>
  </cellStyleXfs>
  <cellXfs count="257">
    <xf numFmtId="0" fontId="0" fillId="0" borderId="0" xfId="0"/>
    <xf numFmtId="0" fontId="0" fillId="0" borderId="0" xfId="0" applyAlignment="1">
      <alignment horizontal="left" vertical="center" wrapText="1"/>
    </xf>
    <xf numFmtId="0" fontId="0" fillId="0" borderId="0" xfId="0" applyAlignment="1">
      <alignment horizontal="center" vertical="center" wrapText="1"/>
    </xf>
    <xf numFmtId="0" fontId="7" fillId="10" borderId="12" xfId="0" applyFont="1" applyFill="1" applyBorder="1" applyAlignment="1">
      <alignment horizontal="left" vertical="center" wrapText="1"/>
    </xf>
    <xf numFmtId="0" fontId="8" fillId="11" borderId="12" xfId="0" applyFont="1" applyFill="1" applyBorder="1" applyAlignment="1">
      <alignment horizontal="center" vertical="center" wrapText="1"/>
    </xf>
    <xf numFmtId="0" fontId="8" fillId="11" borderId="12" xfId="0" applyFont="1" applyFill="1" applyBorder="1" applyAlignment="1">
      <alignment horizontal="right" vertical="center" wrapText="1"/>
    </xf>
    <xf numFmtId="0" fontId="9" fillId="12" borderId="12" xfId="0" applyFont="1" applyFill="1" applyBorder="1" applyAlignment="1">
      <alignment horizontal="center" vertical="center" wrapText="1"/>
    </xf>
    <xf numFmtId="0" fontId="10" fillId="4" borderId="12" xfId="0" applyFont="1" applyFill="1" applyBorder="1" applyAlignment="1">
      <alignment horizontal="center" vertical="center" wrapText="1"/>
    </xf>
    <xf numFmtId="9" fontId="10" fillId="4" borderId="12" xfId="0" applyNumberFormat="1" applyFont="1" applyFill="1" applyBorder="1" applyAlignment="1">
      <alignment horizontal="center" vertical="center" wrapText="1"/>
    </xf>
    <xf numFmtId="0" fontId="10" fillId="4" borderId="12" xfId="0" applyFont="1" applyFill="1" applyBorder="1" applyAlignment="1">
      <alignment horizontal="left" vertical="center" wrapText="1"/>
    </xf>
    <xf numFmtId="0" fontId="10" fillId="6" borderId="12" xfId="0" applyFont="1" applyFill="1" applyBorder="1" applyAlignment="1">
      <alignment horizontal="center" vertical="center" wrapText="1"/>
    </xf>
    <xf numFmtId="0" fontId="0" fillId="0" borderId="12" xfId="0" applyBorder="1"/>
    <xf numFmtId="9" fontId="0" fillId="0" borderId="12" xfId="0" applyNumberFormat="1" applyBorder="1" applyAlignment="1">
      <alignment horizontal="center" vertical="center"/>
    </xf>
    <xf numFmtId="9" fontId="8" fillId="11" borderId="12" xfId="0" applyNumberFormat="1" applyFont="1" applyFill="1" applyBorder="1" applyAlignment="1">
      <alignment horizontal="center" vertical="center" wrapText="1"/>
    </xf>
    <xf numFmtId="0" fontId="0" fillId="0" borderId="12" xfId="0" applyBorder="1" applyAlignment="1">
      <alignment horizontal="center" vertical="center" wrapText="1"/>
    </xf>
    <xf numFmtId="0" fontId="0" fillId="0" borderId="12" xfId="0" applyBorder="1" applyAlignment="1">
      <alignment horizontal="center" wrapText="1"/>
    </xf>
    <xf numFmtId="0" fontId="10" fillId="4" borderId="14" xfId="0" applyFont="1" applyFill="1" applyBorder="1" applyAlignment="1">
      <alignment horizontal="center" vertical="center" wrapText="1"/>
    </xf>
    <xf numFmtId="9" fontId="10" fillId="4" borderId="14" xfId="0" applyNumberFormat="1" applyFont="1" applyFill="1" applyBorder="1" applyAlignment="1">
      <alignment horizontal="center" vertical="center" wrapText="1"/>
    </xf>
    <xf numFmtId="0" fontId="9" fillId="12" borderId="15" xfId="0" applyFont="1" applyFill="1" applyBorder="1" applyAlignment="1">
      <alignment horizontal="center" vertical="center" wrapText="1"/>
    </xf>
    <xf numFmtId="0" fontId="12" fillId="7" borderId="13" xfId="0" applyFont="1" applyFill="1" applyBorder="1" applyAlignment="1">
      <alignment horizontal="left" vertical="center" wrapText="1"/>
    </xf>
    <xf numFmtId="0" fontId="13" fillId="7" borderId="16" xfId="0" applyFont="1" applyFill="1" applyBorder="1" applyAlignment="1">
      <alignment horizontal="center" vertical="center" wrapText="1"/>
    </xf>
    <xf numFmtId="9" fontId="13" fillId="7" borderId="17" xfId="0" applyNumberFormat="1" applyFont="1" applyFill="1" applyBorder="1" applyAlignment="1">
      <alignment horizontal="right" vertical="center" wrapText="1"/>
    </xf>
    <xf numFmtId="0" fontId="10" fillId="4" borderId="14" xfId="0" applyFont="1" applyFill="1" applyBorder="1" applyAlignment="1">
      <alignment horizontal="left" vertical="center" wrapText="1"/>
    </xf>
    <xf numFmtId="0" fontId="12" fillId="7" borderId="14" xfId="0" applyFont="1" applyFill="1" applyBorder="1" applyAlignment="1">
      <alignment horizontal="left" vertical="center" wrapText="1"/>
    </xf>
    <xf numFmtId="9" fontId="13" fillId="7" borderId="14" xfId="0" applyNumberFormat="1" applyFont="1" applyFill="1" applyBorder="1" applyAlignment="1">
      <alignment horizontal="center" vertical="center" wrapText="1"/>
    </xf>
    <xf numFmtId="0" fontId="13" fillId="7" borderId="14" xfId="0" applyFont="1" applyFill="1" applyBorder="1" applyAlignment="1">
      <alignment horizontal="right" vertical="center" wrapText="1"/>
    </xf>
    <xf numFmtId="0" fontId="11" fillId="0" borderId="12" xfId="0" applyFont="1" applyBorder="1" applyAlignment="1">
      <alignment horizontal="center" vertical="center" wrapText="1"/>
    </xf>
    <xf numFmtId="0" fontId="7" fillId="10" borderId="15" xfId="0" applyFont="1" applyFill="1" applyBorder="1" applyAlignment="1">
      <alignment horizontal="left" vertical="center" wrapText="1"/>
    </xf>
    <xf numFmtId="0" fontId="8" fillId="11" borderId="15" xfId="0" applyFont="1" applyFill="1" applyBorder="1" applyAlignment="1">
      <alignment horizontal="right" vertical="center" wrapText="1"/>
    </xf>
    <xf numFmtId="9" fontId="8" fillId="11" borderId="15" xfId="0" applyNumberFormat="1" applyFont="1" applyFill="1" applyBorder="1" applyAlignment="1">
      <alignment horizontal="right" vertical="center" wrapText="1"/>
    </xf>
    <xf numFmtId="0" fontId="12" fillId="13" borderId="12" xfId="0" applyFont="1" applyFill="1" applyBorder="1" applyAlignment="1">
      <alignment horizontal="left" vertical="center" wrapText="1"/>
    </xf>
    <xf numFmtId="9" fontId="10" fillId="4" borderId="12" xfId="0" applyNumberFormat="1" applyFont="1" applyFill="1" applyBorder="1" applyAlignment="1">
      <alignment horizontal="left" vertical="center" wrapText="1"/>
    </xf>
    <xf numFmtId="0" fontId="12" fillId="13" borderId="18" xfId="0" applyFont="1" applyFill="1" applyBorder="1" applyAlignment="1">
      <alignment horizontal="left" vertical="center" wrapText="1"/>
    </xf>
    <xf numFmtId="0" fontId="13" fillId="13" borderId="19" xfId="0" applyFont="1" applyFill="1" applyBorder="1" applyAlignment="1">
      <alignment horizontal="center" vertical="center" wrapText="1"/>
    </xf>
    <xf numFmtId="0" fontId="13" fillId="13" borderId="19" xfId="0" applyFont="1" applyFill="1" applyBorder="1" applyAlignment="1">
      <alignment horizontal="right" vertical="center" wrapText="1"/>
    </xf>
    <xf numFmtId="0" fontId="12" fillId="8" borderId="18" xfId="0" applyFont="1" applyFill="1" applyBorder="1" applyAlignment="1">
      <alignment horizontal="left" vertical="center" wrapText="1"/>
    </xf>
    <xf numFmtId="0" fontId="13" fillId="8" borderId="19" xfId="0" applyFont="1" applyFill="1" applyBorder="1" applyAlignment="1">
      <alignment horizontal="center" vertical="center" wrapText="1"/>
    </xf>
    <xf numFmtId="0" fontId="13" fillId="8" borderId="19" xfId="0" applyFont="1" applyFill="1" applyBorder="1" applyAlignment="1">
      <alignment horizontal="right" vertical="center" wrapText="1"/>
    </xf>
    <xf numFmtId="0" fontId="12" fillId="8" borderId="12" xfId="0" applyFont="1" applyFill="1" applyBorder="1" applyAlignment="1">
      <alignment horizontal="left" vertical="center" wrapText="1"/>
    </xf>
    <xf numFmtId="9" fontId="12" fillId="8" borderId="12" xfId="0" applyNumberFormat="1" applyFont="1" applyFill="1" applyBorder="1" applyAlignment="1">
      <alignment horizontal="left" vertical="center" wrapText="1"/>
    </xf>
    <xf numFmtId="0" fontId="10" fillId="6" borderId="12" xfId="0" applyFont="1" applyFill="1" applyBorder="1" applyAlignment="1">
      <alignment vertical="center" wrapText="1"/>
    </xf>
    <xf numFmtId="0" fontId="10" fillId="6" borderId="12" xfId="0" applyFont="1" applyFill="1" applyBorder="1" applyAlignment="1">
      <alignment horizontal="left" vertical="center" wrapText="1"/>
    </xf>
    <xf numFmtId="0" fontId="10" fillId="6" borderId="14" xfId="0" applyFont="1" applyFill="1" applyBorder="1" applyAlignment="1">
      <alignment horizontal="left" vertical="center" wrapText="1"/>
    </xf>
    <xf numFmtId="0" fontId="0" fillId="0" borderId="12" xfId="0" applyBorder="1" applyAlignment="1">
      <alignment wrapText="1"/>
    </xf>
    <xf numFmtId="0" fontId="14" fillId="14" borderId="22" xfId="0" applyFont="1" applyFill="1" applyBorder="1"/>
    <xf numFmtId="0" fontId="14" fillId="14" borderId="23" xfId="0" applyFont="1" applyFill="1" applyBorder="1"/>
    <xf numFmtId="0" fontId="14" fillId="14" borderId="24" xfId="0" applyFont="1" applyFill="1" applyBorder="1"/>
    <xf numFmtId="0" fontId="10" fillId="0" borderId="12" xfId="0" applyFont="1" applyBorder="1" applyAlignment="1">
      <alignment wrapText="1"/>
    </xf>
    <xf numFmtId="0" fontId="5" fillId="0" borderId="12" xfId="0" applyFont="1" applyBorder="1"/>
    <xf numFmtId="0" fontId="5" fillId="0" borderId="12" xfId="0" applyFont="1" applyBorder="1" applyAlignment="1">
      <alignment horizontal="center" vertical="center"/>
    </xf>
    <xf numFmtId="0" fontId="10" fillId="0" borderId="25" xfId="0" applyFont="1" applyBorder="1"/>
    <xf numFmtId="0" fontId="10" fillId="0" borderId="25" xfId="0" applyFont="1" applyBorder="1" applyAlignment="1">
      <alignment wrapText="1"/>
    </xf>
    <xf numFmtId="0" fontId="0" fillId="0" borderId="13" xfId="0" applyBorder="1" applyAlignment="1">
      <alignment wrapText="1"/>
    </xf>
    <xf numFmtId="9" fontId="10" fillId="6" borderId="12" xfId="0" applyNumberFormat="1" applyFont="1" applyFill="1" applyBorder="1" applyAlignment="1">
      <alignment horizontal="center" vertical="center" wrapText="1"/>
    </xf>
    <xf numFmtId="0" fontId="0" fillId="0" borderId="14" xfId="0" applyBorder="1" applyAlignment="1">
      <alignment horizontal="center" vertical="center" wrapText="1"/>
    </xf>
    <xf numFmtId="0" fontId="0" fillId="0" borderId="12" xfId="0" applyBorder="1" applyAlignment="1">
      <alignment vertical="center" wrapText="1"/>
    </xf>
    <xf numFmtId="0" fontId="0" fillId="0" borderId="0" xfId="0" applyAlignment="1">
      <alignment vertical="center"/>
    </xf>
    <xf numFmtId="9" fontId="0" fillId="0" borderId="15" xfId="0" applyNumberFormat="1" applyBorder="1" applyAlignment="1">
      <alignment horizontal="center" vertical="center"/>
    </xf>
    <xf numFmtId="9" fontId="0" fillId="6" borderId="12" xfId="0" applyNumberFormat="1" applyFill="1" applyBorder="1" applyAlignment="1">
      <alignment horizontal="center" vertical="center"/>
    </xf>
    <xf numFmtId="0" fontId="3" fillId="0" borderId="3" xfId="0" applyFont="1" applyBorder="1"/>
    <xf numFmtId="0" fontId="3" fillId="3" borderId="7" xfId="0" applyFont="1" applyFill="1" applyBorder="1"/>
    <xf numFmtId="0" fontId="5" fillId="3" borderId="7" xfId="0" applyFont="1" applyFill="1" applyBorder="1"/>
    <xf numFmtId="0" fontId="3" fillId="3" borderId="26" xfId="0" applyFont="1" applyFill="1" applyBorder="1"/>
    <xf numFmtId="0" fontId="3" fillId="0" borderId="0" xfId="0" applyFont="1"/>
    <xf numFmtId="0" fontId="0" fillId="0" borderId="27" xfId="0" applyBorder="1"/>
    <xf numFmtId="0" fontId="0" fillId="3" borderId="28" xfId="0" applyFill="1" applyBorder="1"/>
    <xf numFmtId="0" fontId="15" fillId="0" borderId="0" xfId="1"/>
    <xf numFmtId="0" fontId="0" fillId="3" borderId="29" xfId="0" applyFill="1" applyBorder="1"/>
    <xf numFmtId="0" fontId="3" fillId="0" borderId="21" xfId="0" applyFont="1" applyBorder="1"/>
    <xf numFmtId="0" fontId="0" fillId="0" borderId="30" xfId="0" applyBorder="1"/>
    <xf numFmtId="0" fontId="3" fillId="0" borderId="0" xfId="0" applyFont="1" applyAlignment="1">
      <alignment wrapText="1"/>
    </xf>
    <xf numFmtId="0" fontId="19" fillId="0" borderId="0" xfId="0" applyFont="1" applyAlignment="1">
      <alignment wrapText="1"/>
    </xf>
    <xf numFmtId="0" fontId="3" fillId="3" borderId="9" xfId="0" applyFont="1" applyFill="1" applyBorder="1"/>
    <xf numFmtId="0" fontId="0" fillId="3" borderId="31" xfId="0" applyFill="1" applyBorder="1"/>
    <xf numFmtId="0" fontId="15" fillId="0" borderId="21" xfId="1" applyBorder="1"/>
    <xf numFmtId="0" fontId="0" fillId="0" borderId="0" xfId="0" applyAlignment="1">
      <alignment horizontal="center"/>
    </xf>
    <xf numFmtId="9" fontId="0" fillId="0" borderId="0" xfId="0" applyNumberFormat="1" applyAlignment="1">
      <alignment horizontal="center" vertical="center"/>
    </xf>
    <xf numFmtId="0" fontId="12" fillId="7" borderId="12" xfId="0" applyFont="1" applyFill="1" applyBorder="1" applyAlignment="1">
      <alignment horizontal="left" vertical="center" wrapText="1"/>
    </xf>
    <xf numFmtId="9" fontId="13" fillId="7" borderId="12" xfId="0" applyNumberFormat="1" applyFont="1" applyFill="1" applyBorder="1" applyAlignment="1">
      <alignment horizontal="center" vertical="center" wrapText="1"/>
    </xf>
    <xf numFmtId="0" fontId="13" fillId="7" borderId="12" xfId="0" applyFont="1" applyFill="1" applyBorder="1" applyAlignment="1">
      <alignment horizontal="right" vertical="center" wrapText="1"/>
    </xf>
    <xf numFmtId="9" fontId="0" fillId="0" borderId="14" xfId="0" applyNumberFormat="1" applyBorder="1" applyAlignment="1">
      <alignment horizontal="center" vertical="center"/>
    </xf>
    <xf numFmtId="0" fontId="0" fillId="0" borderId="18" xfId="0" applyBorder="1" applyAlignment="1">
      <alignment wrapText="1"/>
    </xf>
    <xf numFmtId="0" fontId="0" fillId="0" borderId="14" xfId="0" applyBorder="1" applyAlignment="1">
      <alignment horizontal="center" wrapText="1"/>
    </xf>
    <xf numFmtId="0" fontId="10" fillId="6" borderId="13" xfId="0" applyFont="1" applyFill="1" applyBorder="1" applyAlignment="1">
      <alignment horizontal="left" vertical="center" wrapText="1"/>
    </xf>
    <xf numFmtId="0" fontId="0" fillId="0" borderId="17" xfId="0" applyBorder="1" applyAlignment="1">
      <alignment wrapText="1"/>
    </xf>
    <xf numFmtId="0" fontId="0" fillId="0" borderId="16" xfId="0" applyBorder="1" applyAlignment="1">
      <alignment wrapText="1"/>
    </xf>
    <xf numFmtId="0" fontId="0" fillId="0" borderId="0" xfId="0" applyAlignment="1">
      <alignment wrapText="1"/>
    </xf>
    <xf numFmtId="0" fontId="9" fillId="12" borderId="13" xfId="0" applyFont="1" applyFill="1" applyBorder="1" applyAlignment="1">
      <alignment horizontal="center" vertical="center" wrapText="1"/>
    </xf>
    <xf numFmtId="0" fontId="10" fillId="4" borderId="13" xfId="0" applyFont="1" applyFill="1" applyBorder="1" applyAlignment="1">
      <alignment horizontal="left" vertical="center" wrapText="1"/>
    </xf>
    <xf numFmtId="0" fontId="0" fillId="0" borderId="13" xfId="0" applyBorder="1" applyAlignment="1">
      <alignment horizontal="center" vertical="center" wrapText="1"/>
    </xf>
    <xf numFmtId="0" fontId="8" fillId="11" borderId="13" xfId="0" applyFont="1" applyFill="1" applyBorder="1" applyAlignment="1">
      <alignment horizontal="right" vertical="center" wrapText="1"/>
    </xf>
    <xf numFmtId="0" fontId="10" fillId="4" borderId="18" xfId="0" applyFont="1" applyFill="1" applyBorder="1" applyAlignment="1">
      <alignment horizontal="center" vertical="center" wrapText="1"/>
    </xf>
    <xf numFmtId="0" fontId="11" fillId="0" borderId="13" xfId="0" applyFont="1" applyBorder="1" applyAlignment="1">
      <alignment horizontal="center" vertical="center" wrapText="1"/>
    </xf>
    <xf numFmtId="0" fontId="0" fillId="0" borderId="18" xfId="0" applyBorder="1" applyAlignment="1">
      <alignment horizontal="center" vertical="center" wrapText="1"/>
    </xf>
    <xf numFmtId="9" fontId="8" fillId="11" borderId="13" xfId="0" applyNumberFormat="1" applyFont="1" applyFill="1" applyBorder="1" applyAlignment="1">
      <alignment horizontal="right" vertical="center" wrapText="1"/>
    </xf>
    <xf numFmtId="0" fontId="10" fillId="4" borderId="13" xfId="0" applyFont="1" applyFill="1" applyBorder="1" applyAlignment="1">
      <alignment horizontal="center" vertical="center" wrapText="1"/>
    </xf>
    <xf numFmtId="0" fontId="0" fillId="0" borderId="15" xfId="0" applyBorder="1" applyAlignment="1">
      <alignment vertical="center" wrapText="1"/>
    </xf>
    <xf numFmtId="9" fontId="0" fillId="0" borderId="12" xfId="0" applyNumberFormat="1" applyBorder="1" applyAlignment="1">
      <alignment horizontal="center" vertical="center" wrapText="1"/>
    </xf>
    <xf numFmtId="9" fontId="13" fillId="13" borderId="19" xfId="0" applyNumberFormat="1" applyFont="1" applyFill="1" applyBorder="1" applyAlignment="1">
      <alignment horizontal="right" vertical="center" wrapText="1"/>
    </xf>
    <xf numFmtId="9" fontId="10" fillId="4" borderId="13" xfId="0" applyNumberFormat="1" applyFont="1" applyFill="1" applyBorder="1" applyAlignment="1">
      <alignment horizontal="left" vertical="center" wrapText="1"/>
    </xf>
    <xf numFmtId="0" fontId="0" fillId="0" borderId="13" xfId="0" applyBorder="1"/>
    <xf numFmtId="0" fontId="0" fillId="0" borderId="13" xfId="0" applyBorder="1" applyAlignment="1">
      <alignment horizontal="center" vertical="center"/>
    </xf>
    <xf numFmtId="9" fontId="10" fillId="4" borderId="13" xfId="0" applyNumberFormat="1" applyFont="1" applyFill="1" applyBorder="1" applyAlignment="1">
      <alignment vertical="center" wrapText="1"/>
    </xf>
    <xf numFmtId="9" fontId="10" fillId="4" borderId="16" xfId="0" applyNumberFormat="1" applyFont="1" applyFill="1" applyBorder="1" applyAlignment="1">
      <alignment vertical="center" wrapText="1"/>
    </xf>
    <xf numFmtId="9" fontId="13" fillId="8" borderId="19" xfId="0" applyNumberFormat="1" applyFont="1" applyFill="1" applyBorder="1" applyAlignment="1">
      <alignment horizontal="right" vertical="center" wrapText="1"/>
    </xf>
    <xf numFmtId="0" fontId="10" fillId="6" borderId="13" xfId="0" applyFont="1" applyFill="1" applyBorder="1" applyAlignment="1">
      <alignment horizontal="center" vertical="center" wrapText="1"/>
    </xf>
    <xf numFmtId="0" fontId="0" fillId="0" borderId="13" xfId="0" applyBorder="1" applyAlignment="1">
      <alignment vertical="center"/>
    </xf>
    <xf numFmtId="0" fontId="6" fillId="17" borderId="0" xfId="0" applyFont="1" applyFill="1"/>
    <xf numFmtId="0" fontId="21" fillId="17" borderId="12" xfId="0" applyFont="1" applyFill="1" applyBorder="1" applyAlignment="1">
      <alignment horizontal="left" vertical="center" wrapText="1"/>
    </xf>
    <xf numFmtId="9" fontId="6" fillId="17" borderId="12" xfId="0" applyNumberFormat="1" applyFont="1" applyFill="1" applyBorder="1" applyAlignment="1">
      <alignment horizontal="center" vertical="center"/>
    </xf>
    <xf numFmtId="0" fontId="22" fillId="17" borderId="13" xfId="0" applyFont="1" applyFill="1" applyBorder="1" applyAlignment="1">
      <alignment horizontal="center" vertical="center" wrapText="1"/>
    </xf>
    <xf numFmtId="0" fontId="22" fillId="17" borderId="12" xfId="0" applyFont="1" applyFill="1" applyBorder="1" applyAlignment="1">
      <alignment horizontal="center" vertical="center" wrapText="1"/>
    </xf>
    <xf numFmtId="0" fontId="6" fillId="17" borderId="12" xfId="0" applyFont="1" applyFill="1" applyBorder="1" applyAlignment="1">
      <alignment wrapText="1"/>
    </xf>
    <xf numFmtId="9" fontId="6" fillId="17" borderId="12" xfId="0" applyNumberFormat="1" applyFont="1" applyFill="1" applyBorder="1" applyAlignment="1">
      <alignment horizontal="center" vertical="center" wrapText="1"/>
    </xf>
    <xf numFmtId="0" fontId="6" fillId="17" borderId="13" xfId="0" applyFont="1" applyFill="1" applyBorder="1" applyAlignment="1">
      <alignment wrapText="1"/>
    </xf>
    <xf numFmtId="0" fontId="6" fillId="17" borderId="12" xfId="0" applyFont="1" applyFill="1" applyBorder="1" applyAlignment="1">
      <alignment horizontal="center" vertical="center" wrapText="1"/>
    </xf>
    <xf numFmtId="0" fontId="0" fillId="16" borderId="12" xfId="0" applyFill="1" applyBorder="1" applyAlignment="1">
      <alignment horizontal="center" vertical="center"/>
    </xf>
    <xf numFmtId="9" fontId="0" fillId="0" borderId="13" xfId="0" applyNumberFormat="1" applyBorder="1" applyAlignment="1">
      <alignment horizontal="center" vertical="center" wrapText="1"/>
    </xf>
    <xf numFmtId="0" fontId="10" fillId="4" borderId="20" xfId="0" applyFont="1" applyFill="1" applyBorder="1" applyAlignment="1">
      <alignment horizontal="center" vertical="center" wrapText="1"/>
    </xf>
    <xf numFmtId="0" fontId="10" fillId="4" borderId="21" xfId="0" applyFont="1" applyFill="1" applyBorder="1" applyAlignment="1">
      <alignment horizontal="center" vertical="center" wrapText="1"/>
    </xf>
    <xf numFmtId="0" fontId="6" fillId="17" borderId="12" xfId="0" applyFont="1" applyFill="1" applyBorder="1"/>
    <xf numFmtId="9" fontId="6" fillId="17" borderId="13" xfId="0" applyNumberFormat="1" applyFont="1" applyFill="1" applyBorder="1" applyAlignment="1">
      <alignment horizontal="center" vertical="center" wrapText="1"/>
    </xf>
    <xf numFmtId="9" fontId="0" fillId="0" borderId="13" xfId="0" applyNumberFormat="1" applyBorder="1" applyAlignment="1">
      <alignment horizontal="center" vertical="center"/>
    </xf>
    <xf numFmtId="0" fontId="6" fillId="17" borderId="13" xfId="0" applyFont="1" applyFill="1" applyBorder="1"/>
    <xf numFmtId="9" fontId="13" fillId="7" borderId="18" xfId="0" applyNumberFormat="1" applyFont="1" applyFill="1" applyBorder="1" applyAlignment="1">
      <alignment vertical="center" wrapText="1"/>
    </xf>
    <xf numFmtId="9" fontId="13" fillId="7" borderId="19" xfId="0" applyNumberFormat="1" applyFont="1" applyFill="1" applyBorder="1" applyAlignment="1">
      <alignment vertical="center" wrapText="1"/>
    </xf>
    <xf numFmtId="0" fontId="12" fillId="13" borderId="13" xfId="0" applyFont="1" applyFill="1" applyBorder="1" applyAlignment="1">
      <alignment vertical="center" wrapText="1"/>
    </xf>
    <xf numFmtId="0" fontId="12" fillId="13" borderId="16" xfId="0" applyFont="1" applyFill="1" applyBorder="1" applyAlignment="1">
      <alignment vertical="center" wrapText="1"/>
    </xf>
    <xf numFmtId="0" fontId="12" fillId="8" borderId="18" xfId="0" applyFont="1" applyFill="1" applyBorder="1" applyAlignment="1">
      <alignment vertical="center" wrapText="1"/>
    </xf>
    <xf numFmtId="0" fontId="23" fillId="10" borderId="12" xfId="0" applyFont="1" applyFill="1" applyBorder="1" applyAlignment="1">
      <alignment horizontal="left" vertical="center" wrapText="1"/>
    </xf>
    <xf numFmtId="0" fontId="10" fillId="0" borderId="13" xfId="0" applyFont="1" applyBorder="1" applyAlignment="1">
      <alignment horizontal="center" vertical="center" wrapText="1"/>
    </xf>
    <xf numFmtId="0" fontId="10" fillId="0" borderId="12" xfId="0" applyFont="1" applyBorder="1" applyAlignment="1">
      <alignment horizontal="center" vertical="center" wrapText="1"/>
    </xf>
    <xf numFmtId="0" fontId="21" fillId="17" borderId="13" xfId="0" applyFont="1" applyFill="1" applyBorder="1" applyAlignment="1">
      <alignment horizontal="center" vertical="center" wrapText="1"/>
    </xf>
    <xf numFmtId="0" fontId="21" fillId="17" borderId="12" xfId="0" applyFont="1" applyFill="1" applyBorder="1" applyAlignment="1">
      <alignment horizontal="center" vertical="center" wrapText="1"/>
    </xf>
    <xf numFmtId="0" fontId="23" fillId="10" borderId="15" xfId="0" applyFont="1" applyFill="1" applyBorder="1" applyAlignment="1">
      <alignment horizontal="left" vertical="center" wrapText="1"/>
    </xf>
    <xf numFmtId="0" fontId="24" fillId="7" borderId="13" xfId="0" applyFont="1" applyFill="1" applyBorder="1" applyAlignment="1">
      <alignment horizontal="left" vertical="center" wrapText="1"/>
    </xf>
    <xf numFmtId="0" fontId="24" fillId="7" borderId="14" xfId="0" applyFont="1" applyFill="1" applyBorder="1" applyAlignment="1">
      <alignment horizontal="left" vertical="center" wrapText="1"/>
    </xf>
    <xf numFmtId="0" fontId="24" fillId="7" borderId="12" xfId="0" applyFont="1" applyFill="1" applyBorder="1" applyAlignment="1">
      <alignment horizontal="left" vertical="center" wrapText="1"/>
    </xf>
    <xf numFmtId="0" fontId="24" fillId="13" borderId="18" xfId="0" applyFont="1" applyFill="1" applyBorder="1" applyAlignment="1">
      <alignment horizontal="left" vertical="center" wrapText="1"/>
    </xf>
    <xf numFmtId="0" fontId="24" fillId="13" borderId="12" xfId="0" applyFont="1" applyFill="1" applyBorder="1" applyAlignment="1">
      <alignment horizontal="left" vertical="center" wrapText="1"/>
    </xf>
    <xf numFmtId="0" fontId="24" fillId="8" borderId="18" xfId="0" applyFont="1" applyFill="1" applyBorder="1" applyAlignment="1">
      <alignment horizontal="left" vertical="center" wrapText="1"/>
    </xf>
    <xf numFmtId="0" fontId="24" fillId="8" borderId="12" xfId="0" applyFont="1" applyFill="1" applyBorder="1" applyAlignment="1">
      <alignment horizontal="left" vertical="center" wrapText="1"/>
    </xf>
    <xf numFmtId="0" fontId="0" fillId="0" borderId="13" xfId="0" applyBorder="1" applyAlignment="1">
      <alignment vertical="center" wrapText="1"/>
    </xf>
    <xf numFmtId="0" fontId="0" fillId="0" borderId="20" xfId="0" applyBorder="1" applyAlignment="1">
      <alignment vertical="center" wrapText="1"/>
    </xf>
    <xf numFmtId="0" fontId="0" fillId="0" borderId="14" xfId="0" applyBorder="1" applyAlignment="1">
      <alignment wrapText="1"/>
    </xf>
    <xf numFmtId="9" fontId="0" fillId="0" borderId="14" xfId="0" applyNumberFormat="1" applyBorder="1" applyAlignment="1">
      <alignment horizontal="center" vertical="center" wrapText="1"/>
    </xf>
    <xf numFmtId="0" fontId="24" fillId="8" borderId="13" xfId="0" applyFont="1" applyFill="1" applyBorder="1" applyAlignment="1">
      <alignment horizontal="left" vertical="center" wrapText="1"/>
    </xf>
    <xf numFmtId="0" fontId="0" fillId="0" borderId="18" xfId="0" applyBorder="1" applyAlignment="1">
      <alignment vertical="center"/>
    </xf>
    <xf numFmtId="0" fontId="9" fillId="12" borderId="20" xfId="0" applyFont="1" applyFill="1" applyBorder="1" applyAlignment="1">
      <alignment horizontal="center" vertical="center" wrapText="1"/>
    </xf>
    <xf numFmtId="0" fontId="6" fillId="17" borderId="0" xfId="0" applyFont="1" applyFill="1" applyAlignment="1">
      <alignment horizontal="center"/>
    </xf>
    <xf numFmtId="0" fontId="13" fillId="7" borderId="17" xfId="0" applyFont="1" applyFill="1" applyBorder="1" applyAlignment="1">
      <alignment horizontal="right" vertical="center" wrapText="1"/>
    </xf>
    <xf numFmtId="10" fontId="0" fillId="0" borderId="12" xfId="0" applyNumberFormat="1" applyBorder="1" applyAlignment="1">
      <alignment horizontal="center" vertical="center"/>
    </xf>
    <xf numFmtId="0" fontId="6" fillId="17" borderId="12" xfId="0" applyFont="1" applyFill="1" applyBorder="1" applyAlignment="1">
      <alignment horizontal="center"/>
    </xf>
    <xf numFmtId="0" fontId="0" fillId="0" borderId="33" xfId="0" applyBorder="1"/>
    <xf numFmtId="0" fontId="0" fillId="0" borderId="18" xfId="0" applyBorder="1"/>
    <xf numFmtId="9" fontId="10" fillId="4" borderId="17" xfId="0" applyNumberFormat="1" applyFont="1" applyFill="1" applyBorder="1" applyAlignment="1">
      <alignment horizontal="left" vertical="center" wrapText="1"/>
    </xf>
    <xf numFmtId="0" fontId="10" fillId="6" borderId="17" xfId="0" applyFont="1" applyFill="1" applyBorder="1" applyAlignment="1">
      <alignment horizontal="center" vertical="center" wrapText="1"/>
    </xf>
    <xf numFmtId="0" fontId="0" fillId="0" borderId="0" xfId="0" applyAlignment="1">
      <alignment vertical="center" wrapText="1"/>
    </xf>
    <xf numFmtId="0" fontId="8" fillId="11" borderId="12" xfId="0" applyFont="1" applyFill="1" applyBorder="1" applyAlignment="1">
      <alignment vertical="center" wrapText="1"/>
    </xf>
    <xf numFmtId="0" fontId="9" fillId="12" borderId="12" xfId="0" applyFont="1" applyFill="1" applyBorder="1" applyAlignment="1">
      <alignment vertical="center" wrapText="1"/>
    </xf>
    <xf numFmtId="9" fontId="8" fillId="11" borderId="15" xfId="0" applyNumberFormat="1" applyFont="1" applyFill="1" applyBorder="1" applyAlignment="1">
      <alignment vertical="center" wrapText="1"/>
    </xf>
    <xf numFmtId="0" fontId="13" fillId="7" borderId="16" xfId="0" applyFont="1" applyFill="1" applyBorder="1" applyAlignment="1">
      <alignment vertical="center" wrapText="1"/>
    </xf>
    <xf numFmtId="0" fontId="9" fillId="12" borderId="15" xfId="0" applyFont="1" applyFill="1" applyBorder="1" applyAlignment="1">
      <alignment vertical="center" wrapText="1"/>
    </xf>
    <xf numFmtId="0" fontId="13" fillId="13" borderId="19" xfId="0" applyFont="1" applyFill="1" applyBorder="1" applyAlignment="1">
      <alignment vertical="center" wrapText="1"/>
    </xf>
    <xf numFmtId="0" fontId="13" fillId="8" borderId="19" xfId="0" applyFont="1" applyFill="1" applyBorder="1" applyAlignment="1">
      <alignment vertical="center" wrapText="1"/>
    </xf>
    <xf numFmtId="0" fontId="9" fillId="12" borderId="14" xfId="0" applyFont="1" applyFill="1" applyBorder="1" applyAlignment="1">
      <alignment vertical="center" wrapText="1"/>
    </xf>
    <xf numFmtId="9" fontId="10" fillId="4" borderId="12" xfId="0" applyNumberFormat="1" applyFont="1" applyFill="1" applyBorder="1" applyAlignment="1">
      <alignment horizontal="center" vertical="center"/>
    </xf>
    <xf numFmtId="9" fontId="13" fillId="7" borderId="14" xfId="0" applyNumberFormat="1" applyFont="1" applyFill="1" applyBorder="1" applyAlignment="1">
      <alignment horizontal="center" vertical="center"/>
    </xf>
    <xf numFmtId="9" fontId="24" fillId="8" borderId="12" xfId="0" applyNumberFormat="1" applyFont="1" applyFill="1" applyBorder="1" applyAlignment="1">
      <alignment horizontal="center" vertical="center" wrapText="1"/>
    </xf>
    <xf numFmtId="9" fontId="24" fillId="13" borderId="12" xfId="0" applyNumberFormat="1" applyFont="1" applyFill="1" applyBorder="1" applyAlignment="1">
      <alignment horizontal="center" vertical="center" wrapText="1"/>
    </xf>
    <xf numFmtId="0" fontId="9" fillId="5" borderId="0" xfId="0" applyFont="1" applyFill="1" applyAlignment="1">
      <alignment horizontal="right"/>
    </xf>
    <xf numFmtId="10" fontId="9" fillId="5" borderId="0" xfId="0" applyNumberFormat="1" applyFont="1" applyFill="1" applyAlignment="1">
      <alignment horizontal="center"/>
    </xf>
    <xf numFmtId="9" fontId="0" fillId="0" borderId="17" xfId="0" applyNumberFormat="1" applyBorder="1" applyAlignment="1">
      <alignment horizontal="center" vertical="center" wrapText="1"/>
    </xf>
    <xf numFmtId="0" fontId="0" fillId="16" borderId="17" xfId="0" applyFill="1" applyBorder="1" applyAlignment="1">
      <alignment horizontal="center"/>
    </xf>
    <xf numFmtId="9" fontId="0" fillId="0" borderId="17" xfId="0" applyNumberFormat="1" applyBorder="1" applyAlignment="1">
      <alignment horizontal="center" vertical="center"/>
    </xf>
    <xf numFmtId="0" fontId="0" fillId="0" borderId="0" xfId="0" applyAlignment="1">
      <alignment horizontal="center" wrapText="1"/>
    </xf>
    <xf numFmtId="0" fontId="0" fillId="0" borderId="12" xfId="0" applyBorder="1" applyAlignment="1">
      <alignment horizontal="center" vertical="center"/>
    </xf>
    <xf numFmtId="0" fontId="0" fillId="0" borderId="0" xfId="0" applyAlignment="1">
      <alignment horizontal="center" vertical="center"/>
    </xf>
    <xf numFmtId="9" fontId="0" fillId="16" borderId="12" xfId="0" applyNumberFormat="1" applyFill="1" applyBorder="1" applyAlignment="1">
      <alignment horizontal="center" vertical="center" wrapText="1"/>
    </xf>
    <xf numFmtId="9" fontId="0" fillId="16" borderId="13" xfId="0" applyNumberFormat="1" applyFill="1" applyBorder="1" applyAlignment="1">
      <alignment horizontal="center" wrapText="1"/>
    </xf>
    <xf numFmtId="9" fontId="0" fillId="16" borderId="13" xfId="0" applyNumberFormat="1" applyFill="1" applyBorder="1" applyAlignment="1">
      <alignment horizontal="center" vertical="center" wrapText="1"/>
    </xf>
    <xf numFmtId="0" fontId="0" fillId="0" borderId="20" xfId="0" applyBorder="1"/>
    <xf numFmtId="0" fontId="8" fillId="11" borderId="18" xfId="0" applyFont="1" applyFill="1" applyBorder="1" applyAlignment="1">
      <alignment vertical="center" wrapText="1"/>
    </xf>
    <xf numFmtId="0" fontId="8" fillId="11" borderId="19" xfId="0" applyFont="1" applyFill="1" applyBorder="1" applyAlignment="1">
      <alignment vertical="center" wrapText="1"/>
    </xf>
    <xf numFmtId="9" fontId="8" fillId="11" borderId="19" xfId="0" applyNumberFormat="1" applyFont="1" applyFill="1" applyBorder="1" applyAlignment="1">
      <alignment vertical="center" wrapText="1"/>
    </xf>
    <xf numFmtId="10" fontId="8" fillId="11" borderId="19" xfId="0" applyNumberFormat="1" applyFont="1" applyFill="1" applyBorder="1" applyAlignment="1">
      <alignment vertical="center" wrapText="1"/>
    </xf>
    <xf numFmtId="0" fontId="13" fillId="7" borderId="18" xfId="0" applyFont="1" applyFill="1" applyBorder="1" applyAlignment="1">
      <alignment vertical="center" wrapText="1"/>
    </xf>
    <xf numFmtId="0" fontId="13" fillId="7" borderId="19" xfId="0" applyFont="1" applyFill="1" applyBorder="1" applyAlignment="1">
      <alignment vertical="center" wrapText="1"/>
    </xf>
    <xf numFmtId="10" fontId="13" fillId="7" borderId="19" xfId="0" applyNumberFormat="1" applyFont="1" applyFill="1" applyBorder="1" applyAlignment="1">
      <alignment vertical="center" wrapText="1"/>
    </xf>
    <xf numFmtId="0" fontId="24" fillId="13" borderId="18" xfId="0" applyFont="1" applyFill="1" applyBorder="1" applyAlignment="1">
      <alignment vertical="center" wrapText="1"/>
    </xf>
    <xf numFmtId="0" fontId="24" fillId="13" borderId="19" xfId="0" applyFont="1" applyFill="1" applyBorder="1" applyAlignment="1">
      <alignment vertical="center" wrapText="1"/>
    </xf>
    <xf numFmtId="10" fontId="24" fillId="13" borderId="19" xfId="0" applyNumberFormat="1" applyFont="1" applyFill="1" applyBorder="1" applyAlignment="1">
      <alignment vertical="center" wrapText="1"/>
    </xf>
    <xf numFmtId="0" fontId="24" fillId="8" borderId="0" xfId="0" applyFont="1" applyFill="1" applyAlignment="1">
      <alignment vertical="center" wrapText="1"/>
    </xf>
    <xf numFmtId="10" fontId="24" fillId="8" borderId="0" xfId="0" applyNumberFormat="1" applyFont="1" applyFill="1" applyAlignment="1">
      <alignment vertical="center" wrapText="1"/>
    </xf>
    <xf numFmtId="0" fontId="9" fillId="19" borderId="12" xfId="0" applyFont="1" applyFill="1" applyBorder="1"/>
    <xf numFmtId="0" fontId="9" fillId="0" borderId="12" xfId="0" applyFont="1" applyBorder="1"/>
    <xf numFmtId="9" fontId="0" fillId="0" borderId="12" xfId="0" applyNumberFormat="1" applyBorder="1"/>
    <xf numFmtId="10" fontId="0" fillId="0" borderId="12" xfId="0" applyNumberFormat="1" applyBorder="1"/>
    <xf numFmtId="9" fontId="0" fillId="0" borderId="0" xfId="0" applyNumberFormat="1"/>
    <xf numFmtId="10" fontId="0" fillId="0" borderId="0" xfId="0" applyNumberFormat="1" applyAlignment="1">
      <alignment horizontal="center"/>
    </xf>
    <xf numFmtId="10" fontId="0" fillId="0" borderId="13" xfId="0" applyNumberFormat="1" applyBorder="1"/>
    <xf numFmtId="9" fontId="0" fillId="0" borderId="13" xfId="0" applyNumberFormat="1" applyBorder="1"/>
    <xf numFmtId="0" fontId="9" fillId="20" borderId="12" xfId="0" applyFont="1" applyFill="1" applyBorder="1"/>
    <xf numFmtId="0" fontId="9" fillId="20" borderId="14" xfId="0" applyFont="1" applyFill="1" applyBorder="1"/>
    <xf numFmtId="0" fontId="25" fillId="0" borderId="0" xfId="0" applyFont="1" applyAlignment="1">
      <alignment vertical="center" wrapText="1"/>
    </xf>
    <xf numFmtId="0" fontId="26" fillId="0" borderId="34" xfId="0" applyFont="1" applyBorder="1" applyAlignment="1">
      <alignment horizontal="center" vertical="center" wrapText="1"/>
    </xf>
    <xf numFmtId="0" fontId="7" fillId="10" borderId="20" xfId="0" applyFont="1" applyFill="1" applyBorder="1" applyAlignment="1">
      <alignment horizontal="left" vertical="center" wrapText="1"/>
    </xf>
    <xf numFmtId="0" fontId="7" fillId="10" borderId="21" xfId="0" applyFont="1" applyFill="1" applyBorder="1" applyAlignment="1">
      <alignment horizontal="left" vertical="center" wrapText="1"/>
    </xf>
    <xf numFmtId="0" fontId="24" fillId="13" borderId="18" xfId="0" applyFont="1" applyFill="1" applyBorder="1" applyAlignment="1">
      <alignment horizontal="center" vertical="center" wrapText="1"/>
    </xf>
    <xf numFmtId="0" fontId="24" fillId="13" borderId="19" xfId="0" applyFont="1" applyFill="1" applyBorder="1" applyAlignment="1">
      <alignment horizontal="center" vertical="center" wrapText="1"/>
    </xf>
    <xf numFmtId="0" fontId="24" fillId="13" borderId="33" xfId="0" applyFont="1" applyFill="1" applyBorder="1" applyAlignment="1">
      <alignment horizontal="center" vertical="center" wrapText="1"/>
    </xf>
    <xf numFmtId="0" fontId="24" fillId="13" borderId="0" xfId="0" applyFont="1" applyFill="1" applyAlignment="1">
      <alignment horizontal="center" vertical="center" wrapText="1"/>
    </xf>
    <xf numFmtId="0" fontId="20" fillId="9" borderId="12" xfId="0" applyFont="1" applyFill="1" applyBorder="1" applyAlignment="1">
      <alignment horizontal="center" vertical="center"/>
    </xf>
    <xf numFmtId="0" fontId="20" fillId="18" borderId="12" xfId="0" applyFont="1" applyFill="1" applyBorder="1" applyAlignment="1">
      <alignment horizontal="center" vertical="center"/>
    </xf>
    <xf numFmtId="0" fontId="20" fillId="18" borderId="14" xfId="0" applyFont="1" applyFill="1" applyBorder="1" applyAlignment="1">
      <alignment horizontal="center" vertical="center"/>
    </xf>
    <xf numFmtId="0" fontId="9" fillId="9" borderId="13" xfId="0" applyFont="1" applyFill="1" applyBorder="1" applyAlignment="1">
      <alignment horizontal="center" vertical="center" wrapText="1"/>
    </xf>
    <xf numFmtId="0" fontId="9" fillId="18" borderId="12" xfId="0" applyFont="1" applyFill="1" applyBorder="1" applyAlignment="1">
      <alignment horizontal="center" vertical="center" wrapText="1"/>
    </xf>
    <xf numFmtId="0" fontId="20" fillId="5" borderId="12" xfId="0" applyFont="1" applyFill="1" applyBorder="1" applyAlignment="1">
      <alignment horizontal="center" vertical="center"/>
    </xf>
    <xf numFmtId="0" fontId="9" fillId="12" borderId="12" xfId="0" applyFont="1" applyFill="1" applyBorder="1" applyAlignment="1">
      <alignment horizontal="center" vertical="center" wrapText="1"/>
    </xf>
    <xf numFmtId="0" fontId="20" fillId="7" borderId="12" xfId="0" applyFont="1" applyFill="1" applyBorder="1" applyAlignment="1">
      <alignment horizontal="center" vertical="center"/>
    </xf>
    <xf numFmtId="0" fontId="9" fillId="15" borderId="12" xfId="0" applyFont="1" applyFill="1" applyBorder="1" applyAlignment="1">
      <alignment horizontal="center" vertical="center" wrapText="1"/>
    </xf>
    <xf numFmtId="0" fontId="24" fillId="13" borderId="16" xfId="0" applyFont="1" applyFill="1" applyBorder="1" applyAlignment="1">
      <alignment horizontal="center" vertical="center" wrapText="1"/>
    </xf>
    <xf numFmtId="9" fontId="13" fillId="7" borderId="18" xfId="0" applyNumberFormat="1" applyFont="1" applyFill="1" applyBorder="1" applyAlignment="1">
      <alignment horizontal="center" vertical="center" wrapText="1"/>
    </xf>
    <xf numFmtId="9" fontId="13" fillId="7" borderId="19" xfId="0" applyNumberFormat="1" applyFont="1" applyFill="1" applyBorder="1" applyAlignment="1">
      <alignment horizontal="center" vertical="center" wrapText="1"/>
    </xf>
    <xf numFmtId="0" fontId="9" fillId="7" borderId="13" xfId="0" applyFont="1" applyFill="1" applyBorder="1" applyAlignment="1">
      <alignment horizontal="center" vertical="center" wrapText="1"/>
    </xf>
    <xf numFmtId="0" fontId="12" fillId="8" borderId="0" xfId="0" applyFont="1" applyFill="1" applyAlignment="1">
      <alignment horizontal="center" vertical="center" wrapText="1"/>
    </xf>
    <xf numFmtId="0" fontId="20" fillId="9" borderId="14" xfId="0" applyFont="1" applyFill="1" applyBorder="1" applyAlignment="1">
      <alignment horizontal="center" vertical="center"/>
    </xf>
    <xf numFmtId="0" fontId="12" fillId="8" borderId="20" xfId="0" applyFont="1" applyFill="1" applyBorder="1" applyAlignment="1">
      <alignment horizontal="center" vertical="center" wrapText="1"/>
    </xf>
    <xf numFmtId="0" fontId="12" fillId="8" borderId="21" xfId="0" applyFont="1" applyFill="1" applyBorder="1" applyAlignment="1">
      <alignment horizontal="center" vertical="center" wrapText="1"/>
    </xf>
    <xf numFmtId="0" fontId="9" fillId="5" borderId="14" xfId="0" applyFont="1" applyFill="1" applyBorder="1" applyAlignment="1">
      <alignment horizontal="center" vertical="center"/>
    </xf>
    <xf numFmtId="0" fontId="9" fillId="5" borderId="15" xfId="0" applyFont="1" applyFill="1" applyBorder="1" applyAlignment="1">
      <alignment horizontal="center" vertical="center"/>
    </xf>
    <xf numFmtId="0" fontId="9" fillId="9" borderId="18" xfId="0" applyFont="1" applyFill="1" applyBorder="1" applyAlignment="1">
      <alignment horizontal="center" vertical="center" wrapText="1"/>
    </xf>
    <xf numFmtId="0" fontId="24" fillId="8" borderId="33" xfId="0" applyFont="1" applyFill="1" applyBorder="1" applyAlignment="1">
      <alignment horizontal="center" vertical="center" wrapText="1"/>
    </xf>
    <xf numFmtId="0" fontId="24" fillId="8" borderId="0" xfId="0" applyFont="1" applyFill="1" applyAlignment="1">
      <alignment horizontal="center" vertical="center" wrapText="1"/>
    </xf>
    <xf numFmtId="0" fontId="9" fillId="5" borderId="32" xfId="0" applyFont="1" applyFill="1" applyBorder="1" applyAlignment="1">
      <alignment horizontal="center" vertical="center"/>
    </xf>
    <xf numFmtId="0" fontId="13" fillId="18" borderId="13" xfId="0" applyFont="1" applyFill="1" applyBorder="1" applyAlignment="1">
      <alignment horizontal="center" vertical="center" wrapText="1"/>
    </xf>
    <xf numFmtId="0" fontId="9" fillId="9" borderId="12" xfId="0" applyFont="1" applyFill="1" applyBorder="1" applyAlignment="1">
      <alignment horizontal="center" vertical="center"/>
    </xf>
    <xf numFmtId="0" fontId="9" fillId="9" borderId="14" xfId="0" applyFont="1" applyFill="1" applyBorder="1" applyAlignment="1">
      <alignment horizontal="center" vertical="center"/>
    </xf>
    <xf numFmtId="0" fontId="24" fillId="8" borderId="20" xfId="0" applyFont="1" applyFill="1" applyBorder="1" applyAlignment="1">
      <alignment horizontal="center" vertical="center" wrapText="1"/>
    </xf>
    <xf numFmtId="0" fontId="24" fillId="8" borderId="21" xfId="0" applyFont="1" applyFill="1" applyBorder="1" applyAlignment="1">
      <alignment horizontal="center" vertical="center" wrapText="1"/>
    </xf>
    <xf numFmtId="0" fontId="24" fillId="13" borderId="13" xfId="0" applyFont="1" applyFill="1" applyBorder="1" applyAlignment="1">
      <alignment horizontal="center" vertical="center" wrapText="1"/>
    </xf>
    <xf numFmtId="0" fontId="9" fillId="12" borderId="13" xfId="0" applyFont="1" applyFill="1" applyBorder="1" applyAlignment="1">
      <alignment horizontal="center" vertical="center" wrapText="1"/>
    </xf>
    <xf numFmtId="0" fontId="20" fillId="5" borderId="13" xfId="0" applyFont="1" applyFill="1" applyBorder="1" applyAlignment="1">
      <alignment horizontal="center" vertical="center"/>
    </xf>
    <xf numFmtId="0" fontId="20" fillId="7" borderId="14" xfId="0" applyFont="1" applyFill="1" applyBorder="1" applyAlignment="1">
      <alignment horizontal="center" vertical="center"/>
    </xf>
    <xf numFmtId="0" fontId="9" fillId="7" borderId="18" xfId="0" applyFont="1" applyFill="1" applyBorder="1" applyAlignment="1">
      <alignment horizontal="center" vertical="center" wrapText="1"/>
    </xf>
    <xf numFmtId="0" fontId="9" fillId="7" borderId="12" xfId="0" applyFont="1" applyFill="1" applyBorder="1" applyAlignment="1">
      <alignment horizontal="center" vertical="center" wrapText="1"/>
    </xf>
    <xf numFmtId="0" fontId="20" fillId="7" borderId="13" xfId="0" applyFont="1" applyFill="1" applyBorder="1" applyAlignment="1">
      <alignment horizontal="center" vertical="center"/>
    </xf>
    <xf numFmtId="0" fontId="18" fillId="0" borderId="1" xfId="0" applyFont="1" applyBorder="1" applyAlignment="1"/>
    <xf numFmtId="0" fontId="2" fillId="0" borderId="2" xfId="0" applyFont="1" applyBorder="1" applyAlignment="1"/>
    <xf numFmtId="0" fontId="4" fillId="2" borderId="4" xfId="0" applyFont="1" applyFill="1" applyBorder="1" applyAlignment="1"/>
    <xf numFmtId="0" fontId="4" fillId="2" borderId="5" xfId="0" applyFont="1" applyFill="1" applyBorder="1" applyAlignment="1"/>
    <xf numFmtId="0" fontId="4" fillId="2" borderId="6" xfId="0" applyFont="1" applyFill="1" applyBorder="1" applyAlignment="1"/>
    <xf numFmtId="0" fontId="3" fillId="0" borderId="8" xfId="0" applyFont="1" applyBorder="1" applyAlignment="1"/>
    <xf numFmtId="0" fontId="3" fillId="0" borderId="6" xfId="0" applyFont="1" applyBorder="1" applyAlignment="1"/>
    <xf numFmtId="0" fontId="2" fillId="0" borderId="1" xfId="0" applyFont="1" applyBorder="1" applyAlignment="1"/>
    <xf numFmtId="0" fontId="3" fillId="0" borderId="10" xfId="0" applyFont="1" applyBorder="1" applyAlignment="1"/>
    <xf numFmtId="0" fontId="3" fillId="0" borderId="11" xfId="0" applyFont="1" applyBorder="1" applyAlignment="1"/>
  </cellXfs>
  <cellStyles count="2">
    <cellStyle name="Hyperlink" xfId="1" xr:uid="{00000000-0005-0000-0000-00000000000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Comparación!$C$4</c:f>
              <c:strCache>
                <c:ptCount val="1"/>
                <c:pt idx="0">
                  <c:v>Proveedor</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4E42-4B23-B37A-6F7492564973}"/>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4E42-4B23-B37A-6F7492564973}"/>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4E42-4B23-B37A-6F7492564973}"/>
              </c:ext>
            </c:extLst>
          </c:dPt>
          <c:cat>
            <c:strRef>
              <c:f>Comparación!$D$3:$F$3</c:f>
              <c:strCache>
                <c:ptCount val="3"/>
                <c:pt idx="0">
                  <c:v>Xubio</c:v>
                </c:pt>
                <c:pt idx="1">
                  <c:v>Contagram</c:v>
                </c:pt>
                <c:pt idx="2">
                  <c:v>Finnegans</c:v>
                </c:pt>
              </c:strCache>
            </c:strRef>
          </c:cat>
          <c:val>
            <c:numRef>
              <c:f>Comparación!$D$4:$F$4</c:f>
              <c:numCache>
                <c:formatCode>0.00%</c:formatCode>
                <c:ptCount val="3"/>
                <c:pt idx="0" formatCode="0%">
                  <c:v>0.1</c:v>
                </c:pt>
                <c:pt idx="1">
                  <c:v>8.5999999999999993E-2</c:v>
                </c:pt>
                <c:pt idx="2" formatCode="0%">
                  <c:v>0.1</c:v>
                </c:pt>
              </c:numCache>
            </c:numRef>
          </c:val>
          <c:extLst>
            <c:ext xmlns:c16="http://schemas.microsoft.com/office/drawing/2014/chart" uri="{C3380CC4-5D6E-409C-BE32-E72D297353CC}">
              <c16:uniqueId val="{00000001-050D-4F6B-9E65-64E6B56E65AB}"/>
            </c:ext>
          </c:extLst>
        </c:ser>
        <c:dLbls>
          <c:showLegendKey val="0"/>
          <c:showVal val="0"/>
          <c:showCatName val="0"/>
          <c:showSerName val="0"/>
          <c:showPercent val="0"/>
          <c:showBubbleSize val="0"/>
        </c:dLbls>
        <c:gapWidth val="100"/>
        <c:axId val="1142096992"/>
        <c:axId val="1142086656"/>
      </c:barChart>
      <c:catAx>
        <c:axId val="1142096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086656"/>
        <c:crosses val="autoZero"/>
        <c:auto val="1"/>
        <c:lblAlgn val="ctr"/>
        <c:lblOffset val="100"/>
        <c:noMultiLvlLbl val="0"/>
      </c:catAx>
      <c:valAx>
        <c:axId val="11420866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096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Comparación!$C$5</c:f>
              <c:strCache>
                <c:ptCount val="1"/>
                <c:pt idx="0">
                  <c:v>Funcional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8EA0-4BFB-BD44-0A0E7A2F67D6}"/>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8EA0-4BFB-BD44-0A0E7A2F67D6}"/>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8EA0-4BFB-BD44-0A0E7A2F67D6}"/>
              </c:ext>
            </c:extLst>
          </c:dPt>
          <c:cat>
            <c:strRef>
              <c:f>Comparación!$D$3:$F$3</c:f>
              <c:strCache>
                <c:ptCount val="3"/>
                <c:pt idx="0">
                  <c:v>Xubio</c:v>
                </c:pt>
                <c:pt idx="1">
                  <c:v>Contagram</c:v>
                </c:pt>
                <c:pt idx="2">
                  <c:v>Finnegans</c:v>
                </c:pt>
              </c:strCache>
            </c:strRef>
          </c:cat>
          <c:val>
            <c:numRef>
              <c:f>Comparación!$D$5:$F$5</c:f>
              <c:numCache>
                <c:formatCode>0.00%</c:formatCode>
                <c:ptCount val="3"/>
                <c:pt idx="0" formatCode="0%">
                  <c:v>0.2</c:v>
                </c:pt>
                <c:pt idx="1">
                  <c:v>0.18429999999999999</c:v>
                </c:pt>
                <c:pt idx="2">
                  <c:v>0.29120000000000001</c:v>
                </c:pt>
              </c:numCache>
            </c:numRef>
          </c:val>
          <c:extLst>
            <c:ext xmlns:c16="http://schemas.microsoft.com/office/drawing/2014/chart" uri="{C3380CC4-5D6E-409C-BE32-E72D297353CC}">
              <c16:uniqueId val="{00000006-8EA0-4BFB-BD44-0A0E7A2F67D6}"/>
            </c:ext>
          </c:extLst>
        </c:ser>
        <c:dLbls>
          <c:showLegendKey val="0"/>
          <c:showVal val="0"/>
          <c:showCatName val="0"/>
          <c:showSerName val="0"/>
          <c:showPercent val="0"/>
          <c:showBubbleSize val="0"/>
        </c:dLbls>
        <c:gapWidth val="100"/>
        <c:axId val="1142095904"/>
        <c:axId val="1142092096"/>
      </c:barChart>
      <c:catAx>
        <c:axId val="11420959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092096"/>
        <c:crosses val="autoZero"/>
        <c:auto val="1"/>
        <c:lblAlgn val="ctr"/>
        <c:lblOffset val="100"/>
        <c:noMultiLvlLbl val="0"/>
      </c:catAx>
      <c:valAx>
        <c:axId val="11420920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095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Comparación!$C$6</c:f>
              <c:strCache>
                <c:ptCount val="1"/>
                <c:pt idx="0">
                  <c:v>Económico</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8E5F-4C2A-8753-BFDEF83B2F7C}"/>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8E5F-4C2A-8753-BFDEF83B2F7C}"/>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8E5F-4C2A-8753-BFDEF83B2F7C}"/>
              </c:ext>
            </c:extLst>
          </c:dPt>
          <c:cat>
            <c:strRef>
              <c:f>Comparación!$D$3:$F$3</c:f>
              <c:strCache>
                <c:ptCount val="3"/>
                <c:pt idx="0">
                  <c:v>Xubio</c:v>
                </c:pt>
                <c:pt idx="1">
                  <c:v>Contagram</c:v>
                </c:pt>
                <c:pt idx="2">
                  <c:v>Finnegans</c:v>
                </c:pt>
              </c:strCache>
            </c:strRef>
          </c:cat>
          <c:val>
            <c:numRef>
              <c:f>Comparación!$D$6:$F$6</c:f>
              <c:numCache>
                <c:formatCode>0%</c:formatCode>
                <c:ptCount val="3"/>
                <c:pt idx="0" formatCode="0.00%">
                  <c:v>0.26250000000000001</c:v>
                </c:pt>
                <c:pt idx="1">
                  <c:v>0.24249999999999999</c:v>
                </c:pt>
                <c:pt idx="2">
                  <c:v>0.21</c:v>
                </c:pt>
              </c:numCache>
            </c:numRef>
          </c:val>
          <c:extLst>
            <c:ext xmlns:c16="http://schemas.microsoft.com/office/drawing/2014/chart" uri="{C3380CC4-5D6E-409C-BE32-E72D297353CC}">
              <c16:uniqueId val="{00000006-8E5F-4C2A-8753-BFDEF83B2F7C}"/>
            </c:ext>
          </c:extLst>
        </c:ser>
        <c:dLbls>
          <c:showLegendKey val="0"/>
          <c:showVal val="0"/>
          <c:showCatName val="0"/>
          <c:showSerName val="0"/>
          <c:showPercent val="0"/>
          <c:showBubbleSize val="0"/>
        </c:dLbls>
        <c:gapWidth val="100"/>
        <c:axId val="1142096448"/>
        <c:axId val="1142093728"/>
      </c:barChart>
      <c:catAx>
        <c:axId val="11420964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093728"/>
        <c:crosses val="autoZero"/>
        <c:auto val="1"/>
        <c:lblAlgn val="ctr"/>
        <c:lblOffset val="100"/>
        <c:noMultiLvlLbl val="0"/>
      </c:catAx>
      <c:valAx>
        <c:axId val="11420937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096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Comparación!$C$7</c:f>
              <c:strCache>
                <c:ptCount val="1"/>
                <c:pt idx="0">
                  <c:v>Técnico</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1203-4255-B844-A86162E93028}"/>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1203-4255-B844-A86162E93028}"/>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1203-4255-B844-A86162E93028}"/>
              </c:ext>
            </c:extLst>
          </c:dPt>
          <c:cat>
            <c:strRef>
              <c:f>Comparación!$D$3:$F$3</c:f>
              <c:strCache>
                <c:ptCount val="3"/>
                <c:pt idx="0">
                  <c:v>Xubio</c:v>
                </c:pt>
                <c:pt idx="1">
                  <c:v>Contagram</c:v>
                </c:pt>
                <c:pt idx="2">
                  <c:v>Finnegans</c:v>
                </c:pt>
              </c:strCache>
            </c:strRef>
          </c:cat>
          <c:val>
            <c:numRef>
              <c:f>Comparación!$D$7:$F$7</c:f>
              <c:numCache>
                <c:formatCode>0%</c:formatCode>
                <c:ptCount val="3"/>
                <c:pt idx="0" formatCode="0.00%">
                  <c:v>0.09</c:v>
                </c:pt>
                <c:pt idx="1">
                  <c:v>0.09</c:v>
                </c:pt>
                <c:pt idx="2">
                  <c:v>0.09</c:v>
                </c:pt>
              </c:numCache>
            </c:numRef>
          </c:val>
          <c:extLst>
            <c:ext xmlns:c16="http://schemas.microsoft.com/office/drawing/2014/chart" uri="{C3380CC4-5D6E-409C-BE32-E72D297353CC}">
              <c16:uniqueId val="{00000006-1203-4255-B844-A86162E93028}"/>
            </c:ext>
          </c:extLst>
        </c:ser>
        <c:dLbls>
          <c:showLegendKey val="0"/>
          <c:showVal val="0"/>
          <c:showCatName val="0"/>
          <c:showSerName val="0"/>
          <c:showPercent val="0"/>
          <c:showBubbleSize val="0"/>
        </c:dLbls>
        <c:gapWidth val="100"/>
        <c:axId val="1142094816"/>
        <c:axId val="1142087744"/>
      </c:barChart>
      <c:catAx>
        <c:axId val="1142094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087744"/>
        <c:crosses val="autoZero"/>
        <c:auto val="1"/>
        <c:lblAlgn val="ctr"/>
        <c:lblOffset val="100"/>
        <c:noMultiLvlLbl val="0"/>
      </c:catAx>
      <c:valAx>
        <c:axId val="1142087744"/>
        <c:scaling>
          <c:orientation val="minMax"/>
          <c:max val="0.1"/>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09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a:t>Esquema general de Ponderación</a:t>
            </a:r>
          </a:p>
        </c:rich>
      </c:tx>
      <c:layout>
        <c:manualLayout>
          <c:xMode val="edge"/>
          <c:yMode val="edge"/>
          <c:x val="0.30857316202212082"/>
          <c:y val="2.0380957334512312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Comparación!$L$3</c:f>
              <c:strCache>
                <c:ptCount val="1"/>
                <c:pt idx="0">
                  <c:v>Xubio</c:v>
                </c:pt>
              </c:strCache>
            </c:strRef>
          </c:tx>
          <c:spPr>
            <a:solidFill>
              <a:schemeClr val="accent1"/>
            </a:solidFill>
            <a:ln>
              <a:noFill/>
            </a:ln>
            <a:effectLst/>
          </c:spPr>
          <c:invertIfNegative val="0"/>
          <c:cat>
            <c:strRef>
              <c:f>Comparación!$K$4:$K$7</c:f>
              <c:strCache>
                <c:ptCount val="4"/>
                <c:pt idx="0">
                  <c:v>Proveedor</c:v>
                </c:pt>
                <c:pt idx="1">
                  <c:v>Funcional</c:v>
                </c:pt>
                <c:pt idx="2">
                  <c:v>Económico</c:v>
                </c:pt>
                <c:pt idx="3">
                  <c:v>Técnico</c:v>
                </c:pt>
              </c:strCache>
            </c:strRef>
          </c:cat>
          <c:val>
            <c:numRef>
              <c:f>Comparación!$L$4:$L$7</c:f>
              <c:numCache>
                <c:formatCode>0%</c:formatCode>
                <c:ptCount val="4"/>
                <c:pt idx="0">
                  <c:v>0.1</c:v>
                </c:pt>
                <c:pt idx="1">
                  <c:v>0.2</c:v>
                </c:pt>
                <c:pt idx="2" formatCode="0.00%">
                  <c:v>0.26250000000000001</c:v>
                </c:pt>
                <c:pt idx="3" formatCode="0.00%">
                  <c:v>0.09</c:v>
                </c:pt>
              </c:numCache>
            </c:numRef>
          </c:val>
          <c:extLst>
            <c:ext xmlns:c16="http://schemas.microsoft.com/office/drawing/2014/chart" uri="{C3380CC4-5D6E-409C-BE32-E72D297353CC}">
              <c16:uniqueId val="{00000001-6123-4315-BC52-CA89C9AAD859}"/>
            </c:ext>
          </c:extLst>
        </c:ser>
        <c:ser>
          <c:idx val="1"/>
          <c:order val="1"/>
          <c:tx>
            <c:strRef>
              <c:f>Comparación!$M$3</c:f>
              <c:strCache>
                <c:ptCount val="1"/>
                <c:pt idx="0">
                  <c:v>Contagram</c:v>
                </c:pt>
              </c:strCache>
            </c:strRef>
          </c:tx>
          <c:spPr>
            <a:solidFill>
              <a:srgbClr val="E2EFDA"/>
            </a:solidFill>
            <a:ln>
              <a:noFill/>
            </a:ln>
            <a:effectLst/>
          </c:spPr>
          <c:invertIfNegative val="0"/>
          <c:cat>
            <c:strRef>
              <c:f>Comparación!$K$4:$K$7</c:f>
              <c:strCache>
                <c:ptCount val="4"/>
                <c:pt idx="0">
                  <c:v>Proveedor</c:v>
                </c:pt>
                <c:pt idx="1">
                  <c:v>Funcional</c:v>
                </c:pt>
                <c:pt idx="2">
                  <c:v>Económico</c:v>
                </c:pt>
                <c:pt idx="3">
                  <c:v>Técnico</c:v>
                </c:pt>
              </c:strCache>
            </c:strRef>
          </c:cat>
          <c:val>
            <c:numRef>
              <c:f>Comparación!$M$4:$M$7</c:f>
              <c:numCache>
                <c:formatCode>0.00%</c:formatCode>
                <c:ptCount val="4"/>
                <c:pt idx="0">
                  <c:v>8.5999999999999993E-2</c:v>
                </c:pt>
                <c:pt idx="1">
                  <c:v>0.18429999999999999</c:v>
                </c:pt>
                <c:pt idx="2" formatCode="0%">
                  <c:v>0.24249999999999999</c:v>
                </c:pt>
                <c:pt idx="3" formatCode="0%">
                  <c:v>0.09</c:v>
                </c:pt>
              </c:numCache>
            </c:numRef>
          </c:val>
          <c:extLst>
            <c:ext xmlns:c16="http://schemas.microsoft.com/office/drawing/2014/chart" uri="{C3380CC4-5D6E-409C-BE32-E72D297353CC}">
              <c16:uniqueId val="{00000003-6123-4315-BC52-CA89C9AAD859}"/>
            </c:ext>
          </c:extLst>
        </c:ser>
        <c:ser>
          <c:idx val="2"/>
          <c:order val="2"/>
          <c:tx>
            <c:strRef>
              <c:f>Comparación!$N$3</c:f>
              <c:strCache>
                <c:ptCount val="1"/>
                <c:pt idx="0">
                  <c:v>Esperado</c:v>
                </c:pt>
              </c:strCache>
            </c:strRef>
          </c:tx>
          <c:spPr>
            <a:solidFill>
              <a:schemeClr val="accent3"/>
            </a:solidFill>
            <a:ln>
              <a:noFill/>
            </a:ln>
            <a:effectLst/>
          </c:spPr>
          <c:invertIfNegative val="0"/>
          <c:cat>
            <c:strRef>
              <c:f>Comparación!$K$4:$K$7</c:f>
              <c:strCache>
                <c:ptCount val="4"/>
                <c:pt idx="0">
                  <c:v>Proveedor</c:v>
                </c:pt>
                <c:pt idx="1">
                  <c:v>Funcional</c:v>
                </c:pt>
                <c:pt idx="2">
                  <c:v>Económico</c:v>
                </c:pt>
                <c:pt idx="3">
                  <c:v>Técnico</c:v>
                </c:pt>
              </c:strCache>
            </c:strRef>
          </c:cat>
          <c:val>
            <c:numRef>
              <c:f>Comparación!$N$4:$N$7</c:f>
              <c:numCache>
                <c:formatCode>0%</c:formatCode>
                <c:ptCount val="4"/>
                <c:pt idx="0">
                  <c:v>0.1</c:v>
                </c:pt>
                <c:pt idx="1">
                  <c:v>0.3</c:v>
                </c:pt>
                <c:pt idx="2">
                  <c:v>0.5</c:v>
                </c:pt>
                <c:pt idx="3">
                  <c:v>0.1</c:v>
                </c:pt>
              </c:numCache>
            </c:numRef>
          </c:val>
          <c:extLst>
            <c:ext xmlns:c16="http://schemas.microsoft.com/office/drawing/2014/chart" uri="{C3380CC4-5D6E-409C-BE32-E72D297353CC}">
              <c16:uniqueId val="{00000002-AB12-4730-A08D-4871305B3341}"/>
            </c:ext>
          </c:extLst>
        </c:ser>
        <c:dLbls>
          <c:showLegendKey val="0"/>
          <c:showVal val="0"/>
          <c:showCatName val="0"/>
          <c:showSerName val="0"/>
          <c:showPercent val="0"/>
          <c:showBubbleSize val="0"/>
        </c:dLbls>
        <c:gapWidth val="219"/>
        <c:overlap val="-27"/>
        <c:axId val="1142089920"/>
        <c:axId val="1142090464"/>
      </c:barChart>
      <c:catAx>
        <c:axId val="114208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090464"/>
        <c:crosses val="autoZero"/>
        <c:auto val="1"/>
        <c:lblAlgn val="ctr"/>
        <c:lblOffset val="100"/>
        <c:noMultiLvlLbl val="0"/>
      </c:catAx>
      <c:valAx>
        <c:axId val="11420904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089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tmp"/></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tmp"/><Relationship Id="rId1" Type="http://schemas.openxmlformats.org/officeDocument/2006/relationships/image" Target="../media/image4.tmp"/></Relationships>
</file>

<file path=xl/drawings/_rels/drawing4.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tmp"/></Relationships>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1228725</xdr:colOff>
      <xdr:row>0</xdr:row>
      <xdr:rowOff>647700</xdr:rowOff>
    </xdr:from>
    <xdr:to>
      <xdr:col>4</xdr:col>
      <xdr:colOff>28575</xdr:colOff>
      <xdr:row>13</xdr:row>
      <xdr:rowOff>57150</xdr:rowOff>
    </xdr:to>
    <xdr:pic>
      <xdr:nvPicPr>
        <xdr:cNvPr id="2" name="Imagen 1">
          <a:extLst>
            <a:ext uri="{FF2B5EF4-FFF2-40B4-BE49-F238E27FC236}">
              <a16:creationId xmlns:a16="http://schemas.microsoft.com/office/drawing/2014/main" id="{AD75BF18-4E5F-3399-9FD7-D81A9D9AF0D7}"/>
            </a:ext>
          </a:extLst>
        </xdr:cNvPr>
        <xdr:cNvPicPr>
          <a:picLocks noChangeAspect="1"/>
        </xdr:cNvPicPr>
      </xdr:nvPicPr>
      <xdr:blipFill>
        <a:blip xmlns:r="http://schemas.openxmlformats.org/officeDocument/2006/relationships" r:embed="rId1"/>
        <a:stretch>
          <a:fillRect/>
        </a:stretch>
      </xdr:blipFill>
      <xdr:spPr>
        <a:xfrm>
          <a:off x="1228725" y="647700"/>
          <a:ext cx="4572000" cy="3276600"/>
        </a:xfrm>
        <a:prstGeom prst="rect">
          <a:avLst/>
        </a:prstGeom>
      </xdr:spPr>
    </xdr:pic>
    <xdr:clientData/>
  </xdr:twoCellAnchor>
  <xdr:twoCellAnchor editAs="oneCell">
    <xdr:from>
      <xdr:col>4</xdr:col>
      <xdr:colOff>3771900</xdr:colOff>
      <xdr:row>0</xdr:row>
      <xdr:rowOff>581025</xdr:rowOff>
    </xdr:from>
    <xdr:to>
      <xdr:col>7</xdr:col>
      <xdr:colOff>152400</xdr:colOff>
      <xdr:row>5</xdr:row>
      <xdr:rowOff>133350</xdr:rowOff>
    </xdr:to>
    <xdr:pic>
      <xdr:nvPicPr>
        <xdr:cNvPr id="3" name="Imagen 2">
          <a:extLst>
            <a:ext uri="{FF2B5EF4-FFF2-40B4-BE49-F238E27FC236}">
              <a16:creationId xmlns:a16="http://schemas.microsoft.com/office/drawing/2014/main" id="{A38E922B-F22F-1EB2-42B4-9A454793C128}"/>
            </a:ext>
            <a:ext uri="{147F2762-F138-4A5C-976F-8EAC2B608ADB}">
              <a16:predDERef xmlns:a16="http://schemas.microsoft.com/office/drawing/2014/main" pred="{AD75BF18-4E5F-3399-9FD7-D81A9D9AF0D7}"/>
            </a:ext>
          </a:extLst>
        </xdr:cNvPr>
        <xdr:cNvPicPr>
          <a:picLocks noChangeAspect="1"/>
        </xdr:cNvPicPr>
      </xdr:nvPicPr>
      <xdr:blipFill>
        <a:blip xmlns:r="http://schemas.openxmlformats.org/officeDocument/2006/relationships" r:embed="rId2"/>
        <a:stretch>
          <a:fillRect/>
        </a:stretch>
      </xdr:blipFill>
      <xdr:spPr>
        <a:xfrm>
          <a:off x="9544050" y="581025"/>
          <a:ext cx="2133600" cy="1123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2</xdr:col>
      <xdr:colOff>1085850</xdr:colOff>
      <xdr:row>2</xdr:row>
      <xdr:rowOff>95250</xdr:rowOff>
    </xdr:to>
    <xdr:pic>
      <xdr:nvPicPr>
        <xdr:cNvPr id="2" name="Imagen 3">
          <a:extLst>
            <a:ext uri="{FF2B5EF4-FFF2-40B4-BE49-F238E27FC236}">
              <a16:creationId xmlns:a16="http://schemas.microsoft.com/office/drawing/2014/main" id="{58F65646-6B89-4940-87B7-3F33BDFCE889}"/>
            </a:ext>
            <a:ext uri="{147F2762-F138-4A5C-976F-8EAC2B608ADB}">
              <a16:predDERef xmlns:a16="http://schemas.microsoft.com/office/drawing/2014/main" pred="{723199C0-0E4F-A80E-FC25-CFC079224A3C}"/>
            </a:ext>
          </a:extLst>
        </xdr:cNvPr>
        <xdr:cNvPicPr>
          <a:picLocks noChangeAspect="1"/>
        </xdr:cNvPicPr>
      </xdr:nvPicPr>
      <xdr:blipFill>
        <a:blip xmlns:r="http://schemas.openxmlformats.org/officeDocument/2006/relationships" r:embed="rId1"/>
        <a:stretch>
          <a:fillRect/>
        </a:stretch>
      </xdr:blipFill>
      <xdr:spPr>
        <a:xfrm>
          <a:off x="14706600" y="6096000"/>
          <a:ext cx="1085850" cy="4762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2</xdr:col>
      <xdr:colOff>1390650</xdr:colOff>
      <xdr:row>2</xdr:row>
      <xdr:rowOff>85725</xdr:rowOff>
    </xdr:to>
    <xdr:pic>
      <xdr:nvPicPr>
        <xdr:cNvPr id="2" name="Imagen 1">
          <a:extLst>
            <a:ext uri="{FF2B5EF4-FFF2-40B4-BE49-F238E27FC236}">
              <a16:creationId xmlns:a16="http://schemas.microsoft.com/office/drawing/2014/main" id="{723199C0-0E4F-A80E-FC25-CFC079224A3C}"/>
            </a:ext>
          </a:extLst>
        </xdr:cNvPr>
        <xdr:cNvPicPr>
          <a:picLocks noChangeAspect="1"/>
        </xdr:cNvPicPr>
      </xdr:nvPicPr>
      <xdr:blipFill>
        <a:blip xmlns:r="http://schemas.openxmlformats.org/officeDocument/2006/relationships" r:embed="rId1"/>
        <a:stretch>
          <a:fillRect/>
        </a:stretch>
      </xdr:blipFill>
      <xdr:spPr>
        <a:xfrm>
          <a:off x="5943600" y="0"/>
          <a:ext cx="1390650" cy="466725"/>
        </a:xfrm>
        <a:prstGeom prst="rect">
          <a:avLst/>
        </a:prstGeom>
      </xdr:spPr>
    </xdr:pic>
    <xdr:clientData/>
  </xdr:twoCellAnchor>
  <xdr:twoCellAnchor editAs="oneCell">
    <xdr:from>
      <xdr:col>2</xdr:col>
      <xdr:colOff>0</xdr:colOff>
      <xdr:row>50</xdr:row>
      <xdr:rowOff>0</xdr:rowOff>
    </xdr:from>
    <xdr:to>
      <xdr:col>2</xdr:col>
      <xdr:colOff>1276350</xdr:colOff>
      <xdr:row>52</xdr:row>
      <xdr:rowOff>85725</xdr:rowOff>
    </xdr:to>
    <xdr:pic>
      <xdr:nvPicPr>
        <xdr:cNvPr id="5" name="Imagen 4">
          <a:extLst>
            <a:ext uri="{FF2B5EF4-FFF2-40B4-BE49-F238E27FC236}">
              <a16:creationId xmlns:a16="http://schemas.microsoft.com/office/drawing/2014/main" id="{35B96790-CEA4-48BA-D20E-F52A189A4449}"/>
            </a:ext>
            <a:ext uri="{147F2762-F138-4A5C-976F-8EAC2B608ADB}">
              <a16:predDERef xmlns:a16="http://schemas.microsoft.com/office/drawing/2014/main" pred="{3B181E2A-1A42-5D34-E8E5-0EA96C46C9B2}"/>
            </a:ext>
          </a:extLst>
        </xdr:cNvPr>
        <xdr:cNvPicPr>
          <a:picLocks noChangeAspect="1"/>
        </xdr:cNvPicPr>
      </xdr:nvPicPr>
      <xdr:blipFill>
        <a:blip xmlns:r="http://schemas.openxmlformats.org/officeDocument/2006/relationships" r:embed="rId2"/>
        <a:stretch>
          <a:fillRect/>
        </a:stretch>
      </xdr:blipFill>
      <xdr:spPr>
        <a:xfrm>
          <a:off x="5943600" y="11096625"/>
          <a:ext cx="1276350" cy="466725"/>
        </a:xfrm>
        <a:prstGeom prst="rect">
          <a:avLst/>
        </a:prstGeom>
      </xdr:spPr>
    </xdr:pic>
    <xdr:clientData/>
  </xdr:twoCellAnchor>
  <xdr:twoCellAnchor editAs="oneCell">
    <xdr:from>
      <xdr:col>0</xdr:col>
      <xdr:colOff>0</xdr:colOff>
      <xdr:row>15</xdr:row>
      <xdr:rowOff>0</xdr:rowOff>
    </xdr:from>
    <xdr:to>
      <xdr:col>1</xdr:col>
      <xdr:colOff>4591050</xdr:colOff>
      <xdr:row>34</xdr:row>
      <xdr:rowOff>66675</xdr:rowOff>
    </xdr:to>
    <xdr:pic>
      <xdr:nvPicPr>
        <xdr:cNvPr id="9" name="Imagen 2">
          <a:extLst>
            <a:ext uri="{FF2B5EF4-FFF2-40B4-BE49-F238E27FC236}">
              <a16:creationId xmlns:a16="http://schemas.microsoft.com/office/drawing/2014/main" id="{5C437118-639A-46CD-0400-05A15285D8E6}"/>
            </a:ext>
            <a:ext uri="{147F2762-F138-4A5C-976F-8EAC2B608ADB}">
              <a16:predDERef xmlns:a16="http://schemas.microsoft.com/office/drawing/2014/main" pred="{35B96790-CEA4-48BA-D20E-F52A189A4449}"/>
            </a:ext>
          </a:extLst>
        </xdr:cNvPr>
        <xdr:cNvPicPr>
          <a:picLocks noChangeAspect="1"/>
        </xdr:cNvPicPr>
      </xdr:nvPicPr>
      <xdr:blipFill>
        <a:blip xmlns:r="http://schemas.openxmlformats.org/officeDocument/2006/relationships" r:embed="rId3"/>
        <a:stretch>
          <a:fillRect/>
        </a:stretch>
      </xdr:blipFill>
      <xdr:spPr>
        <a:xfrm>
          <a:off x="0" y="2857500"/>
          <a:ext cx="6981825" cy="36861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2</xdr:col>
      <xdr:colOff>1152525</xdr:colOff>
      <xdr:row>2</xdr:row>
      <xdr:rowOff>152400</xdr:rowOff>
    </xdr:to>
    <xdr:pic>
      <xdr:nvPicPr>
        <xdr:cNvPr id="2" name="Imagen 2">
          <a:extLst>
            <a:ext uri="{FF2B5EF4-FFF2-40B4-BE49-F238E27FC236}">
              <a16:creationId xmlns:a16="http://schemas.microsoft.com/office/drawing/2014/main" id="{477B058D-6AA1-463C-A25B-172DD095A0B7}"/>
            </a:ext>
            <a:ext uri="{147F2762-F138-4A5C-976F-8EAC2B608ADB}">
              <a16:predDERef xmlns:a16="http://schemas.microsoft.com/office/drawing/2014/main" pred="{723199C0-0E4F-A80E-FC25-CFC079224A3C}"/>
            </a:ext>
          </a:extLst>
        </xdr:cNvPr>
        <xdr:cNvPicPr>
          <a:picLocks noChangeAspect="1"/>
        </xdr:cNvPicPr>
      </xdr:nvPicPr>
      <xdr:blipFill>
        <a:blip xmlns:r="http://schemas.openxmlformats.org/officeDocument/2006/relationships" r:embed="rId1"/>
        <a:stretch>
          <a:fillRect/>
        </a:stretch>
      </xdr:blipFill>
      <xdr:spPr>
        <a:xfrm>
          <a:off x="14706600" y="3238500"/>
          <a:ext cx="1152525" cy="533400"/>
        </a:xfrm>
        <a:prstGeom prst="rect">
          <a:avLst/>
        </a:prstGeom>
      </xdr:spPr>
    </xdr:pic>
    <xdr:clientData/>
  </xdr:twoCellAnchor>
  <xdr:twoCellAnchor editAs="oneCell">
    <xdr:from>
      <xdr:col>0</xdr:col>
      <xdr:colOff>0</xdr:colOff>
      <xdr:row>14</xdr:row>
      <xdr:rowOff>57150</xdr:rowOff>
    </xdr:from>
    <xdr:to>
      <xdr:col>1</xdr:col>
      <xdr:colOff>8439150</xdr:colOff>
      <xdr:row>51</xdr:row>
      <xdr:rowOff>114300</xdr:rowOff>
    </xdr:to>
    <xdr:pic>
      <xdr:nvPicPr>
        <xdr:cNvPr id="5" name="Imagen 2">
          <a:extLst>
            <a:ext uri="{FF2B5EF4-FFF2-40B4-BE49-F238E27FC236}">
              <a16:creationId xmlns:a16="http://schemas.microsoft.com/office/drawing/2014/main" id="{3624622D-4C14-F99E-CC13-37B7917960DE}"/>
            </a:ext>
            <a:ext uri="{147F2762-F138-4A5C-976F-8EAC2B608ADB}">
              <a16:predDERef xmlns:a16="http://schemas.microsoft.com/office/drawing/2014/main" pred="{477B058D-6AA1-463C-A25B-172DD095A0B7}"/>
            </a:ext>
          </a:extLst>
        </xdr:cNvPr>
        <xdr:cNvPicPr>
          <a:picLocks noChangeAspect="1"/>
        </xdr:cNvPicPr>
      </xdr:nvPicPr>
      <xdr:blipFill>
        <a:blip xmlns:r="http://schemas.openxmlformats.org/officeDocument/2006/relationships" r:embed="rId2"/>
        <a:stretch>
          <a:fillRect/>
        </a:stretch>
      </xdr:blipFill>
      <xdr:spPr>
        <a:xfrm>
          <a:off x="0" y="2724150"/>
          <a:ext cx="10829925" cy="71056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133350</xdr:colOff>
      <xdr:row>9</xdr:row>
      <xdr:rowOff>171450</xdr:rowOff>
    </xdr:from>
    <xdr:to>
      <xdr:col>7</xdr:col>
      <xdr:colOff>266700</xdr:colOff>
      <xdr:row>24</xdr:row>
      <xdr:rowOff>57150</xdr:rowOff>
    </xdr:to>
    <xdr:graphicFrame macro="">
      <xdr:nvGraphicFramePr>
        <xdr:cNvPr id="2" name="Gráfico 1">
          <a:extLst>
            <a:ext uri="{FF2B5EF4-FFF2-40B4-BE49-F238E27FC236}">
              <a16:creationId xmlns:a16="http://schemas.microsoft.com/office/drawing/2014/main" id="{B11D44AD-DFAE-6052-5114-66BCC0D5B4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523875</xdr:colOff>
      <xdr:row>9</xdr:row>
      <xdr:rowOff>152400</xdr:rowOff>
    </xdr:from>
    <xdr:to>
      <xdr:col>17</xdr:col>
      <xdr:colOff>142875</xdr:colOff>
      <xdr:row>24</xdr:row>
      <xdr:rowOff>38100</xdr:rowOff>
    </xdr:to>
    <xdr:graphicFrame macro="">
      <xdr:nvGraphicFramePr>
        <xdr:cNvPr id="3" name="Gráfico 2">
          <a:extLst>
            <a:ext uri="{FF2B5EF4-FFF2-40B4-BE49-F238E27FC236}">
              <a16:creationId xmlns:a16="http://schemas.microsoft.com/office/drawing/2014/main" id="{99722ADA-5864-474E-9324-5DC4BE20F590}"/>
            </a:ext>
            <a:ext uri="{147F2762-F138-4A5C-976F-8EAC2B608ADB}">
              <a16:predDERef xmlns:a16="http://schemas.microsoft.com/office/drawing/2014/main" pred="{B11D44AD-DFAE-6052-5114-66BCC0D5B4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95250</xdr:colOff>
      <xdr:row>25</xdr:row>
      <xdr:rowOff>133350</xdr:rowOff>
    </xdr:from>
    <xdr:to>
      <xdr:col>7</xdr:col>
      <xdr:colOff>228600</xdr:colOff>
      <xdr:row>40</xdr:row>
      <xdr:rowOff>19050</xdr:rowOff>
    </xdr:to>
    <xdr:graphicFrame macro="">
      <xdr:nvGraphicFramePr>
        <xdr:cNvPr id="4" name="Gráfico 3">
          <a:extLst>
            <a:ext uri="{FF2B5EF4-FFF2-40B4-BE49-F238E27FC236}">
              <a16:creationId xmlns:a16="http://schemas.microsoft.com/office/drawing/2014/main" id="{40A4BDD4-1041-4E14-82E2-2E26090A9363}"/>
            </a:ext>
            <a:ext uri="{147F2762-F138-4A5C-976F-8EAC2B608ADB}">
              <a16:predDERef xmlns:a16="http://schemas.microsoft.com/office/drawing/2014/main" pred="{99722ADA-5864-474E-9324-5DC4BE20F5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542925</xdr:colOff>
      <xdr:row>25</xdr:row>
      <xdr:rowOff>85725</xdr:rowOff>
    </xdr:from>
    <xdr:to>
      <xdr:col>17</xdr:col>
      <xdr:colOff>161925</xdr:colOff>
      <xdr:row>39</xdr:row>
      <xdr:rowOff>161925</xdr:rowOff>
    </xdr:to>
    <xdr:graphicFrame macro="">
      <xdr:nvGraphicFramePr>
        <xdr:cNvPr id="5" name="Gráfico 4">
          <a:extLst>
            <a:ext uri="{FF2B5EF4-FFF2-40B4-BE49-F238E27FC236}">
              <a16:creationId xmlns:a16="http://schemas.microsoft.com/office/drawing/2014/main" id="{9532A27B-EB2B-44B0-9057-FE21870F6889}"/>
            </a:ext>
            <a:ext uri="{147F2762-F138-4A5C-976F-8EAC2B608ADB}">
              <a16:predDERef xmlns:a16="http://schemas.microsoft.com/office/drawing/2014/main" pred="{40A4BDD4-1041-4E14-82E2-2E26090A93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523875</xdr:colOff>
      <xdr:row>1</xdr:row>
      <xdr:rowOff>66675</xdr:rowOff>
    </xdr:from>
    <xdr:to>
      <xdr:col>31</xdr:col>
      <xdr:colOff>47625</xdr:colOff>
      <xdr:row>30</xdr:row>
      <xdr:rowOff>95250</xdr:rowOff>
    </xdr:to>
    <xdr:graphicFrame macro="">
      <xdr:nvGraphicFramePr>
        <xdr:cNvPr id="6" name="Gráfico 5">
          <a:extLst>
            <a:ext uri="{FF2B5EF4-FFF2-40B4-BE49-F238E27FC236}">
              <a16:creationId xmlns:a16="http://schemas.microsoft.com/office/drawing/2014/main" id="{C2E8C4BF-37FB-1703-EE33-728BE6F5BBDA}"/>
            </a:ext>
            <a:ext uri="{147F2762-F138-4A5C-976F-8EAC2B608ADB}">
              <a16:predDERef xmlns:a16="http://schemas.microsoft.com/office/drawing/2014/main" pred="{9532A27B-EB2B-44B0-9057-FE21870F68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uis Alejandro Campos" id="{B728FC00-3AD4-4374-B95A-C4D39BF7470D}" userId="Luis Alejandro Campos" providerId="None"/>
  <person displayName="María Josefina Melchiori" id="{4BD32E4B-CCE1-4652-B38A-CFFAF71258BD}" userId="03ME39262365@campus.economicas.uba.ar" providerId="PeoplePicker"/>
  <person displayName="Mariano Landini" id="{891C9FC0-2DA1-4AA7-8471-F065AEA11E8D}" userId="36LA36588511@campus.economicas.uba.ar" providerId="PeoplePicker"/>
  <person displayName="Barbara Michalla" id="{FDA66C65-501C-4ADF-973B-085D5C04878C}" userId="78BM32421632@campus.economicas.uba.ar" providerId="PeoplePicker"/>
  <person displayName="Luis Alejandro  Campos" id="{6F1CCC93-AD84-4125-ADF4-D95060686EE8}" userId="96LC30494821@campus.economicas.uba.ar" providerId="PeoplePicker"/>
  <person displayName="Sofia Paula  Vallés" id="{3B5680AD-FAF9-4EEB-A560-90BE3D8B0765}" userId="S::92va41548486@campus.economicas.uba.ar::34d6100a-dd43-4f41-acb7-7691103089de" providerId="AD"/>
</personList>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2-11-02T22:16:54.09" personId="{3B5680AD-FAF9-4EEB-A560-90BE3D8B0765}" id="{0CD7327A-944B-40D7-9C7D-EF9C8EA0416D}">
    <text>@Barbara Michalla @Luis Alejandro  Campos @María Josefina Melchiori @Mariano Landini Buenas! ¿Cómo andan?
Les queríamos consultar estos puntos que nos marcaron en la corrección:
- Todo lo que tiene que ver con integraciones, APIs, etc., normalmente es relativo al aspecto técnico de la solución.
- Relacionado con eso: Si plantean la integración con un sistema custom existente, tienen que indicar que mecanismo tiene dicho sistema para integrarse (APIs? importación de archivos CSVs?).  Si no el proveedor no tiene forma de contestar el item.
Nosotros creemos que es importante que la solución posea integraciones y a partir de ahí verificar la integración con la solución custom. Teniendo en cuenta que el sistema a medida que tiene hoy en día la empresa podría ser reemplazado por este nuevo proyecto. 
Por otro lado, si nos podrían explicar el punto 1 detalladamente ya que no logramos entender por qué no es un aspecto técnico. 
Gracias!</text>
    <mentions>
      <mention mentionpersonId="{FDA66C65-501C-4ADF-973B-085D5C04878C}" mentionId="{396B3957-49FA-42AD-A6E6-788CD6E9B653}" startIndex="0" length="17"/>
      <mention mentionpersonId="{6F1CCC93-AD84-4125-ADF4-D95060686EE8}" mentionId="{3A703B52-6C58-4F69-B5A0-D4AC5585B688}" startIndex="18" length="23"/>
      <mention mentionpersonId="{4BD32E4B-CCE1-4652-B38A-CFFAF71258BD}" mentionId="{7CA866F0-A921-4007-8B18-AEEE181FD3CE}" startIndex="42" length="25"/>
      <mention mentionpersonId="{891C9FC0-2DA1-4AA7-8471-F065AEA11E8D}" mentionId="{5F28B132-A2CE-4454-A335-D53C85BCE503}" startIndex="68" length="16"/>
    </mentions>
  </threadedComment>
  <threadedComment ref="B1" dT="2022-11-02T22:38:57.74" personId="{B728FC00-3AD4-4374-B95A-C4D39BF7470D}" id="{7FE91A66-08DF-4EA9-BA30-818E8D926DE5}" parentId="{0CD7327A-944B-40D7-9C7D-EF9C8EA0416D}">
    <text>Nosotros creemos que es importante que la solución posea integraciones y a partir de ahí verificar la integración con la solución custom. Teniendo en cuenta que el sistema a medida que tiene hoy en día la empresa podría ser reemplazado por este nuevo proyecto. 
&gt; Ustedes están pidiendo en específico: "2.1 Interface con aplicaciones existentes del cliente" y "2.2 Compatibilidad con Base de Datos existente".  Si no consignan los requisitos de integración en cada caso (app y DB), no se puede contestar. Si les da lo mismo que tipo de integración tiene, no es eso lo que releja el RFP.
&gt;
&gt; Si lo plantean como general, pasa algo parecido con lo de "facilidad de uso".  Seguramente todos los proveedores van a tener alguna opción de integración. Por  ejemplo, la importación manual de archivos Excel/CSV/Texto es un tipo de integración entre sistemas.  Por eso la importancia de definir claramente cuál es la necesidad. 
Por otro lado, si nos podrían explicar el punto 1 detalladamente ya que no logramos entender por qué no es un aspecto técnico. 
&gt; Este comentario es a raíz de que plantearon temas técnicos como funcionales. Esto puede ser por error, o porque plantearon "integración" como un agrupador que en realidad representa varias funcionalidades (ej.: "Integración con gmail" lo veo más como diferentes funcionalidades del estilo "Alertas de stock por email", "envío de reportes por email", etc.)</text>
  </threadedComment>
  <threadedComment ref="G14" dT="2022-11-04T21:20:48.72" personId="{3B5680AD-FAF9-4EEB-A560-90BE3D8B0765}" id="{EE78A99D-FB59-46E6-9812-5335EC1BD8D6}">
    <text xml:space="preserve">No posee una página de learning, solo videos en youtube y un centro de ayuda. 
</text>
  </threadedComment>
  <threadedComment ref="B18" dT="2022-10-30T21:25:53.34" personId="{3B5680AD-FAF9-4EEB-A560-90BE3D8B0765}" id="{6851FED6-C11C-4546-AA6F-0B641A32C7E2}">
    <text>Agregaría algún aspecto de seguridad</text>
  </threadedComment>
  <threadedComment ref="B33" dT="2022-10-30T21:38:07.89" personId="{3B5680AD-FAF9-4EEB-A560-90BE3D8B0765}" id="{2D289BCD-E456-4CFF-B43C-D3EE221F3861}">
    <text xml:space="preserve">Creo que podríamos agregar algunas caracteristicas que son mas de la aplicació o de los requerimientos que teniamos. Por ej lo de stock o lo de compras, etc. </text>
  </threadedComment>
  <threadedComment ref="B47" dT="2022-11-04T21:47:21.13" personId="{3B5680AD-FAF9-4EEB-A560-90BE3D8B0765}" id="{CA5C25B2-294E-4579-A1B9-C8DE76C564EC}">
    <text>Plan por cantidad de operaciones mensual, Licencia por cantidad de usuarios</text>
  </threadedComment>
  <threadedComment ref="I47" dT="2022-11-05T15:10:51.38" personId="{3B5680AD-FAF9-4EEB-A560-90BE3D8B0765}" id="{492776FB-8647-4FA9-B84E-67FDB622F6FF}">
    <text>No cobran por licencia.</text>
  </threadedComment>
  <threadedComment ref="I48" dT="2022-11-05T15:10:51.38" personId="{3B5680AD-FAF9-4EEB-A560-90BE3D8B0765}" id="{9297EEA3-522F-4E93-ABBC-F06047D9A8B6}">
    <text>No cobran por licencia.</text>
  </threadedComment>
  <threadedComment ref="G54" dT="2022-11-08T00:56:49.29" personId="{3B5680AD-FAF9-4EEB-A560-90BE3D8B0765}" id="{5F345C01-5DBB-4620-8DE9-0647519DE7FE}">
    <text>Aumentos trimestrales, va en base de la inflación y el aumento del dolar. Me lo pasa</text>
  </threadedComment>
  <threadedComment ref="H54" dT="2022-11-08T00:56:49.29" personId="{3B5680AD-FAF9-4EEB-A560-90BE3D8B0765}" id="{B07E68A6-D25D-48D1-84E1-159208A701AE}">
    <text>Aumentos trimestrales, va en base de la inflación y el aumento del dolar. Me lo pasa</text>
  </threadedComment>
  <threadedComment ref="I54" dT="2022-11-08T00:56:49.29" personId="{3B5680AD-FAF9-4EEB-A560-90BE3D8B0765}" id="{C3777808-4417-403F-8F79-60FCC371B17C}">
    <text>Aumentos trimestrales, va en base de la inflación y el aumento del dolar. Me lo pasa</text>
  </threadedComment>
  <threadedComment ref="G73" dT="2022-11-08T00:59:41.64" personId="{3B5680AD-FAF9-4EEB-A560-90BE3D8B0765}" id="{EBF50A34-27C0-4FDA-B2D6-A3A4A137B4CE}">
    <text xml:space="preserve">Si decidimos dar de baja, e sistema queda hasta el ultimo dia del mes para hacer backup. Por un año se mantiene la información. </text>
  </threadedComment>
  <threadedComment ref="G84" dT="2022-11-08T01:01:13.71" personId="{3B5680AD-FAF9-4EEB-A560-90BE3D8B0765}" id="{BD82E093-DBEA-4628-BFBB-F27857D6477F}">
    <text xml:space="preserve">Para lo que es facturación, si la afip esta caido les explican a los clientes como funciona y como es externo. 
Si es parte de contagram se trabaja en esos minutos para que lo puedan resolver de la manera mas raído. Le dan un compensación económica. 
</text>
  </threadedComment>
</ThreadedComments>
</file>

<file path=xl/threadedComments/threadedComment2.xml><?xml version="1.0" encoding="utf-8"?>
<ThreadedComments xmlns="http://schemas.microsoft.com/office/spreadsheetml/2018/threadedcomments" xmlns:x="http://schemas.openxmlformats.org/spreadsheetml/2006/main">
  <threadedComment ref="B1" dT="2022-11-02T22:16:54.09" personId="{3B5680AD-FAF9-4EEB-A560-90BE3D8B0765}" id="{223B053F-73E4-47B9-B293-FBAEF481CC47}">
    <text>@Barbara Michalla @Luis Alejandro  Campos @María Josefina Melchiori @Mariano Landini Buenas! ¿Cómo andan?
Les queríamos consultar estos puntos que nos marcaron en la corrección:
- Todo lo que tiene que ver con integraciones, APIs, etc., normalmente es relativo al aspecto técnico de la solución.
- Relacionado con eso: Si plantean la integración con un sistema custom existente, tienen que indicar que mecanismo tiene dicho sistema para integrarse (APIs? importación de archivos CSVs?).  Si no el proveedor no tiene forma de contestar el item.
Nosotros creemos que es importante que la solución posea integraciones y a partir de ahí verificar la integración con la solución custom. Teniendo en cuenta que el sistema a medida que tiene hoy en día la empresa podría ser reemplazado por este nuevo proyecto. 
Por otro lado, si nos podrían explicar el punto 1 detalladamente ya que no logramos entender por qué no es un aspecto técnico. 
Gracias!</text>
    <mentions>
      <mention mentionpersonId="{FDA66C65-501C-4ADF-973B-085D5C04878C}" mentionId="{31D7CE1E-6F78-41D8-B354-43FFDA68DA66}" startIndex="0" length="17"/>
      <mention mentionpersonId="{6F1CCC93-AD84-4125-ADF4-D95060686EE8}" mentionId="{4C788804-EA5E-4437-ABCD-A229261DF2FE}" startIndex="18" length="23"/>
      <mention mentionpersonId="{4BD32E4B-CCE1-4652-B38A-CFFAF71258BD}" mentionId="{63AFF172-398E-46BC-BE60-E0C69206AD11}" startIndex="42" length="25"/>
      <mention mentionpersonId="{891C9FC0-2DA1-4AA7-8471-F065AEA11E8D}" mentionId="{61A58081-06BC-44C5-A08C-AE5718742129}" startIndex="68" length="16"/>
    </mentions>
  </threadedComment>
  <threadedComment ref="B1" dT="2022-11-02T22:38:57.74" personId="{B728FC00-3AD4-4374-B95A-C4D39BF7470D}" id="{7BBEA56D-108F-40B1-9137-B3BCEA1925F9}" parentId="{223B053F-73E4-47B9-B293-FBAEF481CC47}">
    <text>Nosotros creemos que es importante que la solución posea integraciones y a partir de ahí verificar la integración con la solución custom. Teniendo en cuenta que el sistema a medida que tiene hoy en día la empresa podría ser reemplazado por este nuevo proyecto. 
&gt; Ustedes están pidiendo en específico: "2.1 Interface con aplicaciones existentes del cliente" y "2.2 Compatibilidad con Base de Datos existente".  Si no consignan los requisitos de integración en cada caso (app y DB), no se puede contestar. Si les da lo mismo que tipo de integración tiene, no es eso lo que releja el RFP.
&gt;
&gt; Si lo plantean como general, pasa algo parecido con lo de "facilidad de uso".  Seguramente todos los proveedores van a tener alguna opción de integración. Por  ejemplo, la importación manual de archivos Excel/CSV/Texto es un tipo de integración entre sistemas.  Por eso la importancia de definir claramente cuál es la necesidad. 
Por otro lado, si nos podrían explicar el punto 1 detalladamente ya que no logramos entender por qué no es un aspecto técnico. 
&gt; Este comentario es a raíz de que plantearon temas técnicos como funcionales. Esto puede ser por error, o porque plantearon "integración" como un agrupador que en realidad representa varias funcionalidades (ej.: "Integración con gmail" lo veo más como diferentes funcionalidades del estilo "Alertas de stock por email", "envío de reportes por email", etc.)</text>
  </threadedComment>
  <threadedComment ref="B18" dT="2022-10-30T21:25:53.34" personId="{3B5680AD-FAF9-4EEB-A560-90BE3D8B0765}" id="{2937C87C-315A-4485-963C-6139861866E1}">
    <text>Agregaría algún aspecto de seguridad</text>
  </threadedComment>
  <threadedComment ref="B33" dT="2022-10-30T21:38:07.89" personId="{3B5680AD-FAF9-4EEB-A560-90BE3D8B0765}" id="{199E25F3-53A6-4ADF-BEE1-D27BF451DA14}">
    <text xml:space="preserve">Creo que podríamos agregar algunas caracteristicas que son mas de la aplicació o de los requerimientos que teniamos. Por ej lo de stock o lo de compras, etc. </text>
  </threadedComment>
  <threadedComment ref="B47" dT="2022-11-04T21:47:21.13" personId="{3B5680AD-FAF9-4EEB-A560-90BE3D8B0765}" id="{ECB15B84-82A0-49FB-82C3-DD40B5E4AC65}">
    <text>Plan por cantidad de operaciones mensual, Licencia por cantidad de usuarios</text>
  </threadedComment>
  <threadedComment ref="G54" dT="2022-11-08T00:56:49.29" personId="{3B5680AD-FAF9-4EEB-A560-90BE3D8B0765}" id="{D748DF24-C31B-45DC-B819-0148AFA72E87}">
    <text>Aumentos trimestrales, va en base de la inflación y el aumento del dolar. Me lo pasa</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2-11-02T22:16:54.09" personId="{3B5680AD-FAF9-4EEB-A560-90BE3D8B0765}" id="{A24D558E-731C-482D-BB80-584D0493E4B1}">
    <text>@Barbara Michalla @Luis Alejandro  Campos @María Josefina Melchiori @Mariano Landini Buenas! ¿Cómo andan?
Les queríamos consultar estos puntos que nos marcaron en la corrección:
- Todo lo que tiene que ver con integraciones, APIs, etc., normalmente es relativo al aspecto técnico de la solución.
- Relacionado con eso: Si plantean la integración con un sistema custom existente, tienen que indicar que mecanismo tiene dicho sistema para integrarse (APIs? importación de archivos CSVs?).  Si no el proveedor no tiene forma de contestar el item.
Nosotros creemos que es importante que la solución posea integraciones y a partir de ahí verificar la integración con la solución custom. Teniendo en cuenta que el sistema a medida que tiene hoy en día la empresa podría ser reemplazado por este nuevo proyecto. 
Por otro lado, si nos podrían explicar el punto 1 detalladamente ya que no logramos entender por qué no es un aspecto técnico. 
Gracias!</text>
    <mentions>
      <mention mentionpersonId="{FDA66C65-501C-4ADF-973B-085D5C04878C}" mentionId="{D37F7670-33C4-4AA3-B1E8-2116D6147A68}" startIndex="0" length="17"/>
      <mention mentionpersonId="{6F1CCC93-AD84-4125-ADF4-D95060686EE8}" mentionId="{DCFACF80-CBAE-4026-9880-B7C9F6C2493D}" startIndex="18" length="23"/>
      <mention mentionpersonId="{4BD32E4B-CCE1-4652-B38A-CFFAF71258BD}" mentionId="{562B2477-DFF3-4A46-BF34-55BE135308EC}" startIndex="42" length="25"/>
      <mention mentionpersonId="{891C9FC0-2DA1-4AA7-8471-F065AEA11E8D}" mentionId="{2A3B3067-8FDD-4564-BFE6-00A25F69BD82}" startIndex="68" length="16"/>
    </mentions>
  </threadedComment>
  <threadedComment ref="B1" dT="2022-11-02T22:38:57.74" personId="{B728FC00-3AD4-4374-B95A-C4D39BF7470D}" id="{4CBB221A-3ED4-413D-9788-64DD2A2E0BD2}" parentId="{A24D558E-731C-482D-BB80-584D0493E4B1}">
    <text>Nosotros creemos que es importante que la solución posea integraciones y a partir de ahí verificar la integración con la solución custom. Teniendo en cuenta que el sistema a medida que tiene hoy en día la empresa podría ser reemplazado por este nuevo proyecto. 
&gt; Ustedes están pidiendo en específico: "2.1 Interface con aplicaciones existentes del cliente" y "2.2 Compatibilidad con Base de Datos existente".  Si no consignan los requisitos de integración en cada caso (app y DB), no se puede contestar. Si les da lo mismo que tipo de integración tiene, no es eso lo que releja el RFP.
&gt;
&gt; Si lo plantean como general, pasa algo parecido con lo de "facilidad de uso".  Seguramente todos los proveedores van a tener alguna opción de integración. Por  ejemplo, la importación manual de archivos Excel/CSV/Texto es un tipo de integración entre sistemas.  Por eso la importancia de definir claramente cuál es la necesidad. 
Por otro lado, si nos podrían explicar el punto 1 detalladamente ya que no logramos entender por qué no es un aspecto técnico. 
&gt; Este comentario es a raíz de que plantearon temas técnicos como funcionales. Esto puede ser por error, o porque plantearon "integración" como un agrupador que en realidad representa varias funcionalidades (ej.: "Integración con gmail" lo veo más como diferentes funcionalidades del estilo "Alertas de stock por email", "envío de reportes por email", etc.)</text>
  </threadedComment>
  <threadedComment ref="B18" dT="2022-10-30T21:25:53.34" personId="{3B5680AD-FAF9-4EEB-A560-90BE3D8B0765}" id="{8D952B37-FF35-4BF4-A5D7-D14735E17F21}">
    <text>Agregaría algún aspecto de seguridad</text>
  </threadedComment>
  <threadedComment ref="B33" dT="2022-10-30T21:38:07.89" personId="{3B5680AD-FAF9-4EEB-A560-90BE3D8B0765}" id="{56801D19-241F-4BFA-AA11-F6E1EF9577EE}">
    <text xml:space="preserve">Creo que podríamos agregar algunas caracteristicas que son mas de la aplicació o de los requerimientos que teniamos. Por ej lo de stock o lo de compras, etc. </text>
  </threadedComment>
  <threadedComment ref="B47" dT="2022-11-04T21:47:21.13" personId="{3B5680AD-FAF9-4EEB-A560-90BE3D8B0765}" id="{019ABDF5-DBBF-4B45-9B1E-9BA0C3A43ED7}">
    <text>Plan por cantidad de operaciones mensual, Licencia por cantidad de usuarios</text>
  </threadedComment>
  <threadedComment ref="G54" dT="2022-11-08T00:56:49.29" personId="{3B5680AD-FAF9-4EEB-A560-90BE3D8B0765}" id="{41CCE8AD-F85D-4B6A-A5B1-54443F75AB46}">
    <text>Aumentos trimestrales, va en base de la inflación y el aumento del dolar. Me lo pasa</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2-11-02T22:16:54.09" personId="{3B5680AD-FAF9-4EEB-A560-90BE3D8B0765}" id="{5C209054-2074-47E8-BCEE-E29C7F29BD11}">
    <text>@Barbara Michalla @Luis Alejandro  Campos @María Josefina Melchiori @Mariano Landini Buenas! ¿Cómo andan?
Les queríamos consultar estos puntos que nos marcaron en la corrección:
- Todo lo que tiene que ver con integraciones, APIs, etc., normalmente es relativo al aspecto técnico de la solución.
- Relacionado con eso: Si plantean la integración con un sistema custom existente, tienen que indicar que mecanismo tiene dicho sistema para integrarse (APIs? importación de archivos CSVs?).  Si no el proveedor no tiene forma de contestar el item.
Nosotros creemos que es importante que la solución posea integraciones y a partir de ahí verificar la integración con la solución custom. Teniendo en cuenta que el sistema a medida que tiene hoy en día la empresa podría ser reemplazado por este nuevo proyecto. 
Por otro lado, si nos podrían explicar el punto 1 detalladamente ya que no logramos entender por qué no es un aspecto técnico. 
Gracias!</text>
    <mentions>
      <mention mentionpersonId="{FDA66C65-501C-4ADF-973B-085D5C04878C}" mentionId="{D915E86C-A7C6-48FB-A289-6A49A999FE68}" startIndex="0" length="17"/>
      <mention mentionpersonId="{6F1CCC93-AD84-4125-ADF4-D95060686EE8}" mentionId="{375B6D8F-9D55-4492-84B0-3083DFCF1E51}" startIndex="18" length="23"/>
      <mention mentionpersonId="{4BD32E4B-CCE1-4652-B38A-CFFAF71258BD}" mentionId="{E62FA722-6E03-4892-AFE2-A458A7FFF337}" startIndex="42" length="25"/>
      <mention mentionpersonId="{891C9FC0-2DA1-4AA7-8471-F065AEA11E8D}" mentionId="{37E097A6-A933-4B88-8C4E-C9FCC0C0C4DF}" startIndex="68" length="16"/>
    </mentions>
  </threadedComment>
  <threadedComment ref="B1" dT="2022-11-02T22:38:57.74" personId="{B728FC00-3AD4-4374-B95A-C4D39BF7470D}" id="{64D75003-ED10-4DD6-B55F-80F57095951C}" parentId="{5C209054-2074-47E8-BCEE-E29C7F29BD11}">
    <text>Nosotros creemos que es importante que la solución posea integraciones y a partir de ahí verificar la integración con la solución custom. Teniendo en cuenta que el sistema a medida que tiene hoy en día la empresa podría ser reemplazado por este nuevo proyecto. 
&gt; Ustedes están pidiendo en específico: "2.1 Interface con aplicaciones existentes del cliente" y "2.2 Compatibilidad con Base de Datos existente".  Si no consignan los requisitos de integración en cada caso (app y DB), no se puede contestar. Si les da lo mismo que tipo de integración tiene, no es eso lo que releja el RFP.
&gt;
&gt; Si lo plantean como general, pasa algo parecido con lo de "facilidad de uso".  Seguramente todos los proveedores van a tener alguna opción de integración. Por  ejemplo, la importación manual de archivos Excel/CSV/Texto es un tipo de integración entre sistemas.  Por eso la importancia de definir claramente cuál es la necesidad. 
Por otro lado, si nos podrían explicar el punto 1 detalladamente ya que no logramos entender por qué no es un aspecto técnico. 
&gt; Este comentario es a raíz de que plantearon temas técnicos como funcionales. Esto puede ser por error, o porque plantearon "integración" como un agrupador que en realidad representa varias funcionalidades (ej.: "Integración con gmail" lo veo más como diferentes funcionalidades del estilo "Alertas de stock por email", "envío de reportes por email", etc.)</text>
  </threadedComment>
  <threadedComment ref="G14" dT="2022-11-04T21:20:48.72" personId="{3B5680AD-FAF9-4EEB-A560-90BE3D8B0765}" id="{E3E8107D-247D-445E-A445-0CE4185CFAD1}">
    <text xml:space="preserve">No posee una página de learning, solo videos en youtube y un centro de ayuda. 
</text>
  </threadedComment>
  <threadedComment ref="B18" dT="2022-10-30T21:25:53.34" personId="{3B5680AD-FAF9-4EEB-A560-90BE3D8B0765}" id="{7E68756D-5FEB-4320-8095-B5225BAA9F3C}">
    <text>Agregaría algún aspecto de seguridad</text>
  </threadedComment>
  <threadedComment ref="B33" dT="2022-10-30T21:38:07.89" personId="{3B5680AD-FAF9-4EEB-A560-90BE3D8B0765}" id="{FFE94F31-43A8-49A4-BDF7-FA19AD288819}">
    <text xml:space="preserve">Creo que podríamos agregar algunas caracteristicas que son mas de la aplicació o de los requerimientos que teniamos. Por ej lo de stock o lo de compras, etc. </text>
  </threadedComment>
  <threadedComment ref="B47" dT="2022-11-04T21:47:21.13" personId="{3B5680AD-FAF9-4EEB-A560-90BE3D8B0765}" id="{C9E00C08-3CC4-49AF-8BF4-A01828A2B1A8}">
    <text>Plan por cantidad de operaciones mensual, Licencia por cantidad de usuarios</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youtube.com/watch?v=y81s9wOXOFU"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youtube.com/watch?v=EyTobXCKjF0" TargetMode="External"/><Relationship Id="rId1" Type="http://schemas.openxmlformats.org/officeDocument/2006/relationships/hyperlink" Target="https://www.youtube.com/watch?v=Z5zdyWWIrHw"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
  <sheetViews>
    <sheetView showGridLines="0" workbookViewId="0">
      <selection activeCell="E6" sqref="E6"/>
    </sheetView>
  </sheetViews>
  <sheetFormatPr defaultColWidth="9.140625" defaultRowHeight="15"/>
  <cols>
    <col min="1" max="1" width="59.140625" customWidth="1"/>
    <col min="5" max="5" width="68" customWidth="1"/>
  </cols>
  <sheetData>
    <row r="1" spans="1:5" ht="63.75" customHeight="1">
      <c r="A1" s="204"/>
    </row>
    <row r="6" spans="1:5" ht="56.25">
      <c r="E6" s="205" t="s">
        <v>0</v>
      </c>
    </row>
  </sheetData>
  <pageMargins left="0.7" right="0.7" top="0.75" bottom="0.75" header="0.3" footer="0.3"/>
  <pageSetup paperSize="9" orientation="portrait" horizontalDpi="4294967292"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C3:N8"/>
  <sheetViews>
    <sheetView showGridLines="0" tabSelected="1" topLeftCell="S1" workbookViewId="0">
      <selection activeCell="Z17" sqref="Z17"/>
    </sheetView>
  </sheetViews>
  <sheetFormatPr defaultColWidth="9.28515625" defaultRowHeight="15"/>
  <cols>
    <col min="3" max="3" width="10.85546875" bestFit="1" customWidth="1"/>
    <col min="4" max="4" width="12.140625" bestFit="1" customWidth="1"/>
    <col min="5" max="5" width="11" bestFit="1" customWidth="1"/>
    <col min="13" max="13" width="11" bestFit="1" customWidth="1"/>
  </cols>
  <sheetData>
    <row r="3" spans="3:14">
      <c r="C3" s="11"/>
      <c r="D3" s="194" t="s">
        <v>84</v>
      </c>
      <c r="E3" s="194" t="s">
        <v>82</v>
      </c>
      <c r="F3" s="194" t="s">
        <v>83</v>
      </c>
      <c r="K3" s="11"/>
      <c r="L3" s="202" t="s">
        <v>84</v>
      </c>
      <c r="M3" s="202" t="s">
        <v>82</v>
      </c>
      <c r="N3" s="203" t="s">
        <v>236</v>
      </c>
    </row>
    <row r="4" spans="3:14">
      <c r="C4" s="195" t="s">
        <v>237</v>
      </c>
      <c r="D4" s="196">
        <v>0.1</v>
      </c>
      <c r="E4" s="197">
        <v>8.5999999999999993E-2</v>
      </c>
      <c r="F4" s="196">
        <v>0.1</v>
      </c>
      <c r="K4" s="195" t="s">
        <v>237</v>
      </c>
      <c r="L4" s="196">
        <v>0.1</v>
      </c>
      <c r="M4" s="200">
        <v>8.5999999999999993E-2</v>
      </c>
      <c r="N4" s="196">
        <v>0.1</v>
      </c>
    </row>
    <row r="5" spans="3:14">
      <c r="C5" s="195" t="s">
        <v>238</v>
      </c>
      <c r="D5" s="196">
        <v>0.2</v>
      </c>
      <c r="E5" s="197">
        <v>0.18429999999999999</v>
      </c>
      <c r="F5" s="197">
        <v>0.29120000000000001</v>
      </c>
      <c r="K5" s="195" t="s">
        <v>238</v>
      </c>
      <c r="L5" s="196">
        <v>0.2</v>
      </c>
      <c r="M5" s="200">
        <v>0.18429999999999999</v>
      </c>
      <c r="N5" s="196">
        <v>0.3</v>
      </c>
    </row>
    <row r="6" spans="3:14">
      <c r="C6" s="195" t="s">
        <v>239</v>
      </c>
      <c r="D6" s="197">
        <v>0.26250000000000001</v>
      </c>
      <c r="E6" s="196">
        <v>0.24249999999999999</v>
      </c>
      <c r="F6" s="196">
        <v>0.21</v>
      </c>
      <c r="K6" s="195" t="s">
        <v>239</v>
      </c>
      <c r="L6" s="197">
        <v>0.26250000000000001</v>
      </c>
      <c r="M6" s="201">
        <v>0.24249999999999999</v>
      </c>
      <c r="N6" s="196">
        <v>0.5</v>
      </c>
    </row>
    <row r="7" spans="3:14">
      <c r="C7" s="195" t="s">
        <v>240</v>
      </c>
      <c r="D7" s="197">
        <v>0.09</v>
      </c>
      <c r="E7" s="196">
        <v>0.09</v>
      </c>
      <c r="F7" s="196">
        <v>0.09</v>
      </c>
      <c r="K7" s="195" t="s">
        <v>240</v>
      </c>
      <c r="L7" s="197">
        <v>0.09</v>
      </c>
      <c r="M7" s="201">
        <v>0.09</v>
      </c>
      <c r="N7" s="196">
        <v>0.1</v>
      </c>
    </row>
    <row r="8" spans="3:14">
      <c r="D8" s="198">
        <f>SUM(D4:D7)</f>
        <v>0.65249999999999997</v>
      </c>
      <c r="E8" s="198">
        <f t="shared" ref="E8:F8" si="0">SUM(E4:E7)</f>
        <v>0.60279999999999989</v>
      </c>
      <c r="F8" s="198">
        <f t="shared" si="0"/>
        <v>0.69119999999999993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5"/>
  <sheetViews>
    <sheetView showGridLines="0" zoomScale="115" zoomScaleNormal="115" workbookViewId="0">
      <selection activeCell="B22" sqref="B22"/>
    </sheetView>
  </sheetViews>
  <sheetFormatPr defaultColWidth="9.140625" defaultRowHeight="15"/>
  <cols>
    <col min="1" max="1" width="35.85546875" bestFit="1" customWidth="1"/>
    <col min="2" max="2" width="184.7109375" bestFit="1" customWidth="1"/>
    <col min="3" max="3" width="18.42578125" customWidth="1"/>
  </cols>
  <sheetData>
    <row r="1" spans="1:3">
      <c r="A1" s="247" t="s">
        <v>1</v>
      </c>
      <c r="B1" s="248"/>
      <c r="C1" s="59" t="s">
        <v>2</v>
      </c>
    </row>
    <row r="2" spans="1:3">
      <c r="A2" s="249" t="s">
        <v>3</v>
      </c>
      <c r="B2" s="250"/>
      <c r="C2" s="251"/>
    </row>
    <row r="3" spans="1:3">
      <c r="A3" s="60" t="s">
        <v>4</v>
      </c>
      <c r="B3" s="252" t="s">
        <v>5</v>
      </c>
      <c r="C3" s="253"/>
    </row>
    <row r="4" spans="1:3">
      <c r="A4" s="60" t="s">
        <v>6</v>
      </c>
      <c r="B4" s="252" t="s">
        <v>7</v>
      </c>
      <c r="C4" s="253"/>
    </row>
    <row r="5" spans="1:3">
      <c r="A5" s="62" t="s">
        <v>8</v>
      </c>
      <c r="B5" s="63" t="s">
        <v>9</v>
      </c>
      <c r="C5" s="64"/>
    </row>
    <row r="6" spans="1:3">
      <c r="A6" s="73"/>
      <c r="B6" s="63" t="s">
        <v>10</v>
      </c>
      <c r="C6" s="64"/>
    </row>
    <row r="7" spans="1:3">
      <c r="A7" s="62" t="s">
        <v>11</v>
      </c>
      <c r="B7" s="63" t="s">
        <v>12</v>
      </c>
      <c r="C7" s="64"/>
    </row>
    <row r="8" spans="1:3">
      <c r="A8" s="73"/>
      <c r="B8" s="63" t="s">
        <v>2</v>
      </c>
      <c r="C8" s="64"/>
    </row>
    <row r="9" spans="1:3">
      <c r="A9" s="249" t="s">
        <v>13</v>
      </c>
      <c r="B9" s="250"/>
      <c r="C9" s="251"/>
    </row>
    <row r="10" spans="1:3">
      <c r="A10" s="60" t="s">
        <v>14</v>
      </c>
      <c r="B10" s="252" t="s">
        <v>15</v>
      </c>
      <c r="C10" s="253"/>
    </row>
    <row r="11" spans="1:3">
      <c r="A11" s="61" t="s">
        <v>16</v>
      </c>
      <c r="B11" s="252" t="s">
        <v>17</v>
      </c>
      <c r="C11" s="253"/>
    </row>
    <row r="12" spans="1:3">
      <c r="A12" s="60" t="s">
        <v>18</v>
      </c>
      <c r="B12" s="252" t="s">
        <v>19</v>
      </c>
      <c r="C12" s="253"/>
    </row>
    <row r="13" spans="1:3">
      <c r="A13" s="60" t="s">
        <v>20</v>
      </c>
      <c r="B13" s="252" t="s">
        <v>21</v>
      </c>
      <c r="C13" s="253"/>
    </row>
    <row r="14" spans="1:3">
      <c r="A14" s="62" t="s">
        <v>22</v>
      </c>
      <c r="B14" s="63" t="s">
        <v>23</v>
      </c>
      <c r="C14" s="64"/>
    </row>
    <row r="15" spans="1:3">
      <c r="A15" s="67"/>
      <c r="B15" s="74" t="s">
        <v>24</v>
      </c>
      <c r="C15" s="69"/>
    </row>
  </sheetData>
  <mergeCells count="9">
    <mergeCell ref="A1:B1"/>
    <mergeCell ref="A2:C2"/>
    <mergeCell ref="B12:C12"/>
    <mergeCell ref="B13:C13"/>
    <mergeCell ref="B3:C3"/>
    <mergeCell ref="B4:C4"/>
    <mergeCell ref="A9:C9"/>
    <mergeCell ref="B10:C10"/>
    <mergeCell ref="B11:C11"/>
  </mergeCells>
  <hyperlinks>
    <hyperlink ref="B15" r:id="rId1" xr:uid="{00000000-0004-0000-0100-000000000000}"/>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0"/>
  <sheetViews>
    <sheetView showGridLines="0" workbookViewId="0">
      <selection activeCell="B19" sqref="B19"/>
    </sheetView>
  </sheetViews>
  <sheetFormatPr defaultColWidth="8.7109375" defaultRowHeight="15"/>
  <cols>
    <col min="1" max="1" width="35.85546875" bestFit="1" customWidth="1"/>
    <col min="2" max="2" width="184.7109375" bestFit="1" customWidth="1"/>
    <col min="3" max="3" width="21.7109375" customWidth="1"/>
  </cols>
  <sheetData>
    <row r="1" spans="1:3">
      <c r="A1" s="254" t="s">
        <v>25</v>
      </c>
      <c r="B1" s="248"/>
      <c r="C1" s="59" t="s">
        <v>2</v>
      </c>
    </row>
    <row r="2" spans="1:3">
      <c r="A2" s="249" t="s">
        <v>3</v>
      </c>
      <c r="B2" s="250"/>
      <c r="C2" s="251"/>
    </row>
    <row r="3" spans="1:3">
      <c r="A3" s="60" t="s">
        <v>4</v>
      </c>
      <c r="B3" s="252" t="s">
        <v>26</v>
      </c>
      <c r="C3" s="253"/>
    </row>
    <row r="4" spans="1:3">
      <c r="A4" s="60" t="s">
        <v>6</v>
      </c>
      <c r="B4" s="252" t="s">
        <v>27</v>
      </c>
      <c r="C4" s="253"/>
    </row>
    <row r="5" spans="1:3">
      <c r="A5" s="60" t="s">
        <v>8</v>
      </c>
      <c r="B5" s="252" t="s">
        <v>28</v>
      </c>
      <c r="C5" s="253"/>
    </row>
    <row r="6" spans="1:3">
      <c r="A6" s="60" t="s">
        <v>11</v>
      </c>
      <c r="B6" s="252" t="s">
        <v>29</v>
      </c>
      <c r="C6" s="253"/>
    </row>
    <row r="7" spans="1:3">
      <c r="A7" s="249" t="s">
        <v>13</v>
      </c>
      <c r="B7" s="250"/>
      <c r="C7" s="251"/>
    </row>
    <row r="8" spans="1:3">
      <c r="A8" s="60" t="s">
        <v>14</v>
      </c>
      <c r="B8" s="252" t="s">
        <v>30</v>
      </c>
      <c r="C8" s="253"/>
    </row>
    <row r="9" spans="1:3">
      <c r="A9" s="61" t="s">
        <v>16</v>
      </c>
      <c r="B9" s="252" t="s">
        <v>31</v>
      </c>
      <c r="C9" s="253"/>
    </row>
    <row r="10" spans="1:3">
      <c r="A10" s="60" t="s">
        <v>18</v>
      </c>
      <c r="B10" s="252" t="s">
        <v>32</v>
      </c>
      <c r="C10" s="253"/>
    </row>
    <row r="11" spans="1:3">
      <c r="A11" s="60" t="s">
        <v>20</v>
      </c>
      <c r="B11" s="252" t="s">
        <v>33</v>
      </c>
      <c r="C11" s="253"/>
    </row>
    <row r="12" spans="1:3">
      <c r="A12" s="62" t="s">
        <v>22</v>
      </c>
      <c r="B12" s="63" t="s">
        <v>34</v>
      </c>
      <c r="C12" s="64"/>
    </row>
    <row r="13" spans="1:3">
      <c r="A13" s="65"/>
      <c r="B13" s="66" t="s">
        <v>35</v>
      </c>
      <c r="C13" s="64"/>
    </row>
    <row r="14" spans="1:3">
      <c r="A14" s="65"/>
      <c r="B14" s="66" t="s">
        <v>36</v>
      </c>
      <c r="C14" s="64"/>
    </row>
    <row r="15" spans="1:3">
      <c r="A15" s="67"/>
      <c r="B15" s="68" t="s">
        <v>2</v>
      </c>
      <c r="C15" s="69"/>
    </row>
    <row r="16" spans="1:3">
      <c r="A16" s="70" t="s">
        <v>2</v>
      </c>
    </row>
    <row r="31" spans="1:1">
      <c r="A31" s="70" t="s">
        <v>2</v>
      </c>
    </row>
    <row r="32" spans="1:1">
      <c r="A32" s="71" t="s">
        <v>2</v>
      </c>
    </row>
    <row r="48" spans="1:1">
      <c r="A48" s="70" t="s">
        <v>2</v>
      </c>
    </row>
    <row r="49" spans="1:1">
      <c r="A49" s="70" t="s">
        <v>2</v>
      </c>
    </row>
    <row r="50" spans="1:1">
      <c r="A50" s="71" t="s">
        <v>2</v>
      </c>
    </row>
  </sheetData>
  <mergeCells count="11">
    <mergeCell ref="B11:C11"/>
    <mergeCell ref="B6:C6"/>
    <mergeCell ref="A7:C7"/>
    <mergeCell ref="B8:C8"/>
    <mergeCell ref="B9:C9"/>
    <mergeCell ref="B10:C10"/>
    <mergeCell ref="A1:B1"/>
    <mergeCell ref="A2:C2"/>
    <mergeCell ref="B3:C3"/>
    <mergeCell ref="B4:C4"/>
    <mergeCell ref="B5:C5"/>
  </mergeCells>
  <hyperlinks>
    <hyperlink ref="B13" r:id="rId1" xr:uid="{00000000-0004-0000-0200-000000000000}"/>
    <hyperlink ref="B14" r:id="rId2" xr:uid="{00000000-0004-0000-0200-000001000000}"/>
  </hyperlink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3"/>
  <sheetViews>
    <sheetView showGridLines="0" workbookViewId="0">
      <selection activeCell="B23" sqref="B23"/>
    </sheetView>
  </sheetViews>
  <sheetFormatPr defaultColWidth="9.140625" defaultRowHeight="15"/>
  <cols>
    <col min="1" max="1" width="35.85546875" bestFit="1" customWidth="1"/>
    <col min="2" max="2" width="193.5703125" customWidth="1"/>
    <col min="3" max="3" width="37.28515625" customWidth="1"/>
  </cols>
  <sheetData>
    <row r="1" spans="1:3">
      <c r="A1" s="254" t="s">
        <v>37</v>
      </c>
      <c r="B1" s="248"/>
      <c r="C1" s="59" t="s">
        <v>2</v>
      </c>
    </row>
    <row r="2" spans="1:3">
      <c r="A2" s="249" t="s">
        <v>3</v>
      </c>
      <c r="B2" s="250"/>
      <c r="C2" s="251"/>
    </row>
    <row r="3" spans="1:3">
      <c r="A3" s="60" t="s">
        <v>4</v>
      </c>
      <c r="B3" s="252" t="s">
        <v>38</v>
      </c>
      <c r="C3" s="253"/>
    </row>
    <row r="4" spans="1:3">
      <c r="A4" s="60" t="s">
        <v>6</v>
      </c>
      <c r="B4" s="252" t="s">
        <v>39</v>
      </c>
      <c r="C4" s="253"/>
    </row>
    <row r="5" spans="1:3">
      <c r="A5" s="60" t="s">
        <v>8</v>
      </c>
      <c r="B5" s="252" t="s">
        <v>40</v>
      </c>
      <c r="C5" s="253"/>
    </row>
    <row r="6" spans="1:3">
      <c r="A6" s="60" t="s">
        <v>11</v>
      </c>
      <c r="B6" s="252" t="s">
        <v>2</v>
      </c>
      <c r="C6" s="253"/>
    </row>
    <row r="7" spans="1:3">
      <c r="A7" s="249" t="s">
        <v>13</v>
      </c>
      <c r="B7" s="250"/>
      <c r="C7" s="251"/>
    </row>
    <row r="8" spans="1:3">
      <c r="A8" s="60" t="s">
        <v>14</v>
      </c>
      <c r="B8" s="252" t="s">
        <v>41</v>
      </c>
      <c r="C8" s="253"/>
    </row>
    <row r="9" spans="1:3">
      <c r="A9" s="61" t="s">
        <v>16</v>
      </c>
      <c r="B9" s="252" t="s">
        <v>42</v>
      </c>
      <c r="C9" s="253"/>
    </row>
    <row r="10" spans="1:3">
      <c r="A10" s="60" t="s">
        <v>18</v>
      </c>
      <c r="B10" s="252" t="s">
        <v>43</v>
      </c>
      <c r="C10" s="253"/>
    </row>
    <row r="11" spans="1:3">
      <c r="A11" s="60" t="s">
        <v>20</v>
      </c>
      <c r="B11" s="252" t="s">
        <v>44</v>
      </c>
      <c r="C11" s="253"/>
    </row>
    <row r="12" spans="1:3">
      <c r="A12" s="72" t="s">
        <v>22</v>
      </c>
      <c r="B12" s="255" t="s">
        <v>45</v>
      </c>
      <c r="C12" s="256"/>
    </row>
    <row r="13" spans="1:3">
      <c r="A13" s="70" t="s">
        <v>2</v>
      </c>
    </row>
  </sheetData>
  <mergeCells count="12">
    <mergeCell ref="A1:B1"/>
    <mergeCell ref="A2:C2"/>
    <mergeCell ref="B3:C3"/>
    <mergeCell ref="B4:C4"/>
    <mergeCell ref="B10:C10"/>
    <mergeCell ref="B11:C11"/>
    <mergeCell ref="B12:C12"/>
    <mergeCell ref="B5:C5"/>
    <mergeCell ref="B6:C6"/>
    <mergeCell ref="A7:C7"/>
    <mergeCell ref="B8:C8"/>
    <mergeCell ref="B9:C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30"/>
  <sheetViews>
    <sheetView showGridLines="0" workbookViewId="0">
      <selection activeCell="H13" sqref="H13"/>
    </sheetView>
  </sheetViews>
  <sheetFormatPr defaultColWidth="8.7109375" defaultRowHeight="15"/>
  <cols>
    <col min="1" max="1" width="31.85546875" bestFit="1" customWidth="1"/>
    <col min="2" max="2" width="93.42578125" bestFit="1" customWidth="1"/>
  </cols>
  <sheetData>
    <row r="1" spans="1:3" ht="21" customHeight="1">
      <c r="A1" s="206" t="s">
        <v>46</v>
      </c>
      <c r="B1" s="207"/>
      <c r="C1" s="207"/>
    </row>
    <row r="2" spans="1:3">
      <c r="A2" s="44" t="s">
        <v>47</v>
      </c>
      <c r="B2" s="45" t="s">
        <v>48</v>
      </c>
      <c r="C2" s="46" t="s">
        <v>49</v>
      </c>
    </row>
    <row r="3" spans="1:3">
      <c r="A3" s="48" t="s">
        <v>50</v>
      </c>
      <c r="B3" s="47" t="s">
        <v>51</v>
      </c>
      <c r="C3" s="49">
        <v>100</v>
      </c>
    </row>
    <row r="4" spans="1:3">
      <c r="A4" s="48" t="s">
        <v>52</v>
      </c>
      <c r="B4" s="47" t="s">
        <v>53</v>
      </c>
      <c r="C4" s="49">
        <v>50</v>
      </c>
    </row>
    <row r="5" spans="1:3" ht="30">
      <c r="A5" s="48" t="s">
        <v>54</v>
      </c>
      <c r="B5" s="47" t="s">
        <v>55</v>
      </c>
      <c r="C5" s="49">
        <v>0</v>
      </c>
    </row>
    <row r="8" spans="1:3" ht="21.75" customHeight="1">
      <c r="A8" s="19" t="s">
        <v>56</v>
      </c>
      <c r="B8" s="20"/>
      <c r="C8" s="19"/>
    </row>
    <row r="9" spans="1:3">
      <c r="A9" s="44" t="s">
        <v>47</v>
      </c>
      <c r="B9" s="45" t="s">
        <v>48</v>
      </c>
      <c r="C9" s="46" t="s">
        <v>49</v>
      </c>
    </row>
    <row r="10" spans="1:3">
      <c r="A10" s="48" t="s">
        <v>57</v>
      </c>
      <c r="B10" s="47" t="s">
        <v>58</v>
      </c>
      <c r="C10" s="49">
        <v>100</v>
      </c>
    </row>
    <row r="11" spans="1:3" ht="30">
      <c r="A11" s="48" t="s">
        <v>59</v>
      </c>
      <c r="B11" s="47" t="s">
        <v>60</v>
      </c>
      <c r="C11" s="49">
        <v>75</v>
      </c>
    </row>
    <row r="12" spans="1:3">
      <c r="A12" s="48" t="s">
        <v>61</v>
      </c>
      <c r="B12" s="47" t="s">
        <v>62</v>
      </c>
      <c r="C12" s="49">
        <v>50</v>
      </c>
    </row>
    <row r="13" spans="1:3" ht="19.5" customHeight="1">
      <c r="A13" s="48" t="s">
        <v>63</v>
      </c>
      <c r="B13" s="47" t="s">
        <v>64</v>
      </c>
      <c r="C13" s="49">
        <v>25</v>
      </c>
    </row>
    <row r="14" spans="1:3">
      <c r="A14" s="48" t="s">
        <v>54</v>
      </c>
      <c r="B14" s="47" t="s">
        <v>65</v>
      </c>
      <c r="C14" s="49">
        <v>0</v>
      </c>
    </row>
    <row r="17" spans="1:3" ht="21" customHeight="1">
      <c r="A17" s="35" t="s">
        <v>66</v>
      </c>
      <c r="B17" s="36"/>
      <c r="C17" s="37"/>
    </row>
    <row r="18" spans="1:3">
      <c r="A18" s="44" t="s">
        <v>47</v>
      </c>
      <c r="B18" s="45" t="s">
        <v>48</v>
      </c>
      <c r="C18" s="46" t="s">
        <v>49</v>
      </c>
    </row>
    <row r="19" spans="1:3">
      <c r="A19" s="48" t="s">
        <v>67</v>
      </c>
      <c r="B19" s="47" t="s">
        <v>68</v>
      </c>
      <c r="C19" s="49">
        <v>100</v>
      </c>
    </row>
    <row r="20" spans="1:3">
      <c r="A20" s="48" t="s">
        <v>69</v>
      </c>
      <c r="B20" s="47" t="s">
        <v>70</v>
      </c>
      <c r="C20" s="49">
        <v>50</v>
      </c>
    </row>
    <row r="21" spans="1:3">
      <c r="A21" s="48" t="s">
        <v>54</v>
      </c>
      <c r="B21" s="47" t="s">
        <v>71</v>
      </c>
      <c r="C21" s="49">
        <v>0</v>
      </c>
    </row>
    <row r="24" spans="1:3" ht="21" customHeight="1">
      <c r="A24" s="32" t="s">
        <v>72</v>
      </c>
      <c r="B24" s="32"/>
      <c r="C24" s="32"/>
    </row>
    <row r="25" spans="1:3">
      <c r="A25" s="44" t="s">
        <v>47</v>
      </c>
      <c r="B25" s="45" t="s">
        <v>48</v>
      </c>
      <c r="C25" s="46" t="s">
        <v>49</v>
      </c>
    </row>
    <row r="26" spans="1:3">
      <c r="A26" s="48" t="s">
        <v>57</v>
      </c>
      <c r="B26" s="51" t="s">
        <v>73</v>
      </c>
      <c r="C26" s="49">
        <v>100</v>
      </c>
    </row>
    <row r="27" spans="1:3">
      <c r="A27" s="48" t="s">
        <v>74</v>
      </c>
      <c r="B27" s="50" t="s">
        <v>75</v>
      </c>
      <c r="C27" s="49">
        <v>75</v>
      </c>
    </row>
    <row r="28" spans="1:3">
      <c r="A28" s="48" t="s">
        <v>76</v>
      </c>
      <c r="B28" s="50" t="s">
        <v>77</v>
      </c>
      <c r="C28" s="49">
        <v>50</v>
      </c>
    </row>
    <row r="29" spans="1:3">
      <c r="A29" s="48" t="s">
        <v>69</v>
      </c>
      <c r="B29" s="50" t="s">
        <v>78</v>
      </c>
      <c r="C29" s="49">
        <v>25</v>
      </c>
    </row>
    <row r="30" spans="1:3">
      <c r="A30" s="48" t="s">
        <v>54</v>
      </c>
      <c r="B30" s="50" t="s">
        <v>79</v>
      </c>
      <c r="C30" s="49">
        <v>0</v>
      </c>
    </row>
  </sheetData>
  <mergeCells count="1">
    <mergeCell ref="A1:C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0"/>
  <sheetViews>
    <sheetView showGridLines="0" workbookViewId="0">
      <selection activeCell="H77" sqref="H77:H78"/>
    </sheetView>
  </sheetViews>
  <sheetFormatPr defaultColWidth="20" defaultRowHeight="15"/>
  <cols>
    <col min="2" max="2" width="36.5703125" customWidth="1"/>
    <col min="3" max="3" width="12.28515625" bestFit="1" customWidth="1"/>
    <col min="4" max="4" width="44.5703125" customWidth="1"/>
    <col min="5" max="5" width="64.140625" customWidth="1"/>
    <col min="6" max="7" width="39.140625" customWidth="1"/>
    <col min="8" max="8" width="31.7109375" customWidth="1"/>
    <col min="9" max="9" width="28.7109375" customWidth="1"/>
  </cols>
  <sheetData>
    <row r="1" spans="1:9">
      <c r="A1" s="1"/>
      <c r="B1" s="1"/>
      <c r="C1" s="2"/>
      <c r="D1" s="1"/>
      <c r="E1" s="1"/>
      <c r="F1" s="1"/>
      <c r="G1" s="1"/>
    </row>
    <row r="2" spans="1:9">
      <c r="A2" s="1"/>
      <c r="B2" s="3" t="s">
        <v>46</v>
      </c>
      <c r="C2" s="4"/>
      <c r="D2" s="5" t="s">
        <v>80</v>
      </c>
      <c r="E2" s="94">
        <v>0.1</v>
      </c>
      <c r="F2" s="218" t="s">
        <v>81</v>
      </c>
      <c r="G2" s="224" t="s">
        <v>82</v>
      </c>
      <c r="H2" s="215" t="s">
        <v>83</v>
      </c>
      <c r="I2" s="216" t="s">
        <v>84</v>
      </c>
    </row>
    <row r="3" spans="1:9">
      <c r="A3" s="1"/>
      <c r="B3" s="6" t="s">
        <v>85</v>
      </c>
      <c r="C3" s="6" t="s">
        <v>86</v>
      </c>
      <c r="D3" s="6" t="s">
        <v>87</v>
      </c>
      <c r="E3" s="87" t="s">
        <v>88</v>
      </c>
      <c r="F3" s="218"/>
      <c r="G3" s="224"/>
      <c r="H3" s="215"/>
      <c r="I3" s="216"/>
    </row>
    <row r="4" spans="1:9">
      <c r="A4" s="1"/>
      <c r="B4" s="7" t="s">
        <v>89</v>
      </c>
      <c r="C4" s="17">
        <v>0.4</v>
      </c>
      <c r="D4" s="9"/>
      <c r="E4" s="88"/>
      <c r="F4" s="218"/>
      <c r="G4" s="224"/>
      <c r="H4" s="215"/>
      <c r="I4" s="216"/>
    </row>
    <row r="5" spans="1:9" ht="30">
      <c r="B5" s="41" t="s">
        <v>90</v>
      </c>
      <c r="C5" s="12">
        <v>0.3</v>
      </c>
      <c r="D5" s="14" t="s">
        <v>91</v>
      </c>
      <c r="E5" s="89" t="s">
        <v>92</v>
      </c>
      <c r="F5" s="55" t="s">
        <v>93</v>
      </c>
      <c r="G5" s="117">
        <v>1</v>
      </c>
      <c r="H5" s="117">
        <v>1</v>
      </c>
      <c r="I5" s="97">
        <v>1</v>
      </c>
    </row>
    <row r="6" spans="1:9" ht="45">
      <c r="B6" s="41" t="s">
        <v>94</v>
      </c>
      <c r="C6" s="12">
        <v>0.1</v>
      </c>
      <c r="D6" s="14" t="s">
        <v>95</v>
      </c>
      <c r="E6" s="89" t="s">
        <v>96</v>
      </c>
      <c r="F6" s="55" t="s">
        <v>93</v>
      </c>
      <c r="G6" s="117">
        <v>1</v>
      </c>
      <c r="H6" s="117">
        <v>1</v>
      </c>
      <c r="I6" s="97">
        <v>1</v>
      </c>
    </row>
    <row r="7" spans="1:9" ht="45">
      <c r="B7" s="41" t="s">
        <v>97</v>
      </c>
      <c r="C7" s="12">
        <v>0.2</v>
      </c>
      <c r="D7" s="14" t="s">
        <v>98</v>
      </c>
      <c r="E7" s="89" t="s">
        <v>99</v>
      </c>
      <c r="F7" s="55" t="s">
        <v>100</v>
      </c>
      <c r="G7" s="117">
        <v>1</v>
      </c>
      <c r="H7" s="117">
        <v>1</v>
      </c>
      <c r="I7" s="97">
        <v>1</v>
      </c>
    </row>
    <row r="8" spans="1:9" ht="45">
      <c r="B8" s="41" t="s">
        <v>101</v>
      </c>
      <c r="C8" s="12">
        <v>0.4</v>
      </c>
      <c r="D8" s="14" t="s">
        <v>102</v>
      </c>
      <c r="E8" s="93" t="s">
        <v>103</v>
      </c>
      <c r="F8" s="55" t="s">
        <v>104</v>
      </c>
      <c r="G8" s="117">
        <v>0.5</v>
      </c>
      <c r="H8" s="117">
        <v>1</v>
      </c>
      <c r="I8" s="97">
        <v>1</v>
      </c>
    </row>
    <row r="9" spans="1:9">
      <c r="B9" s="3" t="s">
        <v>105</v>
      </c>
      <c r="C9" s="13">
        <v>1</v>
      </c>
      <c r="D9" s="90"/>
      <c r="E9" s="94"/>
      <c r="F9" s="217" t="s">
        <v>81</v>
      </c>
      <c r="G9" s="219" t="s">
        <v>82</v>
      </c>
      <c r="H9" s="212" t="s">
        <v>83</v>
      </c>
      <c r="I9" s="213" t="s">
        <v>84</v>
      </c>
    </row>
    <row r="10" spans="1:9">
      <c r="B10" s="16" t="s">
        <v>106</v>
      </c>
      <c r="C10" s="17">
        <v>0.6</v>
      </c>
      <c r="D10" s="91"/>
      <c r="E10" s="95"/>
      <c r="F10" s="217"/>
      <c r="G10" s="219"/>
      <c r="H10" s="212"/>
      <c r="I10" s="214"/>
    </row>
    <row r="11" spans="1:9" ht="45">
      <c r="B11" s="41" t="s">
        <v>107</v>
      </c>
      <c r="C11" s="58">
        <v>0.4</v>
      </c>
      <c r="D11" s="92" t="s">
        <v>108</v>
      </c>
      <c r="E11" s="26" t="s">
        <v>109</v>
      </c>
      <c r="F11" s="96" t="s">
        <v>110</v>
      </c>
      <c r="G11" s="117">
        <v>1</v>
      </c>
      <c r="H11" s="122">
        <v>1</v>
      </c>
      <c r="I11" s="97">
        <v>1</v>
      </c>
    </row>
    <row r="12" spans="1:9" s="107" customFormat="1" ht="30">
      <c r="B12" s="108" t="s">
        <v>111</v>
      </c>
      <c r="C12" s="109"/>
      <c r="D12" s="110" t="s">
        <v>112</v>
      </c>
      <c r="E12" s="111" t="s">
        <v>113</v>
      </c>
      <c r="F12" s="112" t="s">
        <v>114</v>
      </c>
      <c r="G12" s="121">
        <v>0</v>
      </c>
      <c r="H12" s="123"/>
      <c r="I12" s="120"/>
    </row>
    <row r="13" spans="1:9" ht="60">
      <c r="B13" s="41" t="s">
        <v>115</v>
      </c>
      <c r="C13" s="58">
        <v>0.2</v>
      </c>
      <c r="D13" s="92" t="s">
        <v>116</v>
      </c>
      <c r="E13" s="14" t="s">
        <v>117</v>
      </c>
      <c r="F13" s="43" t="s">
        <v>118</v>
      </c>
      <c r="G13" s="117">
        <v>1</v>
      </c>
      <c r="H13" s="117">
        <v>1</v>
      </c>
      <c r="I13" s="97">
        <v>1</v>
      </c>
    </row>
    <row r="14" spans="1:9" ht="45">
      <c r="B14" s="41" t="s">
        <v>119</v>
      </c>
      <c r="C14" s="58">
        <v>0.2</v>
      </c>
      <c r="D14" s="92" t="s">
        <v>120</v>
      </c>
      <c r="E14" s="14" t="s">
        <v>121</v>
      </c>
      <c r="F14" s="43" t="s">
        <v>122</v>
      </c>
      <c r="G14" s="117">
        <v>0.5</v>
      </c>
      <c r="H14" s="97">
        <v>1</v>
      </c>
      <c r="I14" s="97">
        <v>1</v>
      </c>
    </row>
    <row r="15" spans="1:9" ht="45">
      <c r="B15" s="41" t="s">
        <v>123</v>
      </c>
      <c r="C15" s="57">
        <v>0.2</v>
      </c>
      <c r="D15" s="89" t="s">
        <v>124</v>
      </c>
      <c r="E15" s="14"/>
      <c r="F15" s="11"/>
      <c r="G15" s="122">
        <v>1</v>
      </c>
      <c r="H15" s="122">
        <v>1</v>
      </c>
      <c r="I15" s="97">
        <v>1</v>
      </c>
    </row>
    <row r="16" spans="1:9">
      <c r="B16" s="27" t="s">
        <v>105</v>
      </c>
      <c r="C16" s="13">
        <v>1</v>
      </c>
      <c r="D16" s="28"/>
      <c r="E16" s="29"/>
      <c r="F16" s="29"/>
      <c r="G16" s="29"/>
    </row>
    <row r="18" spans="2:9">
      <c r="B18" s="19" t="s">
        <v>56</v>
      </c>
      <c r="C18" s="20"/>
      <c r="D18" s="150" t="s">
        <v>80</v>
      </c>
      <c r="E18" s="21">
        <v>0.3</v>
      </c>
      <c r="F18" s="218" t="s">
        <v>81</v>
      </c>
      <c r="G18" s="220" t="s">
        <v>82</v>
      </c>
      <c r="H18" s="215" t="s">
        <v>83</v>
      </c>
      <c r="I18" s="216" t="s">
        <v>84</v>
      </c>
    </row>
    <row r="19" spans="2:9">
      <c r="B19" s="18" t="s">
        <v>85</v>
      </c>
      <c r="C19" s="18" t="s">
        <v>86</v>
      </c>
      <c r="D19" s="18" t="s">
        <v>87</v>
      </c>
      <c r="E19" s="18" t="s">
        <v>88</v>
      </c>
      <c r="F19" s="218"/>
      <c r="G19" s="220"/>
      <c r="H19" s="215"/>
      <c r="I19" s="216"/>
    </row>
    <row r="20" spans="2:9">
      <c r="B20" s="17" t="s">
        <v>125</v>
      </c>
      <c r="C20" s="166">
        <v>0.45</v>
      </c>
      <c r="D20" s="22"/>
      <c r="E20" s="22"/>
      <c r="F20" s="218"/>
      <c r="G20" s="220"/>
      <c r="H20" s="215"/>
      <c r="I20" s="216"/>
    </row>
    <row r="21" spans="2:9" s="75" customFormat="1" ht="30">
      <c r="B21" s="41" t="s">
        <v>126</v>
      </c>
      <c r="C21" s="76">
        <v>0.3</v>
      </c>
      <c r="D21" s="14" t="s">
        <v>127</v>
      </c>
      <c r="E21" s="14" t="s">
        <v>128</v>
      </c>
      <c r="F21" s="43" t="s">
        <v>129</v>
      </c>
      <c r="G21" s="97">
        <v>0</v>
      </c>
      <c r="H21" s="97">
        <v>1</v>
      </c>
      <c r="I21" s="97">
        <v>0.75</v>
      </c>
    </row>
    <row r="22" spans="2:9" ht="30">
      <c r="B22" s="41" t="s">
        <v>130</v>
      </c>
      <c r="C22" s="12">
        <v>0.1</v>
      </c>
      <c r="D22" s="14" t="s">
        <v>131</v>
      </c>
      <c r="E22" s="14" t="s">
        <v>132</v>
      </c>
      <c r="F22" s="43" t="s">
        <v>133</v>
      </c>
      <c r="G22" s="97">
        <v>1</v>
      </c>
      <c r="H22" s="97">
        <v>1</v>
      </c>
      <c r="I22" s="97">
        <v>1</v>
      </c>
    </row>
    <row r="23" spans="2:9" ht="30">
      <c r="B23" s="41" t="s">
        <v>134</v>
      </c>
      <c r="C23" s="12">
        <v>0.3</v>
      </c>
      <c r="D23" s="14" t="s">
        <v>135</v>
      </c>
      <c r="E23" s="15" t="s">
        <v>136</v>
      </c>
      <c r="F23" s="43" t="s">
        <v>137</v>
      </c>
      <c r="G23" s="97">
        <v>0</v>
      </c>
      <c r="H23" s="97">
        <v>1</v>
      </c>
      <c r="I23" s="97">
        <v>0</v>
      </c>
    </row>
    <row r="24" spans="2:9" ht="30">
      <c r="B24" s="42" t="s">
        <v>138</v>
      </c>
      <c r="C24" s="80">
        <v>0.2</v>
      </c>
      <c r="D24" s="14" t="s">
        <v>139</v>
      </c>
      <c r="E24" s="54" t="s">
        <v>140</v>
      </c>
      <c r="F24" s="43"/>
      <c r="G24" s="97">
        <v>0.75</v>
      </c>
      <c r="H24" s="122">
        <v>1</v>
      </c>
      <c r="I24" s="97">
        <v>0.75</v>
      </c>
    </row>
    <row r="25" spans="2:9" ht="60">
      <c r="B25" s="42" t="s">
        <v>141</v>
      </c>
      <c r="C25" s="80">
        <v>0.1</v>
      </c>
      <c r="D25" s="54" t="s">
        <v>142</v>
      </c>
      <c r="E25" s="54"/>
      <c r="F25" s="43"/>
      <c r="G25" s="97">
        <v>0.75</v>
      </c>
      <c r="H25" s="122">
        <v>1</v>
      </c>
      <c r="I25" s="97">
        <v>0.75</v>
      </c>
    </row>
    <row r="26" spans="2:9">
      <c r="B26" s="23" t="s">
        <v>105</v>
      </c>
      <c r="C26" s="167">
        <v>1</v>
      </c>
      <c r="D26" s="25"/>
      <c r="E26" s="124"/>
      <c r="F26" s="125"/>
      <c r="G26" s="219" t="s">
        <v>82</v>
      </c>
      <c r="H26" s="212" t="s">
        <v>83</v>
      </c>
      <c r="I26" s="213" t="s">
        <v>84</v>
      </c>
    </row>
    <row r="27" spans="2:9">
      <c r="B27" s="17" t="s">
        <v>143</v>
      </c>
      <c r="C27" s="8">
        <v>0.35</v>
      </c>
      <c r="D27" s="22"/>
      <c r="E27" s="118"/>
      <c r="F27" s="119"/>
      <c r="G27" s="219"/>
      <c r="H27" s="212"/>
      <c r="I27" s="214"/>
    </row>
    <row r="28" spans="2:9" ht="45">
      <c r="B28" s="42" t="s">
        <v>144</v>
      </c>
      <c r="C28" s="80">
        <v>0.25</v>
      </c>
      <c r="D28" s="54" t="s">
        <v>145</v>
      </c>
      <c r="E28" s="54"/>
      <c r="F28" s="43"/>
      <c r="G28" s="97">
        <v>0.75</v>
      </c>
      <c r="H28" s="97">
        <v>0.75</v>
      </c>
      <c r="I28" s="97">
        <v>0.75</v>
      </c>
    </row>
    <row r="29" spans="2:9" ht="45">
      <c r="B29" s="42" t="s">
        <v>146</v>
      </c>
      <c r="C29" s="80">
        <v>0.25</v>
      </c>
      <c r="D29" s="54" t="s">
        <v>147</v>
      </c>
      <c r="E29" s="54"/>
      <c r="F29" s="43"/>
      <c r="G29" s="97">
        <v>0.75</v>
      </c>
      <c r="H29" s="97">
        <v>1</v>
      </c>
      <c r="I29" s="97">
        <v>0.75</v>
      </c>
    </row>
    <row r="30" spans="2:9" ht="30">
      <c r="B30" s="42" t="s">
        <v>148</v>
      </c>
      <c r="C30" s="80">
        <v>0.25</v>
      </c>
      <c r="D30" s="54" t="s">
        <v>149</v>
      </c>
      <c r="E30" s="54"/>
      <c r="F30" s="43"/>
      <c r="G30" s="97">
        <v>0.75</v>
      </c>
      <c r="H30" s="97">
        <v>0.75</v>
      </c>
      <c r="I30" s="97">
        <v>0.75</v>
      </c>
    </row>
    <row r="31" spans="2:9" ht="45">
      <c r="B31" s="42" t="s">
        <v>150</v>
      </c>
      <c r="C31" s="80">
        <v>0.25</v>
      </c>
      <c r="D31" s="54" t="s">
        <v>151</v>
      </c>
      <c r="E31" s="54"/>
      <c r="F31" s="43"/>
      <c r="G31" s="97">
        <v>0.75</v>
      </c>
      <c r="H31" s="97">
        <v>0.75</v>
      </c>
      <c r="I31" s="97">
        <v>0.75</v>
      </c>
    </row>
    <row r="32" spans="2:9">
      <c r="B32" s="23" t="s">
        <v>105</v>
      </c>
      <c r="C32" s="24">
        <v>1</v>
      </c>
      <c r="D32" s="25"/>
      <c r="E32" s="124"/>
      <c r="F32" s="125"/>
      <c r="G32" s="219" t="s">
        <v>82</v>
      </c>
      <c r="H32" s="212" t="s">
        <v>83</v>
      </c>
      <c r="I32" s="213" t="s">
        <v>84</v>
      </c>
    </row>
    <row r="33" spans="2:9">
      <c r="B33" s="8" t="s">
        <v>152</v>
      </c>
      <c r="C33" s="8">
        <v>0.35</v>
      </c>
      <c r="D33" s="9"/>
      <c r="E33" s="118"/>
      <c r="F33" s="119"/>
      <c r="G33" s="219"/>
      <c r="H33" s="212"/>
      <c r="I33" s="214"/>
    </row>
    <row r="34" spans="2:9" ht="30">
      <c r="B34" s="41" t="s">
        <v>153</v>
      </c>
      <c r="C34" s="80">
        <v>0.1</v>
      </c>
      <c r="D34" s="43" t="s">
        <v>154</v>
      </c>
      <c r="E34" s="11"/>
      <c r="F34" s="43"/>
      <c r="G34" s="97">
        <v>0</v>
      </c>
      <c r="H34" s="97">
        <v>0</v>
      </c>
      <c r="I34" s="97">
        <v>0</v>
      </c>
    </row>
    <row r="35" spans="2:9" ht="45">
      <c r="B35" s="83" t="s">
        <v>155</v>
      </c>
      <c r="C35" s="12">
        <v>0.2</v>
      </c>
      <c r="D35" s="84" t="s">
        <v>156</v>
      </c>
      <c r="E35" s="54" t="s">
        <v>157</v>
      </c>
      <c r="F35" s="43"/>
      <c r="G35" s="97">
        <v>0.75</v>
      </c>
      <c r="H35" s="97">
        <v>1</v>
      </c>
      <c r="I35" s="97">
        <v>0.25</v>
      </c>
    </row>
    <row r="36" spans="2:9" ht="60">
      <c r="B36" s="83" t="s">
        <v>158</v>
      </c>
      <c r="C36" s="12">
        <v>0.05</v>
      </c>
      <c r="D36" s="85" t="s">
        <v>159</v>
      </c>
      <c r="E36" s="14" t="s">
        <v>160</v>
      </c>
      <c r="F36" s="43"/>
      <c r="G36" s="97">
        <v>0</v>
      </c>
      <c r="H36" s="97">
        <v>0.25</v>
      </c>
      <c r="I36" s="97">
        <v>0</v>
      </c>
    </row>
    <row r="37" spans="2:9" ht="30">
      <c r="B37" s="41" t="s">
        <v>161</v>
      </c>
      <c r="C37" s="57">
        <v>0.1</v>
      </c>
      <c r="D37" s="52" t="s">
        <v>162</v>
      </c>
      <c r="E37" s="14" t="s">
        <v>160</v>
      </c>
      <c r="F37" s="43"/>
      <c r="G37" s="97">
        <v>0.25</v>
      </c>
      <c r="H37" s="97">
        <v>0.25</v>
      </c>
      <c r="I37" s="97">
        <v>0.25</v>
      </c>
    </row>
    <row r="38" spans="2:9" ht="30">
      <c r="B38" s="41" t="s">
        <v>163</v>
      </c>
      <c r="C38" s="12">
        <v>0.35</v>
      </c>
      <c r="D38" s="52" t="s">
        <v>164</v>
      </c>
      <c r="E38" s="14" t="s">
        <v>165</v>
      </c>
      <c r="F38" s="43"/>
      <c r="G38" s="97">
        <v>0.75</v>
      </c>
      <c r="H38" s="97">
        <v>0.75</v>
      </c>
      <c r="I38" s="97">
        <v>0.75</v>
      </c>
    </row>
    <row r="39" spans="2:9" ht="30">
      <c r="B39" s="41" t="s">
        <v>166</v>
      </c>
      <c r="C39" s="12">
        <v>0.1</v>
      </c>
      <c r="D39" s="52" t="s">
        <v>167</v>
      </c>
      <c r="E39" s="15" t="s">
        <v>168</v>
      </c>
      <c r="F39" s="43"/>
      <c r="G39" s="97">
        <v>0.75</v>
      </c>
      <c r="H39" s="97">
        <v>1</v>
      </c>
      <c r="I39" s="97">
        <v>0.75</v>
      </c>
    </row>
    <row r="40" spans="2:9" ht="60">
      <c r="B40" s="42" t="s">
        <v>169</v>
      </c>
      <c r="C40" s="80">
        <v>0.1</v>
      </c>
      <c r="D40" s="81" t="s">
        <v>170</v>
      </c>
      <c r="E40" s="82" t="s">
        <v>168</v>
      </c>
      <c r="F40" s="43"/>
      <c r="G40" s="97">
        <v>0.75</v>
      </c>
      <c r="H40" s="97">
        <v>0.75</v>
      </c>
      <c r="I40" s="97">
        <v>0.5</v>
      </c>
    </row>
    <row r="41" spans="2:9">
      <c r="B41" s="77" t="s">
        <v>105</v>
      </c>
      <c r="C41" s="78">
        <v>1</v>
      </c>
      <c r="D41" s="79"/>
      <c r="E41" s="222"/>
      <c r="F41" s="223"/>
      <c r="G41" s="223"/>
      <c r="H41" s="223"/>
      <c r="I41" s="223"/>
    </row>
    <row r="44" spans="2:9">
      <c r="B44" s="32" t="s">
        <v>72</v>
      </c>
      <c r="C44" s="33"/>
      <c r="D44" s="34" t="s">
        <v>86</v>
      </c>
      <c r="E44" s="98">
        <v>0.5</v>
      </c>
      <c r="F44" s="218" t="s">
        <v>81</v>
      </c>
      <c r="G44" s="220" t="s">
        <v>82</v>
      </c>
      <c r="H44" s="215" t="s">
        <v>83</v>
      </c>
      <c r="I44" s="216" t="s">
        <v>84</v>
      </c>
    </row>
    <row r="45" spans="2:9">
      <c r="B45" s="6" t="s">
        <v>85</v>
      </c>
      <c r="C45" s="6" t="s">
        <v>86</v>
      </c>
      <c r="D45" s="6" t="s">
        <v>87</v>
      </c>
      <c r="E45" s="87" t="s">
        <v>88</v>
      </c>
      <c r="F45" s="218"/>
      <c r="G45" s="220"/>
      <c r="H45" s="215"/>
      <c r="I45" s="216"/>
    </row>
    <row r="46" spans="2:9">
      <c r="B46" s="31" t="s">
        <v>171</v>
      </c>
      <c r="C46" s="8">
        <v>0.4</v>
      </c>
      <c r="D46" s="31"/>
      <c r="E46" s="99"/>
      <c r="F46" s="218"/>
      <c r="G46" s="220"/>
      <c r="H46" s="215"/>
      <c r="I46" s="216"/>
    </row>
    <row r="47" spans="2:9" s="56" customFormat="1" ht="87.75" customHeight="1">
      <c r="B47" s="41" t="s">
        <v>172</v>
      </c>
      <c r="C47" s="12">
        <v>0.6</v>
      </c>
      <c r="D47" s="55" t="s">
        <v>173</v>
      </c>
      <c r="E47" s="89" t="s">
        <v>174</v>
      </c>
      <c r="F47" s="55" t="s">
        <v>175</v>
      </c>
      <c r="G47" s="97">
        <v>0.25</v>
      </c>
      <c r="H47" s="97">
        <v>0</v>
      </c>
      <c r="I47" s="97">
        <v>1</v>
      </c>
    </row>
    <row r="48" spans="2:9" s="56" customFormat="1" ht="87.75" customHeight="1">
      <c r="B48" s="41" t="s">
        <v>176</v>
      </c>
      <c r="C48" s="12">
        <v>0.4</v>
      </c>
      <c r="D48" s="55" t="s">
        <v>177</v>
      </c>
      <c r="E48" s="101" t="s">
        <v>178</v>
      </c>
      <c r="F48" s="55" t="s">
        <v>179</v>
      </c>
      <c r="G48" s="97">
        <v>0</v>
      </c>
      <c r="H48" s="97">
        <v>0</v>
      </c>
      <c r="I48" s="97">
        <v>1</v>
      </c>
    </row>
    <row r="49" spans="2:10">
      <c r="B49" s="30" t="s">
        <v>105</v>
      </c>
      <c r="C49" s="169">
        <v>1</v>
      </c>
      <c r="D49" s="30"/>
      <c r="E49" s="126"/>
      <c r="F49" s="127"/>
      <c r="G49" s="221"/>
      <c r="H49" s="221"/>
      <c r="I49" s="221"/>
    </row>
    <row r="50" spans="2:10">
      <c r="B50" s="6" t="s">
        <v>85</v>
      </c>
      <c r="C50" s="6" t="s">
        <v>86</v>
      </c>
      <c r="D50" s="6" t="s">
        <v>87</v>
      </c>
      <c r="E50" s="87" t="s">
        <v>88</v>
      </c>
      <c r="F50" s="11"/>
      <c r="G50" s="219" t="s">
        <v>82</v>
      </c>
      <c r="H50" s="212" t="s">
        <v>83</v>
      </c>
      <c r="I50" s="213" t="s">
        <v>84</v>
      </c>
    </row>
    <row r="51" spans="2:10">
      <c r="B51" s="31" t="s">
        <v>180</v>
      </c>
      <c r="C51" s="8">
        <v>0.25</v>
      </c>
      <c r="D51" s="31"/>
      <c r="E51" s="102"/>
      <c r="F51" s="103"/>
      <c r="G51" s="219"/>
      <c r="H51" s="212"/>
      <c r="I51" s="214"/>
    </row>
    <row r="52" spans="2:10" ht="30">
      <c r="B52" s="41" t="s">
        <v>181</v>
      </c>
      <c r="C52" s="12">
        <v>0.2</v>
      </c>
      <c r="D52" s="55" t="s">
        <v>182</v>
      </c>
      <c r="E52" s="100"/>
      <c r="F52" s="43"/>
      <c r="G52" s="97">
        <v>1</v>
      </c>
      <c r="H52" s="97">
        <v>1</v>
      </c>
      <c r="I52" s="97">
        <v>1</v>
      </c>
    </row>
    <row r="53" spans="2:10" s="56" customFormat="1" ht="30">
      <c r="B53" s="41" t="s">
        <v>183</v>
      </c>
      <c r="C53" s="12">
        <v>0.1</v>
      </c>
      <c r="D53" s="55" t="s">
        <v>184</v>
      </c>
      <c r="E53" s="89" t="s">
        <v>185</v>
      </c>
      <c r="F53" s="43"/>
      <c r="G53" s="97">
        <v>1</v>
      </c>
      <c r="H53" s="97">
        <v>1</v>
      </c>
      <c r="I53" s="97">
        <v>1</v>
      </c>
    </row>
    <row r="54" spans="2:10" ht="30">
      <c r="B54" s="41" t="s">
        <v>186</v>
      </c>
      <c r="C54" s="12">
        <v>0.4</v>
      </c>
      <c r="D54" s="55" t="s">
        <v>187</v>
      </c>
      <c r="E54" s="89" t="s">
        <v>188</v>
      </c>
      <c r="F54" s="43"/>
      <c r="G54" s="178">
        <v>0.5</v>
      </c>
      <c r="H54" s="178">
        <v>0.5</v>
      </c>
      <c r="I54" s="178">
        <v>0.5</v>
      </c>
      <c r="J54" s="175"/>
    </row>
    <row r="55" spans="2:10" s="107" customFormat="1" ht="30">
      <c r="B55" s="108" t="s">
        <v>189</v>
      </c>
      <c r="C55" s="109">
        <v>0.3</v>
      </c>
      <c r="D55" s="112" t="s">
        <v>190</v>
      </c>
      <c r="E55" s="114" t="s">
        <v>191</v>
      </c>
      <c r="F55" s="112"/>
      <c r="G55" s="115" t="s">
        <v>192</v>
      </c>
    </row>
    <row r="56" spans="2:10">
      <c r="B56" s="30" t="s">
        <v>105</v>
      </c>
      <c r="C56" s="169">
        <v>1</v>
      </c>
      <c r="D56" s="30"/>
      <c r="E56" s="210"/>
      <c r="F56" s="211"/>
      <c r="G56" s="211"/>
      <c r="H56" s="211"/>
      <c r="I56" s="211"/>
    </row>
    <row r="57" spans="2:10">
      <c r="B57" s="6" t="s">
        <v>85</v>
      </c>
      <c r="C57" s="6" t="s">
        <v>86</v>
      </c>
      <c r="D57" s="6" t="s">
        <v>87</v>
      </c>
      <c r="E57" s="87" t="s">
        <v>88</v>
      </c>
      <c r="F57" s="154"/>
      <c r="G57" s="219" t="s">
        <v>82</v>
      </c>
      <c r="H57" s="212" t="s">
        <v>83</v>
      </c>
      <c r="I57" s="213" t="s">
        <v>84</v>
      </c>
    </row>
    <row r="58" spans="2:10">
      <c r="B58" s="31" t="s">
        <v>193</v>
      </c>
      <c r="C58" s="8">
        <v>0.35</v>
      </c>
      <c r="D58" s="31"/>
      <c r="E58" s="99"/>
      <c r="F58" s="181"/>
      <c r="G58" s="219"/>
      <c r="H58" s="212"/>
      <c r="I58" s="214"/>
    </row>
    <row r="59" spans="2:10" ht="30">
      <c r="B59" s="41" t="s">
        <v>194</v>
      </c>
      <c r="C59" s="12">
        <v>0.3</v>
      </c>
      <c r="D59" s="43" t="s">
        <v>195</v>
      </c>
      <c r="E59" s="100"/>
      <c r="F59" s="43"/>
      <c r="G59" s="97">
        <v>1</v>
      </c>
      <c r="H59" s="122">
        <v>1</v>
      </c>
      <c r="I59" s="97">
        <v>1</v>
      </c>
    </row>
    <row r="60" spans="2:10" ht="30">
      <c r="B60" s="41" t="s">
        <v>196</v>
      </c>
      <c r="C60" s="12">
        <v>0.3</v>
      </c>
      <c r="D60" s="43" t="s">
        <v>197</v>
      </c>
      <c r="E60" s="100"/>
      <c r="F60" s="43"/>
      <c r="G60" s="97">
        <v>1</v>
      </c>
      <c r="H60" s="122">
        <v>1</v>
      </c>
      <c r="I60" s="97">
        <v>1</v>
      </c>
    </row>
    <row r="61" spans="2:10">
      <c r="B61" s="41" t="s">
        <v>198</v>
      </c>
      <c r="C61" s="12">
        <v>0.3</v>
      </c>
      <c r="D61" s="43" t="s">
        <v>199</v>
      </c>
      <c r="E61" s="100"/>
      <c r="F61" s="43"/>
      <c r="G61" s="97">
        <v>1</v>
      </c>
      <c r="H61" s="97">
        <v>1</v>
      </c>
      <c r="I61" s="97">
        <v>1</v>
      </c>
    </row>
    <row r="62" spans="2:10" ht="30">
      <c r="B62" s="41" t="s">
        <v>200</v>
      </c>
      <c r="C62" s="12">
        <v>0.1</v>
      </c>
      <c r="D62" s="43" t="s">
        <v>201</v>
      </c>
      <c r="E62" s="100"/>
      <c r="F62" s="43"/>
      <c r="G62" s="97">
        <v>0</v>
      </c>
      <c r="H62" s="97">
        <v>0</v>
      </c>
      <c r="I62" s="97">
        <v>0</v>
      </c>
    </row>
    <row r="63" spans="2:10">
      <c r="B63" s="30" t="s">
        <v>105</v>
      </c>
      <c r="C63" s="169">
        <v>1</v>
      </c>
      <c r="D63" s="30"/>
      <c r="E63" s="208"/>
      <c r="F63" s="209"/>
      <c r="G63" s="209"/>
      <c r="H63" s="209"/>
      <c r="I63" s="209"/>
    </row>
    <row r="67" spans="2:9">
      <c r="B67" s="35" t="s">
        <v>66</v>
      </c>
      <c r="C67" s="36"/>
      <c r="D67" s="37" t="s">
        <v>86</v>
      </c>
      <c r="E67" s="104">
        <v>0.1</v>
      </c>
      <c r="F67" s="218" t="s">
        <v>81</v>
      </c>
      <c r="G67" s="220" t="s">
        <v>82</v>
      </c>
      <c r="H67" s="215" t="s">
        <v>83</v>
      </c>
      <c r="I67" s="216" t="s">
        <v>84</v>
      </c>
    </row>
    <row r="68" spans="2:9">
      <c r="B68" s="6" t="s">
        <v>85</v>
      </c>
      <c r="C68" s="6" t="s">
        <v>86</v>
      </c>
      <c r="D68" s="6" t="s">
        <v>87</v>
      </c>
      <c r="E68" s="87" t="s">
        <v>88</v>
      </c>
      <c r="F68" s="218"/>
      <c r="G68" s="220"/>
      <c r="H68" s="215"/>
      <c r="I68" s="216"/>
    </row>
    <row r="69" spans="2:9">
      <c r="B69" s="31" t="s">
        <v>202</v>
      </c>
      <c r="C69" s="8">
        <v>0.45</v>
      </c>
      <c r="D69" s="31"/>
      <c r="E69" s="99"/>
      <c r="F69" s="218"/>
      <c r="G69" s="220"/>
      <c r="H69" s="231"/>
      <c r="I69" s="216"/>
    </row>
    <row r="70" spans="2:9" ht="60">
      <c r="B70" s="40" t="s">
        <v>203</v>
      </c>
      <c r="C70" s="53">
        <v>0.15</v>
      </c>
      <c r="D70" s="10" t="s">
        <v>204</v>
      </c>
      <c r="E70" s="105"/>
      <c r="F70" s="14"/>
      <c r="G70" s="117">
        <v>1</v>
      </c>
      <c r="H70" s="117">
        <v>1</v>
      </c>
      <c r="I70" s="172">
        <v>1</v>
      </c>
    </row>
    <row r="71" spans="2:9" ht="45">
      <c r="B71" s="40" t="s">
        <v>205</v>
      </c>
      <c r="C71" s="53">
        <v>0.4</v>
      </c>
      <c r="D71" s="10" t="s">
        <v>206</v>
      </c>
      <c r="E71" s="105" t="s">
        <v>207</v>
      </c>
      <c r="F71" s="11"/>
      <c r="G71" s="117">
        <v>1</v>
      </c>
      <c r="H71" s="117">
        <v>1</v>
      </c>
      <c r="I71" s="172">
        <v>0.5</v>
      </c>
    </row>
    <row r="72" spans="2:9" ht="30">
      <c r="B72" s="40" t="s">
        <v>208</v>
      </c>
      <c r="C72" s="53">
        <v>0.3</v>
      </c>
      <c r="D72" s="10" t="s">
        <v>209</v>
      </c>
      <c r="E72" s="105"/>
      <c r="F72" s="11"/>
      <c r="G72" s="117">
        <v>1</v>
      </c>
      <c r="H72" s="117">
        <v>1</v>
      </c>
      <c r="I72" s="173"/>
    </row>
    <row r="73" spans="2:9" ht="30">
      <c r="B73" s="40" t="s">
        <v>210</v>
      </c>
      <c r="C73" s="53">
        <v>0.15</v>
      </c>
      <c r="D73" s="10" t="s">
        <v>211</v>
      </c>
      <c r="E73" s="105" t="s">
        <v>212</v>
      </c>
      <c r="F73" s="11"/>
      <c r="G73" s="179">
        <v>1</v>
      </c>
      <c r="H73" s="117">
        <v>1</v>
      </c>
      <c r="I73" s="173"/>
    </row>
    <row r="74" spans="2:9">
      <c r="B74" s="38" t="s">
        <v>105</v>
      </c>
      <c r="C74" s="168">
        <v>1</v>
      </c>
      <c r="D74" s="38"/>
      <c r="E74" s="227"/>
      <c r="F74" s="228"/>
      <c r="G74" s="228"/>
      <c r="H74" s="228"/>
      <c r="I74" s="228"/>
    </row>
    <row r="75" spans="2:9">
      <c r="B75" s="6" t="s">
        <v>85</v>
      </c>
      <c r="C75" s="6" t="s">
        <v>86</v>
      </c>
      <c r="D75" s="6" t="s">
        <v>87</v>
      </c>
      <c r="E75" s="87" t="s">
        <v>88</v>
      </c>
      <c r="F75" s="229" t="s">
        <v>81</v>
      </c>
      <c r="G75" s="219" t="s">
        <v>82</v>
      </c>
      <c r="H75" s="212" t="s">
        <v>83</v>
      </c>
      <c r="I75" s="213" t="s">
        <v>84</v>
      </c>
    </row>
    <row r="76" spans="2:9">
      <c r="B76" s="31" t="s">
        <v>213</v>
      </c>
      <c r="C76" s="8">
        <v>0.35</v>
      </c>
      <c r="D76" s="31"/>
      <c r="E76" s="99"/>
      <c r="F76" s="230"/>
      <c r="G76" s="219"/>
      <c r="H76" s="226"/>
      <c r="I76" s="214"/>
    </row>
    <row r="77" spans="2:9" ht="45">
      <c r="B77" s="41" t="s">
        <v>214</v>
      </c>
      <c r="C77" s="97">
        <v>0.25</v>
      </c>
      <c r="D77" s="10" t="s">
        <v>215</v>
      </c>
      <c r="E77" s="52" t="s">
        <v>216</v>
      </c>
      <c r="F77" s="11"/>
      <c r="G77" s="122">
        <v>0</v>
      </c>
      <c r="H77" s="12">
        <v>0</v>
      </c>
      <c r="I77" s="174">
        <v>0.5</v>
      </c>
    </row>
    <row r="78" spans="2:9" ht="45">
      <c r="B78" s="41" t="s">
        <v>217</v>
      </c>
      <c r="C78" s="97">
        <v>0.25</v>
      </c>
      <c r="D78" s="10" t="s">
        <v>218</v>
      </c>
      <c r="E78" s="100"/>
      <c r="F78" s="11"/>
      <c r="G78" s="117">
        <v>1</v>
      </c>
      <c r="H78" s="97">
        <v>1</v>
      </c>
      <c r="I78" s="174">
        <v>1</v>
      </c>
    </row>
    <row r="79" spans="2:9" ht="30">
      <c r="B79" s="41" t="s">
        <v>219</v>
      </c>
      <c r="C79" s="97">
        <v>0.25</v>
      </c>
      <c r="D79" s="10" t="s">
        <v>220</v>
      </c>
      <c r="E79" s="52" t="s">
        <v>221</v>
      </c>
      <c r="F79" s="11"/>
      <c r="G79" s="117">
        <v>1</v>
      </c>
      <c r="H79" s="12">
        <v>1</v>
      </c>
      <c r="I79" s="172">
        <v>1</v>
      </c>
    </row>
    <row r="80" spans="2:9" ht="45">
      <c r="B80" s="41" t="s">
        <v>222</v>
      </c>
      <c r="C80" s="97">
        <v>0.25</v>
      </c>
      <c r="D80" s="52" t="s">
        <v>223</v>
      </c>
      <c r="E80" s="106" t="s">
        <v>224</v>
      </c>
      <c r="F80" s="11"/>
      <c r="G80" s="122">
        <v>0</v>
      </c>
      <c r="H80" s="12">
        <v>1</v>
      </c>
      <c r="I80" s="172">
        <v>1</v>
      </c>
    </row>
    <row r="81" spans="2:9">
      <c r="B81" s="38" t="s">
        <v>105</v>
      </c>
      <c r="C81" s="39">
        <v>1</v>
      </c>
      <c r="D81" s="38"/>
      <c r="E81" s="227"/>
      <c r="F81" s="228"/>
      <c r="G81" s="228"/>
      <c r="H81" s="228"/>
      <c r="I81" s="228"/>
    </row>
    <row r="82" spans="2:9">
      <c r="B82" s="6" t="s">
        <v>85</v>
      </c>
      <c r="C82" s="6" t="s">
        <v>86</v>
      </c>
      <c r="D82" s="6" t="s">
        <v>87</v>
      </c>
      <c r="E82" s="87" t="s">
        <v>88</v>
      </c>
      <c r="F82" s="229" t="s">
        <v>81</v>
      </c>
      <c r="G82" s="219" t="s">
        <v>82</v>
      </c>
      <c r="H82" s="212" t="s">
        <v>83</v>
      </c>
      <c r="I82" s="213" t="s">
        <v>84</v>
      </c>
    </row>
    <row r="83" spans="2:9">
      <c r="B83" s="31" t="s">
        <v>225</v>
      </c>
      <c r="C83" s="8">
        <v>0.2</v>
      </c>
      <c r="D83" s="31"/>
      <c r="E83" s="99"/>
      <c r="F83" s="230"/>
      <c r="G83" s="219"/>
      <c r="H83" s="226"/>
      <c r="I83" s="214"/>
    </row>
    <row r="84" spans="2:9" s="177" customFormat="1" ht="30">
      <c r="B84" s="10" t="s">
        <v>226</v>
      </c>
      <c r="C84" s="12">
        <v>0.5</v>
      </c>
      <c r="D84" s="10" t="s">
        <v>227</v>
      </c>
      <c r="E84" s="89" t="s">
        <v>228</v>
      </c>
      <c r="F84" s="176"/>
      <c r="G84" s="180">
        <v>1</v>
      </c>
      <c r="H84" s="116" t="s">
        <v>229</v>
      </c>
      <c r="I84" s="116"/>
    </row>
    <row r="85" spans="2:9" ht="30">
      <c r="B85" s="41" t="s">
        <v>230</v>
      </c>
      <c r="C85" s="12">
        <v>0.5</v>
      </c>
      <c r="D85" s="10" t="s">
        <v>231</v>
      </c>
      <c r="E85" s="52" t="s">
        <v>232</v>
      </c>
      <c r="F85" s="11"/>
      <c r="G85" s="122">
        <v>0.5</v>
      </c>
      <c r="H85" s="117">
        <v>1</v>
      </c>
      <c r="I85" s="12">
        <v>0.5</v>
      </c>
    </row>
    <row r="86" spans="2:9">
      <c r="B86" s="38" t="s">
        <v>105</v>
      </c>
      <c r="C86" s="168">
        <v>1</v>
      </c>
      <c r="D86" s="38"/>
      <c r="E86" s="128"/>
      <c r="F86" s="225"/>
      <c r="G86" s="225"/>
      <c r="H86" s="225"/>
      <c r="I86" s="225"/>
    </row>
    <row r="90" spans="2:9" ht="409.5">
      <c r="B90" s="86" t="s">
        <v>233</v>
      </c>
    </row>
  </sheetData>
  <mergeCells count="47">
    <mergeCell ref="I57:I58"/>
    <mergeCell ref="F86:I86"/>
    <mergeCell ref="G82:G83"/>
    <mergeCell ref="H82:H83"/>
    <mergeCell ref="I82:I83"/>
    <mergeCell ref="E81:I81"/>
    <mergeCell ref="F75:F76"/>
    <mergeCell ref="F82:F83"/>
    <mergeCell ref="H67:H69"/>
    <mergeCell ref="I67:I69"/>
    <mergeCell ref="G75:G76"/>
    <mergeCell ref="H75:H76"/>
    <mergeCell ref="I75:I76"/>
    <mergeCell ref="E74:I74"/>
    <mergeCell ref="F67:F69"/>
    <mergeCell ref="G67:G69"/>
    <mergeCell ref="H2:H4"/>
    <mergeCell ref="I2:I4"/>
    <mergeCell ref="H44:H46"/>
    <mergeCell ref="I44:I46"/>
    <mergeCell ref="G26:G27"/>
    <mergeCell ref="H26:H27"/>
    <mergeCell ref="I26:I27"/>
    <mergeCell ref="G32:G33"/>
    <mergeCell ref="H32:H33"/>
    <mergeCell ref="I32:I33"/>
    <mergeCell ref="E41:I41"/>
    <mergeCell ref="F44:F46"/>
    <mergeCell ref="G44:G46"/>
    <mergeCell ref="F2:F4"/>
    <mergeCell ref="G2:G4"/>
    <mergeCell ref="E63:I63"/>
    <mergeCell ref="E56:I56"/>
    <mergeCell ref="H9:H10"/>
    <mergeCell ref="I9:I10"/>
    <mergeCell ref="H18:H20"/>
    <mergeCell ref="I18:I20"/>
    <mergeCell ref="F9:F10"/>
    <mergeCell ref="F18:F20"/>
    <mergeCell ref="G9:G10"/>
    <mergeCell ref="G18:G20"/>
    <mergeCell ref="G50:G51"/>
    <mergeCell ref="H50:H51"/>
    <mergeCell ref="I50:I51"/>
    <mergeCell ref="G49:I49"/>
    <mergeCell ref="G57:G58"/>
    <mergeCell ref="H57:H58"/>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90"/>
  <sheetViews>
    <sheetView showGridLines="0" topLeftCell="C17" workbookViewId="0">
      <selection activeCell="H17" sqref="H17"/>
    </sheetView>
  </sheetViews>
  <sheetFormatPr defaultColWidth="20" defaultRowHeight="15"/>
  <cols>
    <col min="2" max="2" width="36.5703125" customWidth="1"/>
    <col min="3" max="3" width="12.28515625" style="56" bestFit="1" customWidth="1"/>
    <col min="4" max="4" width="44.5703125" customWidth="1"/>
    <col min="5" max="5" width="64.140625" customWidth="1"/>
    <col min="6" max="6" width="39.140625" hidden="1" customWidth="1"/>
    <col min="7" max="7" width="39.140625" customWidth="1"/>
    <col min="8" max="8" width="20" style="75"/>
  </cols>
  <sheetData>
    <row r="1" spans="1:8">
      <c r="A1" s="1"/>
      <c r="B1" s="1"/>
      <c r="C1" s="157"/>
      <c r="D1" s="1"/>
      <c r="E1" s="1"/>
      <c r="F1" s="1"/>
      <c r="G1" s="1"/>
    </row>
    <row r="2" spans="1:8">
      <c r="A2" s="1"/>
      <c r="B2" s="129" t="s">
        <v>46</v>
      </c>
      <c r="C2" s="158"/>
      <c r="D2" s="5" t="s">
        <v>80</v>
      </c>
      <c r="E2" s="94">
        <v>0.1</v>
      </c>
      <c r="F2" s="241" t="s">
        <v>81</v>
      </c>
      <c r="G2" s="235" t="s">
        <v>84</v>
      </c>
      <c r="H2" s="236" t="s">
        <v>234</v>
      </c>
    </row>
    <row r="3" spans="1:8">
      <c r="A3" s="1"/>
      <c r="B3" s="6" t="s">
        <v>85</v>
      </c>
      <c r="C3" s="159" t="s">
        <v>86</v>
      </c>
      <c r="D3" s="6" t="s">
        <v>87</v>
      </c>
      <c r="E3" s="87" t="s">
        <v>88</v>
      </c>
      <c r="F3" s="241"/>
      <c r="G3" s="235"/>
      <c r="H3" s="236"/>
    </row>
    <row r="4" spans="1:8">
      <c r="A4" s="1"/>
      <c r="B4" s="7" t="s">
        <v>89</v>
      </c>
      <c r="C4" s="17">
        <v>0.4</v>
      </c>
      <c r="D4" s="9"/>
      <c r="E4" s="88"/>
      <c r="F4" s="241"/>
      <c r="G4" s="235"/>
      <c r="H4" s="236"/>
    </row>
    <row r="5" spans="1:8" ht="30">
      <c r="B5" s="41" t="s">
        <v>90</v>
      </c>
      <c r="C5" s="12">
        <v>0.3</v>
      </c>
      <c r="D5" s="14" t="s">
        <v>91</v>
      </c>
      <c r="E5" s="89" t="s">
        <v>92</v>
      </c>
      <c r="F5" s="142" t="s">
        <v>93</v>
      </c>
      <c r="G5" s="97">
        <v>1</v>
      </c>
      <c r="H5" s="151">
        <f>E$2*C$4*C5*G5</f>
        <v>1.2000000000000002E-2</v>
      </c>
    </row>
    <row r="6" spans="1:8" ht="45">
      <c r="B6" s="41" t="s">
        <v>94</v>
      </c>
      <c r="C6" s="12">
        <v>0.1</v>
      </c>
      <c r="D6" s="14" t="s">
        <v>95</v>
      </c>
      <c r="E6" s="89" t="s">
        <v>96</v>
      </c>
      <c r="F6" s="142" t="s">
        <v>93</v>
      </c>
      <c r="G6" s="97">
        <v>1</v>
      </c>
      <c r="H6" s="151">
        <f>E$2*C$4*C6*G6</f>
        <v>4.000000000000001E-3</v>
      </c>
    </row>
    <row r="7" spans="1:8" ht="45">
      <c r="B7" s="41" t="s">
        <v>97</v>
      </c>
      <c r="C7" s="12">
        <v>0.2</v>
      </c>
      <c r="D7" s="14" t="s">
        <v>98</v>
      </c>
      <c r="E7" s="89" t="s">
        <v>99</v>
      </c>
      <c r="F7" s="142" t="s">
        <v>100</v>
      </c>
      <c r="G7" s="97">
        <v>1</v>
      </c>
      <c r="H7" s="151">
        <f>E$2*C$4*C7*G7</f>
        <v>8.0000000000000019E-3</v>
      </c>
    </row>
    <row r="8" spans="1:8" ht="45">
      <c r="B8" s="41" t="s">
        <v>101</v>
      </c>
      <c r="C8" s="12">
        <v>0.4</v>
      </c>
      <c r="D8" s="14" t="s">
        <v>102</v>
      </c>
      <c r="E8" s="93" t="s">
        <v>103</v>
      </c>
      <c r="F8" s="142" t="s">
        <v>104</v>
      </c>
      <c r="G8" s="97">
        <v>1</v>
      </c>
      <c r="H8" s="151">
        <f>E$2*C$4*C8*G8</f>
        <v>1.6000000000000004E-2</v>
      </c>
    </row>
    <row r="9" spans="1:8">
      <c r="B9" s="129" t="s">
        <v>105</v>
      </c>
      <c r="C9" s="13">
        <v>1</v>
      </c>
      <c r="D9" s="90"/>
      <c r="E9" s="94"/>
      <c r="F9" s="242" t="s">
        <v>81</v>
      </c>
      <c r="G9" s="213" t="s">
        <v>84</v>
      </c>
      <c r="H9" s="212" t="s">
        <v>234</v>
      </c>
    </row>
    <row r="10" spans="1:8">
      <c r="B10" s="16" t="s">
        <v>106</v>
      </c>
      <c r="C10" s="17">
        <v>0.6</v>
      </c>
      <c r="D10" s="91"/>
      <c r="E10" s="95"/>
      <c r="F10" s="242"/>
      <c r="G10" s="214"/>
      <c r="H10" s="212"/>
    </row>
    <row r="11" spans="1:8" ht="45">
      <c r="B11" s="41" t="s">
        <v>107</v>
      </c>
      <c r="C11" s="58">
        <v>0.4</v>
      </c>
      <c r="D11" s="130" t="s">
        <v>108</v>
      </c>
      <c r="E11" s="131" t="s">
        <v>109</v>
      </c>
      <c r="F11" s="143" t="s">
        <v>110</v>
      </c>
      <c r="G11" s="97">
        <v>1</v>
      </c>
      <c r="H11" s="151">
        <f>E$2*C$10*C11*G11</f>
        <v>2.4E-2</v>
      </c>
    </row>
    <row r="12" spans="1:8" s="107" customFormat="1" ht="30">
      <c r="B12" s="108" t="s">
        <v>111</v>
      </c>
      <c r="C12" s="109"/>
      <c r="D12" s="132" t="s">
        <v>112</v>
      </c>
      <c r="E12" s="133" t="s">
        <v>113</v>
      </c>
      <c r="F12" s="114" t="s">
        <v>114</v>
      </c>
      <c r="G12" s="120"/>
      <c r="H12" s="149"/>
    </row>
    <row r="13" spans="1:8" ht="60">
      <c r="B13" s="41" t="s">
        <v>115</v>
      </c>
      <c r="C13" s="58">
        <v>0.2</v>
      </c>
      <c r="D13" s="130" t="s">
        <v>116</v>
      </c>
      <c r="E13" s="14" t="s">
        <v>117</v>
      </c>
      <c r="F13" s="52" t="s">
        <v>118</v>
      </c>
      <c r="G13" s="97">
        <v>1</v>
      </c>
      <c r="H13" s="151">
        <f>E$2*C$10*C13*G13</f>
        <v>1.2E-2</v>
      </c>
    </row>
    <row r="14" spans="1:8" ht="45">
      <c r="B14" s="41" t="s">
        <v>119</v>
      </c>
      <c r="C14" s="58">
        <v>0.2</v>
      </c>
      <c r="D14" s="130" t="s">
        <v>120</v>
      </c>
      <c r="E14" s="14" t="s">
        <v>121</v>
      </c>
      <c r="F14" s="52" t="s">
        <v>122</v>
      </c>
      <c r="G14" s="97">
        <v>1</v>
      </c>
      <c r="H14" s="151">
        <f>E$2*C$10*C14*G14</f>
        <v>1.2E-2</v>
      </c>
    </row>
    <row r="15" spans="1:8" ht="45">
      <c r="B15" s="41" t="s">
        <v>123</v>
      </c>
      <c r="C15" s="57">
        <v>0.2</v>
      </c>
      <c r="D15" s="89" t="s">
        <v>124</v>
      </c>
      <c r="E15" s="14"/>
      <c r="F15" s="100"/>
      <c r="G15" s="97">
        <v>1</v>
      </c>
      <c r="H15" s="151">
        <f>E$2*C$10*C15*G15</f>
        <v>1.2E-2</v>
      </c>
    </row>
    <row r="16" spans="1:8">
      <c r="B16" s="134" t="s">
        <v>105</v>
      </c>
      <c r="C16" s="160">
        <v>1</v>
      </c>
      <c r="D16" s="182"/>
      <c r="E16" s="183"/>
      <c r="F16" s="183"/>
      <c r="G16" s="184"/>
      <c r="H16" s="185">
        <f>SUM(H5:H8,H11,H13:H15)</f>
        <v>9.9999999999999992E-2</v>
      </c>
    </row>
    <row r="17" spans="2:8">
      <c r="H17" s="199"/>
    </row>
    <row r="18" spans="2:8">
      <c r="B18" s="135" t="s">
        <v>56</v>
      </c>
      <c r="C18" s="161"/>
      <c r="D18" s="150" t="s">
        <v>80</v>
      </c>
      <c r="E18" s="21">
        <v>0.3</v>
      </c>
      <c r="F18" s="218" t="s">
        <v>81</v>
      </c>
      <c r="G18" s="235" t="s">
        <v>84</v>
      </c>
      <c r="H18" s="236" t="s">
        <v>234</v>
      </c>
    </row>
    <row r="19" spans="2:8">
      <c r="B19" s="18" t="s">
        <v>85</v>
      </c>
      <c r="C19" s="162" t="s">
        <v>86</v>
      </c>
      <c r="D19" s="18" t="s">
        <v>87</v>
      </c>
      <c r="E19" s="18" t="s">
        <v>88</v>
      </c>
      <c r="F19" s="218"/>
      <c r="G19" s="235"/>
      <c r="H19" s="236"/>
    </row>
    <row r="20" spans="2:8">
      <c r="B20" s="17" t="s">
        <v>125</v>
      </c>
      <c r="C20" s="166">
        <v>0.45</v>
      </c>
      <c r="D20" s="22"/>
      <c r="E20" s="22"/>
      <c r="F20" s="218"/>
      <c r="G20" s="235"/>
      <c r="H20" s="236"/>
    </row>
    <row r="21" spans="2:8" s="75" customFormat="1" ht="30">
      <c r="B21" s="41" t="s">
        <v>126</v>
      </c>
      <c r="C21" s="76">
        <v>0.3</v>
      </c>
      <c r="D21" s="14" t="s">
        <v>127</v>
      </c>
      <c r="E21" s="14" t="s">
        <v>128</v>
      </c>
      <c r="F21" s="43" t="s">
        <v>129</v>
      </c>
      <c r="G21" s="97">
        <v>0.75</v>
      </c>
      <c r="H21" s="151">
        <f>E$18*C$20*C21*G21</f>
        <v>3.0374999999999999E-2</v>
      </c>
    </row>
    <row r="22" spans="2:8" ht="30">
      <c r="B22" s="41" t="s">
        <v>130</v>
      </c>
      <c r="C22" s="12">
        <v>0.1</v>
      </c>
      <c r="D22" s="14" t="s">
        <v>131</v>
      </c>
      <c r="E22" s="14" t="s">
        <v>132</v>
      </c>
      <c r="F22" s="43" t="s">
        <v>133</v>
      </c>
      <c r="G22" s="97">
        <v>1</v>
      </c>
      <c r="H22" s="151">
        <f>E$18*C$20*C22*G22</f>
        <v>1.3500000000000002E-2</v>
      </c>
    </row>
    <row r="23" spans="2:8" ht="30">
      <c r="B23" s="41" t="s">
        <v>134</v>
      </c>
      <c r="C23" s="12">
        <v>0.3</v>
      </c>
      <c r="D23" s="14" t="s">
        <v>135</v>
      </c>
      <c r="E23" s="15" t="s">
        <v>136</v>
      </c>
      <c r="F23" s="43" t="s">
        <v>137</v>
      </c>
      <c r="G23" s="97">
        <v>0</v>
      </c>
      <c r="H23" s="151">
        <f>E$18*C$20*C23*G23</f>
        <v>0</v>
      </c>
    </row>
    <row r="24" spans="2:8" ht="30">
      <c r="B24" s="42" t="s">
        <v>138</v>
      </c>
      <c r="C24" s="80">
        <v>0.2</v>
      </c>
      <c r="D24" s="14" t="s">
        <v>139</v>
      </c>
      <c r="E24" s="54" t="s">
        <v>140</v>
      </c>
      <c r="F24" s="43"/>
      <c r="G24" s="97">
        <v>0.75</v>
      </c>
      <c r="H24" s="151">
        <f>E$18*C$20*C24*G24</f>
        <v>2.0250000000000004E-2</v>
      </c>
    </row>
    <row r="25" spans="2:8" ht="60">
      <c r="B25" s="42" t="s">
        <v>141</v>
      </c>
      <c r="C25" s="80">
        <v>0.1</v>
      </c>
      <c r="D25" s="54" t="s">
        <v>142</v>
      </c>
      <c r="E25" s="54">
        <v>25</v>
      </c>
      <c r="F25" s="43"/>
      <c r="G25" s="97">
        <v>0.75</v>
      </c>
      <c r="H25" s="151">
        <f>E$18*C$20*C25*G25</f>
        <v>1.0125000000000002E-2</v>
      </c>
    </row>
    <row r="26" spans="2:8">
      <c r="B26" s="136" t="s">
        <v>105</v>
      </c>
      <c r="C26" s="167">
        <v>1</v>
      </c>
      <c r="D26" s="25"/>
      <c r="E26" s="124"/>
      <c r="F26" s="125"/>
      <c r="G26" s="213" t="s">
        <v>84</v>
      </c>
      <c r="H26" s="212" t="s">
        <v>234</v>
      </c>
    </row>
    <row r="27" spans="2:8">
      <c r="B27" s="31" t="s">
        <v>143</v>
      </c>
      <c r="C27" s="8">
        <v>0.35</v>
      </c>
      <c r="D27" s="31"/>
      <c r="E27" s="102"/>
      <c r="F27" s="119"/>
      <c r="G27" s="214"/>
      <c r="H27" s="212"/>
    </row>
    <row r="28" spans="2:8" ht="45">
      <c r="B28" s="42" t="s">
        <v>144</v>
      </c>
      <c r="C28" s="80">
        <v>0.25</v>
      </c>
      <c r="D28" s="54" t="s">
        <v>145</v>
      </c>
      <c r="E28" s="54"/>
      <c r="F28" s="43"/>
      <c r="G28" s="97">
        <v>0.75</v>
      </c>
      <c r="H28" s="151">
        <f>E$18*C$27*C28*G28</f>
        <v>1.96875E-2</v>
      </c>
    </row>
    <row r="29" spans="2:8" ht="45">
      <c r="B29" s="42" t="s">
        <v>146</v>
      </c>
      <c r="C29" s="80">
        <v>0.25</v>
      </c>
      <c r="D29" s="54" t="s">
        <v>147</v>
      </c>
      <c r="E29" s="54"/>
      <c r="F29" s="43"/>
      <c r="G29" s="97">
        <v>0.75</v>
      </c>
      <c r="H29" s="151">
        <f>E$18*C$27*C29*G29</f>
        <v>1.96875E-2</v>
      </c>
    </row>
    <row r="30" spans="2:8" ht="30">
      <c r="B30" s="42" t="s">
        <v>148</v>
      </c>
      <c r="C30" s="80">
        <v>0.25</v>
      </c>
      <c r="D30" s="54" t="s">
        <v>149</v>
      </c>
      <c r="E30" s="54"/>
      <c r="F30" s="43"/>
      <c r="G30" s="97">
        <v>0.75</v>
      </c>
      <c r="H30" s="151">
        <f>E$18*C$27*C30*G30</f>
        <v>1.96875E-2</v>
      </c>
    </row>
    <row r="31" spans="2:8" ht="45">
      <c r="B31" s="42" t="s">
        <v>150</v>
      </c>
      <c r="C31" s="80">
        <v>0.25</v>
      </c>
      <c r="D31" s="54" t="s">
        <v>151</v>
      </c>
      <c r="E31" s="54"/>
      <c r="F31" s="43"/>
      <c r="G31" s="97">
        <v>0.75</v>
      </c>
      <c r="H31" s="151">
        <f>E$18*C$27*C31*G31</f>
        <v>1.96875E-2</v>
      </c>
    </row>
    <row r="32" spans="2:8">
      <c r="B32" s="136" t="s">
        <v>105</v>
      </c>
      <c r="C32" s="24">
        <v>1</v>
      </c>
      <c r="D32" s="25"/>
      <c r="E32" s="124"/>
      <c r="F32" s="125"/>
      <c r="G32" s="213" t="s">
        <v>84</v>
      </c>
      <c r="H32" s="212" t="s">
        <v>234</v>
      </c>
    </row>
    <row r="33" spans="2:8">
      <c r="B33" s="31" t="s">
        <v>152</v>
      </c>
      <c r="C33" s="8">
        <v>0.35</v>
      </c>
      <c r="D33" s="31"/>
      <c r="E33" s="102"/>
      <c r="F33" s="103"/>
      <c r="G33" s="214"/>
      <c r="H33" s="212"/>
    </row>
    <row r="34" spans="2:8" ht="30">
      <c r="B34" s="41" t="s">
        <v>153</v>
      </c>
      <c r="C34" s="80">
        <v>0.1</v>
      </c>
      <c r="D34" s="43" t="s">
        <v>154</v>
      </c>
      <c r="E34" s="11"/>
      <c r="F34" s="43"/>
      <c r="G34" s="97">
        <v>0</v>
      </c>
      <c r="H34" s="151">
        <f t="shared" ref="H34:H40" si="0">E$18*C$33*C34*G34</f>
        <v>0</v>
      </c>
    </row>
    <row r="35" spans="2:8" ht="45">
      <c r="B35" s="83" t="s">
        <v>155</v>
      </c>
      <c r="C35" s="12">
        <v>0.2</v>
      </c>
      <c r="D35" s="84" t="s">
        <v>156</v>
      </c>
      <c r="E35" s="54" t="s">
        <v>157</v>
      </c>
      <c r="F35" s="43"/>
      <c r="G35" s="97">
        <v>0.25</v>
      </c>
      <c r="H35" s="151">
        <f t="shared" si="0"/>
        <v>5.2500000000000003E-3</v>
      </c>
    </row>
    <row r="36" spans="2:8" ht="60">
      <c r="B36" s="83" t="s">
        <v>158</v>
      </c>
      <c r="C36" s="12">
        <v>0.05</v>
      </c>
      <c r="D36" s="85" t="s">
        <v>159</v>
      </c>
      <c r="E36" s="14" t="s">
        <v>160</v>
      </c>
      <c r="F36" s="43"/>
      <c r="G36" s="97">
        <v>0</v>
      </c>
      <c r="H36" s="151">
        <f t="shared" si="0"/>
        <v>0</v>
      </c>
    </row>
    <row r="37" spans="2:8" ht="30">
      <c r="B37" s="41" t="s">
        <v>161</v>
      </c>
      <c r="C37" s="57">
        <v>0.1</v>
      </c>
      <c r="D37" s="52" t="s">
        <v>162</v>
      </c>
      <c r="E37" s="14" t="s">
        <v>160</v>
      </c>
      <c r="F37" s="43"/>
      <c r="G37" s="97">
        <v>0.25</v>
      </c>
      <c r="H37" s="151">
        <f t="shared" si="0"/>
        <v>2.6250000000000002E-3</v>
      </c>
    </row>
    <row r="38" spans="2:8" ht="30">
      <c r="B38" s="41" t="s">
        <v>163</v>
      </c>
      <c r="C38" s="12">
        <v>0.35</v>
      </c>
      <c r="D38" s="52" t="s">
        <v>164</v>
      </c>
      <c r="E38" s="14" t="s">
        <v>165</v>
      </c>
      <c r="F38" s="43"/>
      <c r="G38" s="97">
        <v>0.75</v>
      </c>
      <c r="H38" s="151">
        <f t="shared" si="0"/>
        <v>2.7562499999999997E-2</v>
      </c>
    </row>
    <row r="39" spans="2:8" ht="30">
      <c r="B39" s="41" t="s">
        <v>166</v>
      </c>
      <c r="C39" s="12">
        <v>0.1</v>
      </c>
      <c r="D39" s="52" t="s">
        <v>167</v>
      </c>
      <c r="E39" s="15" t="s">
        <v>168</v>
      </c>
      <c r="F39" s="43"/>
      <c r="G39" s="97">
        <v>0.75</v>
      </c>
      <c r="H39" s="151">
        <f t="shared" si="0"/>
        <v>7.8750000000000001E-3</v>
      </c>
    </row>
    <row r="40" spans="2:8" ht="60">
      <c r="B40" s="42" t="s">
        <v>169</v>
      </c>
      <c r="C40" s="80">
        <v>0.1</v>
      </c>
      <c r="D40" s="81" t="s">
        <v>170</v>
      </c>
      <c r="E40" s="82" t="s">
        <v>168</v>
      </c>
      <c r="F40" s="144"/>
      <c r="G40" s="97">
        <v>0.5</v>
      </c>
      <c r="H40" s="151">
        <f t="shared" si="0"/>
        <v>5.2500000000000003E-3</v>
      </c>
    </row>
    <row r="41" spans="2:8">
      <c r="B41" s="137" t="s">
        <v>105</v>
      </c>
      <c r="C41" s="78">
        <v>1</v>
      </c>
      <c r="D41" s="186"/>
      <c r="E41" s="187"/>
      <c r="F41" s="187"/>
      <c r="G41" s="187"/>
      <c r="H41" s="188">
        <f>SUM(H34:H40,H28:H31,H21:H25)</f>
        <v>0.20156249999999998</v>
      </c>
    </row>
    <row r="44" spans="2:8">
      <c r="B44" s="138" t="s">
        <v>72</v>
      </c>
      <c r="C44" s="163"/>
      <c r="D44" s="34" t="s">
        <v>86</v>
      </c>
      <c r="E44" s="98">
        <v>0.5</v>
      </c>
      <c r="F44" s="218" t="s">
        <v>81</v>
      </c>
      <c r="G44" s="235" t="s">
        <v>84</v>
      </c>
      <c r="H44" s="236" t="s">
        <v>234</v>
      </c>
    </row>
    <row r="45" spans="2:8">
      <c r="B45" s="6" t="s">
        <v>85</v>
      </c>
      <c r="C45" s="159" t="s">
        <v>86</v>
      </c>
      <c r="D45" s="6" t="s">
        <v>87</v>
      </c>
      <c r="E45" s="87" t="s">
        <v>88</v>
      </c>
      <c r="F45" s="218"/>
      <c r="G45" s="235"/>
      <c r="H45" s="236"/>
    </row>
    <row r="46" spans="2:8">
      <c r="B46" s="31" t="s">
        <v>171</v>
      </c>
      <c r="C46" s="8">
        <v>0.4</v>
      </c>
      <c r="D46" s="31"/>
      <c r="E46" s="99"/>
      <c r="F46" s="218"/>
      <c r="G46" s="235"/>
      <c r="H46" s="236"/>
    </row>
    <row r="47" spans="2:8" s="56" customFormat="1" ht="87.75" customHeight="1">
      <c r="B47" s="41" t="s">
        <v>172</v>
      </c>
      <c r="C47" s="12">
        <v>0.6</v>
      </c>
      <c r="D47" s="55" t="s">
        <v>173</v>
      </c>
      <c r="E47" s="89" t="s">
        <v>174</v>
      </c>
      <c r="F47" s="55" t="s">
        <v>175</v>
      </c>
      <c r="G47" s="97">
        <v>1</v>
      </c>
      <c r="H47" s="151">
        <f>E$44*C$46*C47*G47</f>
        <v>0.12</v>
      </c>
    </row>
    <row r="48" spans="2:8" s="56" customFormat="1" ht="87.75" customHeight="1">
      <c r="B48" s="41" t="s">
        <v>176</v>
      </c>
      <c r="C48" s="12">
        <v>0.4</v>
      </c>
      <c r="D48" s="55" t="s">
        <v>177</v>
      </c>
      <c r="E48" s="101" t="s">
        <v>178</v>
      </c>
      <c r="F48" s="55" t="s">
        <v>179</v>
      </c>
      <c r="G48" s="97">
        <v>1</v>
      </c>
      <c r="H48" s="151">
        <f>E$44*C$46*C48*G48</f>
        <v>8.0000000000000016E-2</v>
      </c>
    </row>
    <row r="49" spans="2:8">
      <c r="B49" s="139" t="s">
        <v>105</v>
      </c>
      <c r="C49" s="169">
        <v>1</v>
      </c>
      <c r="D49" s="240"/>
      <c r="E49" s="221"/>
      <c r="F49" s="221"/>
      <c r="G49" s="221"/>
      <c r="H49" s="221"/>
    </row>
    <row r="50" spans="2:8">
      <c r="B50" s="6" t="s">
        <v>85</v>
      </c>
      <c r="C50" s="159" t="s">
        <v>86</v>
      </c>
      <c r="D50" s="6" t="s">
        <v>87</v>
      </c>
      <c r="E50" s="87" t="s">
        <v>88</v>
      </c>
      <c r="F50" s="11"/>
      <c r="G50" s="213" t="s">
        <v>84</v>
      </c>
      <c r="H50" s="212" t="s">
        <v>234</v>
      </c>
    </row>
    <row r="51" spans="2:8">
      <c r="B51" s="31" t="s">
        <v>180</v>
      </c>
      <c r="C51" s="8">
        <v>0.25</v>
      </c>
      <c r="D51" s="31"/>
      <c r="E51" s="102"/>
      <c r="F51" s="103"/>
      <c r="G51" s="214"/>
      <c r="H51" s="226"/>
    </row>
    <row r="52" spans="2:8" ht="30">
      <c r="B52" s="41" t="s">
        <v>181</v>
      </c>
      <c r="C52" s="12">
        <v>0.2</v>
      </c>
      <c r="D52" s="55" t="s">
        <v>182</v>
      </c>
      <c r="E52" s="100"/>
      <c r="F52" s="52"/>
      <c r="G52" s="97">
        <v>1</v>
      </c>
      <c r="H52" s="151">
        <f>E$44*C$51*C52*G52</f>
        <v>2.5000000000000001E-2</v>
      </c>
    </row>
    <row r="53" spans="2:8" s="56" customFormat="1" ht="30">
      <c r="B53" s="41" t="s">
        <v>183</v>
      </c>
      <c r="C53" s="12">
        <v>0.1</v>
      </c>
      <c r="D53" s="55" t="s">
        <v>184</v>
      </c>
      <c r="E53" s="89" t="s">
        <v>185</v>
      </c>
      <c r="F53" s="52"/>
      <c r="G53" s="97">
        <v>1</v>
      </c>
      <c r="H53" s="151">
        <f>E$44*C$51*C53*G53</f>
        <v>1.2500000000000001E-2</v>
      </c>
    </row>
    <row r="54" spans="2:8" ht="30">
      <c r="B54" s="41" t="s">
        <v>186</v>
      </c>
      <c r="C54" s="12">
        <v>0.4</v>
      </c>
      <c r="D54" s="55" t="s">
        <v>187</v>
      </c>
      <c r="E54" s="89" t="s">
        <v>188</v>
      </c>
      <c r="F54" s="52"/>
      <c r="G54" s="178">
        <v>0.5</v>
      </c>
      <c r="H54" s="151">
        <f>E$44*C$51*C54*G54</f>
        <v>2.5000000000000001E-2</v>
      </c>
    </row>
    <row r="55" spans="2:8" s="107" customFormat="1" ht="30">
      <c r="B55" s="108" t="s">
        <v>189</v>
      </c>
      <c r="C55" s="109">
        <v>0.3</v>
      </c>
      <c r="D55" s="112" t="s">
        <v>190</v>
      </c>
      <c r="E55" s="114" t="s">
        <v>191</v>
      </c>
      <c r="F55" s="114"/>
      <c r="G55" s="115" t="s">
        <v>192</v>
      </c>
      <c r="H55" s="152"/>
    </row>
    <row r="56" spans="2:8">
      <c r="B56" s="139" t="s">
        <v>105</v>
      </c>
      <c r="C56" s="169">
        <v>1</v>
      </c>
      <c r="D56" s="139"/>
      <c r="E56" s="210"/>
      <c r="F56" s="211"/>
      <c r="G56" s="211"/>
      <c r="H56" s="211"/>
    </row>
    <row r="57" spans="2:8">
      <c r="B57" s="6" t="s">
        <v>85</v>
      </c>
      <c r="C57" s="159" t="s">
        <v>86</v>
      </c>
      <c r="D57" s="6" t="s">
        <v>87</v>
      </c>
      <c r="E57" s="87" t="s">
        <v>88</v>
      </c>
      <c r="F57" s="219" t="s">
        <v>82</v>
      </c>
      <c r="G57" s="213" t="s">
        <v>84</v>
      </c>
      <c r="H57" s="212" t="s">
        <v>234</v>
      </c>
    </row>
    <row r="58" spans="2:8">
      <c r="B58" s="31" t="s">
        <v>193</v>
      </c>
      <c r="C58" s="8">
        <v>0.35</v>
      </c>
      <c r="D58" s="31"/>
      <c r="E58" s="99"/>
      <c r="F58" s="219"/>
      <c r="G58" s="214"/>
      <c r="H58" s="226"/>
    </row>
    <row r="59" spans="2:8" ht="30">
      <c r="B59" s="41" t="s">
        <v>194</v>
      </c>
      <c r="C59" s="12">
        <v>0.3</v>
      </c>
      <c r="D59" s="43" t="s">
        <v>195</v>
      </c>
      <c r="E59" s="100"/>
      <c r="F59" s="52"/>
      <c r="G59" s="97">
        <v>1</v>
      </c>
      <c r="H59" s="151">
        <f>E$44*C$59*C59*G59</f>
        <v>4.4999999999999998E-2</v>
      </c>
    </row>
    <row r="60" spans="2:8" ht="30">
      <c r="B60" s="41" t="s">
        <v>196</v>
      </c>
      <c r="C60" s="12">
        <v>0.3</v>
      </c>
      <c r="D60" s="43" t="s">
        <v>197</v>
      </c>
      <c r="E60" s="100"/>
      <c r="F60" s="52"/>
      <c r="G60" s="97">
        <v>1</v>
      </c>
      <c r="H60" s="151">
        <f>E$44*C$58*C60*G60</f>
        <v>5.2499999999999998E-2</v>
      </c>
    </row>
    <row r="61" spans="2:8">
      <c r="B61" s="41" t="s">
        <v>198</v>
      </c>
      <c r="C61" s="12">
        <v>0.3</v>
      </c>
      <c r="D61" s="43" t="s">
        <v>199</v>
      </c>
      <c r="E61" s="100"/>
      <c r="F61" s="52"/>
      <c r="G61" s="97">
        <v>1</v>
      </c>
      <c r="H61" s="151">
        <f>E$44*C$58*C61*G61</f>
        <v>5.2499999999999998E-2</v>
      </c>
    </row>
    <row r="62" spans="2:8" ht="30">
      <c r="B62" s="41" t="s">
        <v>200</v>
      </c>
      <c r="C62" s="12">
        <v>0.1</v>
      </c>
      <c r="D62" s="43" t="s">
        <v>201</v>
      </c>
      <c r="E62" s="100"/>
      <c r="F62" s="52"/>
      <c r="G62" s="97">
        <v>0</v>
      </c>
      <c r="H62" s="151">
        <f>E$44*C$58*C62*G62</f>
        <v>0</v>
      </c>
    </row>
    <row r="63" spans="2:8">
      <c r="B63" s="139" t="s">
        <v>105</v>
      </c>
      <c r="C63" s="169">
        <v>1</v>
      </c>
      <c r="D63" s="189"/>
      <c r="E63" s="190"/>
      <c r="F63" s="190"/>
      <c r="G63" s="190"/>
      <c r="H63" s="191">
        <f>SUM(H52:H54,H47:H48)</f>
        <v>0.26250000000000001</v>
      </c>
    </row>
    <row r="67" spans="2:8">
      <c r="B67" s="140" t="s">
        <v>66</v>
      </c>
      <c r="C67" s="164"/>
      <c r="D67" s="37" t="s">
        <v>86</v>
      </c>
      <c r="E67" s="104">
        <v>0.1</v>
      </c>
      <c r="F67" s="218" t="s">
        <v>81</v>
      </c>
      <c r="G67" s="235" t="s">
        <v>84</v>
      </c>
      <c r="H67" s="236" t="s">
        <v>234</v>
      </c>
    </row>
    <row r="68" spans="2:8">
      <c r="B68" s="6" t="s">
        <v>85</v>
      </c>
      <c r="C68" s="159" t="s">
        <v>86</v>
      </c>
      <c r="D68" s="6" t="s">
        <v>87</v>
      </c>
      <c r="E68" s="87" t="s">
        <v>88</v>
      </c>
      <c r="F68" s="218"/>
      <c r="G68" s="235"/>
      <c r="H68" s="236"/>
    </row>
    <row r="69" spans="2:8">
      <c r="B69" s="31" t="s">
        <v>202</v>
      </c>
      <c r="C69" s="8">
        <v>0.45</v>
      </c>
      <c r="D69" s="31"/>
      <c r="E69" s="99"/>
      <c r="F69" s="218"/>
      <c r="G69" s="235"/>
      <c r="H69" s="237"/>
    </row>
    <row r="70" spans="2:8" ht="60">
      <c r="B70" s="40" t="s">
        <v>203</v>
      </c>
      <c r="C70" s="53">
        <v>0.15</v>
      </c>
      <c r="D70" s="10" t="s">
        <v>204</v>
      </c>
      <c r="E70" s="105"/>
      <c r="F70" s="89"/>
      <c r="G70" s="117">
        <v>1</v>
      </c>
      <c r="H70" s="151">
        <f>E$67*C$69*C70*G70</f>
        <v>6.7500000000000008E-3</v>
      </c>
    </row>
    <row r="71" spans="2:8" ht="45">
      <c r="B71" s="40" t="s">
        <v>205</v>
      </c>
      <c r="C71" s="53">
        <v>0.4</v>
      </c>
      <c r="D71" s="10" t="s">
        <v>206</v>
      </c>
      <c r="E71" s="105" t="s">
        <v>207</v>
      </c>
      <c r="F71" s="100"/>
      <c r="G71" s="117">
        <v>1</v>
      </c>
      <c r="H71" s="151">
        <f>E$67*C$69*C71*G71</f>
        <v>1.8000000000000002E-2</v>
      </c>
    </row>
    <row r="72" spans="2:8" ht="30">
      <c r="B72" s="40" t="s">
        <v>208</v>
      </c>
      <c r="C72" s="53">
        <v>0.3</v>
      </c>
      <c r="D72" s="10" t="s">
        <v>209</v>
      </c>
      <c r="E72" s="105"/>
      <c r="F72" s="100"/>
      <c r="G72" s="117">
        <v>1</v>
      </c>
      <c r="H72" s="151">
        <f>E$67*C$69*C72*G72</f>
        <v>1.3500000000000002E-2</v>
      </c>
    </row>
    <row r="73" spans="2:8" ht="30">
      <c r="B73" s="40" t="s">
        <v>210</v>
      </c>
      <c r="C73" s="53">
        <v>0.15</v>
      </c>
      <c r="D73" s="10" t="s">
        <v>211</v>
      </c>
      <c r="E73" s="105" t="s">
        <v>212</v>
      </c>
      <c r="F73" s="100"/>
      <c r="G73" s="117">
        <v>1</v>
      </c>
      <c r="H73" s="151">
        <f>E$67*C$69*C73*G73</f>
        <v>6.7500000000000008E-3</v>
      </c>
    </row>
    <row r="74" spans="2:8">
      <c r="B74" s="141" t="s">
        <v>105</v>
      </c>
      <c r="C74" s="168">
        <v>1</v>
      </c>
      <c r="D74" s="141"/>
      <c r="E74" s="238"/>
      <c r="F74" s="239"/>
      <c r="G74" s="239"/>
      <c r="H74" s="239"/>
    </row>
    <row r="75" spans="2:8">
      <c r="B75" s="6" t="s">
        <v>85</v>
      </c>
      <c r="C75" s="159" t="s">
        <v>86</v>
      </c>
      <c r="D75" s="6" t="s">
        <v>87</v>
      </c>
      <c r="E75" s="87" t="s">
        <v>88</v>
      </c>
      <c r="F75" s="229" t="s">
        <v>81</v>
      </c>
      <c r="G75" s="213" t="s">
        <v>84</v>
      </c>
      <c r="H75" s="212" t="s">
        <v>234</v>
      </c>
    </row>
    <row r="76" spans="2:8">
      <c r="B76" s="31" t="s">
        <v>213</v>
      </c>
      <c r="C76" s="8">
        <v>0.35</v>
      </c>
      <c r="D76" s="31"/>
      <c r="E76" s="99"/>
      <c r="F76" s="230"/>
      <c r="G76" s="214"/>
      <c r="H76" s="226"/>
    </row>
    <row r="77" spans="2:8" ht="45">
      <c r="B77" s="41" t="s">
        <v>214</v>
      </c>
      <c r="C77" s="97">
        <v>0.25</v>
      </c>
      <c r="D77" s="10" t="s">
        <v>215</v>
      </c>
      <c r="E77" s="52" t="s">
        <v>216</v>
      </c>
      <c r="F77" s="100"/>
      <c r="G77" s="122">
        <v>0</v>
      </c>
      <c r="H77" s="151">
        <f>E$67*C$76*C77*G77</f>
        <v>0</v>
      </c>
    </row>
    <row r="78" spans="2:8" ht="45">
      <c r="B78" s="41" t="s">
        <v>217</v>
      </c>
      <c r="C78" s="97">
        <v>0.25</v>
      </c>
      <c r="D78" s="10" t="s">
        <v>218</v>
      </c>
      <c r="E78" s="100"/>
      <c r="F78" s="100"/>
      <c r="G78" s="117">
        <v>1</v>
      </c>
      <c r="H78" s="151">
        <f>E$67*C$76*C78*G78</f>
        <v>8.7499999999999991E-3</v>
      </c>
    </row>
    <row r="79" spans="2:8" ht="30">
      <c r="B79" s="41" t="s">
        <v>219</v>
      </c>
      <c r="C79" s="97">
        <v>0.25</v>
      </c>
      <c r="D79" s="10" t="s">
        <v>220</v>
      </c>
      <c r="E79" s="52" t="s">
        <v>221</v>
      </c>
      <c r="F79" s="100"/>
      <c r="G79" s="12">
        <v>1</v>
      </c>
      <c r="H79" s="151">
        <f>E$67*C$76*C79*G79</f>
        <v>8.7499999999999991E-3</v>
      </c>
    </row>
    <row r="80" spans="2:8" ht="45">
      <c r="B80" s="41" t="s">
        <v>222</v>
      </c>
      <c r="C80" s="97">
        <v>0.25</v>
      </c>
      <c r="D80" s="52" t="s">
        <v>223</v>
      </c>
      <c r="E80" s="147" t="s">
        <v>224</v>
      </c>
      <c r="F80" s="154"/>
      <c r="G80" s="12">
        <v>1</v>
      </c>
      <c r="H80" s="151">
        <f>E$67*C$76*C80*G80</f>
        <v>8.7499999999999991E-3</v>
      </c>
    </row>
    <row r="81" spans="2:8">
      <c r="B81" s="141" t="s">
        <v>105</v>
      </c>
      <c r="C81" s="168">
        <v>1</v>
      </c>
      <c r="D81" s="232"/>
      <c r="E81" s="233"/>
      <c r="F81" s="233"/>
      <c r="G81" s="233"/>
      <c r="H81" s="233"/>
    </row>
    <row r="82" spans="2:8">
      <c r="B82" s="6" t="s">
        <v>85</v>
      </c>
      <c r="C82" s="165" t="s">
        <v>86</v>
      </c>
      <c r="D82" s="6" t="s">
        <v>87</v>
      </c>
      <c r="E82" s="148" t="s">
        <v>88</v>
      </c>
      <c r="F82" s="234" t="s">
        <v>81</v>
      </c>
      <c r="G82" s="213" t="s">
        <v>84</v>
      </c>
      <c r="H82" s="212" t="s">
        <v>234</v>
      </c>
    </row>
    <row r="83" spans="2:8">
      <c r="B83" s="99" t="s">
        <v>225</v>
      </c>
      <c r="C83" s="8">
        <v>0.2</v>
      </c>
      <c r="D83" s="155"/>
      <c r="E83" s="99"/>
      <c r="F83" s="234"/>
      <c r="G83" s="214"/>
      <c r="H83" s="226"/>
    </row>
    <row r="84" spans="2:8" ht="30">
      <c r="B84" s="83" t="s">
        <v>226</v>
      </c>
      <c r="C84" s="12">
        <v>0.5</v>
      </c>
      <c r="D84" s="156" t="s">
        <v>227</v>
      </c>
      <c r="E84" s="52" t="s">
        <v>228</v>
      </c>
      <c r="F84" s="100"/>
      <c r="G84" s="97">
        <v>0.5</v>
      </c>
      <c r="H84" s="151">
        <f>E$67*C$76*C84*G84</f>
        <v>8.7499999999999991E-3</v>
      </c>
    </row>
    <row r="85" spans="2:8" ht="30">
      <c r="B85" s="83" t="s">
        <v>230</v>
      </c>
      <c r="C85" s="12">
        <v>0.5</v>
      </c>
      <c r="D85" s="156" t="s">
        <v>231</v>
      </c>
      <c r="E85" s="81" t="s">
        <v>232</v>
      </c>
      <c r="F85" s="153"/>
      <c r="G85" s="97">
        <v>1</v>
      </c>
      <c r="H85" s="151">
        <f>E$67*C$83*C85*G85</f>
        <v>1.0000000000000002E-2</v>
      </c>
    </row>
    <row r="86" spans="2:8">
      <c r="B86" s="146" t="s">
        <v>105</v>
      </c>
      <c r="C86" s="168">
        <v>1</v>
      </c>
      <c r="D86" s="192"/>
      <c r="E86" s="192"/>
      <c r="F86" s="192"/>
      <c r="G86" s="192"/>
      <c r="H86" s="193">
        <f>SUM(H84:H85,H77:H80,H70:H73)</f>
        <v>9.0000000000000011E-2</v>
      </c>
    </row>
    <row r="87" spans="2:8">
      <c r="G87" s="170" t="s">
        <v>235</v>
      </c>
      <c r="H87" s="171">
        <f>SUM(H5:H8,H11:H15,H21:H25,H28:H31,H34:H40,H47:H48,H52:H55,H59:H62,H70:H73,H77:H80,H84:H85)</f>
        <v>0.80406250000000012</v>
      </c>
    </row>
    <row r="90" spans="2:8">
      <c r="B90" s="86"/>
    </row>
  </sheetData>
  <mergeCells count="34">
    <mergeCell ref="F2:F4"/>
    <mergeCell ref="G2:G4"/>
    <mergeCell ref="H2:H4"/>
    <mergeCell ref="F9:F10"/>
    <mergeCell ref="G9:G10"/>
    <mergeCell ref="H9:H10"/>
    <mergeCell ref="F18:F20"/>
    <mergeCell ref="G18:G20"/>
    <mergeCell ref="H18:H20"/>
    <mergeCell ref="G26:G27"/>
    <mergeCell ref="H26:H27"/>
    <mergeCell ref="F67:F69"/>
    <mergeCell ref="G67:G69"/>
    <mergeCell ref="H67:H69"/>
    <mergeCell ref="E74:H74"/>
    <mergeCell ref="G32:G33"/>
    <mergeCell ref="H32:H33"/>
    <mergeCell ref="F44:F46"/>
    <mergeCell ref="G44:G46"/>
    <mergeCell ref="H44:H46"/>
    <mergeCell ref="D49:H49"/>
    <mergeCell ref="G50:G51"/>
    <mergeCell ref="H50:H51"/>
    <mergeCell ref="E56:H56"/>
    <mergeCell ref="F57:F58"/>
    <mergeCell ref="G57:G58"/>
    <mergeCell ref="H57:H58"/>
    <mergeCell ref="D81:H81"/>
    <mergeCell ref="F82:F83"/>
    <mergeCell ref="G82:G83"/>
    <mergeCell ref="H82:H83"/>
    <mergeCell ref="F75:F76"/>
    <mergeCell ref="G75:G76"/>
    <mergeCell ref="H75:H76"/>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90"/>
  <sheetViews>
    <sheetView showGridLines="0" workbookViewId="0">
      <selection activeCell="G53" sqref="G53"/>
    </sheetView>
  </sheetViews>
  <sheetFormatPr defaultColWidth="20" defaultRowHeight="15"/>
  <cols>
    <col min="2" max="2" width="36.5703125" customWidth="1"/>
    <col min="3" max="3" width="12.28515625" style="56" bestFit="1" customWidth="1"/>
    <col min="4" max="4" width="44.5703125" customWidth="1"/>
    <col min="5" max="5" width="64.140625" customWidth="1"/>
    <col min="6" max="6" width="39.140625" hidden="1" customWidth="1"/>
    <col min="7" max="7" width="39.140625" customWidth="1"/>
    <col min="8" max="8" width="20" style="75"/>
  </cols>
  <sheetData>
    <row r="1" spans="1:8">
      <c r="A1" s="1"/>
      <c r="B1" s="1"/>
      <c r="C1" s="157"/>
      <c r="D1" s="1"/>
      <c r="E1" s="1"/>
      <c r="F1" s="1"/>
      <c r="G1" s="1"/>
    </row>
    <row r="2" spans="1:8">
      <c r="A2" s="1"/>
      <c r="B2" s="129" t="s">
        <v>46</v>
      </c>
      <c r="C2" s="158"/>
      <c r="D2" s="5" t="s">
        <v>80</v>
      </c>
      <c r="E2" s="94">
        <v>0.1</v>
      </c>
      <c r="F2" s="241" t="s">
        <v>81</v>
      </c>
      <c r="G2" s="224" t="s">
        <v>83</v>
      </c>
      <c r="H2" s="236" t="s">
        <v>234</v>
      </c>
    </row>
    <row r="3" spans="1:8">
      <c r="A3" s="1"/>
      <c r="B3" s="6" t="s">
        <v>85</v>
      </c>
      <c r="C3" s="159" t="s">
        <v>86</v>
      </c>
      <c r="D3" s="6" t="s">
        <v>87</v>
      </c>
      <c r="E3" s="87" t="s">
        <v>88</v>
      </c>
      <c r="F3" s="241"/>
      <c r="G3" s="224"/>
      <c r="H3" s="236"/>
    </row>
    <row r="4" spans="1:8">
      <c r="A4" s="1"/>
      <c r="B4" s="7" t="s">
        <v>89</v>
      </c>
      <c r="C4" s="17">
        <v>0.4</v>
      </c>
      <c r="D4" s="9"/>
      <c r="E4" s="88"/>
      <c r="F4" s="241"/>
      <c r="G4" s="224"/>
      <c r="H4" s="236"/>
    </row>
    <row r="5" spans="1:8" ht="30">
      <c r="B5" s="41" t="s">
        <v>90</v>
      </c>
      <c r="C5" s="12">
        <v>0.3</v>
      </c>
      <c r="D5" s="14" t="s">
        <v>91</v>
      </c>
      <c r="E5" s="89" t="s">
        <v>92</v>
      </c>
      <c r="F5" s="142" t="s">
        <v>93</v>
      </c>
      <c r="G5" s="117">
        <v>1</v>
      </c>
      <c r="H5" s="151">
        <f>E$2*C$4*C5*G5</f>
        <v>1.2000000000000002E-2</v>
      </c>
    </row>
    <row r="6" spans="1:8" ht="45">
      <c r="B6" s="41" t="s">
        <v>94</v>
      </c>
      <c r="C6" s="12">
        <v>0.1</v>
      </c>
      <c r="D6" s="14" t="s">
        <v>95</v>
      </c>
      <c r="E6" s="89" t="s">
        <v>96</v>
      </c>
      <c r="F6" s="142" t="s">
        <v>93</v>
      </c>
      <c r="G6" s="117">
        <v>1</v>
      </c>
      <c r="H6" s="151">
        <f>E$2*C$4*C6*G6</f>
        <v>4.000000000000001E-3</v>
      </c>
    </row>
    <row r="7" spans="1:8" ht="45">
      <c r="B7" s="41" t="s">
        <v>97</v>
      </c>
      <c r="C7" s="12">
        <v>0.2</v>
      </c>
      <c r="D7" s="14" t="s">
        <v>98</v>
      </c>
      <c r="E7" s="89" t="s">
        <v>99</v>
      </c>
      <c r="F7" s="142" t="s">
        <v>100</v>
      </c>
      <c r="G7" s="117">
        <v>1</v>
      </c>
      <c r="H7" s="151">
        <f>E$2*C$4*C7*G7</f>
        <v>8.0000000000000019E-3</v>
      </c>
    </row>
    <row r="8" spans="1:8" ht="45">
      <c r="B8" s="41" t="s">
        <v>101</v>
      </c>
      <c r="C8" s="12">
        <v>0.4</v>
      </c>
      <c r="D8" s="14" t="s">
        <v>102</v>
      </c>
      <c r="E8" s="93" t="s">
        <v>103</v>
      </c>
      <c r="F8" s="142" t="s">
        <v>104</v>
      </c>
      <c r="G8" s="117">
        <v>1</v>
      </c>
      <c r="H8" s="151">
        <f>E$2*C$4*C8*G8</f>
        <v>1.6000000000000004E-2</v>
      </c>
    </row>
    <row r="9" spans="1:8">
      <c r="B9" s="129" t="s">
        <v>105</v>
      </c>
      <c r="C9" s="13">
        <v>1</v>
      </c>
      <c r="D9" s="90"/>
      <c r="E9" s="94"/>
      <c r="F9" s="242" t="s">
        <v>81</v>
      </c>
      <c r="G9" s="246" t="s">
        <v>83</v>
      </c>
      <c r="H9" s="212" t="s">
        <v>234</v>
      </c>
    </row>
    <row r="10" spans="1:8">
      <c r="B10" s="16" t="s">
        <v>106</v>
      </c>
      <c r="C10" s="17">
        <v>0.6</v>
      </c>
      <c r="D10" s="91"/>
      <c r="E10" s="95"/>
      <c r="F10" s="242"/>
      <c r="G10" s="246"/>
      <c r="H10" s="212"/>
    </row>
    <row r="11" spans="1:8" ht="45">
      <c r="B11" s="41" t="s">
        <v>107</v>
      </c>
      <c r="C11" s="58">
        <v>0.4</v>
      </c>
      <c r="D11" s="130" t="s">
        <v>108</v>
      </c>
      <c r="E11" s="131" t="s">
        <v>109</v>
      </c>
      <c r="F11" s="143" t="s">
        <v>110</v>
      </c>
      <c r="G11" s="122">
        <v>1</v>
      </c>
      <c r="H11" s="151">
        <f>E$2*C$10*C11*G11</f>
        <v>2.4E-2</v>
      </c>
    </row>
    <row r="12" spans="1:8" s="107" customFormat="1" ht="30">
      <c r="B12" s="108" t="s">
        <v>111</v>
      </c>
      <c r="C12" s="109"/>
      <c r="D12" s="132" t="s">
        <v>112</v>
      </c>
      <c r="E12" s="133" t="s">
        <v>113</v>
      </c>
      <c r="F12" s="114" t="s">
        <v>114</v>
      </c>
      <c r="G12" s="123"/>
      <c r="H12" s="149"/>
    </row>
    <row r="13" spans="1:8" ht="60">
      <c r="B13" s="41" t="s">
        <v>115</v>
      </c>
      <c r="C13" s="58">
        <v>0.2</v>
      </c>
      <c r="D13" s="130" t="s">
        <v>116</v>
      </c>
      <c r="E13" s="14" t="s">
        <v>117</v>
      </c>
      <c r="F13" s="52" t="s">
        <v>118</v>
      </c>
      <c r="G13" s="117">
        <v>1</v>
      </c>
      <c r="H13" s="151">
        <f>E$2*C$10*C13*G13</f>
        <v>1.2E-2</v>
      </c>
    </row>
    <row r="14" spans="1:8" ht="45">
      <c r="B14" s="41" t="s">
        <v>119</v>
      </c>
      <c r="C14" s="58">
        <v>0.2</v>
      </c>
      <c r="D14" s="130" t="s">
        <v>120</v>
      </c>
      <c r="E14" s="14" t="s">
        <v>121</v>
      </c>
      <c r="F14" s="52" t="s">
        <v>122</v>
      </c>
      <c r="G14" s="97">
        <v>1</v>
      </c>
      <c r="H14" s="151">
        <f>E$2*C$10*C14*G14</f>
        <v>1.2E-2</v>
      </c>
    </row>
    <row r="15" spans="1:8" ht="45">
      <c r="B15" s="41" t="s">
        <v>123</v>
      </c>
      <c r="C15" s="57">
        <v>0.2</v>
      </c>
      <c r="D15" s="89" t="s">
        <v>124</v>
      </c>
      <c r="E15" s="14"/>
      <c r="F15" s="100"/>
      <c r="G15" s="122">
        <v>1</v>
      </c>
      <c r="H15" s="151">
        <f>E$2*C$10*C15*G15</f>
        <v>1.2E-2</v>
      </c>
    </row>
    <row r="16" spans="1:8">
      <c r="B16" s="134" t="s">
        <v>105</v>
      </c>
      <c r="C16" s="160">
        <v>1</v>
      </c>
      <c r="D16" s="182"/>
      <c r="E16" s="183"/>
      <c r="F16" s="183"/>
      <c r="G16" s="183"/>
      <c r="H16" s="185">
        <f>SUM(H13:H15,H11,H5:H8)</f>
        <v>0.10000000000000002</v>
      </c>
    </row>
    <row r="18" spans="2:8">
      <c r="B18" s="135" t="s">
        <v>56</v>
      </c>
      <c r="C18" s="161"/>
      <c r="D18" s="150" t="s">
        <v>80</v>
      </c>
      <c r="E18" s="21">
        <v>0.3</v>
      </c>
      <c r="F18" s="218" t="s">
        <v>81</v>
      </c>
      <c r="G18" s="224" t="s">
        <v>83</v>
      </c>
      <c r="H18" s="236" t="s">
        <v>234</v>
      </c>
    </row>
    <row r="19" spans="2:8">
      <c r="B19" s="18" t="s">
        <v>85</v>
      </c>
      <c r="C19" s="162" t="s">
        <v>86</v>
      </c>
      <c r="D19" s="18" t="s">
        <v>87</v>
      </c>
      <c r="E19" s="18" t="s">
        <v>88</v>
      </c>
      <c r="F19" s="218"/>
      <c r="G19" s="224"/>
      <c r="H19" s="236"/>
    </row>
    <row r="20" spans="2:8">
      <c r="B20" s="17" t="s">
        <v>125</v>
      </c>
      <c r="C20" s="166">
        <v>0.45</v>
      </c>
      <c r="D20" s="22"/>
      <c r="E20" s="22"/>
      <c r="F20" s="218"/>
      <c r="G20" s="224"/>
      <c r="H20" s="236"/>
    </row>
    <row r="21" spans="2:8" s="75" customFormat="1" ht="30">
      <c r="B21" s="41" t="s">
        <v>126</v>
      </c>
      <c r="C21" s="76">
        <v>0.3</v>
      </c>
      <c r="D21" s="14" t="s">
        <v>127</v>
      </c>
      <c r="E21" s="14" t="s">
        <v>128</v>
      </c>
      <c r="F21" s="43" t="s">
        <v>129</v>
      </c>
      <c r="G21" s="97">
        <v>1</v>
      </c>
      <c r="H21" s="151">
        <f>E$18*C$20*C21*G21</f>
        <v>4.0500000000000001E-2</v>
      </c>
    </row>
    <row r="22" spans="2:8" ht="30">
      <c r="B22" s="41" t="s">
        <v>130</v>
      </c>
      <c r="C22" s="12">
        <v>0.1</v>
      </c>
      <c r="D22" s="14" t="s">
        <v>131</v>
      </c>
      <c r="E22" s="14" t="s">
        <v>132</v>
      </c>
      <c r="F22" s="43" t="s">
        <v>133</v>
      </c>
      <c r="G22" s="97">
        <v>1</v>
      </c>
      <c r="H22" s="151">
        <f>E$18*C$20*C22*G22</f>
        <v>1.3500000000000002E-2</v>
      </c>
    </row>
    <row r="23" spans="2:8" ht="30">
      <c r="B23" s="41" t="s">
        <v>134</v>
      </c>
      <c r="C23" s="12">
        <v>0.3</v>
      </c>
      <c r="D23" s="14" t="s">
        <v>135</v>
      </c>
      <c r="E23" s="15" t="s">
        <v>136</v>
      </c>
      <c r="F23" s="43" t="s">
        <v>137</v>
      </c>
      <c r="G23" s="97">
        <v>1</v>
      </c>
      <c r="H23" s="151">
        <f>E$18*C$20*C23*G23</f>
        <v>4.0500000000000001E-2</v>
      </c>
    </row>
    <row r="24" spans="2:8" ht="30">
      <c r="B24" s="42" t="s">
        <v>138</v>
      </c>
      <c r="C24" s="80">
        <v>0.2</v>
      </c>
      <c r="D24" s="14" t="s">
        <v>139</v>
      </c>
      <c r="E24" s="54" t="s">
        <v>140</v>
      </c>
      <c r="F24" s="43"/>
      <c r="G24" s="122">
        <v>1</v>
      </c>
      <c r="H24" s="151">
        <f>E$18*C$20*C24*G24</f>
        <v>2.7000000000000003E-2</v>
      </c>
    </row>
    <row r="25" spans="2:8" ht="60">
      <c r="B25" s="42" t="s">
        <v>141</v>
      </c>
      <c r="C25" s="80">
        <v>0.1</v>
      </c>
      <c r="D25" s="54" t="s">
        <v>142</v>
      </c>
      <c r="E25" s="54">
        <v>25</v>
      </c>
      <c r="F25" s="43"/>
      <c r="G25" s="122">
        <v>1</v>
      </c>
      <c r="H25" s="151">
        <f>E$18*C$20*C25*G25</f>
        <v>1.3500000000000002E-2</v>
      </c>
    </row>
    <row r="26" spans="2:8">
      <c r="B26" s="136" t="s">
        <v>105</v>
      </c>
      <c r="C26" s="167">
        <v>1</v>
      </c>
      <c r="D26" s="25"/>
      <c r="E26" s="124"/>
      <c r="F26" s="125"/>
      <c r="G26" s="219" t="s">
        <v>83</v>
      </c>
      <c r="H26" s="212" t="s">
        <v>234</v>
      </c>
    </row>
    <row r="27" spans="2:8">
      <c r="B27" s="31" t="s">
        <v>143</v>
      </c>
      <c r="C27" s="8">
        <v>0.35</v>
      </c>
      <c r="D27" s="31"/>
      <c r="E27" s="102"/>
      <c r="F27" s="119"/>
      <c r="G27" s="219"/>
      <c r="H27" s="212"/>
    </row>
    <row r="28" spans="2:8" ht="45">
      <c r="B28" s="42" t="s">
        <v>144</v>
      </c>
      <c r="C28" s="80">
        <v>0.25</v>
      </c>
      <c r="D28" s="54" t="s">
        <v>145</v>
      </c>
      <c r="E28" s="54"/>
      <c r="F28" s="43"/>
      <c r="G28" s="97">
        <v>0.75</v>
      </c>
      <c r="H28" s="151">
        <f>E$18*C$27*C28*G28</f>
        <v>1.96875E-2</v>
      </c>
    </row>
    <row r="29" spans="2:8" ht="45">
      <c r="B29" s="42" t="s">
        <v>146</v>
      </c>
      <c r="C29" s="80">
        <v>0.25</v>
      </c>
      <c r="D29" s="54" t="s">
        <v>147</v>
      </c>
      <c r="E29" s="54"/>
      <c r="F29" s="43"/>
      <c r="G29" s="97">
        <v>1</v>
      </c>
      <c r="H29" s="151">
        <f>E$18*C$27*C29*G29</f>
        <v>2.6249999999999999E-2</v>
      </c>
    </row>
    <row r="30" spans="2:8" ht="30">
      <c r="B30" s="42" t="s">
        <v>148</v>
      </c>
      <c r="C30" s="80">
        <v>0.25</v>
      </c>
      <c r="D30" s="54" t="s">
        <v>149</v>
      </c>
      <c r="E30" s="54"/>
      <c r="F30" s="43"/>
      <c r="G30" s="97">
        <v>0.75</v>
      </c>
      <c r="H30" s="151">
        <f>E$18*C$27*C30*G30</f>
        <v>1.96875E-2</v>
      </c>
    </row>
    <row r="31" spans="2:8" ht="45">
      <c r="B31" s="42" t="s">
        <v>150</v>
      </c>
      <c r="C31" s="80">
        <v>0.25</v>
      </c>
      <c r="D31" s="54" t="s">
        <v>151</v>
      </c>
      <c r="E31" s="54"/>
      <c r="F31" s="43"/>
      <c r="G31" s="97">
        <v>0.75</v>
      </c>
      <c r="H31" s="151">
        <f>E$18*C$27*C31*G31</f>
        <v>1.96875E-2</v>
      </c>
    </row>
    <row r="32" spans="2:8">
      <c r="B32" s="136" t="s">
        <v>105</v>
      </c>
      <c r="C32" s="24">
        <v>1</v>
      </c>
      <c r="D32" s="25"/>
      <c r="E32" s="124"/>
      <c r="F32" s="125"/>
      <c r="G32" s="219" t="s">
        <v>83</v>
      </c>
      <c r="H32" s="212" t="s">
        <v>234</v>
      </c>
    </row>
    <row r="33" spans="2:8">
      <c r="B33" s="31" t="s">
        <v>152</v>
      </c>
      <c r="C33" s="8">
        <v>0.35</v>
      </c>
      <c r="D33" s="31"/>
      <c r="E33" s="102"/>
      <c r="F33" s="103"/>
      <c r="G33" s="219"/>
      <c r="H33" s="212"/>
    </row>
    <row r="34" spans="2:8" ht="30">
      <c r="B34" s="41" t="s">
        <v>153</v>
      </c>
      <c r="C34" s="80">
        <v>0.1</v>
      </c>
      <c r="D34" s="43" t="s">
        <v>154</v>
      </c>
      <c r="E34" s="11"/>
      <c r="F34" s="43"/>
      <c r="G34" s="97">
        <v>0</v>
      </c>
      <c r="H34" s="151">
        <f t="shared" ref="H34:H40" si="0">E$18*C$33*C34*G34</f>
        <v>0</v>
      </c>
    </row>
    <row r="35" spans="2:8" ht="45">
      <c r="B35" s="83" t="s">
        <v>155</v>
      </c>
      <c r="C35" s="12">
        <v>0.2</v>
      </c>
      <c r="D35" s="84" t="s">
        <v>156</v>
      </c>
      <c r="E35" s="54" t="s">
        <v>157</v>
      </c>
      <c r="F35" s="43"/>
      <c r="G35" s="97">
        <v>1</v>
      </c>
      <c r="H35" s="151">
        <f t="shared" si="0"/>
        <v>2.1000000000000001E-2</v>
      </c>
    </row>
    <row r="36" spans="2:8" ht="60">
      <c r="B36" s="83" t="s">
        <v>158</v>
      </c>
      <c r="C36" s="12">
        <v>0.05</v>
      </c>
      <c r="D36" s="85" t="s">
        <v>159</v>
      </c>
      <c r="E36" s="14" t="s">
        <v>160</v>
      </c>
      <c r="F36" s="43"/>
      <c r="G36" s="97">
        <v>0.25</v>
      </c>
      <c r="H36" s="151">
        <f t="shared" si="0"/>
        <v>1.3125000000000001E-3</v>
      </c>
    </row>
    <row r="37" spans="2:8" ht="30">
      <c r="B37" s="41" t="s">
        <v>161</v>
      </c>
      <c r="C37" s="57">
        <v>0.1</v>
      </c>
      <c r="D37" s="52" t="s">
        <v>162</v>
      </c>
      <c r="E37" s="14" t="s">
        <v>160</v>
      </c>
      <c r="F37" s="43"/>
      <c r="G37" s="97">
        <v>0.25</v>
      </c>
      <c r="H37" s="151">
        <f t="shared" si="0"/>
        <v>2.6250000000000002E-3</v>
      </c>
    </row>
    <row r="38" spans="2:8" ht="30">
      <c r="B38" s="41" t="s">
        <v>163</v>
      </c>
      <c r="C38" s="12">
        <v>0.35</v>
      </c>
      <c r="D38" s="52" t="s">
        <v>164</v>
      </c>
      <c r="E38" s="14" t="s">
        <v>165</v>
      </c>
      <c r="F38" s="43"/>
      <c r="G38" s="97">
        <v>0.75</v>
      </c>
      <c r="H38" s="151">
        <f t="shared" si="0"/>
        <v>2.7562499999999997E-2</v>
      </c>
    </row>
    <row r="39" spans="2:8" ht="30">
      <c r="B39" s="41" t="s">
        <v>166</v>
      </c>
      <c r="C39" s="12">
        <v>0.1</v>
      </c>
      <c r="D39" s="52" t="s">
        <v>167</v>
      </c>
      <c r="E39" s="15" t="s">
        <v>168</v>
      </c>
      <c r="F39" s="43"/>
      <c r="G39" s="97">
        <v>1</v>
      </c>
      <c r="H39" s="151">
        <f t="shared" si="0"/>
        <v>1.0500000000000001E-2</v>
      </c>
    </row>
    <row r="40" spans="2:8" ht="60">
      <c r="B40" s="42" t="s">
        <v>169</v>
      </c>
      <c r="C40" s="80">
        <v>0.1</v>
      </c>
      <c r="D40" s="81" t="s">
        <v>170</v>
      </c>
      <c r="E40" s="82" t="s">
        <v>168</v>
      </c>
      <c r="F40" s="144"/>
      <c r="G40" s="97">
        <v>0.75</v>
      </c>
      <c r="H40" s="151">
        <f t="shared" si="0"/>
        <v>7.8750000000000001E-3</v>
      </c>
    </row>
    <row r="41" spans="2:8">
      <c r="B41" s="137" t="s">
        <v>105</v>
      </c>
      <c r="C41" s="78">
        <v>1</v>
      </c>
      <c r="D41" s="186"/>
      <c r="E41" s="187"/>
      <c r="F41" s="187"/>
      <c r="G41" s="187"/>
      <c r="H41" s="188">
        <f>SUM(H21:H25,H28:H31,H34:H40)</f>
        <v>0.29118749999999999</v>
      </c>
    </row>
    <row r="44" spans="2:8">
      <c r="B44" s="138" t="s">
        <v>72</v>
      </c>
      <c r="C44" s="163"/>
      <c r="D44" s="34" t="s">
        <v>86</v>
      </c>
      <c r="E44" s="98">
        <v>0.5</v>
      </c>
      <c r="F44" s="218" t="s">
        <v>81</v>
      </c>
      <c r="G44" s="245" t="s">
        <v>83</v>
      </c>
      <c r="H44" s="236" t="s">
        <v>234</v>
      </c>
    </row>
    <row r="45" spans="2:8">
      <c r="B45" s="6" t="s">
        <v>85</v>
      </c>
      <c r="C45" s="159" t="s">
        <v>86</v>
      </c>
      <c r="D45" s="6" t="s">
        <v>87</v>
      </c>
      <c r="E45" s="87" t="s">
        <v>88</v>
      </c>
      <c r="F45" s="218"/>
      <c r="G45" s="245"/>
      <c r="H45" s="236"/>
    </row>
    <row r="46" spans="2:8">
      <c r="B46" s="31" t="s">
        <v>171</v>
      </c>
      <c r="C46" s="8">
        <v>0.4</v>
      </c>
      <c r="D46" s="31"/>
      <c r="E46" s="99"/>
      <c r="F46" s="218"/>
      <c r="G46" s="245"/>
      <c r="H46" s="236"/>
    </row>
    <row r="47" spans="2:8" s="56" customFormat="1" ht="87.75" customHeight="1">
      <c r="B47" s="41" t="s">
        <v>172</v>
      </c>
      <c r="C47" s="12">
        <v>0.6</v>
      </c>
      <c r="D47" s="55" t="s">
        <v>173</v>
      </c>
      <c r="E47" s="89" t="s">
        <v>174</v>
      </c>
      <c r="F47" s="55" t="s">
        <v>175</v>
      </c>
      <c r="G47" s="97">
        <v>0</v>
      </c>
      <c r="H47" s="151">
        <f>E$44*C$46*C47*G47</f>
        <v>0</v>
      </c>
    </row>
    <row r="48" spans="2:8" s="56" customFormat="1" ht="87.75" customHeight="1">
      <c r="B48" s="41" t="s">
        <v>176</v>
      </c>
      <c r="C48" s="12">
        <v>0.4</v>
      </c>
      <c r="D48" s="55" t="s">
        <v>177</v>
      </c>
      <c r="E48" s="101" t="s">
        <v>178</v>
      </c>
      <c r="F48" s="55" t="s">
        <v>179</v>
      </c>
      <c r="G48" s="97">
        <v>0</v>
      </c>
      <c r="H48" s="151">
        <f>E$44*C$46*C48*G48</f>
        <v>0</v>
      </c>
    </row>
    <row r="49" spans="2:8">
      <c r="B49" s="139" t="s">
        <v>105</v>
      </c>
      <c r="C49" s="169">
        <v>1</v>
      </c>
      <c r="D49" s="240"/>
      <c r="E49" s="221"/>
      <c r="F49" s="221"/>
      <c r="G49" s="221"/>
      <c r="H49" s="221"/>
    </row>
    <row r="50" spans="2:8">
      <c r="B50" s="6" t="s">
        <v>85</v>
      </c>
      <c r="C50" s="159" t="s">
        <v>86</v>
      </c>
      <c r="D50" s="6" t="s">
        <v>87</v>
      </c>
      <c r="E50" s="87" t="s">
        <v>88</v>
      </c>
      <c r="F50" s="11"/>
      <c r="G50" s="219" t="s">
        <v>83</v>
      </c>
      <c r="H50" s="212" t="s">
        <v>234</v>
      </c>
    </row>
    <row r="51" spans="2:8">
      <c r="B51" s="31" t="s">
        <v>180</v>
      </c>
      <c r="C51" s="8">
        <v>0.25</v>
      </c>
      <c r="D51" s="31"/>
      <c r="E51" s="102"/>
      <c r="F51" s="103"/>
      <c r="G51" s="243"/>
      <c r="H51" s="226"/>
    </row>
    <row r="52" spans="2:8" ht="30">
      <c r="B52" s="41" t="s">
        <v>181</v>
      </c>
      <c r="C52" s="12">
        <v>0.2</v>
      </c>
      <c r="D52" s="55" t="s">
        <v>182</v>
      </c>
      <c r="E52" s="100"/>
      <c r="F52" s="52"/>
      <c r="G52" s="97">
        <v>1</v>
      </c>
      <c r="H52" s="151">
        <f>E$44*C$51*C52*G52</f>
        <v>2.5000000000000001E-2</v>
      </c>
    </row>
    <row r="53" spans="2:8" s="56" customFormat="1" ht="30">
      <c r="B53" s="41" t="s">
        <v>183</v>
      </c>
      <c r="C53" s="12">
        <v>0.1</v>
      </c>
      <c r="D53" s="55" t="s">
        <v>184</v>
      </c>
      <c r="E53" s="89" t="s">
        <v>185</v>
      </c>
      <c r="F53" s="52"/>
      <c r="G53" s="97">
        <v>1</v>
      </c>
      <c r="H53" s="151">
        <f>E$44*C$51*C53*G53</f>
        <v>1.2500000000000001E-2</v>
      </c>
    </row>
    <row r="54" spans="2:8" ht="30">
      <c r="B54" s="41" t="s">
        <v>186</v>
      </c>
      <c r="C54" s="12">
        <v>0.4</v>
      </c>
      <c r="D54" s="55" t="s">
        <v>187</v>
      </c>
      <c r="E54" s="89" t="s">
        <v>188</v>
      </c>
      <c r="F54" s="52"/>
      <c r="G54" s="178">
        <v>0.5</v>
      </c>
      <c r="H54" s="151">
        <f>E$44*C$51*C54*G54</f>
        <v>2.5000000000000001E-2</v>
      </c>
    </row>
    <row r="55" spans="2:8" s="107" customFormat="1" ht="30">
      <c r="B55" s="108" t="s">
        <v>189</v>
      </c>
      <c r="C55" s="109">
        <v>0.3</v>
      </c>
      <c r="D55" s="112" t="s">
        <v>190</v>
      </c>
      <c r="E55" s="114" t="s">
        <v>191</v>
      </c>
      <c r="F55" s="114"/>
      <c r="G55" s="115" t="s">
        <v>192</v>
      </c>
      <c r="H55" s="152"/>
    </row>
    <row r="56" spans="2:8">
      <c r="B56" s="139" t="s">
        <v>105</v>
      </c>
      <c r="C56" s="169">
        <v>1</v>
      </c>
      <c r="D56" s="139"/>
      <c r="E56" s="210"/>
      <c r="F56" s="211"/>
      <c r="G56" s="211"/>
      <c r="H56" s="211"/>
    </row>
    <row r="57" spans="2:8">
      <c r="B57" s="6" t="s">
        <v>85</v>
      </c>
      <c r="C57" s="159" t="s">
        <v>86</v>
      </c>
      <c r="D57" s="6" t="s">
        <v>87</v>
      </c>
      <c r="E57" s="87" t="s">
        <v>88</v>
      </c>
      <c r="F57" s="219" t="s">
        <v>82</v>
      </c>
      <c r="G57" s="219" t="s">
        <v>83</v>
      </c>
      <c r="H57" s="212" t="s">
        <v>234</v>
      </c>
    </row>
    <row r="58" spans="2:8">
      <c r="B58" s="31" t="s">
        <v>193</v>
      </c>
      <c r="C58" s="8">
        <v>0.35</v>
      </c>
      <c r="D58" s="31"/>
      <c r="E58" s="99"/>
      <c r="F58" s="219"/>
      <c r="G58" s="243"/>
      <c r="H58" s="226"/>
    </row>
    <row r="59" spans="2:8" ht="30">
      <c r="B59" s="41" t="s">
        <v>194</v>
      </c>
      <c r="C59" s="12">
        <v>0.3</v>
      </c>
      <c r="D59" s="43" t="s">
        <v>195</v>
      </c>
      <c r="E59" s="100"/>
      <c r="F59" s="52"/>
      <c r="G59" s="122">
        <v>1</v>
      </c>
      <c r="H59" s="151">
        <f>E$44*C$59*C59*G59</f>
        <v>4.4999999999999998E-2</v>
      </c>
    </row>
    <row r="60" spans="2:8" ht="30">
      <c r="B60" s="41" t="s">
        <v>196</v>
      </c>
      <c r="C60" s="12">
        <v>0.3</v>
      </c>
      <c r="D60" s="43" t="s">
        <v>197</v>
      </c>
      <c r="E60" s="100"/>
      <c r="F60" s="52"/>
      <c r="G60" s="122">
        <v>1</v>
      </c>
      <c r="H60" s="151">
        <f>E$44*C$58*C60*G60</f>
        <v>5.2499999999999998E-2</v>
      </c>
    </row>
    <row r="61" spans="2:8">
      <c r="B61" s="41" t="s">
        <v>198</v>
      </c>
      <c r="C61" s="12">
        <v>0.3</v>
      </c>
      <c r="D61" s="43" t="s">
        <v>199</v>
      </c>
      <c r="E61" s="100"/>
      <c r="F61" s="52"/>
      <c r="G61" s="97">
        <v>1</v>
      </c>
      <c r="H61" s="151">
        <f>E$44*C$58*C61*G61</f>
        <v>5.2499999999999998E-2</v>
      </c>
    </row>
    <row r="62" spans="2:8" ht="30">
      <c r="B62" s="41" t="s">
        <v>200</v>
      </c>
      <c r="C62" s="12">
        <v>0.1</v>
      </c>
      <c r="D62" s="43" t="s">
        <v>201</v>
      </c>
      <c r="E62" s="100"/>
      <c r="F62" s="52"/>
      <c r="G62" s="97">
        <v>0</v>
      </c>
      <c r="H62" s="151">
        <f>E$44*C$58*C62*G62</f>
        <v>0</v>
      </c>
    </row>
    <row r="63" spans="2:8">
      <c r="B63" s="139" t="s">
        <v>105</v>
      </c>
      <c r="C63" s="169">
        <v>1</v>
      </c>
      <c r="D63" s="189"/>
      <c r="E63" s="190"/>
      <c r="F63" s="190"/>
      <c r="G63" s="190"/>
      <c r="H63" s="191">
        <f>SUM(H59:H62,H53:H54,H52,H47:H48)</f>
        <v>0.21249999999999999</v>
      </c>
    </row>
    <row r="67" spans="2:8">
      <c r="B67" s="140" t="s">
        <v>66</v>
      </c>
      <c r="C67" s="164"/>
      <c r="D67" s="37" t="s">
        <v>86</v>
      </c>
      <c r="E67" s="104">
        <v>0.1</v>
      </c>
      <c r="F67" s="218" t="s">
        <v>81</v>
      </c>
      <c r="G67" s="224" t="s">
        <v>83</v>
      </c>
      <c r="H67" s="236" t="s">
        <v>234</v>
      </c>
    </row>
    <row r="68" spans="2:8">
      <c r="B68" s="6" t="s">
        <v>85</v>
      </c>
      <c r="C68" s="159" t="s">
        <v>86</v>
      </c>
      <c r="D68" s="6" t="s">
        <v>87</v>
      </c>
      <c r="E68" s="87" t="s">
        <v>88</v>
      </c>
      <c r="F68" s="218"/>
      <c r="G68" s="224"/>
      <c r="H68" s="236"/>
    </row>
    <row r="69" spans="2:8">
      <c r="B69" s="31" t="s">
        <v>202</v>
      </c>
      <c r="C69" s="8">
        <v>0.45</v>
      </c>
      <c r="D69" s="31"/>
      <c r="E69" s="99"/>
      <c r="F69" s="218"/>
      <c r="G69" s="244"/>
      <c r="H69" s="237"/>
    </row>
    <row r="70" spans="2:8" ht="60">
      <c r="B70" s="40" t="s">
        <v>203</v>
      </c>
      <c r="C70" s="53">
        <v>0.15</v>
      </c>
      <c r="D70" s="10" t="s">
        <v>204</v>
      </c>
      <c r="E70" s="105"/>
      <c r="F70" s="89"/>
      <c r="G70" s="117">
        <v>1</v>
      </c>
      <c r="H70" s="151">
        <f>E$67*C$69*C70*G70</f>
        <v>6.7500000000000008E-3</v>
      </c>
    </row>
    <row r="71" spans="2:8" ht="45">
      <c r="B71" s="40" t="s">
        <v>205</v>
      </c>
      <c r="C71" s="53">
        <v>0.4</v>
      </c>
      <c r="D71" s="10" t="s">
        <v>206</v>
      </c>
      <c r="E71" s="105" t="s">
        <v>207</v>
      </c>
      <c r="F71" s="100"/>
      <c r="G71" s="117">
        <v>1</v>
      </c>
      <c r="H71" s="151">
        <f>E$67*C$69*C71*G71</f>
        <v>1.8000000000000002E-2</v>
      </c>
    </row>
    <row r="72" spans="2:8" ht="30">
      <c r="B72" s="40" t="s">
        <v>208</v>
      </c>
      <c r="C72" s="53">
        <v>0.3</v>
      </c>
      <c r="D72" s="10" t="s">
        <v>209</v>
      </c>
      <c r="E72" s="105"/>
      <c r="F72" s="100"/>
      <c r="G72" s="117">
        <v>1</v>
      </c>
      <c r="H72" s="151">
        <f>E$67*C$69*C72*G72</f>
        <v>1.3500000000000002E-2</v>
      </c>
    </row>
    <row r="73" spans="2:8" ht="30">
      <c r="B73" s="40" t="s">
        <v>210</v>
      </c>
      <c r="C73" s="53">
        <v>0.15</v>
      </c>
      <c r="D73" s="10" t="s">
        <v>211</v>
      </c>
      <c r="E73" s="105" t="s">
        <v>212</v>
      </c>
      <c r="F73" s="100"/>
      <c r="G73" s="117">
        <v>1</v>
      </c>
      <c r="H73" s="151">
        <f>E$67*C$69*C73*G73</f>
        <v>6.7500000000000008E-3</v>
      </c>
    </row>
    <row r="74" spans="2:8">
      <c r="B74" s="141" t="s">
        <v>105</v>
      </c>
      <c r="C74" s="168">
        <v>1</v>
      </c>
      <c r="D74" s="141"/>
      <c r="E74" s="238"/>
      <c r="F74" s="239"/>
      <c r="G74" s="239"/>
      <c r="H74" s="239"/>
    </row>
    <row r="75" spans="2:8">
      <c r="B75" s="6" t="s">
        <v>85</v>
      </c>
      <c r="C75" s="159" t="s">
        <v>86</v>
      </c>
      <c r="D75" s="6" t="s">
        <v>87</v>
      </c>
      <c r="E75" s="87" t="s">
        <v>88</v>
      </c>
      <c r="F75" s="229" t="s">
        <v>81</v>
      </c>
      <c r="G75" s="219" t="s">
        <v>83</v>
      </c>
      <c r="H75" s="212" t="s">
        <v>234</v>
      </c>
    </row>
    <row r="76" spans="2:8">
      <c r="B76" s="31" t="s">
        <v>213</v>
      </c>
      <c r="C76" s="8">
        <v>0.35</v>
      </c>
      <c r="D76" s="31"/>
      <c r="E76" s="99"/>
      <c r="F76" s="230"/>
      <c r="G76" s="243"/>
      <c r="H76" s="226"/>
    </row>
    <row r="77" spans="2:8" ht="45">
      <c r="B77" s="41" t="s">
        <v>214</v>
      </c>
      <c r="C77" s="97">
        <v>0.25</v>
      </c>
      <c r="D77" s="10" t="s">
        <v>215</v>
      </c>
      <c r="E77" s="52" t="s">
        <v>216</v>
      </c>
      <c r="F77" s="100"/>
      <c r="G77" s="122">
        <v>0</v>
      </c>
      <c r="H77" s="151">
        <f>E$67*C$76*C77*G77</f>
        <v>0</v>
      </c>
    </row>
    <row r="78" spans="2:8" ht="45">
      <c r="B78" s="41" t="s">
        <v>217</v>
      </c>
      <c r="C78" s="97">
        <v>0.25</v>
      </c>
      <c r="D78" s="10" t="s">
        <v>218</v>
      </c>
      <c r="E78" s="100"/>
      <c r="F78" s="100"/>
      <c r="G78" s="117">
        <v>1</v>
      </c>
      <c r="H78" s="151">
        <f>E$67*C$76*C78*G78</f>
        <v>8.7499999999999991E-3</v>
      </c>
    </row>
    <row r="79" spans="2:8" ht="30">
      <c r="B79" s="41" t="s">
        <v>219</v>
      </c>
      <c r="C79" s="97">
        <v>0.25</v>
      </c>
      <c r="D79" s="10" t="s">
        <v>220</v>
      </c>
      <c r="E79" s="52" t="s">
        <v>221</v>
      </c>
      <c r="F79" s="100"/>
      <c r="G79" s="12">
        <v>1</v>
      </c>
      <c r="H79" s="151">
        <f>E$67*C$76*C79*G79</f>
        <v>8.7499999999999991E-3</v>
      </c>
    </row>
    <row r="80" spans="2:8" ht="45">
      <c r="B80" s="41" t="s">
        <v>222</v>
      </c>
      <c r="C80" s="97">
        <v>0.25</v>
      </c>
      <c r="D80" s="52" t="s">
        <v>223</v>
      </c>
      <c r="E80" s="147" t="s">
        <v>224</v>
      </c>
      <c r="F80" s="154"/>
      <c r="G80" s="12">
        <v>1</v>
      </c>
      <c r="H80" s="151">
        <f>E$67*C$76*C80*G80</f>
        <v>8.7499999999999991E-3</v>
      </c>
    </row>
    <row r="81" spans="2:8">
      <c r="B81" s="141" t="s">
        <v>105</v>
      </c>
      <c r="C81" s="168">
        <v>1</v>
      </c>
      <c r="D81" s="232"/>
      <c r="E81" s="233"/>
      <c r="F81" s="233"/>
      <c r="G81" s="233"/>
      <c r="H81" s="233"/>
    </row>
    <row r="82" spans="2:8">
      <c r="B82" s="6" t="s">
        <v>85</v>
      </c>
      <c r="C82" s="165" t="s">
        <v>86</v>
      </c>
      <c r="D82" s="6" t="s">
        <v>87</v>
      </c>
      <c r="E82" s="148" t="s">
        <v>88</v>
      </c>
      <c r="F82" s="234" t="s">
        <v>81</v>
      </c>
      <c r="G82" s="219" t="s">
        <v>83</v>
      </c>
      <c r="H82" s="212" t="s">
        <v>234</v>
      </c>
    </row>
    <row r="83" spans="2:8">
      <c r="B83" s="99" t="s">
        <v>225</v>
      </c>
      <c r="C83" s="8">
        <v>0.2</v>
      </c>
      <c r="D83" s="155"/>
      <c r="E83" s="99"/>
      <c r="F83" s="234"/>
      <c r="G83" s="243"/>
      <c r="H83" s="226"/>
    </row>
    <row r="84" spans="2:8" ht="30">
      <c r="B84" s="83" t="s">
        <v>226</v>
      </c>
      <c r="C84" s="12">
        <v>0.5</v>
      </c>
      <c r="D84" s="156" t="s">
        <v>227</v>
      </c>
      <c r="E84" s="52" t="s">
        <v>228</v>
      </c>
      <c r="F84" s="100"/>
      <c r="G84" s="97">
        <v>0.5</v>
      </c>
      <c r="H84" s="151">
        <f>E$67*C$76*C84*G84</f>
        <v>8.7499999999999991E-3</v>
      </c>
    </row>
    <row r="85" spans="2:8" ht="30">
      <c r="B85" s="83" t="s">
        <v>230</v>
      </c>
      <c r="C85" s="12">
        <v>0.5</v>
      </c>
      <c r="D85" s="156" t="s">
        <v>231</v>
      </c>
      <c r="E85" s="81" t="s">
        <v>232</v>
      </c>
      <c r="F85" s="153"/>
      <c r="G85" s="97">
        <v>1</v>
      </c>
      <c r="H85" s="151">
        <f>E$67*C$83*C85*G85</f>
        <v>1.0000000000000002E-2</v>
      </c>
    </row>
    <row r="86" spans="2:8">
      <c r="B86" s="146" t="s">
        <v>105</v>
      </c>
      <c r="C86" s="168">
        <v>1</v>
      </c>
      <c r="D86" s="192"/>
      <c r="E86" s="192"/>
      <c r="F86" s="192"/>
      <c r="G86" s="192"/>
      <c r="H86" s="193">
        <f>SUM(H84:H85,H77:H80,H70:H73)</f>
        <v>9.0000000000000011E-2</v>
      </c>
    </row>
    <row r="87" spans="2:8">
      <c r="G87" s="170" t="s">
        <v>235</v>
      </c>
      <c r="H87" s="171">
        <f>SUM(H5:H8,H11:H15,H21:H25,H28:H31,H34:H40,H47:H48,H52:H55,H59:H62,H70:H73,H77:H80,H84:H85)</f>
        <v>0.69368750000000035</v>
      </c>
    </row>
    <row r="90" spans="2:8">
      <c r="B90" s="86"/>
    </row>
  </sheetData>
  <mergeCells count="34">
    <mergeCell ref="F2:F4"/>
    <mergeCell ref="G2:G4"/>
    <mergeCell ref="H2:H4"/>
    <mergeCell ref="F9:F10"/>
    <mergeCell ref="G9:G10"/>
    <mergeCell ref="H9:H10"/>
    <mergeCell ref="F18:F20"/>
    <mergeCell ref="G18:G20"/>
    <mergeCell ref="H18:H20"/>
    <mergeCell ref="G26:G27"/>
    <mergeCell ref="H26:H27"/>
    <mergeCell ref="F67:F69"/>
    <mergeCell ref="G67:G69"/>
    <mergeCell ref="H67:H69"/>
    <mergeCell ref="E74:H74"/>
    <mergeCell ref="G32:G33"/>
    <mergeCell ref="H32:H33"/>
    <mergeCell ref="F44:F46"/>
    <mergeCell ref="G44:G46"/>
    <mergeCell ref="H44:H46"/>
    <mergeCell ref="D49:H49"/>
    <mergeCell ref="G50:G51"/>
    <mergeCell ref="H50:H51"/>
    <mergeCell ref="E56:H56"/>
    <mergeCell ref="F57:F58"/>
    <mergeCell ref="G57:G58"/>
    <mergeCell ref="H57:H58"/>
    <mergeCell ref="D81:H81"/>
    <mergeCell ref="F82:F83"/>
    <mergeCell ref="G82:G83"/>
    <mergeCell ref="H82:H83"/>
    <mergeCell ref="F75:F76"/>
    <mergeCell ref="G75:G76"/>
    <mergeCell ref="H75:H76"/>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90"/>
  <sheetViews>
    <sheetView showGridLines="0" topLeftCell="A47" workbookViewId="0">
      <selection activeCell="H86" sqref="H86"/>
    </sheetView>
  </sheetViews>
  <sheetFormatPr defaultColWidth="20" defaultRowHeight="15"/>
  <cols>
    <col min="2" max="2" width="36.5703125" customWidth="1"/>
    <col min="3" max="3" width="12.28515625" style="56" bestFit="1" customWidth="1"/>
    <col min="4" max="4" width="44.5703125" customWidth="1"/>
    <col min="5" max="5" width="64.140625" customWidth="1"/>
    <col min="6" max="6" width="39.140625" hidden="1" customWidth="1"/>
    <col min="7" max="7" width="39.140625" customWidth="1"/>
    <col min="8" max="8" width="20" style="75"/>
  </cols>
  <sheetData>
    <row r="1" spans="1:8">
      <c r="A1" s="1"/>
      <c r="B1" s="1"/>
      <c r="C1" s="157"/>
      <c r="D1" s="1"/>
      <c r="E1" s="1"/>
      <c r="F1" s="1"/>
      <c r="G1" s="1"/>
    </row>
    <row r="2" spans="1:8">
      <c r="A2" s="1"/>
      <c r="B2" s="129" t="s">
        <v>46</v>
      </c>
      <c r="C2" s="158"/>
      <c r="D2" s="5" t="s">
        <v>80</v>
      </c>
      <c r="E2" s="94">
        <v>0.1</v>
      </c>
      <c r="F2" s="241" t="s">
        <v>81</v>
      </c>
      <c r="G2" s="224" t="s">
        <v>82</v>
      </c>
      <c r="H2" s="236" t="s">
        <v>234</v>
      </c>
    </row>
    <row r="3" spans="1:8">
      <c r="A3" s="1"/>
      <c r="B3" s="6" t="s">
        <v>85</v>
      </c>
      <c r="C3" s="159" t="s">
        <v>86</v>
      </c>
      <c r="D3" s="6" t="s">
        <v>87</v>
      </c>
      <c r="E3" s="87" t="s">
        <v>88</v>
      </c>
      <c r="F3" s="241"/>
      <c r="G3" s="224"/>
      <c r="H3" s="236"/>
    </row>
    <row r="4" spans="1:8">
      <c r="A4" s="1"/>
      <c r="B4" s="7" t="s">
        <v>89</v>
      </c>
      <c r="C4" s="17">
        <v>0.4</v>
      </c>
      <c r="D4" s="9"/>
      <c r="E4" s="88"/>
      <c r="F4" s="241"/>
      <c r="G4" s="224"/>
      <c r="H4" s="236"/>
    </row>
    <row r="5" spans="1:8" ht="30">
      <c r="B5" s="41" t="s">
        <v>90</v>
      </c>
      <c r="C5" s="12">
        <v>0.3</v>
      </c>
      <c r="D5" s="14" t="s">
        <v>91</v>
      </c>
      <c r="E5" s="89" t="s">
        <v>92</v>
      </c>
      <c r="F5" s="142" t="s">
        <v>93</v>
      </c>
      <c r="G5" s="117">
        <v>1</v>
      </c>
      <c r="H5" s="151">
        <f>E$2*C$4*C5*G5</f>
        <v>1.2000000000000002E-2</v>
      </c>
    </row>
    <row r="6" spans="1:8" ht="45">
      <c r="B6" s="41" t="s">
        <v>94</v>
      </c>
      <c r="C6" s="12">
        <v>0.1</v>
      </c>
      <c r="D6" s="14" t="s">
        <v>95</v>
      </c>
      <c r="E6" s="89" t="s">
        <v>96</v>
      </c>
      <c r="F6" s="142" t="s">
        <v>93</v>
      </c>
      <c r="G6" s="117">
        <v>1</v>
      </c>
      <c r="H6" s="151">
        <f>E$2*C$4*C6*G6</f>
        <v>4.000000000000001E-3</v>
      </c>
    </row>
    <row r="7" spans="1:8" ht="45">
      <c r="B7" s="41" t="s">
        <v>97</v>
      </c>
      <c r="C7" s="12">
        <v>0.2</v>
      </c>
      <c r="D7" s="14" t="s">
        <v>98</v>
      </c>
      <c r="E7" s="89" t="s">
        <v>99</v>
      </c>
      <c r="F7" s="142" t="s">
        <v>100</v>
      </c>
      <c r="G7" s="117">
        <v>1</v>
      </c>
      <c r="H7" s="151">
        <f>E$2*C$4*C7*G7</f>
        <v>8.0000000000000019E-3</v>
      </c>
    </row>
    <row r="8" spans="1:8" ht="45">
      <c r="B8" s="41" t="s">
        <v>101</v>
      </c>
      <c r="C8" s="12">
        <v>0.4</v>
      </c>
      <c r="D8" s="14" t="s">
        <v>102</v>
      </c>
      <c r="E8" s="93" t="s">
        <v>103</v>
      </c>
      <c r="F8" s="142" t="s">
        <v>104</v>
      </c>
      <c r="G8" s="117">
        <v>0.5</v>
      </c>
      <c r="H8" s="151">
        <f>E$2*C$4*C8*G8</f>
        <v>8.0000000000000019E-3</v>
      </c>
    </row>
    <row r="9" spans="1:8">
      <c r="B9" s="129" t="s">
        <v>105</v>
      </c>
      <c r="C9" s="13">
        <v>1</v>
      </c>
      <c r="D9" s="90"/>
      <c r="E9" s="94"/>
      <c r="F9" s="242" t="s">
        <v>81</v>
      </c>
      <c r="G9" s="246" t="s">
        <v>82</v>
      </c>
      <c r="H9" s="212" t="s">
        <v>234</v>
      </c>
    </row>
    <row r="10" spans="1:8">
      <c r="B10" s="16" t="s">
        <v>106</v>
      </c>
      <c r="C10" s="17">
        <v>0.6</v>
      </c>
      <c r="D10" s="91"/>
      <c r="E10" s="95"/>
      <c r="F10" s="242"/>
      <c r="G10" s="246"/>
      <c r="H10" s="212"/>
    </row>
    <row r="11" spans="1:8" ht="45">
      <c r="B11" s="41" t="s">
        <v>107</v>
      </c>
      <c r="C11" s="58">
        <v>0.4</v>
      </c>
      <c r="D11" s="130" t="s">
        <v>108</v>
      </c>
      <c r="E11" s="131" t="s">
        <v>109</v>
      </c>
      <c r="F11" s="143" t="s">
        <v>110</v>
      </c>
      <c r="G11" s="117">
        <v>1</v>
      </c>
      <c r="H11" s="151">
        <f>E$2*C$10*C11*G11</f>
        <v>2.4E-2</v>
      </c>
    </row>
    <row r="12" spans="1:8" s="107" customFormat="1" ht="30">
      <c r="B12" s="108" t="s">
        <v>111</v>
      </c>
      <c r="C12" s="109"/>
      <c r="D12" s="132" t="s">
        <v>112</v>
      </c>
      <c r="E12" s="133" t="s">
        <v>113</v>
      </c>
      <c r="F12" s="114" t="s">
        <v>114</v>
      </c>
      <c r="G12" s="113">
        <v>0</v>
      </c>
      <c r="H12" s="149"/>
    </row>
    <row r="13" spans="1:8" ht="60">
      <c r="B13" s="41" t="s">
        <v>115</v>
      </c>
      <c r="C13" s="58">
        <v>0.2</v>
      </c>
      <c r="D13" s="130" t="s">
        <v>116</v>
      </c>
      <c r="E13" s="14" t="s">
        <v>117</v>
      </c>
      <c r="F13" s="52" t="s">
        <v>118</v>
      </c>
      <c r="G13" s="117">
        <v>1</v>
      </c>
      <c r="H13" s="151">
        <f>E$2*C$10*C13*G13</f>
        <v>1.2E-2</v>
      </c>
    </row>
    <row r="14" spans="1:8" ht="45">
      <c r="B14" s="41" t="s">
        <v>119</v>
      </c>
      <c r="C14" s="58">
        <v>0.2</v>
      </c>
      <c r="D14" s="130" t="s">
        <v>120</v>
      </c>
      <c r="E14" s="14" t="s">
        <v>121</v>
      </c>
      <c r="F14" s="52" t="s">
        <v>122</v>
      </c>
      <c r="G14" s="117">
        <v>0.5</v>
      </c>
      <c r="H14" s="151">
        <f>E$2*C$10*C14*G14</f>
        <v>6.0000000000000001E-3</v>
      </c>
    </row>
    <row r="15" spans="1:8" ht="45">
      <c r="B15" s="41" t="s">
        <v>123</v>
      </c>
      <c r="C15" s="57">
        <v>0.2</v>
      </c>
      <c r="D15" s="89" t="s">
        <v>124</v>
      </c>
      <c r="E15" s="14"/>
      <c r="F15" s="100"/>
      <c r="G15" s="122">
        <v>1</v>
      </c>
      <c r="H15" s="151">
        <f>E$2*C$10*C15*G15</f>
        <v>1.2E-2</v>
      </c>
    </row>
    <row r="16" spans="1:8">
      <c r="B16" s="134" t="s">
        <v>105</v>
      </c>
      <c r="C16" s="160">
        <v>1</v>
      </c>
      <c r="D16" s="182"/>
      <c r="E16" s="183"/>
      <c r="F16" s="183"/>
      <c r="G16" s="183"/>
      <c r="H16" s="185">
        <f>SUM(H13:H15,H11,H5:H8)</f>
        <v>8.6000000000000021E-2</v>
      </c>
    </row>
    <row r="18" spans="2:8">
      <c r="B18" s="135" t="s">
        <v>56</v>
      </c>
      <c r="C18" s="161"/>
      <c r="D18" s="150" t="s">
        <v>80</v>
      </c>
      <c r="E18" s="21">
        <v>0.3</v>
      </c>
      <c r="F18" s="218" t="s">
        <v>81</v>
      </c>
      <c r="G18" s="245" t="s">
        <v>82</v>
      </c>
      <c r="H18" s="236" t="s">
        <v>234</v>
      </c>
    </row>
    <row r="19" spans="2:8">
      <c r="B19" s="18" t="s">
        <v>85</v>
      </c>
      <c r="C19" s="162" t="s">
        <v>86</v>
      </c>
      <c r="D19" s="18" t="s">
        <v>87</v>
      </c>
      <c r="E19" s="18" t="s">
        <v>88</v>
      </c>
      <c r="F19" s="218"/>
      <c r="G19" s="245"/>
      <c r="H19" s="236"/>
    </row>
    <row r="20" spans="2:8">
      <c r="B20" s="17" t="s">
        <v>125</v>
      </c>
      <c r="C20" s="166">
        <v>0.45</v>
      </c>
      <c r="D20" s="22"/>
      <c r="E20" s="22"/>
      <c r="F20" s="218"/>
      <c r="G20" s="245"/>
      <c r="H20" s="236"/>
    </row>
    <row r="21" spans="2:8" s="75" customFormat="1" ht="30">
      <c r="B21" s="41" t="s">
        <v>126</v>
      </c>
      <c r="C21" s="76">
        <v>0.3</v>
      </c>
      <c r="D21" s="14" t="s">
        <v>127</v>
      </c>
      <c r="E21" s="14" t="s">
        <v>128</v>
      </c>
      <c r="F21" s="43" t="s">
        <v>129</v>
      </c>
      <c r="G21" s="97">
        <v>0</v>
      </c>
      <c r="H21" s="151">
        <f>E$18*C$20*C21*G21</f>
        <v>0</v>
      </c>
    </row>
    <row r="22" spans="2:8" ht="30">
      <c r="B22" s="41" t="s">
        <v>130</v>
      </c>
      <c r="C22" s="12">
        <v>0.1</v>
      </c>
      <c r="D22" s="14" t="s">
        <v>131</v>
      </c>
      <c r="E22" s="14" t="s">
        <v>132</v>
      </c>
      <c r="F22" s="43" t="s">
        <v>133</v>
      </c>
      <c r="G22" s="97">
        <v>1</v>
      </c>
      <c r="H22" s="151">
        <f>E$18*C$20*C22*G22</f>
        <v>1.3500000000000002E-2</v>
      </c>
    </row>
    <row r="23" spans="2:8" ht="30">
      <c r="B23" s="41" t="s">
        <v>134</v>
      </c>
      <c r="C23" s="12">
        <v>0.3</v>
      </c>
      <c r="D23" s="14" t="s">
        <v>135</v>
      </c>
      <c r="E23" s="15" t="s">
        <v>136</v>
      </c>
      <c r="F23" s="43" t="s">
        <v>137</v>
      </c>
      <c r="G23" s="97">
        <v>0</v>
      </c>
      <c r="H23" s="151">
        <f>E$18*C$20*C23*G23</f>
        <v>0</v>
      </c>
    </row>
    <row r="24" spans="2:8" ht="30">
      <c r="B24" s="42" t="s">
        <v>138</v>
      </c>
      <c r="C24" s="80">
        <v>0.2</v>
      </c>
      <c r="D24" s="14" t="s">
        <v>139</v>
      </c>
      <c r="E24" s="54" t="s">
        <v>140</v>
      </c>
      <c r="F24" s="43"/>
      <c r="G24" s="97">
        <v>0.75</v>
      </c>
      <c r="H24" s="151">
        <f>E$18*C$20*C24*G24</f>
        <v>2.0250000000000004E-2</v>
      </c>
    </row>
    <row r="25" spans="2:8" ht="60">
      <c r="B25" s="42" t="s">
        <v>141</v>
      </c>
      <c r="C25" s="80">
        <v>0.1</v>
      </c>
      <c r="D25" s="54" t="s">
        <v>142</v>
      </c>
      <c r="E25" s="54">
        <v>25</v>
      </c>
      <c r="F25" s="43"/>
      <c r="G25" s="97">
        <v>0.75</v>
      </c>
      <c r="H25" s="151">
        <f>E$18*C$20*C25*G25</f>
        <v>1.0125000000000002E-2</v>
      </c>
    </row>
    <row r="26" spans="2:8">
      <c r="B26" s="136" t="s">
        <v>105</v>
      </c>
      <c r="C26" s="167">
        <v>1</v>
      </c>
      <c r="D26" s="25"/>
      <c r="E26" s="124"/>
      <c r="F26" s="125"/>
      <c r="G26" s="219" t="s">
        <v>82</v>
      </c>
      <c r="H26" s="212" t="s">
        <v>234</v>
      </c>
    </row>
    <row r="27" spans="2:8">
      <c r="B27" s="31" t="s">
        <v>143</v>
      </c>
      <c r="C27" s="8">
        <v>0.35</v>
      </c>
      <c r="D27" s="31"/>
      <c r="E27" s="102"/>
      <c r="F27" s="119"/>
      <c r="G27" s="219"/>
      <c r="H27" s="212"/>
    </row>
    <row r="28" spans="2:8" ht="45">
      <c r="B28" s="42" t="s">
        <v>144</v>
      </c>
      <c r="C28" s="80">
        <v>0.25</v>
      </c>
      <c r="D28" s="54" t="s">
        <v>145</v>
      </c>
      <c r="E28" s="54"/>
      <c r="F28" s="43"/>
      <c r="G28" s="97">
        <v>0.75</v>
      </c>
      <c r="H28" s="151">
        <f>E$18*C$27*C28*G28</f>
        <v>1.96875E-2</v>
      </c>
    </row>
    <row r="29" spans="2:8" ht="45">
      <c r="B29" s="42" t="s">
        <v>146</v>
      </c>
      <c r="C29" s="80">
        <v>0.25</v>
      </c>
      <c r="D29" s="54" t="s">
        <v>147</v>
      </c>
      <c r="E29" s="54"/>
      <c r="F29" s="43"/>
      <c r="G29" s="97">
        <v>0.75</v>
      </c>
      <c r="H29" s="151">
        <f>E$18*C$27*C29*G29</f>
        <v>1.96875E-2</v>
      </c>
    </row>
    <row r="30" spans="2:8" ht="30">
      <c r="B30" s="42" t="s">
        <v>148</v>
      </c>
      <c r="C30" s="80">
        <v>0.25</v>
      </c>
      <c r="D30" s="54" t="s">
        <v>149</v>
      </c>
      <c r="E30" s="54"/>
      <c r="F30" s="43"/>
      <c r="G30" s="97">
        <v>0.75</v>
      </c>
      <c r="H30" s="151">
        <f>E$18*C$27*C30*G30</f>
        <v>1.96875E-2</v>
      </c>
    </row>
    <row r="31" spans="2:8" ht="45">
      <c r="B31" s="42" t="s">
        <v>150</v>
      </c>
      <c r="C31" s="80">
        <v>0.25</v>
      </c>
      <c r="D31" s="54" t="s">
        <v>151</v>
      </c>
      <c r="E31" s="54"/>
      <c r="F31" s="43"/>
      <c r="G31" s="97">
        <v>0.75</v>
      </c>
      <c r="H31" s="151">
        <f>E$18*C$27*C31*G31</f>
        <v>1.96875E-2</v>
      </c>
    </row>
    <row r="32" spans="2:8">
      <c r="B32" s="136" t="s">
        <v>105</v>
      </c>
      <c r="C32" s="24">
        <v>1</v>
      </c>
      <c r="D32" s="25"/>
      <c r="E32" s="124"/>
      <c r="F32" s="125"/>
      <c r="G32" s="219" t="s">
        <v>82</v>
      </c>
      <c r="H32" s="212" t="s">
        <v>234</v>
      </c>
    </row>
    <row r="33" spans="2:8">
      <c r="B33" s="31" t="s">
        <v>152</v>
      </c>
      <c r="C33" s="8">
        <v>0.35</v>
      </c>
      <c r="D33" s="31"/>
      <c r="E33" s="102"/>
      <c r="F33" s="103"/>
      <c r="G33" s="219"/>
      <c r="H33" s="212"/>
    </row>
    <row r="34" spans="2:8" ht="30">
      <c r="B34" s="41" t="s">
        <v>153</v>
      </c>
      <c r="C34" s="80">
        <v>0.1</v>
      </c>
      <c r="D34" s="43" t="s">
        <v>154</v>
      </c>
      <c r="E34" s="11"/>
      <c r="F34" s="43"/>
      <c r="G34" s="97">
        <v>0</v>
      </c>
      <c r="H34" s="151">
        <f t="shared" ref="H34:H40" si="0">E$18*C$33*C34*G34</f>
        <v>0</v>
      </c>
    </row>
    <row r="35" spans="2:8" ht="45">
      <c r="B35" s="83" t="s">
        <v>155</v>
      </c>
      <c r="C35" s="12">
        <v>0.2</v>
      </c>
      <c r="D35" s="84" t="s">
        <v>156</v>
      </c>
      <c r="E35" s="54" t="s">
        <v>157</v>
      </c>
      <c r="F35" s="43"/>
      <c r="G35" s="97">
        <v>0.75</v>
      </c>
      <c r="H35" s="151">
        <f t="shared" si="0"/>
        <v>1.575E-2</v>
      </c>
    </row>
    <row r="36" spans="2:8" ht="60">
      <c r="B36" s="83" t="s">
        <v>158</v>
      </c>
      <c r="C36" s="12">
        <v>0.05</v>
      </c>
      <c r="D36" s="85" t="s">
        <v>159</v>
      </c>
      <c r="E36" s="14" t="s">
        <v>160</v>
      </c>
      <c r="F36" s="43"/>
      <c r="G36" s="97">
        <v>0</v>
      </c>
      <c r="H36" s="151">
        <f t="shared" si="0"/>
        <v>0</v>
      </c>
    </row>
    <row r="37" spans="2:8" ht="30">
      <c r="B37" s="41" t="s">
        <v>161</v>
      </c>
      <c r="C37" s="57">
        <v>0.1</v>
      </c>
      <c r="D37" s="52" t="s">
        <v>162</v>
      </c>
      <c r="E37" s="14" t="s">
        <v>160</v>
      </c>
      <c r="F37" s="43"/>
      <c r="G37" s="97">
        <v>0.25</v>
      </c>
      <c r="H37" s="151">
        <f t="shared" si="0"/>
        <v>2.6250000000000002E-3</v>
      </c>
    </row>
    <row r="38" spans="2:8" ht="30">
      <c r="B38" s="41" t="s">
        <v>163</v>
      </c>
      <c r="C38" s="12">
        <v>0.35</v>
      </c>
      <c r="D38" s="52" t="s">
        <v>164</v>
      </c>
      <c r="E38" s="14" t="s">
        <v>165</v>
      </c>
      <c r="F38" s="43"/>
      <c r="G38" s="97">
        <v>0.75</v>
      </c>
      <c r="H38" s="151">
        <f t="shared" si="0"/>
        <v>2.7562499999999997E-2</v>
      </c>
    </row>
    <row r="39" spans="2:8" ht="30">
      <c r="B39" s="41" t="s">
        <v>166</v>
      </c>
      <c r="C39" s="12">
        <v>0.1</v>
      </c>
      <c r="D39" s="52" t="s">
        <v>167</v>
      </c>
      <c r="E39" s="15" t="s">
        <v>168</v>
      </c>
      <c r="F39" s="43"/>
      <c r="G39" s="97">
        <v>0.75</v>
      </c>
      <c r="H39" s="151">
        <f t="shared" si="0"/>
        <v>7.8750000000000001E-3</v>
      </c>
    </row>
    <row r="40" spans="2:8" ht="60">
      <c r="B40" s="42" t="s">
        <v>169</v>
      </c>
      <c r="C40" s="80">
        <v>0.1</v>
      </c>
      <c r="D40" s="81" t="s">
        <v>170</v>
      </c>
      <c r="E40" s="82" t="s">
        <v>168</v>
      </c>
      <c r="F40" s="144"/>
      <c r="G40" s="145">
        <v>0.75</v>
      </c>
      <c r="H40" s="151">
        <f t="shared" si="0"/>
        <v>7.8750000000000001E-3</v>
      </c>
    </row>
    <row r="41" spans="2:8">
      <c r="B41" s="137" t="s">
        <v>105</v>
      </c>
      <c r="C41" s="78">
        <v>1</v>
      </c>
      <c r="D41" s="186"/>
      <c r="E41" s="187"/>
      <c r="F41" s="187"/>
      <c r="G41" s="187"/>
      <c r="H41" s="188">
        <f>SUM(H34:H40,H28:H31,H21:H25)</f>
        <v>0.18431249999999999</v>
      </c>
    </row>
    <row r="44" spans="2:8">
      <c r="B44" s="138" t="s">
        <v>72</v>
      </c>
      <c r="C44" s="163"/>
      <c r="D44" s="34" t="s">
        <v>86</v>
      </c>
      <c r="E44" s="98">
        <v>0.5</v>
      </c>
      <c r="F44" s="218" t="s">
        <v>81</v>
      </c>
      <c r="G44" s="245" t="s">
        <v>82</v>
      </c>
      <c r="H44" s="236" t="s">
        <v>234</v>
      </c>
    </row>
    <row r="45" spans="2:8">
      <c r="B45" s="6" t="s">
        <v>85</v>
      </c>
      <c r="C45" s="159" t="s">
        <v>86</v>
      </c>
      <c r="D45" s="6" t="s">
        <v>87</v>
      </c>
      <c r="E45" s="87" t="s">
        <v>88</v>
      </c>
      <c r="F45" s="218"/>
      <c r="G45" s="245"/>
      <c r="H45" s="236"/>
    </row>
    <row r="46" spans="2:8">
      <c r="B46" s="31" t="s">
        <v>171</v>
      </c>
      <c r="C46" s="8">
        <v>0.4</v>
      </c>
      <c r="D46" s="31"/>
      <c r="E46" s="99"/>
      <c r="F46" s="218"/>
      <c r="G46" s="245"/>
      <c r="H46" s="236"/>
    </row>
    <row r="47" spans="2:8" s="56" customFormat="1" ht="87.75" customHeight="1">
      <c r="B47" s="41" t="s">
        <v>172</v>
      </c>
      <c r="C47" s="12">
        <v>0.6</v>
      </c>
      <c r="D47" s="55" t="s">
        <v>173</v>
      </c>
      <c r="E47" s="89" t="s">
        <v>174</v>
      </c>
      <c r="F47" s="55" t="s">
        <v>175</v>
      </c>
      <c r="G47" s="97">
        <v>0.25</v>
      </c>
      <c r="H47" s="151">
        <f>E$44*C$46*C47*G47</f>
        <v>0.03</v>
      </c>
    </row>
    <row r="48" spans="2:8" s="56" customFormat="1" ht="87.75" customHeight="1">
      <c r="B48" s="41" t="s">
        <v>176</v>
      </c>
      <c r="C48" s="12">
        <v>0.4</v>
      </c>
      <c r="D48" s="55" t="s">
        <v>177</v>
      </c>
      <c r="E48" s="101" t="s">
        <v>178</v>
      </c>
      <c r="F48" s="55" t="s">
        <v>179</v>
      </c>
      <c r="G48" s="97">
        <v>0</v>
      </c>
      <c r="H48" s="151">
        <f>E$44*C$46*C48*G48</f>
        <v>0</v>
      </c>
    </row>
    <row r="49" spans="2:8">
      <c r="B49" s="139" t="s">
        <v>105</v>
      </c>
      <c r="C49" s="169">
        <v>1</v>
      </c>
      <c r="D49" s="240"/>
      <c r="E49" s="221"/>
      <c r="F49" s="221"/>
      <c r="G49" s="221"/>
      <c r="H49" s="221"/>
    </row>
    <row r="50" spans="2:8">
      <c r="B50" s="6" t="s">
        <v>85</v>
      </c>
      <c r="C50" s="159" t="s">
        <v>86</v>
      </c>
      <c r="D50" s="6" t="s">
        <v>87</v>
      </c>
      <c r="E50" s="87" t="s">
        <v>88</v>
      </c>
      <c r="F50" s="11"/>
      <c r="G50" s="219" t="s">
        <v>82</v>
      </c>
      <c r="H50" s="212" t="s">
        <v>234</v>
      </c>
    </row>
    <row r="51" spans="2:8">
      <c r="B51" s="31" t="s">
        <v>180</v>
      </c>
      <c r="C51" s="8">
        <v>0.25</v>
      </c>
      <c r="D51" s="31"/>
      <c r="E51" s="102"/>
      <c r="F51" s="103"/>
      <c r="G51" s="243"/>
      <c r="H51" s="226"/>
    </row>
    <row r="52" spans="2:8" ht="30">
      <c r="B52" s="41" t="s">
        <v>181</v>
      </c>
      <c r="C52" s="12">
        <v>0.2</v>
      </c>
      <c r="D52" s="55" t="s">
        <v>182</v>
      </c>
      <c r="E52" s="100"/>
      <c r="F52" s="52"/>
      <c r="G52" s="97">
        <v>1</v>
      </c>
      <c r="H52" s="151">
        <f>E$44*C$51*C52*G52</f>
        <v>2.5000000000000001E-2</v>
      </c>
    </row>
    <row r="53" spans="2:8" s="56" customFormat="1" ht="30">
      <c r="B53" s="41" t="s">
        <v>183</v>
      </c>
      <c r="C53" s="12">
        <v>0.1</v>
      </c>
      <c r="D53" s="55" t="s">
        <v>184</v>
      </c>
      <c r="E53" s="89" t="s">
        <v>185</v>
      </c>
      <c r="F53" s="52"/>
      <c r="G53" s="97">
        <v>1</v>
      </c>
      <c r="H53" s="151">
        <f>E$44*C$51*C53*G53</f>
        <v>1.2500000000000001E-2</v>
      </c>
    </row>
    <row r="54" spans="2:8" ht="30">
      <c r="B54" s="41" t="s">
        <v>186</v>
      </c>
      <c r="C54" s="12">
        <v>0.4</v>
      </c>
      <c r="D54" s="55" t="s">
        <v>187</v>
      </c>
      <c r="E54" s="89" t="s">
        <v>188</v>
      </c>
      <c r="F54" s="52"/>
      <c r="G54" s="178">
        <v>0.5</v>
      </c>
      <c r="H54" s="151">
        <f>E$44*C$51*C54*G54</f>
        <v>2.5000000000000001E-2</v>
      </c>
    </row>
    <row r="55" spans="2:8" s="107" customFormat="1" ht="30">
      <c r="B55" s="108" t="s">
        <v>189</v>
      </c>
      <c r="C55" s="109">
        <v>0.3</v>
      </c>
      <c r="D55" s="112" t="s">
        <v>190</v>
      </c>
      <c r="E55" s="114" t="s">
        <v>191</v>
      </c>
      <c r="F55" s="114"/>
      <c r="G55" s="115" t="s">
        <v>192</v>
      </c>
      <c r="H55" s="152"/>
    </row>
    <row r="56" spans="2:8">
      <c r="B56" s="139" t="s">
        <v>105</v>
      </c>
      <c r="C56" s="169">
        <v>1</v>
      </c>
      <c r="D56" s="139"/>
      <c r="E56" s="210"/>
      <c r="F56" s="211"/>
      <c r="G56" s="211"/>
      <c r="H56" s="211"/>
    </row>
    <row r="57" spans="2:8">
      <c r="B57" s="6" t="s">
        <v>85</v>
      </c>
      <c r="C57" s="159" t="s">
        <v>86</v>
      </c>
      <c r="D57" s="6" t="s">
        <v>87</v>
      </c>
      <c r="E57" s="87" t="s">
        <v>88</v>
      </c>
      <c r="F57" s="219" t="s">
        <v>82</v>
      </c>
      <c r="G57" s="219" t="s">
        <v>82</v>
      </c>
      <c r="H57" s="212" t="s">
        <v>234</v>
      </c>
    </row>
    <row r="58" spans="2:8">
      <c r="B58" s="31" t="s">
        <v>193</v>
      </c>
      <c r="C58" s="8">
        <v>0.35</v>
      </c>
      <c r="D58" s="31"/>
      <c r="E58" s="99"/>
      <c r="F58" s="219"/>
      <c r="G58" s="243"/>
      <c r="H58" s="226"/>
    </row>
    <row r="59" spans="2:8" ht="30">
      <c r="B59" s="41" t="s">
        <v>194</v>
      </c>
      <c r="C59" s="12">
        <v>0.3</v>
      </c>
      <c r="D59" s="43" t="s">
        <v>195</v>
      </c>
      <c r="E59" s="100"/>
      <c r="F59" s="52"/>
      <c r="G59" s="97">
        <v>1</v>
      </c>
      <c r="H59" s="151">
        <f>E$44*C$59*C59*G59</f>
        <v>4.4999999999999998E-2</v>
      </c>
    </row>
    <row r="60" spans="2:8" ht="30">
      <c r="B60" s="41" t="s">
        <v>196</v>
      </c>
      <c r="C60" s="12">
        <v>0.3</v>
      </c>
      <c r="D60" s="43" t="s">
        <v>197</v>
      </c>
      <c r="E60" s="100"/>
      <c r="F60" s="52"/>
      <c r="G60" s="97">
        <v>1</v>
      </c>
      <c r="H60" s="151">
        <f>E$44*C$58*C60*G60</f>
        <v>5.2499999999999998E-2</v>
      </c>
    </row>
    <row r="61" spans="2:8">
      <c r="B61" s="41" t="s">
        <v>198</v>
      </c>
      <c r="C61" s="12">
        <v>0.3</v>
      </c>
      <c r="D61" s="43" t="s">
        <v>199</v>
      </c>
      <c r="E61" s="100"/>
      <c r="F61" s="52"/>
      <c r="G61" s="97">
        <v>1</v>
      </c>
      <c r="H61" s="151">
        <f>E$44*C$58*C61*G61</f>
        <v>5.2499999999999998E-2</v>
      </c>
    </row>
    <row r="62" spans="2:8" ht="30">
      <c r="B62" s="41" t="s">
        <v>200</v>
      </c>
      <c r="C62" s="12">
        <v>0.1</v>
      </c>
      <c r="D62" s="43" t="s">
        <v>201</v>
      </c>
      <c r="E62" s="100"/>
      <c r="F62" s="52"/>
      <c r="G62" s="97">
        <v>0</v>
      </c>
      <c r="H62" s="151">
        <f>E$44*C$58*C62*G62</f>
        <v>0</v>
      </c>
    </row>
    <row r="63" spans="2:8">
      <c r="B63" s="139" t="s">
        <v>105</v>
      </c>
      <c r="C63" s="169">
        <v>1</v>
      </c>
      <c r="D63" s="189"/>
      <c r="E63" s="190"/>
      <c r="F63" s="190"/>
      <c r="G63" s="190"/>
      <c r="H63" s="191">
        <f>SUM(H59:H62,H52:H54,H47:H48)</f>
        <v>0.24249999999999999</v>
      </c>
    </row>
    <row r="67" spans="2:8">
      <c r="B67" s="140" t="s">
        <v>66</v>
      </c>
      <c r="C67" s="164"/>
      <c r="D67" s="37" t="s">
        <v>86</v>
      </c>
      <c r="E67" s="104">
        <v>0.1</v>
      </c>
      <c r="F67" s="218" t="s">
        <v>81</v>
      </c>
      <c r="G67" s="224" t="s">
        <v>82</v>
      </c>
      <c r="H67" s="236" t="s">
        <v>234</v>
      </c>
    </row>
    <row r="68" spans="2:8">
      <c r="B68" s="6" t="s">
        <v>85</v>
      </c>
      <c r="C68" s="159" t="s">
        <v>86</v>
      </c>
      <c r="D68" s="6" t="s">
        <v>87</v>
      </c>
      <c r="E68" s="87" t="s">
        <v>88</v>
      </c>
      <c r="F68" s="218"/>
      <c r="G68" s="224"/>
      <c r="H68" s="236"/>
    </row>
    <row r="69" spans="2:8">
      <c r="B69" s="31" t="s">
        <v>202</v>
      </c>
      <c r="C69" s="8">
        <v>0.45</v>
      </c>
      <c r="D69" s="31"/>
      <c r="E69" s="99"/>
      <c r="F69" s="218"/>
      <c r="G69" s="244"/>
      <c r="H69" s="237"/>
    </row>
    <row r="70" spans="2:8" ht="60">
      <c r="B70" s="40" t="s">
        <v>203</v>
      </c>
      <c r="C70" s="53">
        <v>0.15</v>
      </c>
      <c r="D70" s="10" t="s">
        <v>204</v>
      </c>
      <c r="E70" s="105"/>
      <c r="F70" s="89"/>
      <c r="G70" s="97">
        <v>1</v>
      </c>
      <c r="H70" s="151">
        <f>E$67*C$69*C70*G70</f>
        <v>6.7500000000000008E-3</v>
      </c>
    </row>
    <row r="71" spans="2:8" ht="45">
      <c r="B71" s="40" t="s">
        <v>205</v>
      </c>
      <c r="C71" s="53">
        <v>0.4</v>
      </c>
      <c r="D71" s="10" t="s">
        <v>206</v>
      </c>
      <c r="E71" s="105" t="s">
        <v>207</v>
      </c>
      <c r="F71" s="100"/>
      <c r="G71" s="97">
        <v>1</v>
      </c>
      <c r="H71" s="151">
        <f>E$67*C$69*C71*G71</f>
        <v>1.8000000000000002E-2</v>
      </c>
    </row>
    <row r="72" spans="2:8" ht="30">
      <c r="B72" s="40" t="s">
        <v>208</v>
      </c>
      <c r="C72" s="53">
        <v>0.3</v>
      </c>
      <c r="D72" s="10" t="s">
        <v>209</v>
      </c>
      <c r="E72" s="105"/>
      <c r="F72" s="100"/>
      <c r="G72" s="97">
        <v>1</v>
      </c>
      <c r="H72" s="151">
        <f>E$67*C$69*C72*G72</f>
        <v>1.3500000000000002E-2</v>
      </c>
    </row>
    <row r="73" spans="2:8" ht="30">
      <c r="B73" s="40" t="s">
        <v>210</v>
      </c>
      <c r="C73" s="53">
        <v>0.15</v>
      </c>
      <c r="D73" s="10" t="s">
        <v>211</v>
      </c>
      <c r="E73" s="105" t="s">
        <v>212</v>
      </c>
      <c r="F73" s="100"/>
      <c r="G73" s="97">
        <v>1</v>
      </c>
      <c r="H73" s="151">
        <f>E$67*C$69*C73*G73</f>
        <v>6.7500000000000008E-3</v>
      </c>
    </row>
    <row r="74" spans="2:8">
      <c r="B74" s="141" t="s">
        <v>105</v>
      </c>
      <c r="C74" s="168">
        <v>1</v>
      </c>
      <c r="D74" s="141"/>
      <c r="E74" s="238"/>
      <c r="F74" s="239"/>
      <c r="G74" s="239"/>
      <c r="H74" s="239"/>
    </row>
    <row r="75" spans="2:8">
      <c r="B75" s="6" t="s">
        <v>85</v>
      </c>
      <c r="C75" s="159" t="s">
        <v>86</v>
      </c>
      <c r="D75" s="6" t="s">
        <v>87</v>
      </c>
      <c r="E75" s="87" t="s">
        <v>88</v>
      </c>
      <c r="F75" s="229" t="s">
        <v>81</v>
      </c>
      <c r="G75" s="219" t="s">
        <v>82</v>
      </c>
      <c r="H75" s="212" t="s">
        <v>234</v>
      </c>
    </row>
    <row r="76" spans="2:8">
      <c r="B76" s="31" t="s">
        <v>213</v>
      </c>
      <c r="C76" s="8">
        <v>0.35</v>
      </c>
      <c r="D76" s="31"/>
      <c r="E76" s="99"/>
      <c r="F76" s="230"/>
      <c r="G76" s="243"/>
      <c r="H76" s="226"/>
    </row>
    <row r="77" spans="2:8" ht="45">
      <c r="B77" s="41" t="s">
        <v>214</v>
      </c>
      <c r="C77" s="97">
        <v>0.25</v>
      </c>
      <c r="D77" s="10" t="s">
        <v>215</v>
      </c>
      <c r="E77" s="52" t="s">
        <v>216</v>
      </c>
      <c r="F77" s="100"/>
      <c r="G77" s="12">
        <v>0</v>
      </c>
      <c r="H77" s="151">
        <f>E$67*C$76*C77*G77</f>
        <v>0</v>
      </c>
    </row>
    <row r="78" spans="2:8" ht="45">
      <c r="B78" s="41" t="s">
        <v>217</v>
      </c>
      <c r="C78" s="97">
        <v>0.25</v>
      </c>
      <c r="D78" s="10" t="s">
        <v>218</v>
      </c>
      <c r="E78" s="100"/>
      <c r="F78" s="100"/>
      <c r="G78" s="97">
        <v>1</v>
      </c>
      <c r="H78" s="151">
        <f>E$67*C$76*C78*G78</f>
        <v>8.7499999999999991E-3</v>
      </c>
    </row>
    <row r="79" spans="2:8" ht="30">
      <c r="B79" s="41" t="s">
        <v>219</v>
      </c>
      <c r="C79" s="97">
        <v>0.25</v>
      </c>
      <c r="D79" s="10" t="s">
        <v>220</v>
      </c>
      <c r="E79" s="52" t="s">
        <v>221</v>
      </c>
      <c r="F79" s="100"/>
      <c r="G79" s="97">
        <v>1</v>
      </c>
      <c r="H79" s="151">
        <f>E$67*C$76*C79*G79</f>
        <v>8.7499999999999991E-3</v>
      </c>
    </row>
    <row r="80" spans="2:8" ht="45">
      <c r="B80" s="41" t="s">
        <v>222</v>
      </c>
      <c r="C80" s="97">
        <v>0.25</v>
      </c>
      <c r="D80" s="52" t="s">
        <v>223</v>
      </c>
      <c r="E80" s="147" t="s">
        <v>224</v>
      </c>
      <c r="F80" s="154"/>
      <c r="G80" s="12">
        <v>0</v>
      </c>
      <c r="H80" s="151">
        <f>E$67*C$76*C80*G80</f>
        <v>0</v>
      </c>
    </row>
    <row r="81" spans="2:8">
      <c r="B81" s="141" t="s">
        <v>105</v>
      </c>
      <c r="C81" s="168">
        <v>1</v>
      </c>
      <c r="D81" s="232"/>
      <c r="E81" s="233"/>
      <c r="F81" s="233"/>
      <c r="G81" s="233"/>
      <c r="H81" s="233"/>
    </row>
    <row r="82" spans="2:8">
      <c r="B82" s="6" t="s">
        <v>85</v>
      </c>
      <c r="C82" s="165" t="s">
        <v>86</v>
      </c>
      <c r="D82" s="6" t="s">
        <v>87</v>
      </c>
      <c r="E82" s="148" t="s">
        <v>88</v>
      </c>
      <c r="F82" s="234" t="s">
        <v>81</v>
      </c>
      <c r="G82" s="219" t="s">
        <v>82</v>
      </c>
      <c r="H82" s="212" t="s">
        <v>234</v>
      </c>
    </row>
    <row r="83" spans="2:8">
      <c r="B83" s="99" t="s">
        <v>225</v>
      </c>
      <c r="C83" s="8">
        <v>0.2</v>
      </c>
      <c r="D83" s="155"/>
      <c r="E83" s="99"/>
      <c r="F83" s="234"/>
      <c r="G83" s="243"/>
      <c r="H83" s="226"/>
    </row>
    <row r="84" spans="2:8" ht="30">
      <c r="B84" s="83" t="s">
        <v>226</v>
      </c>
      <c r="C84" s="12">
        <v>0.5</v>
      </c>
      <c r="D84" s="156" t="s">
        <v>227</v>
      </c>
      <c r="E84" s="52" t="s">
        <v>228</v>
      </c>
      <c r="F84" s="100"/>
      <c r="G84" s="97">
        <v>1</v>
      </c>
      <c r="H84" s="151">
        <f>E$67*C$76*C84*G84</f>
        <v>1.7499999999999998E-2</v>
      </c>
    </row>
    <row r="85" spans="2:8" ht="30">
      <c r="B85" s="83" t="s">
        <v>230</v>
      </c>
      <c r="C85" s="12">
        <v>0.5</v>
      </c>
      <c r="D85" s="156" t="s">
        <v>231</v>
      </c>
      <c r="E85" s="81" t="s">
        <v>232</v>
      </c>
      <c r="F85" s="153"/>
      <c r="G85" s="97">
        <v>1</v>
      </c>
      <c r="H85" s="151">
        <f>E$67*C$83*C85*G85</f>
        <v>1.0000000000000002E-2</v>
      </c>
    </row>
    <row r="86" spans="2:8">
      <c r="B86" s="146" t="s">
        <v>105</v>
      </c>
      <c r="C86" s="168">
        <v>1</v>
      </c>
      <c r="D86" s="192"/>
      <c r="E86" s="192"/>
      <c r="F86" s="192"/>
      <c r="G86" s="192"/>
      <c r="H86" s="193">
        <f>SUM(H84:H85,H77:H80,H70:H73)</f>
        <v>9.0000000000000011E-2</v>
      </c>
    </row>
    <row r="87" spans="2:8">
      <c r="G87" s="170" t="s">
        <v>235</v>
      </c>
      <c r="H87" s="171">
        <f>SUM(H5:H8,H11:H15,H21:H25,H28:H31,H34:H40,H47:H48,H52:H55,H59:H62,H70:H73,H77:H80,H84:H85)</f>
        <v>0.60281250000000008</v>
      </c>
    </row>
    <row r="90" spans="2:8">
      <c r="B90" s="86"/>
    </row>
  </sheetData>
  <mergeCells count="34">
    <mergeCell ref="H75:H76"/>
    <mergeCell ref="E74:H74"/>
    <mergeCell ref="H82:H83"/>
    <mergeCell ref="D81:H81"/>
    <mergeCell ref="F57:F58"/>
    <mergeCell ref="G57:G58"/>
    <mergeCell ref="H57:H58"/>
    <mergeCell ref="H67:H69"/>
    <mergeCell ref="F67:F69"/>
    <mergeCell ref="G67:G69"/>
    <mergeCell ref="H2:H4"/>
    <mergeCell ref="H9:H10"/>
    <mergeCell ref="F82:F83"/>
    <mergeCell ref="G82:G83"/>
    <mergeCell ref="G32:G33"/>
    <mergeCell ref="F44:F46"/>
    <mergeCell ref="G44:G46"/>
    <mergeCell ref="F18:F20"/>
    <mergeCell ref="G18:G20"/>
    <mergeCell ref="G26:G27"/>
    <mergeCell ref="F2:F4"/>
    <mergeCell ref="G2:G4"/>
    <mergeCell ref="F9:F10"/>
    <mergeCell ref="G9:G10"/>
    <mergeCell ref="F75:F76"/>
    <mergeCell ref="G75:G76"/>
    <mergeCell ref="E56:H56"/>
    <mergeCell ref="D49:H49"/>
    <mergeCell ref="H18:H20"/>
    <mergeCell ref="H26:H27"/>
    <mergeCell ref="H32:H33"/>
    <mergeCell ref="G50:G51"/>
    <mergeCell ref="H50:H51"/>
    <mergeCell ref="H44:H46"/>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Maria Jose Gomez</dc:creator>
  <cp:keywords/>
  <dc:description/>
  <cp:lastModifiedBy/>
  <cp:revision/>
  <dcterms:created xsi:type="dcterms:W3CDTF">2022-10-20T23:36:29Z</dcterms:created>
  <dcterms:modified xsi:type="dcterms:W3CDTF">2022-11-29T00:28:29Z</dcterms:modified>
  <cp:category/>
  <cp:contentStatus/>
</cp:coreProperties>
</file>