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Gonzalo Romero\Desktop\"/>
    </mc:Choice>
  </mc:AlternateContent>
  <xr:revisionPtr revIDLastSave="0" documentId="13_ncr:1_{B6448A4E-2C23-4FE9-BCB9-F1E4698EAF34}" xr6:coauthVersionLast="47" xr6:coauthVersionMax="47" xr10:uidLastSave="{00000000-0000-0000-0000-000000000000}"/>
  <bookViews>
    <workbookView xWindow="-120" yWindow="-120" windowWidth="24240" windowHeight="13140" tabRatio="920" activeTab="6" xr2:uid="{00000000-000D-0000-FFFF-FFFF00000000}"/>
  </bookViews>
  <sheets>
    <sheet name="Temps 1" sheetId="1" r:id="rId1"/>
    <sheet name="Bilan 1" sheetId="3" r:id="rId2"/>
    <sheet name="Forces et faiblesses 1" sheetId="4" r:id="rId3"/>
    <sheet name="Temps 2" sheetId="10" r:id="rId4"/>
    <sheet name="Bilan 2" sheetId="11" r:id="rId5"/>
    <sheet name="Forces et faiblesses 2" sheetId="12" r:id="rId6"/>
    <sheet name="Temps 1 versus Temps 2 " sheetId="8" r:id="rId7"/>
    <sheet name="Projets" sheetId="14" r:id="rId8"/>
    <sheet name="Paramètres" sheetId="13" state="hidden" r:id="rId9"/>
  </sheets>
  <definedNames>
    <definedName name="_xlnm._FilterDatabase" localSheetId="2" hidden="1">'Forces et faiblesses 1'!$E$1:$E$29</definedName>
    <definedName name="_xlnm._FilterDatabase" localSheetId="5" hidden="1">'Forces et faiblesses 2'!$E$1:$E$29</definedName>
    <definedName name="_xlnm._FilterDatabase" localSheetId="6" hidden="1">'Temps 1 versus Temps 2 '!$G$1:$G$97</definedName>
    <definedName name="_xlnm.Print_Titles" localSheetId="2">'Forces et faiblesses 1'!$1:$1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8" l="1"/>
  <c r="I51" i="14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10" i="4"/>
  <c r="E19" i="4"/>
  <c r="I53" i="14" l="1"/>
  <c r="I16" i="14"/>
  <c r="I15" i="14"/>
  <c r="I14" i="14"/>
  <c r="I22" i="14"/>
  <c r="I21" i="14"/>
  <c r="I20" i="14"/>
  <c r="I27" i="14"/>
  <c r="I26" i="14"/>
  <c r="I34" i="14"/>
  <c r="I33" i="14"/>
  <c r="I32" i="14"/>
  <c r="I31" i="14"/>
  <c r="I41" i="14"/>
  <c r="I40" i="14"/>
  <c r="I39" i="14"/>
  <c r="I38" i="14"/>
  <c r="I46" i="14"/>
  <c r="I45" i="14"/>
  <c r="I50" i="14"/>
  <c r="I52" i="14"/>
  <c r="I10" i="14"/>
  <c r="I9" i="14"/>
  <c r="I8" i="14"/>
  <c r="I7" i="14"/>
  <c r="E22" i="4"/>
  <c r="I6" i="14"/>
  <c r="E20" i="4"/>
  <c r="G112" i="10" l="1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8" i="10"/>
  <c r="F88" i="10"/>
  <c r="G87" i="10"/>
  <c r="F87" i="10"/>
  <c r="G85" i="10"/>
  <c r="F85" i="10"/>
  <c r="G84" i="10"/>
  <c r="F84" i="10"/>
  <c r="G83" i="10"/>
  <c r="F83" i="10"/>
  <c r="G82" i="10"/>
  <c r="F82" i="10"/>
  <c r="G81" i="10"/>
  <c r="F81" i="10"/>
  <c r="G79" i="10"/>
  <c r="F79" i="10"/>
  <c r="G78" i="10"/>
  <c r="F78" i="10"/>
  <c r="G77" i="10"/>
  <c r="F77" i="10"/>
  <c r="G76" i="10"/>
  <c r="F76" i="10"/>
  <c r="G74" i="10"/>
  <c r="F74" i="10"/>
  <c r="G73" i="10"/>
  <c r="F73" i="10"/>
  <c r="G72" i="10"/>
  <c r="F72" i="10"/>
  <c r="G71" i="10"/>
  <c r="F71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D32" i="11" l="1"/>
  <c r="E32" i="11" s="1"/>
  <c r="D13" i="11"/>
  <c r="E13" i="11" s="1"/>
  <c r="D29" i="11"/>
  <c r="E29" i="11" s="1"/>
  <c r="D39" i="11"/>
  <c r="D36" i="11" s="1"/>
  <c r="E36" i="11" s="1"/>
  <c r="D10" i="11"/>
  <c r="E10" i="11" s="1"/>
  <c r="D23" i="11"/>
  <c r="E23" i="11" s="1"/>
  <c r="D20" i="11"/>
  <c r="E20" i="11" s="1"/>
  <c r="D17" i="11"/>
  <c r="E17" i="11" s="1"/>
  <c r="D26" i="11"/>
  <c r="E26" i="11" s="1"/>
  <c r="D7" i="11"/>
  <c r="F2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94" i="8"/>
  <c r="E93" i="8"/>
  <c r="E92" i="8"/>
  <c r="E91" i="8"/>
  <c r="E90" i="8"/>
  <c r="B10" i="11"/>
  <c r="E97" i="8"/>
  <c r="E96" i="8"/>
  <c r="E95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G9" i="8" s="1"/>
  <c r="E8" i="8"/>
  <c r="E7" i="8"/>
  <c r="E6" i="8"/>
  <c r="E5" i="8"/>
  <c r="E4" i="8"/>
  <c r="E3" i="8"/>
  <c r="E2" i="8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84" i="4"/>
  <c r="E79" i="4"/>
  <c r="E80" i="4"/>
  <c r="E81" i="4"/>
  <c r="E82" i="4"/>
  <c r="E83" i="4"/>
  <c r="E78" i="4"/>
  <c r="E77" i="4"/>
  <c r="E76" i="4"/>
  <c r="E72" i="4"/>
  <c r="E73" i="4"/>
  <c r="E74" i="4"/>
  <c r="E75" i="4"/>
  <c r="E71" i="4"/>
  <c r="E68" i="4"/>
  <c r="E69" i="4"/>
  <c r="E70" i="4"/>
  <c r="E67" i="4"/>
  <c r="E64" i="4"/>
  <c r="E65" i="4"/>
  <c r="E66" i="4"/>
  <c r="E63" i="4"/>
  <c r="E53" i="4"/>
  <c r="E54" i="4"/>
  <c r="E55" i="4"/>
  <c r="E56" i="4"/>
  <c r="E57" i="4"/>
  <c r="E58" i="4"/>
  <c r="E59" i="4"/>
  <c r="E60" i="4"/>
  <c r="E61" i="4"/>
  <c r="E62" i="4"/>
  <c r="E52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3" i="4"/>
  <c r="E32" i="4"/>
  <c r="E31" i="4"/>
  <c r="E30" i="4"/>
  <c r="E29" i="4"/>
  <c r="E28" i="4"/>
  <c r="E27" i="4"/>
  <c r="E25" i="4"/>
  <c r="E24" i="4"/>
  <c r="E23" i="4"/>
  <c r="E21" i="4"/>
  <c r="E18" i="4"/>
  <c r="E17" i="4"/>
  <c r="E16" i="4"/>
  <c r="E15" i="4"/>
  <c r="E14" i="4"/>
  <c r="E13" i="4"/>
  <c r="E12" i="4"/>
  <c r="E11" i="4"/>
  <c r="E9" i="4"/>
  <c r="E8" i="4"/>
  <c r="E7" i="4"/>
  <c r="E6" i="4"/>
  <c r="E5" i="4"/>
  <c r="E4" i="4"/>
  <c r="E26" i="4"/>
  <c r="G72" i="1"/>
  <c r="G73" i="1"/>
  <c r="G74" i="1"/>
  <c r="G77" i="1"/>
  <c r="G78" i="1"/>
  <c r="G79" i="1"/>
  <c r="G82" i="1"/>
  <c r="G83" i="1"/>
  <c r="G84" i="1"/>
  <c r="G85" i="1"/>
  <c r="G91" i="1"/>
  <c r="G92" i="1"/>
  <c r="G93" i="1"/>
  <c r="G94" i="1"/>
  <c r="G95" i="1"/>
  <c r="G8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99" i="1"/>
  <c r="G90" i="1"/>
  <c r="G87" i="1"/>
  <c r="G81" i="1"/>
  <c r="G76" i="1"/>
  <c r="G71" i="1"/>
  <c r="G58" i="1"/>
  <c r="G59" i="1"/>
  <c r="G60" i="1"/>
  <c r="G61" i="1"/>
  <c r="G62" i="1"/>
  <c r="G63" i="1"/>
  <c r="G64" i="1"/>
  <c r="G65" i="1"/>
  <c r="G66" i="1"/>
  <c r="G67" i="1"/>
  <c r="G57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99" i="1"/>
  <c r="F72" i="1"/>
  <c r="F73" i="1"/>
  <c r="F74" i="1"/>
  <c r="F77" i="1"/>
  <c r="F78" i="1"/>
  <c r="F79" i="1"/>
  <c r="F82" i="1"/>
  <c r="F83" i="1"/>
  <c r="F84" i="1"/>
  <c r="F85" i="1"/>
  <c r="F88" i="1"/>
  <c r="F91" i="1"/>
  <c r="F92" i="1"/>
  <c r="F93" i="1"/>
  <c r="F94" i="1"/>
  <c r="F95" i="1"/>
  <c r="F90" i="1"/>
  <c r="F87" i="1"/>
  <c r="F81" i="1"/>
  <c r="F76" i="1"/>
  <c r="F71" i="1"/>
  <c r="F58" i="1"/>
  <c r="F59" i="1"/>
  <c r="F60" i="1"/>
  <c r="F61" i="1"/>
  <c r="F62" i="1"/>
  <c r="F63" i="1"/>
  <c r="F64" i="1"/>
  <c r="F65" i="1"/>
  <c r="F66" i="1"/>
  <c r="F67" i="1"/>
  <c r="F5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G97" i="8" l="1"/>
  <c r="G95" i="8"/>
  <c r="E39" i="11"/>
  <c r="G96" i="8"/>
  <c r="E7" i="11"/>
  <c r="D4" i="11"/>
  <c r="E4" i="11" s="1"/>
  <c r="D10" i="3"/>
  <c r="E10" i="3" s="1"/>
  <c r="D17" i="3"/>
  <c r="E17" i="3" s="1"/>
  <c r="D20" i="3"/>
  <c r="E20" i="3" s="1"/>
  <c r="D32" i="3"/>
  <c r="E32" i="3" s="1"/>
  <c r="D26" i="3"/>
  <c r="E26" i="3" s="1"/>
  <c r="D29" i="3"/>
  <c r="E29" i="3" s="1"/>
  <c r="D13" i="3"/>
  <c r="E13" i="3" s="1"/>
  <c r="D23" i="3"/>
  <c r="E23" i="3" s="1"/>
  <c r="D39" i="3"/>
  <c r="E39" i="3" s="1"/>
  <c r="D7" i="3"/>
  <c r="G7" i="8"/>
  <c r="G15" i="8"/>
  <c r="G23" i="8"/>
  <c r="G31" i="8"/>
  <c r="G39" i="8"/>
  <c r="G47" i="8"/>
  <c r="G55" i="8"/>
  <c r="G71" i="8"/>
  <c r="G79" i="8"/>
  <c r="G87" i="8"/>
  <c r="G8" i="8"/>
  <c r="G16" i="8"/>
  <c r="G24" i="8"/>
  <c r="G32" i="8"/>
  <c r="G40" i="8"/>
  <c r="G48" i="8"/>
  <c r="G56" i="8"/>
  <c r="G64" i="8"/>
  <c r="G72" i="8"/>
  <c r="G80" i="8"/>
  <c r="G88" i="8"/>
  <c r="G63" i="8"/>
  <c r="G17" i="8"/>
  <c r="G25" i="8"/>
  <c r="G33" i="8"/>
  <c r="G41" i="8"/>
  <c r="G49" i="8"/>
  <c r="G57" i="8"/>
  <c r="G65" i="8"/>
  <c r="G73" i="8"/>
  <c r="G81" i="8"/>
  <c r="G89" i="8"/>
  <c r="G10" i="8"/>
  <c r="G18" i="8"/>
  <c r="G26" i="8"/>
  <c r="G34" i="8"/>
  <c r="G42" i="8"/>
  <c r="G50" i="8"/>
  <c r="G58" i="8"/>
  <c r="G66" i="8"/>
  <c r="G74" i="8"/>
  <c r="G82" i="8"/>
  <c r="G90" i="8"/>
  <c r="G93" i="8"/>
  <c r="G5" i="8"/>
  <c r="G13" i="8"/>
  <c r="G21" i="8"/>
  <c r="G29" i="8"/>
  <c r="G37" i="8"/>
  <c r="G45" i="8"/>
  <c r="G53" i="8"/>
  <c r="G61" i="8"/>
  <c r="G69" i="8"/>
  <c r="G77" i="8"/>
  <c r="G85" i="8"/>
  <c r="G2" i="8"/>
  <c r="G3" i="8"/>
  <c r="G27" i="8"/>
  <c r="G35" i="8"/>
  <c r="G43" i="8"/>
  <c r="G51" i="8"/>
  <c r="G59" i="8"/>
  <c r="G67" i="8"/>
  <c r="G75" i="8"/>
  <c r="G83" i="8"/>
  <c r="G4" i="8"/>
  <c r="G12" i="8"/>
  <c r="G20" i="8"/>
  <c r="G28" i="8"/>
  <c r="G36" i="8"/>
  <c r="G44" i="8"/>
  <c r="G52" i="8"/>
  <c r="G60" i="8"/>
  <c r="G68" i="8"/>
  <c r="G76" i="8"/>
  <c r="G84" i="8"/>
  <c r="G11" i="8"/>
  <c r="B32" i="11"/>
  <c r="G6" i="8"/>
  <c r="G62" i="8"/>
  <c r="G91" i="8"/>
  <c r="G19" i="8"/>
  <c r="G14" i="8"/>
  <c r="G38" i="8"/>
  <c r="G78" i="8"/>
  <c r="B17" i="11"/>
  <c r="B20" i="11"/>
  <c r="B23" i="11"/>
  <c r="B26" i="11"/>
  <c r="G92" i="8"/>
  <c r="G22" i="8"/>
  <c r="G54" i="8"/>
  <c r="G86" i="8"/>
  <c r="B4" i="11"/>
  <c r="B7" i="11"/>
  <c r="G30" i="8"/>
  <c r="G46" i="8"/>
  <c r="G70" i="8"/>
  <c r="B13" i="11"/>
  <c r="B29" i="11"/>
  <c r="B39" i="11"/>
  <c r="B36" i="11"/>
  <c r="G94" i="8"/>
  <c r="B29" i="3"/>
  <c r="B7" i="3"/>
  <c r="B10" i="3"/>
  <c r="B13" i="3"/>
  <c r="B17" i="3"/>
  <c r="B23" i="3"/>
  <c r="B26" i="3"/>
  <c r="B32" i="3"/>
  <c r="B39" i="3"/>
  <c r="B20" i="3"/>
  <c r="B4" i="3"/>
  <c r="B36" i="3"/>
  <c r="D4" i="3" l="1"/>
  <c r="E4" i="3" s="1"/>
  <c r="E7" i="3"/>
  <c r="D36" i="3"/>
  <c r="E36" i="3" s="1"/>
  <c r="E3" i="4"/>
  <c r="E2" i="4"/>
</calcChain>
</file>

<file path=xl/sharedStrings.xml><?xml version="1.0" encoding="utf-8"?>
<sst xmlns="http://schemas.openxmlformats.org/spreadsheetml/2006/main" count="1500" uniqueCount="272">
  <si>
    <t>Performance</t>
  </si>
  <si>
    <t xml:space="preserve"> </t>
  </si>
  <si>
    <t>1.1.1</t>
  </si>
  <si>
    <t>à évaluer</t>
  </si>
  <si>
    <t>1.1.2</t>
  </si>
  <si>
    <t>1.1.3</t>
  </si>
  <si>
    <t>1.2.1</t>
  </si>
  <si>
    <t>Débutante</t>
  </si>
  <si>
    <t>1.2.2</t>
  </si>
  <si>
    <t>Experte</t>
  </si>
  <si>
    <t>1.2.3</t>
  </si>
  <si>
    <t>1.2.4</t>
  </si>
  <si>
    <t>Avancée</t>
  </si>
  <si>
    <t>1.2.5</t>
  </si>
  <si>
    <t>Compétences</t>
  </si>
  <si>
    <t>Énoncé</t>
  </si>
  <si>
    <t>Intermédiaire</t>
  </si>
  <si>
    <t>Niveau de performance</t>
  </si>
  <si>
    <t>Compétences techniques</t>
  </si>
  <si>
    <t>Compétences professionnelles</t>
  </si>
  <si>
    <t>Compétences personnelles</t>
  </si>
  <si>
    <t>1.1</t>
  </si>
  <si>
    <t>1.2</t>
  </si>
  <si>
    <t>2.1</t>
  </si>
  <si>
    <t>2.2</t>
  </si>
  <si>
    <t>3.1</t>
  </si>
  <si>
    <t>2.1.1</t>
  </si>
  <si>
    <t>2.1.2</t>
  </si>
  <si>
    <t>2.1.3</t>
  </si>
  <si>
    <t>2.2.1</t>
  </si>
  <si>
    <t>Je spécifie les besoins du client et le domaine</t>
  </si>
  <si>
    <t>J'utilise une approche orientée objet dans la définition d'une solution informatique</t>
  </si>
  <si>
    <t>J'utilise le langage de notation UML</t>
  </si>
  <si>
    <t>J'utilise les techniques et outils du génie logiciel à la résolution de problème</t>
  </si>
  <si>
    <t>J'utilise des méthodes et outils à l'implantation de la gestion des connaissances</t>
  </si>
  <si>
    <t>Je planifie mes apprentissages pour améliorer ma performance dans mon travail</t>
  </si>
  <si>
    <t>Je communique dans mon organisation</t>
  </si>
  <si>
    <t>J'interagis avec mon milieu de vie familial et social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</si>
  <si>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</si>
  <si>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</si>
  <si>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</si>
  <si>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</si>
  <si>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</si>
  <si>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</si>
  <si>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</si>
  <si>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</si>
  <si>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</si>
  <si>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</si>
  <si>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</si>
  <si>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</si>
  <si>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</si>
  <si>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</si>
  <si>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J'établis la relation et transmets un feed-back nécessaire à la compréhension mutuelle</t>
  </si>
  <si>
    <t>Je construis un réseau relationnel et je l'utilise comme aide et support à mon action</t>
  </si>
  <si>
    <t>J'applique la technique de l'écoute active</t>
  </si>
  <si>
    <t>Je trouve des façons d'entrer en contact avec autrui</t>
  </si>
  <si>
    <t>Je classifie les actions en fonction de leur urgence et de leur importance dans un contexte en évolution</t>
  </si>
  <si>
    <t>Je décide rapidement</t>
  </si>
  <si>
    <t>Je réalise mes objectifs en faisant face aux difficultés et obstacles de tout ordre rencontrés</t>
  </si>
  <si>
    <t>J'évalue l'utilisation des moyens dans le cadre d'une réalisation familiale ou sociale à portée collective</t>
  </si>
  <si>
    <t>J'autogère mon activité pour améliorer ma performance dans diverses situations de ma vie familiale et sociale</t>
  </si>
  <si>
    <t>J'influence mes interlocuteurs internes et externes afin de parvenir à un accord sur un sujet donné</t>
  </si>
  <si>
    <t>Je synthétise les information à transmettre et j'en planifie leur diffusion</t>
  </si>
  <si>
    <t>Je prête attention aux autres et j'intègre les informations fournies par l'environnement</t>
  </si>
  <si>
    <t>J'analyse les  composants d'un problème, d'une situation et les liens qui les unissent en vue de leur traitement</t>
  </si>
  <si>
    <t>Je m'adapte à des situations variées en fonction des divers caractéristiques de l'environnement</t>
  </si>
  <si>
    <t>2.3</t>
  </si>
  <si>
    <t>J'autocontrôle les situations dans mon organisation</t>
  </si>
  <si>
    <t>2.3.1</t>
  </si>
  <si>
    <t xml:space="preserve">Je pense de façon critique </t>
  </si>
  <si>
    <t>2.3.2</t>
  </si>
  <si>
    <t>J'agis de façon logique pour évaluer les situations, résoudre les problèmes et prendre des décisions</t>
  </si>
  <si>
    <t>2.3.3</t>
  </si>
  <si>
    <t>J'analyse des problèmes en mettant en relation des situations pratiques et des notions théoriques</t>
  </si>
  <si>
    <t>2.3.4</t>
  </si>
  <si>
    <t>J'utilise des notions théoriques pour analyser un cas d'entreprise et en dégager les problèmes de communication</t>
  </si>
  <si>
    <t>2.3.5</t>
  </si>
  <si>
    <t>J'utilise des notions théoriques pour les appliquer à une situation organisationnelle concrète</t>
  </si>
  <si>
    <t>2.4</t>
  </si>
  <si>
    <t>J'apprends de mon activité dans mon organsation</t>
  </si>
  <si>
    <t>2.4.1</t>
  </si>
  <si>
    <t>J'utilise une rétroaction pour corriger et améliorer ma performance et mon travail d'un cas à l'autre</t>
  </si>
  <si>
    <t>2.4.2</t>
  </si>
  <si>
    <t>J'autocontrôle ma performance et mon travail</t>
  </si>
  <si>
    <t>2.5</t>
  </si>
  <si>
    <t>Je travaille avec les autres dans mon organisation</t>
  </si>
  <si>
    <t>2.5.1</t>
  </si>
  <si>
    <t>Je planifie ma façon de travailler en groupe pour analyser un cas d'entreprise ou pour tout autre travail</t>
  </si>
  <si>
    <t>2.5.2</t>
  </si>
  <si>
    <t>Je synthétise mes idées en groupe en prêtant attention aux idées des autres</t>
  </si>
  <si>
    <t>2.5.3</t>
  </si>
  <si>
    <t>Je m'adapte aux pensées et aux opinions des autres dans un groupe</t>
  </si>
  <si>
    <t>2.5.4</t>
  </si>
  <si>
    <t>J'évalue l'intérêt de mon point de vue pour atteindre des résultats de groupe</t>
  </si>
  <si>
    <t>2.5.5</t>
  </si>
  <si>
    <t>J'indui une approche de groupe tout en développant ma propre analyse</t>
  </si>
  <si>
    <t>2.5.6</t>
  </si>
  <si>
    <t>J'autogère mon activité pour améliorer ma performance</t>
  </si>
  <si>
    <t>Je synthétise une analyse de cas en respectant un modèle précis</t>
  </si>
  <si>
    <t>2.2.2</t>
  </si>
  <si>
    <t>Je porte attention aux explications et je les intègre à d'autres contextes organisationnels</t>
  </si>
  <si>
    <t>2.2.3</t>
  </si>
  <si>
    <t>Je synthétise mes idées à l'oral à l'aide d'éléments pratiques et théoriques</t>
  </si>
  <si>
    <t>2.2.4</t>
  </si>
  <si>
    <t xml:space="preserve">Je synthétise des informations de nature variée à l'écrit, ou à l'oral à des fins d'information et communication </t>
  </si>
  <si>
    <t>J'identifie les connaissances préalables du domaine étudié</t>
  </si>
  <si>
    <t>J'applique les techniques pour configurer l'environnement logiciel</t>
  </si>
  <si>
    <t>J'applique les techniques de communication avec la personne tutrice et les pairs à l'aide des outils proposés dans le cours</t>
  </si>
  <si>
    <t>2.1.4</t>
  </si>
  <si>
    <t>J'autoévalue mes apprentissages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</si>
  <si>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</si>
  <si>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</si>
  <si>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</si>
  <si>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</si>
  <si>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</si>
  <si>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</si>
  <si>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</si>
  <si>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</si>
  <si>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</si>
  <si>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</si>
  <si>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</si>
  <si>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</si>
  <si>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</si>
  <si>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</si>
  <si>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</si>
  <si>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</si>
  <si>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</si>
  <si>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</si>
  <si>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</si>
  <si>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</si>
  <si>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</si>
  <si>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J'utilise des transformations XSLT et des instructions CSS</t>
  </si>
  <si>
    <t>J'utilise une technique de conception fondée sur la création de diagrammes d'interactions et de classes</t>
  </si>
  <si>
    <t>J'implémente une conception informatique</t>
  </si>
  <si>
    <t>J'applique une technique de définition de classes logicielles à partir d'un diagramme de classes de conception</t>
  </si>
  <si>
    <t>Je traduis un algorithme donné dans un langage évolué de programmation</t>
  </si>
  <si>
    <t>J’identifie les composantes et la fonctionnalité d'un système de gestion de bases de données (SGBD)</t>
  </si>
  <si>
    <t>Je décris globalement les différents types de bases de données existantes : relationnel, objet, objet-relationnel, déductif, etc.</t>
  </si>
  <si>
    <t>J’utilise le langage SQL</t>
  </si>
  <si>
    <t>Je produis un modèle de base de données relationnelle pour un domaine à partir de son diagramme de classes</t>
  </si>
  <si>
    <t>Je produis des plans de tests à partir d’un dossier d’analyse</t>
  </si>
  <si>
    <t>J'utilise une méthode systématique de programmation</t>
  </si>
  <si>
    <t>J'utilise le langage de programmation JAVA</t>
  </si>
  <si>
    <t>Je précise ce qu’est l’information non structurée et le rôle qu’elle joue dans l’organisation</t>
  </si>
  <si>
    <t>J'utilise les techniques classiques de recherche d'informations (expressions régulières, recherche par mots-clés, etc.) et les techniques Web (algorithmes topologiques tels que PageRank et HUBS, filtrage collaboratif)</t>
  </si>
  <si>
    <t>Je précise les facteurs humains motivant les designs de conception des interfaces humain-machine</t>
  </si>
  <si>
    <t>J'applique les théories et modèles de base dans des cas pratiques de conception d’IHM</t>
  </si>
  <si>
    <t>J'applique les méthodes d’évaluation à des cas concrets et j'utilise les résultats des évaluations afin d’améliorer les designs d’IHM</t>
  </si>
  <si>
    <t>J'explicite le modèle logiciel Modèle-Vue-Contrôleur (MVC)  et les patrons de conception associés au développement d’IHM</t>
  </si>
  <si>
    <t>Japplique les processus de base en création d’IHM : conception, évaluation, développement.</t>
  </si>
  <si>
    <t>J'utilise des algorithmes de tri classiques, ainsi que des algorithmes de recherche et d’extraction de l’information</t>
  </si>
  <si>
    <t>Je programme en C++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</si>
  <si>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</si>
  <si>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</si>
  <si>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</si>
  <si>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</si>
  <si>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</si>
  <si>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</si>
  <si>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</si>
  <si>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</si>
  <si>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</si>
  <si>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</si>
  <si>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</si>
  <si>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</si>
  <si>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</si>
  <si>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</si>
  <si>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</si>
  <si>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</si>
  <si>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</si>
  <si>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</si>
  <si>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</si>
  <si>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</si>
  <si>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</si>
  <si>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J'intègre des systèmes d'information dans mon organisation</t>
  </si>
  <si>
    <t>J'identifie les notions de base sur l'organisation et les systèmes d'information (SI)</t>
  </si>
  <si>
    <t>J'analyse divers systèmes d'information en vue de formuler des recommandations</t>
  </si>
  <si>
    <t>J'identifie les bénéfices et les risques offerts par les TI</t>
  </si>
  <si>
    <t>J'applique l'analyse de la chaîne de valeur et des forces compétitives</t>
  </si>
  <si>
    <t>Je planifie la gestion des réseaux sociaux dans un cadre stratégique organisationnel.</t>
  </si>
  <si>
    <t>J'intègre des systèmes d'aide à la décision dans mon organisation</t>
  </si>
  <si>
    <t>J'utilise les principales méthodes statistiques et probabilistes utilisées dans le cadre de problèmes structurés.</t>
  </si>
  <si>
    <t>Je décris le positionnement de la gestion des connaissances (GC) et des technologies dans mon organisation</t>
  </si>
  <si>
    <t>J'explicite les différents processus formant le cycle de la GC ainsi que les activités associées à chaque processus</t>
  </si>
  <si>
    <t>J'explicite le rôle des TIC dans les processus de la GC d'une organisation</t>
  </si>
  <si>
    <t>J'identifie la place et l'instrumentation de l'intelligence artificielle (IA) dans l'organisation</t>
  </si>
  <si>
    <t>J'illustre et utilise les méthodes, les techniques et les outils de l'intelligence artificielle</t>
  </si>
  <si>
    <t>J'utilise les technologies de l'information en support aux méthodes de formation</t>
  </si>
  <si>
    <t>J'explicite les enjeux de la formation en milieu de travail</t>
  </si>
  <si>
    <t>J'analyse les besoins de formation dans la perspective d’une stratégie organisationnelle</t>
  </si>
  <si>
    <t>J’explicite les caractéristiques des diverses technologies utilisées pour supporter l’apprentissage</t>
  </si>
  <si>
    <t xml:space="preserve">Je conçois un module de formation de type e¬learning tout en appliquant une démarche d'ingénierie pédagogique </t>
  </si>
  <si>
    <t>J'utilise les techniques informatiques des entrepôts de données</t>
  </si>
  <si>
    <t>J'utilise la méthode extraction-transformation-chargement </t>
  </si>
  <si>
    <t>Je discrimine des méthodes d’indexation multidimensionnelle </t>
  </si>
  <si>
    <t>J'analyse les méthodes d’estimation et de sélections des vues </t>
  </si>
  <si>
    <t>Je construis et j'utilise un schéma de cube de données en étoile ou en flocon </t>
  </si>
  <si>
    <t>J'utilise le langage Multidimensional Expressions (MDX) </t>
  </si>
  <si>
    <t>J'utilise les opérations OLAP (drill-down, rollup, pivot, etc.) </t>
  </si>
  <si>
    <t>Je précise des techniques d’indexation des données non-structurées et semi-structurées </t>
  </si>
  <si>
    <t>1.3</t>
  </si>
  <si>
    <t>J'utilise les principes des réseaux d'entreprises et leur architecture à la conception et planification d'un réseau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</si>
  <si>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</si>
  <si>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</si>
  <si>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</si>
  <si>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</si>
  <si>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</si>
  <si>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</si>
  <si>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</si>
  <si>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</si>
  <si>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</si>
  <si>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</si>
  <si>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</si>
  <si>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J'identifie les différents modèles conceptuels de réseau</t>
  </si>
  <si>
    <t>J'identifie les types d'accès des réseaux de communication</t>
  </si>
  <si>
    <t>Je discrimine les types d'architecture des réseaux locaux de celles de type longue distance</t>
  </si>
  <si>
    <t>Je mets en place un réseau</t>
  </si>
  <si>
    <t>J'identifie les éléments de sécurité d'un réseau</t>
  </si>
  <si>
    <t>J'identifie les principaux enjeux de sécurité des réseaux informatiques</t>
  </si>
  <si>
    <t>J'explique les types d'attaques auxquels un réseau informatique peut faire face</t>
  </si>
  <si>
    <t>Je classifie et j'instaure les mécanismes de protection intégrés aux systèmes d'exploitation</t>
  </si>
  <si>
    <t>J'utilise certaines fonctions des systèmes d'exploitation pour assurer la protection des postes de travail et des serveurs</t>
  </si>
  <si>
    <t>J'identifie les principaux enjeux de sécurité des réseaux sans fil et les techniques de mitigation;</t>
  </si>
  <si>
    <t>Je contruis et j'applique une stratégie de sécurité globale sur un réseau informatique de petite et moyenne entreprise.</t>
  </si>
  <si>
    <t xml:space="preserve">Performance </t>
  </si>
  <si>
    <t>Compétence</t>
  </si>
  <si>
    <t>Cat.</t>
  </si>
  <si>
    <t>Sous-cat.</t>
  </si>
  <si>
    <t>1 Compétences techniques</t>
  </si>
  <si>
    <t>2 Compétences professionnelles</t>
  </si>
  <si>
    <t>3 Compétences personnelles</t>
  </si>
  <si>
    <t>Temps 1</t>
  </si>
  <si>
    <t>Temps 2</t>
  </si>
  <si>
    <t>Évolution</t>
  </si>
  <si>
    <t>Projets et compétences</t>
  </si>
  <si>
    <t>Projet 1</t>
  </si>
  <si>
    <t>Projet 2</t>
  </si>
  <si>
    <t>Projet 3</t>
  </si>
  <si>
    <t>Projet 4</t>
  </si>
  <si>
    <t>Projet 5</t>
  </si>
  <si>
    <t>Projet 6</t>
  </si>
  <si>
    <t>Appliquer les théories et modèles de base dans des cas pratiques de conception d'IHM</t>
  </si>
  <si>
    <t>Expliciter le modèle logiciel Modèle-Vue-Contrôleur (MVC) et les patrons de conception associés au développement d’IHM</t>
  </si>
  <si>
    <t>Utiliser une méthode systématique de programmation</t>
  </si>
  <si>
    <t>Produire un modèle de base de données relationnelle pour un domaine à partir de son diagramme de classes</t>
  </si>
  <si>
    <t>Utiliser le langage SQL</t>
  </si>
  <si>
    <t xml:space="preserve">Utiliser une méthode systématique de programmation </t>
  </si>
  <si>
    <t>Construire et utiliser un schéma de cube de données en étoile ou en flocon</t>
  </si>
  <si>
    <t>Utiliser le langage SQL.</t>
  </si>
  <si>
    <t>Utiliser les techniques informatiques des entrepôts de données.</t>
  </si>
  <si>
    <t>Utiliser le langage de programmation JAVA</t>
  </si>
  <si>
    <t>Expliciter les activités correspondant à l’analyse des besoins et du domaine</t>
  </si>
  <si>
    <t>Utiliser une approche orientée objet dans la définition d’une solution informatique</t>
  </si>
  <si>
    <t>Utiliser le langage de notation UML</t>
  </si>
  <si>
    <t>Utiliser une technique de conception fondée sur la création de diagrammes d’interactions et de classes</t>
  </si>
  <si>
    <t>Appliquer les processus de base en création d’IHM : conception, évaluation, développement</t>
  </si>
  <si>
    <t>Utiliser le langage de programmation C++</t>
  </si>
  <si>
    <t xml:space="preserve">  Outil de gestion de référence bibliographiques</t>
  </si>
  <si>
    <t xml:space="preserve">  Application mobile pour mesurer l’accélération et transmettre l’information à un serveur</t>
  </si>
  <si>
    <t xml:space="preserve">  Entrepôt de données pour une institution universitaire</t>
  </si>
  <si>
    <t xml:space="preserve">  Indexation du contenu d’un cours avec Lucene</t>
  </si>
  <si>
    <t xml:space="preserve">  Application de support à une ou des activités de traitement de l’information de l’entreprise</t>
  </si>
  <si>
    <t xml:space="preserve">  Système de gestion de la clientèle pour un gym</t>
  </si>
  <si>
    <t>Autodiagnostic de vos compétences | Temps 1</t>
  </si>
  <si>
    <t>Bilan sur vos compétences | Temps 1</t>
  </si>
  <si>
    <t>Bilan sur vos compétences | Temps 2</t>
  </si>
  <si>
    <t>Autodiagnostic de vos compétences | Temps 2</t>
  </si>
  <si>
    <t>J'utilise les techniques classiques de recherche d'informations (expressions régulières, etc.) et les techniques Web (algorithmes topologiques tels que PageRank et HUBS)</t>
  </si>
  <si>
    <t>Projet 7</t>
  </si>
  <si>
    <t>Réseautique et gestion des technologies de l’information</t>
  </si>
  <si>
    <t>Projet 8</t>
  </si>
  <si>
    <t>Bases de données, programmation, intelligence artificielle de base et conception</t>
  </si>
  <si>
    <t xml:space="preserve">Utiliser les techniques classiques de recherche d'informations (expressions régulières, recherche par mots-clés, etc.) et les techniques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</si>
</sst>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477DC1"/>
        <bgColor indexed="64"/>
      </patternFill>
    </fill>
    <fill>
      <patternFill patternType="solid">
        <fgColor rgb="FFD9CDAF"/>
        <bgColor indexed="64"/>
      </patternFill>
    </fill>
    <fill>
      <patternFill patternType="solid">
        <fgColor rgb="FFF0EBE0"/>
        <bgColor indexed="64"/>
      </patternFill>
    </fill>
    <fill>
      <patternFill patternType="solid">
        <fgColor rgb="FFCAD9F6"/>
        <bgColor indexed="64"/>
      </patternFill>
    </fill>
    <fill>
      <patternFill patternType="solid">
        <fgColor rgb="FFEAF0FC"/>
        <bgColor indexed="64"/>
      </patternFill>
    </fill>
    <fill>
      <patternFill patternType="solid">
        <fgColor rgb="FFE5D1EB"/>
        <bgColor indexed="64"/>
      </patternFill>
    </fill>
    <fill>
      <patternFill patternType="solid">
        <fgColor rgb="FFF2E7F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indexed="64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/>
      <right style="medium">
        <color theme="1"/>
      </right>
      <top style="thin">
        <color indexed="64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/>
    <xf numFmtId="0" fontId="0" fillId="4" borderId="0" xfId="0" applyFill="1"/>
    <xf numFmtId="0" fontId="3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5" fillId="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left"/>
    </xf>
    <xf numFmtId="0" fontId="0" fillId="2" borderId="8" xfId="0" applyFill="1" applyBorder="1"/>
    <xf numFmtId="0" fontId="2" fillId="2" borderId="4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9" fontId="10" fillId="4" borderId="10" xfId="1" applyFont="1" applyFill="1" applyBorder="1" applyAlignment="1">
      <alignment horizontal="center"/>
    </xf>
    <xf numFmtId="0" fontId="2" fillId="0" borderId="11" xfId="0" applyFont="1" applyBorder="1"/>
    <xf numFmtId="9" fontId="1" fillId="0" borderId="0" xfId="1" applyFont="1" applyFill="1" applyBorder="1" applyAlignment="1">
      <alignment horizontal="center"/>
    </xf>
    <xf numFmtId="0" fontId="0" fillId="0" borderId="15" xfId="0" applyBorder="1"/>
    <xf numFmtId="0" fontId="2" fillId="0" borderId="1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/>
    <xf numFmtId="0" fontId="0" fillId="0" borderId="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6" xfId="0" applyBorder="1"/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9" fontId="0" fillId="0" borderId="1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8" xfId="0" applyFont="1" applyBorder="1"/>
    <xf numFmtId="0" fontId="10" fillId="0" borderId="14" xfId="0" applyFont="1" applyBorder="1"/>
    <xf numFmtId="0" fontId="0" fillId="0" borderId="8" xfId="0" applyBorder="1"/>
    <xf numFmtId="0" fontId="0" fillId="0" borderId="14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0" borderId="22" xfId="0" applyBorder="1"/>
    <xf numFmtId="0" fontId="5" fillId="8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5" fillId="10" borderId="3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right" vertical="center"/>
    </xf>
    <xf numFmtId="0" fontId="5" fillId="10" borderId="4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0" fillId="12" borderId="0" xfId="0" applyFill="1" applyAlignment="1">
      <alignment horizontal="right" vertical="center"/>
    </xf>
    <xf numFmtId="0" fontId="5" fillId="12" borderId="3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0" fontId="0" fillId="8" borderId="0" xfId="0" applyFill="1" applyAlignment="1">
      <alignment horizontal="right" vertical="center"/>
    </xf>
    <xf numFmtId="0" fontId="3" fillId="7" borderId="7" xfId="0" applyFont="1" applyFill="1" applyBorder="1"/>
    <xf numFmtId="0" fontId="3" fillId="7" borderId="8" xfId="0" applyFont="1" applyFill="1" applyBorder="1" applyAlignment="1">
      <alignment horizontal="left"/>
    </xf>
    <xf numFmtId="0" fontId="3" fillId="7" borderId="4" xfId="0" applyFont="1" applyFill="1" applyBorder="1"/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/>
    <xf numFmtId="0" fontId="2" fillId="8" borderId="11" xfId="0" applyFont="1" applyFill="1" applyBorder="1" applyAlignment="1">
      <alignment horizontal="right"/>
    </xf>
    <xf numFmtId="0" fontId="10" fillId="4" borderId="10" xfId="0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9" fontId="10" fillId="0" borderId="10" xfId="1" applyFont="1" applyFill="1" applyBorder="1" applyAlignment="1">
      <alignment horizontal="center"/>
    </xf>
    <xf numFmtId="0" fontId="2" fillId="11" borderId="7" xfId="0" applyFont="1" applyFill="1" applyBorder="1"/>
    <xf numFmtId="0" fontId="2" fillId="11" borderId="8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0" fillId="11" borderId="10" xfId="0" applyFont="1" applyFill="1" applyBorder="1" applyAlignment="1">
      <alignment horizontal="center"/>
    </xf>
    <xf numFmtId="0" fontId="0" fillId="11" borderId="8" xfId="0" applyFill="1" applyBorder="1"/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9" borderId="4" xfId="0" applyFont="1" applyFill="1" applyBorder="1" applyAlignment="1">
      <alignment horizontal="left"/>
    </xf>
    <xf numFmtId="0" fontId="10" fillId="9" borderId="10" xfId="0" applyFont="1" applyFill="1" applyBorder="1" applyAlignment="1">
      <alignment horizontal="center"/>
    </xf>
    <xf numFmtId="0" fontId="2" fillId="9" borderId="7" xfId="0" applyFont="1" applyFill="1" applyBorder="1"/>
    <xf numFmtId="0" fontId="2" fillId="9" borderId="8" xfId="0" applyFont="1" applyFill="1" applyBorder="1" applyAlignment="1">
      <alignment horizontal="left"/>
    </xf>
    <xf numFmtId="0" fontId="0" fillId="9" borderId="8" xfId="0" applyFill="1" applyBorder="1"/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13" borderId="23" xfId="0" applyFont="1" applyFill="1" applyBorder="1" applyAlignment="1">
      <alignment horizontal="center" vertical="center"/>
    </xf>
    <xf numFmtId="0" fontId="19" fillId="13" borderId="24" xfId="0" applyFont="1" applyFill="1" applyBorder="1" applyAlignment="1">
      <alignment horizontal="center" vertical="center"/>
    </xf>
    <xf numFmtId="0" fontId="17" fillId="13" borderId="10" xfId="0" applyFont="1" applyFill="1" applyBorder="1"/>
    <xf numFmtId="0" fontId="16" fillId="13" borderId="10" xfId="0" applyFont="1" applyFill="1" applyBorder="1"/>
    <xf numFmtId="0" fontId="12" fillId="13" borderId="10" xfId="0" applyFont="1" applyFill="1" applyBorder="1"/>
    <xf numFmtId="0" fontId="0" fillId="13" borderId="0" xfId="0" applyFill="1"/>
    <xf numFmtId="0" fontId="0" fillId="13" borderId="21" xfId="0" applyFill="1" applyBorder="1"/>
    <xf numFmtId="0" fontId="11" fillId="13" borderId="10" xfId="0" applyFont="1" applyFill="1" applyBorder="1"/>
    <xf numFmtId="0" fontId="19" fillId="13" borderId="0" xfId="0" applyFont="1" applyFill="1" applyAlignment="1">
      <alignment horizontal="center" vertical="center"/>
    </xf>
    <xf numFmtId="0" fontId="19" fillId="13" borderId="25" xfId="0" applyFont="1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/>
    <xf numFmtId="0" fontId="0" fillId="13" borderId="0" xfId="0" applyFill="1" applyAlignment="1">
      <alignment vertical="center" wrapText="1"/>
    </xf>
    <xf numFmtId="0" fontId="0" fillId="13" borderId="31" xfId="0" applyFill="1" applyBorder="1" applyAlignment="1">
      <alignment vertical="center" wrapText="1"/>
    </xf>
    <xf numFmtId="0" fontId="0" fillId="13" borderId="32" xfId="0" applyFill="1" applyBorder="1"/>
    <xf numFmtId="0" fontId="0" fillId="13" borderId="33" xfId="0" applyFill="1" applyBorder="1" applyAlignment="1">
      <alignment vertical="center" wrapText="1"/>
    </xf>
    <xf numFmtId="0" fontId="0" fillId="13" borderId="35" xfId="0" applyFill="1" applyBorder="1"/>
    <xf numFmtId="0" fontId="3" fillId="4" borderId="0" xfId="0" applyFont="1" applyFill="1" applyAlignment="1">
      <alignment horizontal="right" vertical="center"/>
    </xf>
    <xf numFmtId="0" fontId="2" fillId="10" borderId="11" xfId="0" applyFont="1" applyFill="1" applyBorder="1" applyAlignment="1">
      <alignment horizontal="right"/>
    </xf>
    <xf numFmtId="0" fontId="2" fillId="12" borderId="11" xfId="0" applyFont="1" applyFill="1" applyBorder="1" applyAlignment="1">
      <alignment horizontal="right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14" fillId="6" borderId="10" xfId="0" applyFont="1" applyFill="1" applyBorder="1" applyAlignment="1">
      <alignment horizontal="center" vertical="center"/>
    </xf>
    <xf numFmtId="0" fontId="15" fillId="6" borderId="10" xfId="0" applyFont="1" applyFill="1" applyBorder="1"/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9" fillId="7" borderId="17" xfId="0" applyFont="1" applyFill="1" applyBorder="1" applyAlignment="1">
      <alignment horizontal="right" vertical="center" wrapText="1"/>
    </xf>
    <xf numFmtId="0" fontId="0" fillId="7" borderId="18" xfId="0" applyFill="1" applyBorder="1" applyAlignment="1">
      <alignment horizontal="right" wrapText="1"/>
    </xf>
    <xf numFmtId="0" fontId="3" fillId="12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/>
    <xf numFmtId="0" fontId="9" fillId="9" borderId="5" xfId="0" applyFont="1" applyFill="1" applyBorder="1" applyAlignment="1">
      <alignment horizontal="right" vertical="center" wrapText="1"/>
    </xf>
    <xf numFmtId="0" fontId="0" fillId="9" borderId="13" xfId="0" applyFill="1" applyBorder="1" applyAlignment="1">
      <alignment horizontal="right" wrapText="1"/>
    </xf>
    <xf numFmtId="0" fontId="9" fillId="11" borderId="5" xfId="0" applyFont="1" applyFill="1" applyBorder="1" applyAlignment="1">
      <alignment horizontal="right" wrapText="1"/>
    </xf>
    <xf numFmtId="0" fontId="0" fillId="11" borderId="13" xfId="0" applyFill="1" applyBorder="1" applyAlignment="1">
      <alignment horizontal="right" wrapText="1"/>
    </xf>
    <xf numFmtId="0" fontId="0" fillId="7" borderId="5" xfId="0" applyFill="1" applyBorder="1"/>
    <xf numFmtId="0" fontId="0" fillId="7" borderId="13" xfId="0" applyFill="1" applyBorder="1"/>
    <xf numFmtId="0" fontId="0" fillId="9" borderId="5" xfId="0" applyFill="1" applyBorder="1"/>
    <xf numFmtId="0" fontId="0" fillId="9" borderId="20" xfId="0" applyFill="1" applyBorder="1"/>
    <xf numFmtId="0" fontId="0" fillId="9" borderId="13" xfId="0" applyFill="1" applyBorder="1"/>
    <xf numFmtId="0" fontId="0" fillId="11" borderId="5" xfId="0" applyFill="1" applyBorder="1"/>
    <xf numFmtId="0" fontId="0" fillId="11" borderId="20" xfId="0" applyFill="1" applyBorder="1"/>
    <xf numFmtId="0" fontId="0" fillId="11" borderId="13" xfId="0" applyFill="1" applyBorder="1"/>
    <xf numFmtId="0" fontId="3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13" borderId="27" xfId="0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13" borderId="26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3" fillId="6" borderId="10" xfId="0" applyFont="1" applyFill="1" applyBorder="1"/>
    <xf numFmtId="0" fontId="0" fillId="0" borderId="34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78"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2"/>
        </patternFill>
      </fill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4C2D5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4C2D5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</dxfs>
  <tableStyles count="0" defaultTableStyle="TableStyleMedium2" defaultPivotStyle="PivotStyleLight16"/>
  <colors>
    <mruColors>
      <color rgb="FFB4C2D5"/>
      <color rgb="FFB7DAEC"/>
      <color rgb="FF59B5EC"/>
      <color rgb="FF477DC1"/>
      <color rgb="FFFFFFFF"/>
      <color rgb="FFF2E7F5"/>
      <color rgb="FFE5D1EB"/>
      <color rgb="FFEAF0FC"/>
      <color rgb="FFCAD9F6"/>
      <color rgb="FFF0E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E97" totalsRowShown="0" headerRowBorderDxfId="57" tableBorderDxfId="56" totalsRowBorderDxfId="55">
  <autoFilter ref="A1:E97" xr:uid="{00000000-0009-0000-0100-000001000000}"/>
  <tableColumns count="5">
    <tableColumn id="1" xr3:uid="{00000000-0010-0000-0000-000001000000}" name="Cat." dataDxfId="54"/>
    <tableColumn id="2" xr3:uid="{00000000-0010-0000-0000-000002000000}" name="Sous-cat." dataDxfId="53"/>
    <tableColumn id="3" xr3:uid="{00000000-0010-0000-0000-000003000000}" name="Compétence" dataDxfId="52"/>
    <tableColumn id="4" xr3:uid="{00000000-0010-0000-0000-000004000000}" name="Énoncé" dataDxfId="51"/>
    <tableColumn id="5" xr3:uid="{00000000-0010-0000-0000-000005000000}" name="Performance" dataDxfId="50">
      <calculatedColumnFormula>'Temps 1'!E17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au14" displayName="Tableau14" ref="A1:E97" totalsRowShown="0" headerRowBorderDxfId="29" tableBorderDxfId="28" totalsRowBorderDxfId="27">
  <autoFilter ref="A1:E97" xr:uid="{00000000-0009-0000-0100-000003000000}"/>
  <tableColumns count="5">
    <tableColumn id="1" xr3:uid="{00000000-0010-0000-0100-000001000000}" name="Cat." dataDxfId="26"/>
    <tableColumn id="2" xr3:uid="{00000000-0010-0000-0100-000002000000}" name="Sous-cat." dataDxfId="25"/>
    <tableColumn id="3" xr3:uid="{00000000-0010-0000-0100-000003000000}" name="Compétence" dataDxfId="24"/>
    <tableColumn id="4" xr3:uid="{00000000-0010-0000-0100-000004000000}" name="Énoncé" dataDxfId="23"/>
    <tableColumn id="5" xr3:uid="{00000000-0010-0000-0100-000005000000}" name="Performance" dataDxfId="22">
      <calculatedColumnFormula>'Temps 1'!E17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au2" displayName="Tableau2" ref="A1:G97" totalsRowShown="0" headerRowDxfId="14" headerRowBorderDxfId="13" tableBorderDxfId="12">
  <autoFilter ref="A1:G97" xr:uid="{00000000-0009-0000-0100-000002000000}"/>
  <tableColumns count="7">
    <tableColumn id="1" xr3:uid="{00000000-0010-0000-0200-000001000000}" name="Cat." dataDxfId="11"/>
    <tableColumn id="2" xr3:uid="{00000000-0010-0000-0200-000002000000}" name="Sous-cat." dataDxfId="10"/>
    <tableColumn id="3" xr3:uid="{00000000-0010-0000-0200-000003000000}" name="Compétences" dataDxfId="9"/>
    <tableColumn id="4" xr3:uid="{00000000-0010-0000-0200-000004000000}" name="Énoncé" dataDxfId="8"/>
    <tableColumn id="5" xr3:uid="{00000000-0010-0000-0200-000005000000}" name="Temps 1" dataDxfId="7"/>
    <tableColumn id="6" xr3:uid="{00000000-0010-0000-0200-000006000000}" name="Temps 2" dataDxfId="6"/>
    <tableColumn id="7" xr3:uid="{00000000-0010-0000-0200-000007000000}" name="Évolution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"/>
  <sheetViews>
    <sheetView showGridLines="0" zoomScaleNormal="100" zoomScaleSheetLayoutView="100" workbookViewId="0">
      <selection activeCell="C69" sqref="C69:E69"/>
    </sheetView>
  </sheetViews>
  <sheetFormatPr defaultColWidth="0" defaultRowHeight="15" zeroHeight="1" outlineLevelRow="1" x14ac:dyDescent="0.25"/>
  <cols>
    <col min="1" max="1" width="3" customWidth="1"/>
    <col min="2" max="2" width="16" customWidth="1"/>
    <col min="3" max="3" width="7" customWidth="1"/>
    <col min="4" max="4" width="84" customWidth="1"/>
    <col min="5" max="5" width="13.5703125" bestFit="1" customWidth="1"/>
    <col min="6" max="6" width="1.7109375" hidden="1" customWidth="1"/>
    <col min="7" max="7" width="5" hidden="1" customWidth="1"/>
    <col min="8" max="13" width="0" hidden="1" customWidth="1"/>
    <col min="14" max="16384" width="11.42578125" hidden="1"/>
  </cols>
  <sheetData>
    <row r="1" spans="1:13" ht="33" customHeight="1" x14ac:dyDescent="0.3">
      <c r="A1" s="132" t="s">
        <v>262</v>
      </c>
      <c r="B1" s="132"/>
      <c r="C1" s="132"/>
      <c r="D1" s="133"/>
      <c r="E1" s="133"/>
      <c r="F1" s="130"/>
      <c r="G1" s="130"/>
      <c r="H1" s="130"/>
      <c r="I1" s="131"/>
      <c r="J1" s="131"/>
      <c r="K1" s="2"/>
      <c r="L1" s="2"/>
      <c r="M1" s="2"/>
    </row>
    <row r="2" spans="1:13" ht="27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4.5" customHeight="1" thickBot="1" x14ac:dyDescent="0.3">
      <c r="A3" s="139" t="s">
        <v>227</v>
      </c>
      <c r="B3" s="140"/>
      <c r="C3" s="149"/>
      <c r="D3" s="150"/>
      <c r="E3" s="58" t="s">
        <v>17</v>
      </c>
      <c r="F3" s="2"/>
      <c r="G3" s="2"/>
      <c r="H3" s="2"/>
      <c r="I3" s="2"/>
      <c r="J3" s="2"/>
      <c r="K3" s="2"/>
      <c r="L3" s="2"/>
      <c r="M3" s="2"/>
    </row>
    <row r="4" spans="1:13" ht="24.95" customHeight="1" x14ac:dyDescent="0.25">
      <c r="A4" s="2"/>
      <c r="B4" s="125">
        <v>1.1000000000000001</v>
      </c>
      <c r="C4" s="136" t="s">
        <v>33</v>
      </c>
      <c r="D4" s="137"/>
      <c r="E4" s="138"/>
      <c r="F4" s="2"/>
      <c r="G4" s="2"/>
      <c r="H4" s="2"/>
      <c r="I4" s="2"/>
      <c r="J4" s="2"/>
      <c r="K4" s="2"/>
      <c r="L4" s="2"/>
      <c r="M4" s="2"/>
    </row>
    <row r="5" spans="1:13" ht="24.95" customHeight="1" outlineLevel="1" x14ac:dyDescent="0.25">
      <c r="A5" s="2"/>
      <c r="B5" s="4"/>
      <c r="C5" s="83" t="s">
        <v>2</v>
      </c>
      <c r="D5" s="60" t="s">
        <v>30</v>
      </c>
      <c r="E5" s="63" t="s">
        <v>16</v>
      </c>
      <c r="F5">
        <f>IF(NOT(E5="à évaluer"),1,0)</f>
        <v>1</v>
      </c>
      <c r="G5" s="2">
        <f>IF(E5="Débutante",0.25,IF(E5="Intermédiaire",0.5,IF(E5="Avancée",0.75,IF(E5="Experte",1,0))))</f>
        <v>0.5</v>
      </c>
      <c r="H5" s="2"/>
      <c r="I5" s="2"/>
      <c r="J5" s="2"/>
      <c r="K5" s="2"/>
      <c r="L5" s="2"/>
      <c r="M5" s="2"/>
    </row>
    <row r="6" spans="1:13" ht="24.95" customHeight="1" outlineLevel="1" x14ac:dyDescent="0.25">
      <c r="A6" s="2"/>
      <c r="B6" s="4"/>
      <c r="C6" s="83" t="s">
        <v>4</v>
      </c>
      <c r="D6" s="60" t="s">
        <v>31</v>
      </c>
      <c r="E6" s="65" t="s">
        <v>12</v>
      </c>
      <c r="F6">
        <f t="shared" ref="F6:F67" si="0">IF(NOT(E6="à évaluer"),1,0)</f>
        <v>1</v>
      </c>
      <c r="G6" s="2">
        <f t="shared" ref="G6:G28" si="1">IF(E6="Débutante",0.25,IF(E6="Intermédiaire",0.5,IF(E6="Avancée",0.75,IF(E6="Experte",1,0))))</f>
        <v>0.75</v>
      </c>
      <c r="H6" s="2"/>
      <c r="I6" s="2"/>
      <c r="J6" s="2"/>
      <c r="K6" s="2"/>
      <c r="L6" s="2"/>
      <c r="M6" s="2"/>
    </row>
    <row r="7" spans="1:13" ht="24.95" customHeight="1" outlineLevel="1" x14ac:dyDescent="0.25">
      <c r="A7" s="2"/>
      <c r="B7" s="4"/>
      <c r="C7" s="83" t="s">
        <v>5</v>
      </c>
      <c r="D7" s="60" t="s">
        <v>32</v>
      </c>
      <c r="E7" s="64" t="s">
        <v>16</v>
      </c>
      <c r="F7">
        <f t="shared" si="0"/>
        <v>1</v>
      </c>
      <c r="G7" s="2">
        <f t="shared" si="1"/>
        <v>0.5</v>
      </c>
      <c r="H7" s="2"/>
      <c r="I7" s="2"/>
      <c r="J7" s="2"/>
      <c r="K7" s="2"/>
      <c r="L7" s="2"/>
      <c r="M7" s="2"/>
    </row>
    <row r="8" spans="1:13" ht="24.95" customHeight="1" outlineLevel="1" x14ac:dyDescent="0.25">
      <c r="A8" s="2"/>
      <c r="B8" s="4"/>
      <c r="C8" s="83" t="s">
        <v>110</v>
      </c>
      <c r="D8" s="60" t="s">
        <v>131</v>
      </c>
      <c r="E8" s="64" t="s">
        <v>3</v>
      </c>
      <c r="F8">
        <f t="shared" si="0"/>
        <v>0</v>
      </c>
      <c r="G8" s="2">
        <f t="shared" si="1"/>
        <v>0</v>
      </c>
      <c r="H8" s="2"/>
      <c r="I8" s="2"/>
      <c r="J8" s="2"/>
      <c r="K8" s="2"/>
      <c r="L8" s="2"/>
      <c r="M8" s="2"/>
    </row>
    <row r="9" spans="1:13" ht="24.95" customHeight="1" outlineLevel="1" x14ac:dyDescent="0.25">
      <c r="A9" s="2"/>
      <c r="B9" s="4"/>
      <c r="C9" s="83" t="s">
        <v>111</v>
      </c>
      <c r="D9" s="60" t="s">
        <v>132</v>
      </c>
      <c r="E9" s="64" t="s">
        <v>12</v>
      </c>
      <c r="F9">
        <f t="shared" si="0"/>
        <v>1</v>
      </c>
      <c r="G9" s="2">
        <f t="shared" si="1"/>
        <v>0.75</v>
      </c>
      <c r="H9" s="2"/>
      <c r="I9" s="2"/>
      <c r="J9" s="2"/>
      <c r="K9" s="2"/>
      <c r="L9" s="2"/>
      <c r="M9" s="2"/>
    </row>
    <row r="10" spans="1:13" ht="24.95" customHeight="1" outlineLevel="1" x14ac:dyDescent="0.25">
      <c r="A10" s="2"/>
      <c r="B10" s="4"/>
      <c r="C10" s="83" t="s">
        <v>112</v>
      </c>
      <c r="D10" s="60" t="s">
        <v>133</v>
      </c>
      <c r="E10" s="64" t="s">
        <v>3</v>
      </c>
      <c r="F10">
        <f t="shared" si="0"/>
        <v>0</v>
      </c>
      <c r="G10" s="2">
        <f t="shared" si="1"/>
        <v>0</v>
      </c>
      <c r="H10" s="2"/>
      <c r="I10" s="2"/>
      <c r="J10" s="2"/>
      <c r="K10" s="2"/>
      <c r="L10" s="2"/>
      <c r="M10" s="2"/>
    </row>
    <row r="11" spans="1:13" ht="24.95" customHeight="1" outlineLevel="1" x14ac:dyDescent="0.25">
      <c r="A11" s="2"/>
      <c r="B11" s="4"/>
      <c r="C11" s="83" t="s">
        <v>113</v>
      </c>
      <c r="D11" s="60" t="s">
        <v>134</v>
      </c>
      <c r="E11" s="64" t="s">
        <v>16</v>
      </c>
      <c r="F11">
        <f t="shared" si="0"/>
        <v>1</v>
      </c>
      <c r="G11" s="2">
        <f t="shared" si="1"/>
        <v>0.5</v>
      </c>
      <c r="H11" s="2"/>
      <c r="I11" s="2"/>
      <c r="J11" s="2"/>
      <c r="K11" s="2"/>
      <c r="L11" s="2"/>
      <c r="M11" s="2"/>
    </row>
    <row r="12" spans="1:13" ht="24.95" customHeight="1" outlineLevel="1" x14ac:dyDescent="0.25">
      <c r="A12" s="2"/>
      <c r="B12" s="4"/>
      <c r="C12" s="83" t="s">
        <v>114</v>
      </c>
      <c r="D12" s="60" t="s">
        <v>135</v>
      </c>
      <c r="E12" s="64" t="s">
        <v>9</v>
      </c>
      <c r="F12">
        <f t="shared" si="0"/>
        <v>1</v>
      </c>
      <c r="G12" s="2">
        <f t="shared" si="1"/>
        <v>1</v>
      </c>
      <c r="H12" s="2"/>
      <c r="I12" s="2"/>
      <c r="J12" s="2"/>
      <c r="K12" s="2"/>
      <c r="L12" s="2"/>
      <c r="M12" s="2"/>
    </row>
    <row r="13" spans="1:13" ht="24.95" customHeight="1" outlineLevel="1" x14ac:dyDescent="0.25">
      <c r="A13" s="2"/>
      <c r="B13" s="4"/>
      <c r="C13" s="83" t="s">
        <v>115</v>
      </c>
      <c r="D13" s="60" t="s">
        <v>136</v>
      </c>
      <c r="E13" s="64" t="s">
        <v>12</v>
      </c>
      <c r="F13">
        <f t="shared" si="0"/>
        <v>1</v>
      </c>
      <c r="G13" s="2">
        <f t="shared" si="1"/>
        <v>0.75</v>
      </c>
      <c r="H13" s="2"/>
      <c r="I13" s="2"/>
      <c r="J13" s="2"/>
      <c r="K13" s="2"/>
      <c r="L13" s="2"/>
      <c r="M13" s="2"/>
    </row>
    <row r="14" spans="1:13" ht="24.95" customHeight="1" outlineLevel="1" x14ac:dyDescent="0.25">
      <c r="A14" s="2"/>
      <c r="B14" s="4"/>
      <c r="C14" s="83" t="s">
        <v>116</v>
      </c>
      <c r="D14" s="60" t="s">
        <v>137</v>
      </c>
      <c r="E14" s="64" t="s">
        <v>9</v>
      </c>
      <c r="F14">
        <f t="shared" si="0"/>
        <v>1</v>
      </c>
      <c r="G14" s="2">
        <f t="shared" si="1"/>
        <v>1</v>
      </c>
      <c r="H14" s="2"/>
      <c r="I14" s="2"/>
      <c r="J14" s="2"/>
      <c r="K14" s="2"/>
      <c r="L14" s="2"/>
      <c r="M14" s="2"/>
    </row>
    <row r="15" spans="1:13" ht="24.95" customHeight="1" outlineLevel="1" x14ac:dyDescent="0.25">
      <c r="A15" s="2"/>
      <c r="B15" s="4"/>
      <c r="C15" s="83" t="s">
        <v>117</v>
      </c>
      <c r="D15" s="60" t="s">
        <v>138</v>
      </c>
      <c r="E15" s="64" t="s">
        <v>9</v>
      </c>
      <c r="F15">
        <f t="shared" si="0"/>
        <v>1</v>
      </c>
      <c r="G15" s="2">
        <f t="shared" si="1"/>
        <v>1</v>
      </c>
      <c r="H15" s="2"/>
      <c r="I15" s="2"/>
      <c r="J15" s="2"/>
      <c r="K15" s="2"/>
      <c r="L15" s="2"/>
      <c r="M15" s="2"/>
    </row>
    <row r="16" spans="1:13" ht="24.95" customHeight="1" outlineLevel="1" x14ac:dyDescent="0.25">
      <c r="A16" s="2"/>
      <c r="B16" s="4"/>
      <c r="C16" s="83" t="s">
        <v>118</v>
      </c>
      <c r="D16" s="60" t="s">
        <v>139</v>
      </c>
      <c r="E16" s="64" t="s">
        <v>16</v>
      </c>
      <c r="F16">
        <f t="shared" si="0"/>
        <v>1</v>
      </c>
      <c r="G16" s="2">
        <f t="shared" si="1"/>
        <v>0.5</v>
      </c>
      <c r="H16" s="2"/>
      <c r="I16" s="2"/>
      <c r="J16" s="2"/>
      <c r="K16" s="2"/>
      <c r="L16" s="2"/>
      <c r="M16" s="2"/>
    </row>
    <row r="17" spans="1:13" ht="24.95" customHeight="1" outlineLevel="1" x14ac:dyDescent="0.25">
      <c r="A17" s="2"/>
      <c r="B17" s="4"/>
      <c r="C17" s="83" t="s">
        <v>119</v>
      </c>
      <c r="D17" s="60" t="s">
        <v>140</v>
      </c>
      <c r="E17" s="64" t="s">
        <v>3</v>
      </c>
      <c r="F17">
        <f t="shared" si="0"/>
        <v>0</v>
      </c>
      <c r="G17" s="2">
        <f t="shared" si="1"/>
        <v>0</v>
      </c>
      <c r="H17" s="2"/>
      <c r="I17" s="2"/>
      <c r="J17" s="2"/>
      <c r="K17" s="2"/>
      <c r="L17" s="2"/>
      <c r="M17" s="2"/>
    </row>
    <row r="18" spans="1:13" ht="24.95" customHeight="1" outlineLevel="1" x14ac:dyDescent="0.25">
      <c r="A18" s="2"/>
      <c r="B18" s="4"/>
      <c r="C18" s="83" t="s">
        <v>120</v>
      </c>
      <c r="D18" s="60" t="s">
        <v>141</v>
      </c>
      <c r="E18" s="64" t="s">
        <v>12</v>
      </c>
      <c r="F18">
        <f t="shared" si="0"/>
        <v>1</v>
      </c>
      <c r="G18" s="2">
        <f t="shared" si="1"/>
        <v>0.75</v>
      </c>
      <c r="H18" s="2"/>
      <c r="I18" s="2"/>
      <c r="J18" s="2"/>
      <c r="K18" s="2"/>
      <c r="L18" s="2"/>
      <c r="M18" s="2"/>
    </row>
    <row r="19" spans="1:13" ht="24.95" customHeight="1" outlineLevel="1" x14ac:dyDescent="0.25">
      <c r="A19" s="2"/>
      <c r="B19" s="4"/>
      <c r="C19" s="83" t="s">
        <v>121</v>
      </c>
      <c r="D19" s="60" t="s">
        <v>142</v>
      </c>
      <c r="E19" s="64" t="s">
        <v>12</v>
      </c>
      <c r="F19">
        <f t="shared" si="0"/>
        <v>1</v>
      </c>
      <c r="G19" s="2">
        <f t="shared" si="1"/>
        <v>0.75</v>
      </c>
      <c r="H19" s="2"/>
      <c r="I19" s="2"/>
      <c r="J19" s="2"/>
      <c r="K19" s="2"/>
      <c r="L19" s="2"/>
      <c r="M19" s="2"/>
    </row>
    <row r="20" spans="1:13" ht="24.95" customHeight="1" outlineLevel="1" x14ac:dyDescent="0.25">
      <c r="A20" s="2"/>
      <c r="B20" s="4"/>
      <c r="C20" s="83" t="s">
        <v>122</v>
      </c>
      <c r="D20" s="60" t="s">
        <v>143</v>
      </c>
      <c r="E20" s="64" t="s">
        <v>3</v>
      </c>
      <c r="F20">
        <f t="shared" si="0"/>
        <v>0</v>
      </c>
      <c r="G20" s="2">
        <f t="shared" si="1"/>
        <v>0</v>
      </c>
      <c r="H20" s="2"/>
      <c r="I20" s="2"/>
      <c r="J20" s="2"/>
      <c r="K20" s="2"/>
      <c r="L20" s="2"/>
      <c r="M20" s="2"/>
    </row>
    <row r="21" spans="1:13" ht="38.25" customHeight="1" outlineLevel="1" x14ac:dyDescent="0.25">
      <c r="A21" s="2"/>
      <c r="B21" s="4"/>
      <c r="C21" s="83" t="s">
        <v>123</v>
      </c>
      <c r="D21" s="60" t="s">
        <v>144</v>
      </c>
      <c r="E21" s="64" t="s">
        <v>3</v>
      </c>
      <c r="F21">
        <f t="shared" si="0"/>
        <v>0</v>
      </c>
      <c r="G21" s="2">
        <f t="shared" si="1"/>
        <v>0</v>
      </c>
      <c r="H21" s="2"/>
      <c r="I21" s="2"/>
      <c r="J21" s="2"/>
      <c r="K21" s="2"/>
      <c r="L21" s="2"/>
      <c r="M21" s="2"/>
    </row>
    <row r="22" spans="1:13" ht="24.95" customHeight="1" outlineLevel="1" x14ac:dyDescent="0.25">
      <c r="A22" s="2"/>
      <c r="B22" s="4"/>
      <c r="C22" s="83" t="s">
        <v>124</v>
      </c>
      <c r="D22" s="60" t="s">
        <v>145</v>
      </c>
      <c r="E22" s="64" t="s">
        <v>3</v>
      </c>
      <c r="F22">
        <f t="shared" si="0"/>
        <v>0</v>
      </c>
      <c r="G22" s="2">
        <f t="shared" si="1"/>
        <v>0</v>
      </c>
      <c r="H22" s="2"/>
      <c r="I22" s="2"/>
      <c r="J22" s="2"/>
      <c r="K22" s="2"/>
      <c r="L22" s="2"/>
      <c r="M22" s="2"/>
    </row>
    <row r="23" spans="1:13" ht="24.95" customHeight="1" outlineLevel="1" x14ac:dyDescent="0.25">
      <c r="A23" s="2"/>
      <c r="B23" s="4"/>
      <c r="C23" s="83" t="s">
        <v>125</v>
      </c>
      <c r="D23" s="60" t="s">
        <v>146</v>
      </c>
      <c r="E23" s="64" t="s">
        <v>3</v>
      </c>
      <c r="F23">
        <f t="shared" si="0"/>
        <v>0</v>
      </c>
      <c r="G23" s="2">
        <f t="shared" si="1"/>
        <v>0</v>
      </c>
      <c r="H23" s="2"/>
      <c r="I23" s="2"/>
      <c r="J23" s="2"/>
      <c r="K23" s="2"/>
      <c r="L23" s="2"/>
      <c r="M23" s="2"/>
    </row>
    <row r="24" spans="1:13" ht="24.95" customHeight="1" outlineLevel="1" x14ac:dyDescent="0.25">
      <c r="A24" s="2"/>
      <c r="B24" s="4"/>
      <c r="C24" s="83" t="s">
        <v>126</v>
      </c>
      <c r="D24" s="60" t="s">
        <v>147</v>
      </c>
      <c r="E24" s="64" t="s">
        <v>3</v>
      </c>
      <c r="F24">
        <f t="shared" si="0"/>
        <v>0</v>
      </c>
      <c r="G24" s="2">
        <f t="shared" si="1"/>
        <v>0</v>
      </c>
      <c r="H24" s="2"/>
      <c r="I24" s="2"/>
      <c r="J24" s="2"/>
      <c r="K24" s="2"/>
      <c r="L24" s="2"/>
      <c r="M24" s="2"/>
    </row>
    <row r="25" spans="1:13" ht="24.95" customHeight="1" outlineLevel="1" x14ac:dyDescent="0.25">
      <c r="A25" s="2"/>
      <c r="B25" s="4"/>
      <c r="C25" s="83" t="s">
        <v>127</v>
      </c>
      <c r="D25" s="60" t="s">
        <v>148</v>
      </c>
      <c r="E25" s="64" t="s">
        <v>3</v>
      </c>
      <c r="F25">
        <f t="shared" si="0"/>
        <v>0</v>
      </c>
      <c r="G25" s="2">
        <f t="shared" si="1"/>
        <v>0</v>
      </c>
      <c r="H25" s="2"/>
      <c r="I25" s="2"/>
      <c r="J25" s="2"/>
      <c r="K25" s="2"/>
      <c r="L25" s="2"/>
      <c r="M25" s="2"/>
    </row>
    <row r="26" spans="1:13" ht="24.95" customHeight="1" outlineLevel="1" x14ac:dyDescent="0.25">
      <c r="A26" s="2"/>
      <c r="B26" s="4"/>
      <c r="C26" s="83" t="s">
        <v>128</v>
      </c>
      <c r="D26" s="60" t="s">
        <v>149</v>
      </c>
      <c r="E26" s="64" t="s">
        <v>3</v>
      </c>
      <c r="F26">
        <f t="shared" si="0"/>
        <v>0</v>
      </c>
      <c r="G26" s="2">
        <f t="shared" si="1"/>
        <v>0</v>
      </c>
      <c r="H26" s="2"/>
      <c r="I26" s="2"/>
      <c r="J26" s="2"/>
      <c r="K26" s="2"/>
      <c r="L26" s="2"/>
      <c r="M26" s="2"/>
    </row>
    <row r="27" spans="1:13" ht="24.95" customHeight="1" outlineLevel="1" x14ac:dyDescent="0.25">
      <c r="A27" s="2"/>
      <c r="B27" s="4"/>
      <c r="C27" s="83" t="s">
        <v>129</v>
      </c>
      <c r="D27" s="60" t="s">
        <v>150</v>
      </c>
      <c r="E27" s="64" t="s">
        <v>9</v>
      </c>
      <c r="F27">
        <f t="shared" si="0"/>
        <v>1</v>
      </c>
      <c r="G27" s="2">
        <f t="shared" si="1"/>
        <v>1</v>
      </c>
      <c r="H27" s="2"/>
      <c r="I27" s="2"/>
      <c r="J27" s="2"/>
      <c r="K27" s="2"/>
      <c r="L27" s="2"/>
      <c r="M27" s="2"/>
    </row>
    <row r="28" spans="1:13" ht="24.95" customHeight="1" outlineLevel="1" x14ac:dyDescent="0.25">
      <c r="A28" s="2"/>
      <c r="B28" s="4"/>
      <c r="C28" s="83" t="s">
        <v>130</v>
      </c>
      <c r="D28" s="61" t="s">
        <v>151</v>
      </c>
      <c r="E28" s="66" t="s">
        <v>16</v>
      </c>
      <c r="F28">
        <f t="shared" si="0"/>
        <v>1</v>
      </c>
      <c r="G28" s="2">
        <f t="shared" si="1"/>
        <v>0.5</v>
      </c>
      <c r="H28" s="2"/>
      <c r="I28" s="2"/>
      <c r="J28" s="2"/>
      <c r="K28" s="2"/>
      <c r="L28" s="2"/>
      <c r="M28" s="2"/>
    </row>
    <row r="29" spans="1:13" ht="24.95" customHeight="1" x14ac:dyDescent="0.25">
      <c r="A29" s="2"/>
      <c r="B29" s="125">
        <v>1.2</v>
      </c>
      <c r="C29" s="136" t="s">
        <v>34</v>
      </c>
      <c r="D29" s="137"/>
      <c r="E29" s="137"/>
      <c r="F29" s="2"/>
      <c r="G29" s="2"/>
      <c r="H29" s="2"/>
      <c r="I29" s="2"/>
      <c r="J29" s="2"/>
      <c r="K29" s="2"/>
      <c r="L29" s="2"/>
      <c r="M29" s="2"/>
    </row>
    <row r="30" spans="1:13" ht="24.95" customHeight="1" outlineLevel="1" x14ac:dyDescent="0.25">
      <c r="A30" s="2"/>
      <c r="B30" s="4"/>
      <c r="C30" s="83" t="s">
        <v>6</v>
      </c>
      <c r="D30" s="62" t="s">
        <v>173</v>
      </c>
      <c r="E30" s="78" t="s">
        <v>3</v>
      </c>
      <c r="F30">
        <f t="shared" si="0"/>
        <v>0</v>
      </c>
      <c r="G30" s="2">
        <f>IF(E30="Débutante",0.25,IF(E30="Intermédiaire",0.5,IF(E30="Avancée",0.75,IF(E30="Experte",1,0))))</f>
        <v>0</v>
      </c>
      <c r="H30" s="2"/>
      <c r="I30" s="2"/>
      <c r="J30" s="2"/>
      <c r="K30" s="2"/>
      <c r="L30" s="2"/>
      <c r="M30" s="2"/>
    </row>
    <row r="31" spans="1:13" ht="24.95" customHeight="1" outlineLevel="1" x14ac:dyDescent="0.25">
      <c r="A31" s="2"/>
      <c r="B31" s="4"/>
      <c r="C31" s="83" t="s">
        <v>8</v>
      </c>
      <c r="D31" s="60" t="s">
        <v>174</v>
      </c>
      <c r="E31" s="77" t="s">
        <v>12</v>
      </c>
      <c r="F31">
        <f t="shared" si="0"/>
        <v>1</v>
      </c>
      <c r="G31" s="2">
        <f t="shared" ref="G31:G67" si="2">IF(E31="Débutante",0.25,IF(E31="Intermédiaire",0.5,IF(E31="Avancée",0.75,IF(E31="Experte",1,0))))</f>
        <v>0.75</v>
      </c>
      <c r="H31" s="2"/>
      <c r="I31" s="2"/>
      <c r="J31" s="2"/>
      <c r="K31" s="2"/>
      <c r="L31" s="2"/>
      <c r="M31" s="2"/>
    </row>
    <row r="32" spans="1:13" ht="24.95" customHeight="1" outlineLevel="1" x14ac:dyDescent="0.25">
      <c r="A32" s="2"/>
      <c r="B32" s="4"/>
      <c r="C32" s="83" t="s">
        <v>10</v>
      </c>
      <c r="D32" s="60" t="s">
        <v>175</v>
      </c>
      <c r="E32" s="63" t="s">
        <v>12</v>
      </c>
      <c r="F32">
        <f t="shared" si="0"/>
        <v>1</v>
      </c>
      <c r="G32" s="2">
        <f t="shared" si="2"/>
        <v>0.75</v>
      </c>
      <c r="H32" s="2"/>
      <c r="I32" s="2"/>
      <c r="J32" s="2"/>
      <c r="K32" s="2"/>
      <c r="L32" s="2"/>
      <c r="M32" s="2"/>
    </row>
    <row r="33" spans="1:13" ht="24.95" customHeight="1" outlineLevel="1" x14ac:dyDescent="0.25">
      <c r="A33" s="2"/>
      <c r="B33" s="4"/>
      <c r="C33" s="83" t="s">
        <v>11</v>
      </c>
      <c r="D33" s="60" t="s">
        <v>176</v>
      </c>
      <c r="E33" s="63" t="s">
        <v>9</v>
      </c>
      <c r="F33">
        <f t="shared" si="0"/>
        <v>1</v>
      </c>
      <c r="G33" s="2">
        <f t="shared" si="2"/>
        <v>1</v>
      </c>
      <c r="H33" s="2"/>
      <c r="I33" s="2"/>
      <c r="J33" s="2"/>
      <c r="K33" s="2"/>
      <c r="L33" s="2"/>
      <c r="M33" s="2"/>
    </row>
    <row r="34" spans="1:13" ht="24.95" customHeight="1" outlineLevel="1" x14ac:dyDescent="0.25">
      <c r="A34" s="2"/>
      <c r="B34" s="4"/>
      <c r="C34" s="83" t="s">
        <v>13</v>
      </c>
      <c r="D34" s="60" t="s">
        <v>177</v>
      </c>
      <c r="E34" s="63" t="s">
        <v>3</v>
      </c>
      <c r="F34">
        <f t="shared" si="0"/>
        <v>0</v>
      </c>
      <c r="G34" s="2">
        <f t="shared" si="2"/>
        <v>0</v>
      </c>
      <c r="H34" s="2"/>
      <c r="I34" s="2"/>
      <c r="J34" s="2"/>
      <c r="K34" s="2"/>
      <c r="L34" s="2"/>
      <c r="M34" s="2"/>
    </row>
    <row r="35" spans="1:13" ht="24.95" customHeight="1" outlineLevel="1" x14ac:dyDescent="0.25">
      <c r="A35" s="2"/>
      <c r="B35" s="4"/>
      <c r="C35" s="83" t="s">
        <v>152</v>
      </c>
      <c r="D35" s="60" t="s">
        <v>178</v>
      </c>
      <c r="E35" s="63" t="s">
        <v>3</v>
      </c>
      <c r="F35">
        <f t="shared" si="0"/>
        <v>0</v>
      </c>
      <c r="G35" s="2">
        <f t="shared" si="2"/>
        <v>0</v>
      </c>
      <c r="H35" s="2"/>
      <c r="I35" s="2"/>
      <c r="J35" s="2"/>
      <c r="K35" s="2"/>
      <c r="L35" s="2"/>
      <c r="M35" s="2"/>
    </row>
    <row r="36" spans="1:13" ht="24.95" customHeight="1" outlineLevel="1" x14ac:dyDescent="0.25">
      <c r="A36" s="2"/>
      <c r="B36" s="4"/>
      <c r="C36" s="83" t="s">
        <v>153</v>
      </c>
      <c r="D36" s="60" t="s">
        <v>179</v>
      </c>
      <c r="E36" s="63" t="s">
        <v>3</v>
      </c>
      <c r="F36">
        <f t="shared" si="0"/>
        <v>0</v>
      </c>
      <c r="G36" s="2">
        <f t="shared" si="2"/>
        <v>0</v>
      </c>
      <c r="H36" s="2"/>
      <c r="I36" s="2"/>
      <c r="J36" s="2"/>
      <c r="K36" s="2"/>
      <c r="L36" s="2"/>
      <c r="M36" s="2"/>
    </row>
    <row r="37" spans="1:13" ht="24.95" customHeight="1" outlineLevel="1" x14ac:dyDescent="0.25">
      <c r="A37" s="2"/>
      <c r="B37" s="4"/>
      <c r="C37" s="83" t="s">
        <v>154</v>
      </c>
      <c r="D37" s="60" t="s">
        <v>180</v>
      </c>
      <c r="E37" s="63" t="s">
        <v>16</v>
      </c>
      <c r="F37">
        <f t="shared" si="0"/>
        <v>1</v>
      </c>
      <c r="G37" s="2">
        <f t="shared" si="2"/>
        <v>0.5</v>
      </c>
      <c r="H37" s="2"/>
      <c r="I37" s="2"/>
      <c r="J37" s="2"/>
      <c r="K37" s="2"/>
      <c r="L37" s="2"/>
      <c r="M37" s="2"/>
    </row>
    <row r="38" spans="1:13" ht="24.95" customHeight="1" outlineLevel="1" x14ac:dyDescent="0.25">
      <c r="A38" s="2"/>
      <c r="B38" s="4"/>
      <c r="C38" s="83" t="s">
        <v>155</v>
      </c>
      <c r="D38" s="60" t="s">
        <v>181</v>
      </c>
      <c r="E38" s="63" t="s">
        <v>9</v>
      </c>
      <c r="F38">
        <f t="shared" si="0"/>
        <v>1</v>
      </c>
      <c r="G38" s="2">
        <f t="shared" si="2"/>
        <v>1</v>
      </c>
      <c r="H38" s="2"/>
      <c r="I38" s="2"/>
      <c r="J38" s="2"/>
      <c r="K38" s="2"/>
      <c r="L38" s="2"/>
      <c r="M38" s="2"/>
    </row>
    <row r="39" spans="1:13" ht="24.95" customHeight="1" outlineLevel="1" x14ac:dyDescent="0.25">
      <c r="A39" s="2"/>
      <c r="B39" s="4"/>
      <c r="C39" s="83" t="s">
        <v>156</v>
      </c>
      <c r="D39" s="60" t="s">
        <v>182</v>
      </c>
      <c r="E39" s="63" t="s">
        <v>9</v>
      </c>
      <c r="F39">
        <f t="shared" si="0"/>
        <v>1</v>
      </c>
      <c r="G39" s="2">
        <f t="shared" si="2"/>
        <v>1</v>
      </c>
      <c r="H39" s="2"/>
      <c r="I39" s="2"/>
      <c r="J39" s="2"/>
      <c r="K39" s="2"/>
      <c r="L39" s="2"/>
      <c r="M39" s="2"/>
    </row>
    <row r="40" spans="1:13" ht="24.95" customHeight="1" outlineLevel="1" x14ac:dyDescent="0.25">
      <c r="A40" s="2"/>
      <c r="B40" s="4"/>
      <c r="C40" s="83" t="s">
        <v>157</v>
      </c>
      <c r="D40" s="60" t="s">
        <v>183</v>
      </c>
      <c r="E40" s="63" t="s">
        <v>3</v>
      </c>
      <c r="F40">
        <f t="shared" si="0"/>
        <v>0</v>
      </c>
      <c r="G40" s="2">
        <f t="shared" si="2"/>
        <v>0</v>
      </c>
      <c r="H40" s="2"/>
      <c r="I40" s="2"/>
      <c r="J40" s="2"/>
      <c r="K40" s="2"/>
      <c r="L40" s="2"/>
      <c r="M40" s="2"/>
    </row>
    <row r="41" spans="1:13" ht="24.95" customHeight="1" outlineLevel="1" x14ac:dyDescent="0.25">
      <c r="A41" s="2"/>
      <c r="B41" s="4"/>
      <c r="C41" s="83" t="s">
        <v>158</v>
      </c>
      <c r="D41" s="60" t="s">
        <v>184</v>
      </c>
      <c r="E41" s="63" t="s">
        <v>12</v>
      </c>
      <c r="F41">
        <f t="shared" si="0"/>
        <v>1</v>
      </c>
      <c r="G41" s="2">
        <f t="shared" si="2"/>
        <v>0.75</v>
      </c>
      <c r="H41" s="2"/>
      <c r="I41" s="2"/>
      <c r="J41" s="2"/>
      <c r="K41" s="2"/>
      <c r="L41" s="2"/>
      <c r="M41" s="2"/>
    </row>
    <row r="42" spans="1:13" ht="24.95" customHeight="1" outlineLevel="1" x14ac:dyDescent="0.25">
      <c r="A42" s="2"/>
      <c r="B42" s="4"/>
      <c r="C42" s="83" t="s">
        <v>159</v>
      </c>
      <c r="D42" s="60" t="s">
        <v>185</v>
      </c>
      <c r="E42" s="63" t="s">
        <v>3</v>
      </c>
      <c r="F42">
        <f t="shared" si="0"/>
        <v>0</v>
      </c>
      <c r="G42" s="2">
        <f t="shared" si="2"/>
        <v>0</v>
      </c>
      <c r="H42" s="2"/>
      <c r="I42" s="2"/>
      <c r="J42" s="2"/>
      <c r="K42" s="2"/>
      <c r="L42" s="2"/>
      <c r="M42" s="2"/>
    </row>
    <row r="43" spans="1:13" ht="24.95" customHeight="1" outlineLevel="1" x14ac:dyDescent="0.25">
      <c r="A43" s="2"/>
      <c r="B43" s="4"/>
      <c r="C43" s="83" t="s">
        <v>160</v>
      </c>
      <c r="D43" s="60" t="s">
        <v>186</v>
      </c>
      <c r="E43" s="63" t="s">
        <v>3</v>
      </c>
      <c r="F43">
        <f t="shared" si="0"/>
        <v>0</v>
      </c>
      <c r="G43" s="2">
        <f t="shared" si="2"/>
        <v>0</v>
      </c>
      <c r="H43" s="2"/>
      <c r="I43" s="2"/>
      <c r="J43" s="2"/>
      <c r="K43" s="2"/>
      <c r="L43" s="2"/>
      <c r="M43" s="2"/>
    </row>
    <row r="44" spans="1:13" ht="24.95" customHeight="1" outlineLevel="1" x14ac:dyDescent="0.25">
      <c r="A44" s="2"/>
      <c r="B44" s="4"/>
      <c r="C44" s="83" t="s">
        <v>161</v>
      </c>
      <c r="D44" s="60" t="s">
        <v>187</v>
      </c>
      <c r="E44" s="63" t="s">
        <v>3</v>
      </c>
      <c r="F44">
        <f t="shared" si="0"/>
        <v>0</v>
      </c>
      <c r="G44" s="2">
        <f t="shared" si="2"/>
        <v>0</v>
      </c>
      <c r="H44" s="2"/>
      <c r="I44" s="2"/>
      <c r="J44" s="2"/>
      <c r="K44" s="2"/>
      <c r="L44" s="2"/>
      <c r="M44" s="2"/>
    </row>
    <row r="45" spans="1:13" ht="24.95" customHeight="1" outlineLevel="1" x14ac:dyDescent="0.25">
      <c r="A45" s="2"/>
      <c r="B45" s="4"/>
      <c r="C45" s="83" t="s">
        <v>162</v>
      </c>
      <c r="D45" s="60" t="s">
        <v>188</v>
      </c>
      <c r="E45" s="63" t="s">
        <v>3</v>
      </c>
      <c r="F45">
        <f t="shared" si="0"/>
        <v>0</v>
      </c>
      <c r="G45" s="2">
        <f t="shared" si="2"/>
        <v>0</v>
      </c>
      <c r="H45" s="2"/>
      <c r="I45" s="2"/>
      <c r="J45" s="2"/>
      <c r="K45" s="2"/>
      <c r="L45" s="2"/>
      <c r="M45" s="2"/>
    </row>
    <row r="46" spans="1:13" ht="24.95" customHeight="1" outlineLevel="1" x14ac:dyDescent="0.25">
      <c r="A46" s="2"/>
      <c r="B46" s="4"/>
      <c r="C46" s="83" t="s">
        <v>163</v>
      </c>
      <c r="D46" s="60" t="s">
        <v>189</v>
      </c>
      <c r="E46" s="63" t="s">
        <v>3</v>
      </c>
      <c r="F46">
        <f t="shared" si="0"/>
        <v>0</v>
      </c>
      <c r="G46" s="2">
        <f t="shared" si="2"/>
        <v>0</v>
      </c>
      <c r="H46" s="2"/>
      <c r="I46" s="2"/>
      <c r="J46" s="2"/>
      <c r="K46" s="2"/>
      <c r="L46" s="2"/>
      <c r="M46" s="2"/>
    </row>
    <row r="47" spans="1:13" ht="24.95" customHeight="1" outlineLevel="1" x14ac:dyDescent="0.25">
      <c r="A47" s="2"/>
      <c r="B47" s="4"/>
      <c r="C47" s="83" t="s">
        <v>164</v>
      </c>
      <c r="D47" s="60" t="s">
        <v>190</v>
      </c>
      <c r="E47" s="63" t="s">
        <v>3</v>
      </c>
      <c r="F47">
        <f t="shared" si="0"/>
        <v>0</v>
      </c>
      <c r="G47" s="2">
        <f t="shared" si="2"/>
        <v>0</v>
      </c>
      <c r="H47" s="2"/>
      <c r="I47" s="2"/>
      <c r="J47" s="2"/>
      <c r="K47" s="2"/>
      <c r="L47" s="2"/>
      <c r="M47" s="2"/>
    </row>
    <row r="48" spans="1:13" ht="24.95" customHeight="1" outlineLevel="1" x14ac:dyDescent="0.25">
      <c r="A48" s="2"/>
      <c r="B48" s="4"/>
      <c r="C48" s="83" t="s">
        <v>165</v>
      </c>
      <c r="D48" s="60" t="s">
        <v>191</v>
      </c>
      <c r="E48" s="63" t="s">
        <v>9</v>
      </c>
      <c r="F48">
        <f t="shared" si="0"/>
        <v>1</v>
      </c>
      <c r="G48" s="2">
        <f t="shared" si="2"/>
        <v>1</v>
      </c>
      <c r="H48" s="2"/>
      <c r="I48" s="2"/>
      <c r="J48" s="2"/>
      <c r="K48" s="2"/>
      <c r="L48" s="2"/>
      <c r="M48" s="2"/>
    </row>
    <row r="49" spans="1:13" ht="24.95" customHeight="1" outlineLevel="1" x14ac:dyDescent="0.25">
      <c r="A49" s="2"/>
      <c r="B49" s="4"/>
      <c r="C49" s="83" t="s">
        <v>166</v>
      </c>
      <c r="D49" s="60" t="s">
        <v>192</v>
      </c>
      <c r="E49" s="63" t="s">
        <v>9</v>
      </c>
      <c r="F49">
        <f t="shared" si="0"/>
        <v>1</v>
      </c>
      <c r="G49" s="2">
        <f t="shared" si="2"/>
        <v>1</v>
      </c>
      <c r="H49" s="2"/>
      <c r="I49" s="2"/>
      <c r="J49" s="2"/>
      <c r="K49" s="2"/>
      <c r="L49" s="2"/>
      <c r="M49" s="2"/>
    </row>
    <row r="50" spans="1:13" ht="24.95" customHeight="1" outlineLevel="1" x14ac:dyDescent="0.25">
      <c r="A50" s="2"/>
      <c r="B50" s="4"/>
      <c r="C50" s="83" t="s">
        <v>167</v>
      </c>
      <c r="D50" s="60" t="s">
        <v>193</v>
      </c>
      <c r="E50" s="63" t="s">
        <v>9</v>
      </c>
      <c r="F50">
        <f t="shared" si="0"/>
        <v>1</v>
      </c>
      <c r="G50" s="2">
        <f t="shared" si="2"/>
        <v>1</v>
      </c>
      <c r="H50" s="2"/>
      <c r="I50" s="2"/>
      <c r="J50" s="2"/>
      <c r="K50" s="2"/>
      <c r="L50" s="2"/>
      <c r="M50" s="2"/>
    </row>
    <row r="51" spans="1:13" ht="24.95" customHeight="1" outlineLevel="1" x14ac:dyDescent="0.25">
      <c r="A51" s="2"/>
      <c r="B51" s="4"/>
      <c r="C51" s="83" t="s">
        <v>168</v>
      </c>
      <c r="D51" s="60" t="s">
        <v>194</v>
      </c>
      <c r="E51" s="63" t="s">
        <v>9</v>
      </c>
      <c r="F51">
        <f t="shared" si="0"/>
        <v>1</v>
      </c>
      <c r="G51" s="2">
        <f t="shared" si="2"/>
        <v>1</v>
      </c>
      <c r="H51" s="2"/>
      <c r="I51" s="2"/>
      <c r="J51" s="2"/>
      <c r="K51" s="2"/>
      <c r="L51" s="2"/>
      <c r="M51" s="2"/>
    </row>
    <row r="52" spans="1:13" ht="24.95" customHeight="1" outlineLevel="1" x14ac:dyDescent="0.25">
      <c r="A52" s="2"/>
      <c r="B52" s="4"/>
      <c r="C52" s="83" t="s">
        <v>169</v>
      </c>
      <c r="D52" s="60" t="s">
        <v>195</v>
      </c>
      <c r="E52" s="63" t="s">
        <v>9</v>
      </c>
      <c r="F52">
        <f t="shared" si="0"/>
        <v>1</v>
      </c>
      <c r="G52" s="2">
        <f t="shared" si="2"/>
        <v>1</v>
      </c>
      <c r="H52" s="2"/>
      <c r="I52" s="2"/>
      <c r="J52" s="2"/>
      <c r="K52" s="2"/>
      <c r="L52" s="2"/>
      <c r="M52" s="2"/>
    </row>
    <row r="53" spans="1:13" ht="24.95" customHeight="1" outlineLevel="1" x14ac:dyDescent="0.25">
      <c r="A53" s="2"/>
      <c r="B53" s="4"/>
      <c r="C53" s="83" t="s">
        <v>170</v>
      </c>
      <c r="D53" s="60" t="s">
        <v>196</v>
      </c>
      <c r="E53" s="63" t="s">
        <v>9</v>
      </c>
      <c r="F53">
        <f t="shared" si="0"/>
        <v>1</v>
      </c>
      <c r="G53" s="2">
        <f t="shared" si="2"/>
        <v>1</v>
      </c>
      <c r="H53" s="2"/>
      <c r="I53" s="2"/>
      <c r="J53" s="2"/>
      <c r="K53" s="2"/>
      <c r="L53" s="2"/>
      <c r="M53" s="2"/>
    </row>
    <row r="54" spans="1:13" ht="24.95" customHeight="1" outlineLevel="1" x14ac:dyDescent="0.25">
      <c r="A54" s="2"/>
      <c r="B54" s="4"/>
      <c r="C54" s="83" t="s">
        <v>171</v>
      </c>
      <c r="D54" s="60" t="s">
        <v>197</v>
      </c>
      <c r="E54" s="63" t="s">
        <v>9</v>
      </c>
      <c r="F54">
        <f t="shared" si="0"/>
        <v>1</v>
      </c>
      <c r="G54" s="2">
        <f t="shared" si="2"/>
        <v>1</v>
      </c>
      <c r="H54" s="2"/>
      <c r="I54" s="2"/>
      <c r="J54" s="2"/>
      <c r="K54" s="2"/>
      <c r="L54" s="2"/>
      <c r="M54" s="2"/>
    </row>
    <row r="55" spans="1:13" ht="24.95" customHeight="1" outlineLevel="1" x14ac:dyDescent="0.25">
      <c r="A55" s="2"/>
      <c r="B55" s="4"/>
      <c r="C55" s="83" t="s">
        <v>172</v>
      </c>
      <c r="D55" s="60" t="s">
        <v>198</v>
      </c>
      <c r="E55" s="63" t="s">
        <v>12</v>
      </c>
      <c r="F55">
        <f t="shared" si="0"/>
        <v>1</v>
      </c>
      <c r="G55" s="2">
        <f t="shared" si="2"/>
        <v>0.75</v>
      </c>
      <c r="H55" s="2"/>
      <c r="I55" s="2"/>
      <c r="J55" s="2"/>
      <c r="K55" s="2"/>
      <c r="L55" s="2"/>
      <c r="M55" s="2"/>
    </row>
    <row r="56" spans="1:13" ht="33" customHeight="1" x14ac:dyDescent="0.25">
      <c r="A56" s="2"/>
      <c r="B56" s="125">
        <v>1.3</v>
      </c>
      <c r="C56" s="134" t="s">
        <v>200</v>
      </c>
      <c r="D56" s="135"/>
      <c r="E56" s="135"/>
      <c r="F56" s="2"/>
      <c r="G56" s="2"/>
      <c r="H56" s="2"/>
      <c r="I56" s="2"/>
      <c r="J56" s="2"/>
      <c r="K56" s="2"/>
      <c r="L56" s="2"/>
      <c r="M56" s="2"/>
    </row>
    <row r="57" spans="1:13" ht="23.25" customHeight="1" outlineLevel="1" x14ac:dyDescent="0.25">
      <c r="A57" s="2"/>
      <c r="B57" s="4"/>
      <c r="C57" s="83" t="s">
        <v>201</v>
      </c>
      <c r="D57" s="60" t="s">
        <v>212</v>
      </c>
      <c r="E57" s="5" t="s">
        <v>3</v>
      </c>
      <c r="F57">
        <f t="shared" si="0"/>
        <v>0</v>
      </c>
      <c r="G57" s="2">
        <f t="shared" si="2"/>
        <v>0</v>
      </c>
      <c r="H57" s="2"/>
      <c r="I57" s="2"/>
      <c r="J57" s="2"/>
      <c r="K57" s="2"/>
      <c r="L57" s="2"/>
      <c r="M57" s="2"/>
    </row>
    <row r="58" spans="1:13" ht="24" customHeight="1" outlineLevel="1" x14ac:dyDescent="0.25">
      <c r="A58" s="2"/>
      <c r="B58" s="4"/>
      <c r="C58" s="83" t="s">
        <v>202</v>
      </c>
      <c r="D58" s="60" t="s">
        <v>213</v>
      </c>
      <c r="E58" s="5" t="s">
        <v>3</v>
      </c>
      <c r="F58">
        <f t="shared" si="0"/>
        <v>0</v>
      </c>
      <c r="G58" s="2">
        <f t="shared" si="2"/>
        <v>0</v>
      </c>
      <c r="H58" s="2"/>
      <c r="I58" s="2"/>
      <c r="J58" s="2"/>
      <c r="K58" s="2"/>
      <c r="L58" s="2"/>
      <c r="M58" s="2"/>
    </row>
    <row r="59" spans="1:13" ht="22.5" customHeight="1" outlineLevel="1" x14ac:dyDescent="0.25">
      <c r="A59" s="2"/>
      <c r="B59" s="4"/>
      <c r="C59" s="83" t="s">
        <v>203</v>
      </c>
      <c r="D59" s="60" t="s">
        <v>214</v>
      </c>
      <c r="E59" s="5" t="s">
        <v>3</v>
      </c>
      <c r="F59">
        <f t="shared" si="0"/>
        <v>0</v>
      </c>
      <c r="G59" s="2">
        <f t="shared" si="2"/>
        <v>0</v>
      </c>
      <c r="H59" s="2"/>
      <c r="I59" s="2"/>
      <c r="J59" s="2"/>
      <c r="K59" s="2"/>
      <c r="L59" s="2"/>
      <c r="M59" s="2"/>
    </row>
    <row r="60" spans="1:13" ht="22.5" customHeight="1" outlineLevel="1" x14ac:dyDescent="0.25">
      <c r="A60" s="2"/>
      <c r="B60" s="4"/>
      <c r="C60" s="83" t="s">
        <v>204</v>
      </c>
      <c r="D60" s="60" t="s">
        <v>215</v>
      </c>
      <c r="E60" s="5" t="s">
        <v>3</v>
      </c>
      <c r="F60">
        <f t="shared" si="0"/>
        <v>0</v>
      </c>
      <c r="G60" s="2">
        <f t="shared" si="2"/>
        <v>0</v>
      </c>
      <c r="H60" s="2"/>
      <c r="I60" s="2"/>
      <c r="J60" s="2"/>
      <c r="K60" s="2"/>
      <c r="L60" s="2"/>
      <c r="M60" s="2"/>
    </row>
    <row r="61" spans="1:13" ht="23.25" customHeight="1" outlineLevel="1" x14ac:dyDescent="0.25">
      <c r="A61" s="2"/>
      <c r="B61" s="4"/>
      <c r="C61" s="83" t="s">
        <v>205</v>
      </c>
      <c r="D61" s="60" t="s">
        <v>216</v>
      </c>
      <c r="E61" s="5" t="s">
        <v>3</v>
      </c>
      <c r="F61">
        <f t="shared" si="0"/>
        <v>0</v>
      </c>
      <c r="G61" s="2">
        <f t="shared" si="2"/>
        <v>0</v>
      </c>
      <c r="H61" s="2"/>
      <c r="I61" s="2"/>
      <c r="J61" s="2"/>
      <c r="K61" s="2"/>
      <c r="L61" s="2"/>
      <c r="M61" s="2"/>
    </row>
    <row r="62" spans="1:13" ht="22.5" customHeight="1" outlineLevel="1" x14ac:dyDescent="0.25">
      <c r="A62" s="2"/>
      <c r="B62" s="4"/>
      <c r="C62" s="83" t="s">
        <v>206</v>
      </c>
      <c r="D62" s="60" t="s">
        <v>217</v>
      </c>
      <c r="E62" s="5" t="s">
        <v>3</v>
      </c>
      <c r="F62">
        <f t="shared" si="0"/>
        <v>0</v>
      </c>
      <c r="G62" s="2">
        <f t="shared" si="2"/>
        <v>0</v>
      </c>
      <c r="H62" s="2"/>
      <c r="I62" s="2"/>
      <c r="J62" s="2"/>
      <c r="K62" s="2"/>
      <c r="L62" s="2"/>
      <c r="M62" s="2"/>
    </row>
    <row r="63" spans="1:13" ht="23.25" customHeight="1" outlineLevel="1" x14ac:dyDescent="0.25">
      <c r="A63" s="2"/>
      <c r="B63" s="4"/>
      <c r="C63" s="83" t="s">
        <v>207</v>
      </c>
      <c r="D63" s="60" t="s">
        <v>218</v>
      </c>
      <c r="E63" s="5" t="s">
        <v>3</v>
      </c>
      <c r="F63">
        <f t="shared" si="0"/>
        <v>0</v>
      </c>
      <c r="G63" s="2">
        <f t="shared" si="2"/>
        <v>0</v>
      </c>
      <c r="H63" s="2"/>
      <c r="I63" s="2"/>
      <c r="J63" s="2"/>
      <c r="K63" s="2"/>
      <c r="L63" s="2"/>
      <c r="M63" s="2"/>
    </row>
    <row r="64" spans="1:13" ht="21.75" customHeight="1" outlineLevel="1" x14ac:dyDescent="0.25">
      <c r="A64" s="2"/>
      <c r="B64" s="4"/>
      <c r="C64" s="83" t="s">
        <v>208</v>
      </c>
      <c r="D64" s="60" t="s">
        <v>219</v>
      </c>
      <c r="E64" s="5" t="s">
        <v>3</v>
      </c>
      <c r="F64">
        <f t="shared" si="0"/>
        <v>0</v>
      </c>
      <c r="G64" s="2">
        <f t="shared" si="2"/>
        <v>0</v>
      </c>
      <c r="H64" s="2"/>
      <c r="I64" s="2"/>
      <c r="J64" s="2"/>
      <c r="K64" s="2"/>
      <c r="L64" s="2"/>
      <c r="M64" s="2"/>
    </row>
    <row r="65" spans="1:13" ht="24" outlineLevel="1" x14ac:dyDescent="0.25">
      <c r="A65" s="2"/>
      <c r="B65" s="4"/>
      <c r="C65" s="83" t="s">
        <v>209</v>
      </c>
      <c r="D65" s="60" t="s">
        <v>220</v>
      </c>
      <c r="E65" s="5" t="s">
        <v>3</v>
      </c>
      <c r="F65">
        <f t="shared" si="0"/>
        <v>0</v>
      </c>
      <c r="G65" s="2">
        <f t="shared" si="2"/>
        <v>0</v>
      </c>
      <c r="H65" s="2"/>
      <c r="I65" s="2"/>
      <c r="J65" s="2"/>
      <c r="K65" s="2"/>
      <c r="L65" s="2"/>
      <c r="M65" s="2"/>
    </row>
    <row r="66" spans="1:13" ht="21.75" customHeight="1" outlineLevel="1" x14ac:dyDescent="0.25">
      <c r="A66" s="2"/>
      <c r="B66" s="4"/>
      <c r="C66" s="83" t="s">
        <v>210</v>
      </c>
      <c r="D66" s="60" t="s">
        <v>221</v>
      </c>
      <c r="E66" s="5" t="s">
        <v>3</v>
      </c>
      <c r="F66">
        <f t="shared" si="0"/>
        <v>0</v>
      </c>
      <c r="G66" s="2">
        <f t="shared" si="2"/>
        <v>0</v>
      </c>
      <c r="H66" s="2"/>
      <c r="I66" s="2"/>
      <c r="J66" s="2"/>
      <c r="K66" s="2"/>
      <c r="L66" s="2"/>
      <c r="M66" s="2"/>
    </row>
    <row r="67" spans="1:13" ht="24" outlineLevel="1" x14ac:dyDescent="0.25">
      <c r="A67" s="2"/>
      <c r="B67" s="4"/>
      <c r="C67" s="83" t="s">
        <v>211</v>
      </c>
      <c r="D67" s="60" t="s">
        <v>222</v>
      </c>
      <c r="E67" s="5" t="s">
        <v>3</v>
      </c>
      <c r="F67">
        <f t="shared" si="0"/>
        <v>0</v>
      </c>
      <c r="G67" s="2">
        <f t="shared" si="2"/>
        <v>0</v>
      </c>
      <c r="H67" s="2"/>
      <c r="I67" s="2"/>
      <c r="J67" s="2"/>
      <c r="K67" s="2"/>
      <c r="L67" s="2"/>
      <c r="M67" s="2"/>
    </row>
    <row r="68" spans="1:13" ht="15.75" x14ac:dyDescent="0.25">
      <c r="A68" s="2"/>
      <c r="B68" s="4"/>
      <c r="C68" s="4"/>
      <c r="D68" s="10"/>
      <c r="E68" s="9"/>
      <c r="F68" s="2"/>
      <c r="G68" s="2"/>
      <c r="H68" s="2"/>
      <c r="I68" s="2"/>
      <c r="J68" s="2"/>
      <c r="K68" s="2"/>
      <c r="L68" s="2"/>
      <c r="M68" s="2"/>
    </row>
    <row r="69" spans="1:13" ht="35.25" customHeight="1" x14ac:dyDescent="0.25">
      <c r="A69" s="145" t="s">
        <v>228</v>
      </c>
      <c r="B69" s="146"/>
      <c r="C69" s="151"/>
      <c r="D69" s="152"/>
      <c r="E69" s="153"/>
      <c r="F69" s="2"/>
      <c r="G69" s="2"/>
      <c r="H69" s="2"/>
      <c r="I69" s="2"/>
      <c r="J69" s="2"/>
      <c r="K69" s="2"/>
      <c r="L69" s="2"/>
      <c r="M69" s="2"/>
    </row>
    <row r="70" spans="1:13" ht="27.75" customHeight="1" x14ac:dyDescent="0.25">
      <c r="A70" s="2"/>
      <c r="B70" s="125">
        <v>2.1</v>
      </c>
      <c r="C70" s="143" t="s">
        <v>35</v>
      </c>
      <c r="D70" s="143"/>
      <c r="E70" s="143"/>
      <c r="F70" s="2"/>
      <c r="G70" s="2"/>
      <c r="H70" s="2"/>
      <c r="I70" s="2"/>
      <c r="J70" s="2"/>
      <c r="K70" s="2"/>
      <c r="L70" s="2"/>
      <c r="M70" s="2"/>
    </row>
    <row r="71" spans="1:13" ht="21" customHeight="1" outlineLevel="1" x14ac:dyDescent="0.25">
      <c r="A71" s="2"/>
      <c r="B71" s="4"/>
      <c r="C71" s="70" t="s">
        <v>26</v>
      </c>
      <c r="D71" s="67" t="s">
        <v>105</v>
      </c>
      <c r="E71" s="77" t="s">
        <v>12</v>
      </c>
      <c r="F71">
        <f t="shared" ref="F71:F74" si="3">IF(NOT(E71="à évaluer"),1,0)</f>
        <v>1</v>
      </c>
      <c r="G71" s="2">
        <f t="shared" ref="G71:G74" si="4">IF(E71="Débutante",0.25,IF(E71="Intermédiaire",0.5,IF(E71="Avancée",0.75,IF(E71="Experte",1,0))))</f>
        <v>0.75</v>
      </c>
      <c r="H71" s="2"/>
      <c r="I71" s="2"/>
      <c r="J71" s="2"/>
      <c r="K71" s="2"/>
      <c r="L71" s="2"/>
      <c r="M71" s="2"/>
    </row>
    <row r="72" spans="1:13" ht="19.5" customHeight="1" outlineLevel="1" x14ac:dyDescent="0.25">
      <c r="A72" s="2"/>
      <c r="B72" s="4"/>
      <c r="C72" s="70" t="s">
        <v>27</v>
      </c>
      <c r="D72" s="68" t="s">
        <v>106</v>
      </c>
      <c r="E72" s="63" t="s">
        <v>12</v>
      </c>
      <c r="F72">
        <f t="shared" si="3"/>
        <v>1</v>
      </c>
      <c r="G72" s="2">
        <f t="shared" si="4"/>
        <v>0.75</v>
      </c>
      <c r="H72" s="2"/>
      <c r="I72" s="2"/>
      <c r="J72" s="2"/>
      <c r="K72" s="2"/>
      <c r="L72" s="2"/>
      <c r="M72" s="2"/>
    </row>
    <row r="73" spans="1:13" ht="30" customHeight="1" outlineLevel="1" x14ac:dyDescent="0.25">
      <c r="A73" s="2"/>
      <c r="B73" s="4"/>
      <c r="C73" s="70" t="s">
        <v>28</v>
      </c>
      <c r="D73" s="68" t="s">
        <v>107</v>
      </c>
      <c r="E73" s="65" t="s">
        <v>9</v>
      </c>
      <c r="F73">
        <f t="shared" si="3"/>
        <v>1</v>
      </c>
      <c r="G73" s="2">
        <f t="shared" si="4"/>
        <v>1</v>
      </c>
      <c r="H73" s="2"/>
      <c r="I73" s="2"/>
      <c r="J73" s="2"/>
      <c r="K73" s="2"/>
      <c r="L73" s="2"/>
      <c r="M73" s="2"/>
    </row>
    <row r="74" spans="1:13" ht="25.5" customHeight="1" outlineLevel="1" x14ac:dyDescent="0.25">
      <c r="A74" s="2"/>
      <c r="B74" s="4"/>
      <c r="C74" s="70" t="s">
        <v>108</v>
      </c>
      <c r="D74" s="69" t="s">
        <v>109</v>
      </c>
      <c r="E74" s="66" t="s">
        <v>9</v>
      </c>
      <c r="F74">
        <f t="shared" si="3"/>
        <v>1</v>
      </c>
      <c r="G74" s="2">
        <f t="shared" si="4"/>
        <v>1</v>
      </c>
      <c r="H74" s="2"/>
      <c r="I74" s="2"/>
      <c r="J74" s="2"/>
      <c r="K74" s="2"/>
      <c r="L74" s="2"/>
      <c r="M74" s="2"/>
    </row>
    <row r="75" spans="1:13" ht="27" customHeight="1" x14ac:dyDescent="0.25">
      <c r="A75" s="2"/>
      <c r="B75" s="125">
        <v>2.2000000000000002</v>
      </c>
      <c r="C75" s="143" t="s">
        <v>36</v>
      </c>
      <c r="D75" s="143"/>
      <c r="E75" s="143"/>
      <c r="F75" s="2"/>
      <c r="G75" s="2"/>
      <c r="H75" s="2"/>
      <c r="I75" s="2"/>
      <c r="J75" s="2"/>
      <c r="K75" s="2"/>
      <c r="L75" s="2"/>
      <c r="M75" s="2"/>
    </row>
    <row r="76" spans="1:13" ht="27.75" customHeight="1" outlineLevel="1" x14ac:dyDescent="0.25">
      <c r="A76" s="2"/>
      <c r="B76" s="4"/>
      <c r="C76" s="70" t="s">
        <v>29</v>
      </c>
      <c r="D76" s="71" t="s">
        <v>98</v>
      </c>
      <c r="E76" s="63" t="s">
        <v>12</v>
      </c>
      <c r="F76">
        <f t="shared" ref="F76:F79" si="5">IF(NOT(E76="à évaluer"),1,0)</f>
        <v>1</v>
      </c>
      <c r="G76" s="2">
        <f t="shared" ref="G76:G79" si="6">IF(E76="Débutante",0.25,IF(E76="Intermédiaire",0.5,IF(E76="Avancée",0.75,IF(E76="Experte",1,0))))</f>
        <v>0.75</v>
      </c>
      <c r="H76" s="2"/>
      <c r="I76" s="2"/>
      <c r="J76" s="2"/>
      <c r="K76" s="2"/>
      <c r="L76" s="2"/>
      <c r="M76" s="2"/>
    </row>
    <row r="77" spans="1:13" ht="27.75" customHeight="1" outlineLevel="1" x14ac:dyDescent="0.25">
      <c r="A77" s="2"/>
      <c r="B77" s="4"/>
      <c r="C77" s="70" t="s">
        <v>99</v>
      </c>
      <c r="D77" s="72" t="s">
        <v>100</v>
      </c>
      <c r="E77" s="63" t="s">
        <v>9</v>
      </c>
      <c r="F77">
        <f t="shared" si="5"/>
        <v>1</v>
      </c>
      <c r="G77" s="2">
        <f t="shared" si="6"/>
        <v>1</v>
      </c>
      <c r="H77" s="2"/>
      <c r="I77" s="2"/>
      <c r="J77" s="2"/>
      <c r="K77" s="2"/>
      <c r="L77" s="2"/>
      <c r="M77" s="2"/>
    </row>
    <row r="78" spans="1:13" ht="27.75" customHeight="1" outlineLevel="1" x14ac:dyDescent="0.25">
      <c r="A78" s="2"/>
      <c r="B78" s="4"/>
      <c r="C78" s="70" t="s">
        <v>101</v>
      </c>
      <c r="D78" s="72" t="s">
        <v>102</v>
      </c>
      <c r="E78" s="63" t="s">
        <v>12</v>
      </c>
      <c r="F78">
        <f t="shared" si="5"/>
        <v>1</v>
      </c>
      <c r="G78" s="2">
        <f t="shared" si="6"/>
        <v>0.75</v>
      </c>
      <c r="H78" s="2"/>
      <c r="I78" s="2"/>
      <c r="J78" s="2"/>
      <c r="K78" s="2"/>
      <c r="L78" s="2"/>
      <c r="M78" s="2"/>
    </row>
    <row r="79" spans="1:13" ht="27.75" customHeight="1" outlineLevel="1" x14ac:dyDescent="0.25">
      <c r="A79" s="2"/>
      <c r="B79" s="4"/>
      <c r="C79" s="70" t="s">
        <v>103</v>
      </c>
      <c r="D79" s="73" t="s">
        <v>104</v>
      </c>
      <c r="E79" s="63" t="s">
        <v>12</v>
      </c>
      <c r="F79">
        <f t="shared" si="5"/>
        <v>1</v>
      </c>
      <c r="G79" s="2">
        <f t="shared" si="6"/>
        <v>0.75</v>
      </c>
      <c r="H79" s="2"/>
      <c r="I79" s="2"/>
      <c r="J79" s="2"/>
      <c r="K79" s="2"/>
      <c r="L79" s="2"/>
      <c r="M79" s="2"/>
    </row>
    <row r="80" spans="1:13" ht="27" customHeight="1" x14ac:dyDescent="0.25">
      <c r="A80" s="2"/>
      <c r="B80" s="125">
        <v>2.2999999999999998</v>
      </c>
      <c r="C80" s="143" t="s">
        <v>67</v>
      </c>
      <c r="D80" s="143"/>
      <c r="E80" s="143"/>
      <c r="F80" s="2"/>
      <c r="G80" s="2"/>
      <c r="H80" s="2"/>
      <c r="I80" s="2"/>
      <c r="J80" s="2"/>
      <c r="K80" s="2"/>
      <c r="L80" s="2"/>
      <c r="M80" s="2"/>
    </row>
    <row r="81" spans="1:13" ht="24" customHeight="1" outlineLevel="1" x14ac:dyDescent="0.25">
      <c r="A81" s="2"/>
      <c r="B81" s="3"/>
      <c r="C81" s="70" t="s">
        <v>68</v>
      </c>
      <c r="D81" s="74" t="s">
        <v>69</v>
      </c>
      <c r="E81" s="77" t="s">
        <v>9</v>
      </c>
      <c r="F81">
        <f t="shared" ref="F81:F85" si="7">IF(NOT(E81="à évaluer"),1,0)</f>
        <v>1</v>
      </c>
      <c r="G81" s="2">
        <f>IF(E81="Débutante",0.25,IF(E81="Intermédiaire",0.5,IF(E81="Avancée",0.75,IF(E81="Experte",1,0))))</f>
        <v>1</v>
      </c>
      <c r="H81" s="2"/>
      <c r="I81" s="2"/>
      <c r="J81" s="2"/>
      <c r="K81" s="2"/>
      <c r="L81" s="2"/>
      <c r="M81" s="2"/>
    </row>
    <row r="82" spans="1:13" ht="24" customHeight="1" outlineLevel="1" x14ac:dyDescent="0.25">
      <c r="A82" s="2"/>
      <c r="B82" s="3"/>
      <c r="C82" s="70" t="s">
        <v>70</v>
      </c>
      <c r="D82" s="72" t="s">
        <v>71</v>
      </c>
      <c r="E82" s="63" t="s">
        <v>9</v>
      </c>
      <c r="F82">
        <f t="shared" si="7"/>
        <v>1</v>
      </c>
      <c r="G82" s="2">
        <f t="shared" ref="G82:G85" si="8">IF(E82="Débutante",0.25,IF(E82="Intermédiaire",0.5,IF(E82="Avancée",0.75,IF(E82="Experte",1,0))))</f>
        <v>1</v>
      </c>
      <c r="H82" s="2"/>
      <c r="I82" s="2"/>
      <c r="J82" s="2"/>
      <c r="K82" s="2"/>
      <c r="L82" s="2"/>
      <c r="M82" s="2"/>
    </row>
    <row r="83" spans="1:13" ht="24" customHeight="1" outlineLevel="1" x14ac:dyDescent="0.25">
      <c r="A83" s="2"/>
      <c r="B83" s="3"/>
      <c r="C83" s="70" t="s">
        <v>72</v>
      </c>
      <c r="D83" s="72" t="s">
        <v>73</v>
      </c>
      <c r="E83" s="63" t="s">
        <v>9</v>
      </c>
      <c r="F83">
        <f t="shared" si="7"/>
        <v>1</v>
      </c>
      <c r="G83" s="2">
        <f t="shared" si="8"/>
        <v>1</v>
      </c>
      <c r="H83" s="2"/>
      <c r="I83" s="2"/>
      <c r="J83" s="2"/>
      <c r="K83" s="2"/>
      <c r="L83" s="2"/>
      <c r="M83" s="2"/>
    </row>
    <row r="84" spans="1:13" ht="24" customHeight="1" outlineLevel="1" x14ac:dyDescent="0.25">
      <c r="A84" s="2"/>
      <c r="B84" s="3"/>
      <c r="C84" s="70" t="s">
        <v>74</v>
      </c>
      <c r="D84" s="72" t="s">
        <v>75</v>
      </c>
      <c r="E84" s="63" t="s">
        <v>12</v>
      </c>
      <c r="F84">
        <f t="shared" si="7"/>
        <v>1</v>
      </c>
      <c r="G84" s="2">
        <f t="shared" si="8"/>
        <v>0.75</v>
      </c>
      <c r="H84" s="2"/>
      <c r="I84" s="2"/>
      <c r="J84" s="2"/>
      <c r="K84" s="2"/>
      <c r="L84" s="2"/>
      <c r="M84" s="2"/>
    </row>
    <row r="85" spans="1:13" ht="24" customHeight="1" outlineLevel="1" x14ac:dyDescent="0.25">
      <c r="A85" s="2"/>
      <c r="B85" s="3"/>
      <c r="C85" s="70" t="s">
        <v>76</v>
      </c>
      <c r="D85" s="73" t="s">
        <v>77</v>
      </c>
      <c r="E85" s="65" t="s">
        <v>12</v>
      </c>
      <c r="F85">
        <f t="shared" si="7"/>
        <v>1</v>
      </c>
      <c r="G85" s="2">
        <f t="shared" si="8"/>
        <v>0.75</v>
      </c>
      <c r="H85" s="2"/>
      <c r="I85" s="2"/>
      <c r="J85" s="2"/>
      <c r="K85" s="2"/>
      <c r="L85" s="2"/>
      <c r="M85" s="2"/>
    </row>
    <row r="86" spans="1:13" ht="27" customHeight="1" x14ac:dyDescent="0.25">
      <c r="A86" s="2"/>
      <c r="B86" s="125">
        <v>2.4</v>
      </c>
      <c r="C86" s="143" t="s">
        <v>79</v>
      </c>
      <c r="D86" s="143"/>
      <c r="E86" s="143"/>
      <c r="F86" s="2"/>
      <c r="G86" s="2"/>
      <c r="H86" s="2"/>
      <c r="I86" s="2"/>
      <c r="J86" s="2"/>
      <c r="K86" s="2"/>
      <c r="L86" s="2"/>
      <c r="M86" s="2"/>
    </row>
    <row r="87" spans="1:13" ht="24.75" customHeight="1" outlineLevel="1" x14ac:dyDescent="0.25">
      <c r="A87" s="2"/>
      <c r="B87" s="3"/>
      <c r="C87" s="70" t="s">
        <v>80</v>
      </c>
      <c r="D87" s="74" t="s">
        <v>81</v>
      </c>
      <c r="E87" s="77" t="s">
        <v>12</v>
      </c>
      <c r="F87">
        <f t="shared" ref="F87:F88" si="9">IF(NOT(E87="à évaluer"),1,0)</f>
        <v>1</v>
      </c>
      <c r="G87" s="2">
        <f t="shared" ref="G87:G88" si="10">IF(E87="Débutante",0.25,IF(E87="Intermédiaire",0.5,IF(E87="Avancée",0.75,IF(E87="Experte",1,0))))</f>
        <v>0.75</v>
      </c>
      <c r="H87" s="2"/>
      <c r="I87" s="2"/>
      <c r="J87" s="2"/>
      <c r="K87" s="2"/>
      <c r="L87" s="2"/>
      <c r="M87" s="2"/>
    </row>
    <row r="88" spans="1:13" ht="24.75" customHeight="1" outlineLevel="1" x14ac:dyDescent="0.25">
      <c r="A88" s="2"/>
      <c r="B88" s="3"/>
      <c r="C88" s="70" t="s">
        <v>82</v>
      </c>
      <c r="D88" s="73" t="s">
        <v>83</v>
      </c>
      <c r="E88" s="65" t="s">
        <v>9</v>
      </c>
      <c r="F88">
        <f t="shared" si="9"/>
        <v>1</v>
      </c>
      <c r="G88" s="2">
        <f t="shared" si="10"/>
        <v>1</v>
      </c>
      <c r="H88" s="2"/>
      <c r="I88" s="2"/>
      <c r="J88" s="2"/>
      <c r="K88" s="2"/>
      <c r="L88" s="2"/>
      <c r="M88" s="2"/>
    </row>
    <row r="89" spans="1:13" ht="30" customHeight="1" x14ac:dyDescent="0.25">
      <c r="A89" s="2"/>
      <c r="B89" s="3">
        <v>2.5</v>
      </c>
      <c r="C89" s="144" t="s">
        <v>85</v>
      </c>
      <c r="D89" s="144"/>
      <c r="E89" s="144"/>
      <c r="F89" s="2"/>
      <c r="G89" s="2"/>
      <c r="H89" s="2"/>
      <c r="I89" s="2"/>
      <c r="J89" s="2"/>
      <c r="K89" s="2"/>
      <c r="L89" s="2"/>
      <c r="M89" s="2"/>
    </row>
    <row r="90" spans="1:13" ht="21.75" customHeight="1" outlineLevel="1" x14ac:dyDescent="0.25">
      <c r="A90" s="2"/>
      <c r="B90" s="3"/>
      <c r="C90" s="70" t="s">
        <v>86</v>
      </c>
      <c r="D90" s="74" t="s">
        <v>87</v>
      </c>
      <c r="E90" s="6" t="s">
        <v>12</v>
      </c>
      <c r="F90">
        <f t="shared" ref="F90:F95" si="11">IF(NOT(E90="à évaluer"),1,0)</f>
        <v>1</v>
      </c>
      <c r="G90" s="2">
        <f t="shared" ref="G90:G95" si="12">IF(E90="Débutante",0.25,IF(E90="Intermédiaire",0.5,IF(E90="Avancée",0.75,IF(E90="Experte",1,0))))</f>
        <v>0.75</v>
      </c>
      <c r="H90" s="2"/>
      <c r="I90" s="2"/>
      <c r="J90" s="2"/>
      <c r="K90" s="2"/>
      <c r="L90" s="2"/>
      <c r="M90" s="2"/>
    </row>
    <row r="91" spans="1:13" ht="21.75" customHeight="1" outlineLevel="1" x14ac:dyDescent="0.25">
      <c r="A91" s="2"/>
      <c r="B91" s="3"/>
      <c r="C91" s="70" t="s">
        <v>88</v>
      </c>
      <c r="D91" s="72" t="s">
        <v>89</v>
      </c>
      <c r="E91" s="5" t="s">
        <v>9</v>
      </c>
      <c r="F91">
        <f t="shared" si="11"/>
        <v>1</v>
      </c>
      <c r="G91" s="2">
        <f t="shared" si="12"/>
        <v>1</v>
      </c>
      <c r="H91" s="2"/>
      <c r="I91" s="2"/>
      <c r="J91" s="2"/>
      <c r="K91" s="2"/>
      <c r="L91" s="2"/>
      <c r="M91" s="2"/>
    </row>
    <row r="92" spans="1:13" ht="21.75" customHeight="1" outlineLevel="1" x14ac:dyDescent="0.25">
      <c r="A92" s="2"/>
      <c r="B92" s="3"/>
      <c r="C92" s="70" t="s">
        <v>90</v>
      </c>
      <c r="D92" s="72" t="s">
        <v>91</v>
      </c>
      <c r="E92" s="5" t="s">
        <v>12</v>
      </c>
      <c r="F92">
        <f t="shared" si="11"/>
        <v>1</v>
      </c>
      <c r="G92" s="2">
        <f t="shared" si="12"/>
        <v>0.75</v>
      </c>
      <c r="H92" s="2"/>
      <c r="I92" s="2"/>
      <c r="J92" s="2"/>
      <c r="K92" s="2"/>
      <c r="L92" s="2"/>
      <c r="M92" s="2"/>
    </row>
    <row r="93" spans="1:13" ht="21.75" customHeight="1" outlineLevel="1" x14ac:dyDescent="0.25">
      <c r="A93" s="2"/>
      <c r="B93" s="3"/>
      <c r="C93" s="70" t="s">
        <v>92</v>
      </c>
      <c r="D93" s="72" t="s">
        <v>93</v>
      </c>
      <c r="E93" s="5" t="s">
        <v>12</v>
      </c>
      <c r="F93">
        <f t="shared" si="11"/>
        <v>1</v>
      </c>
      <c r="G93" s="2">
        <f t="shared" si="12"/>
        <v>0.75</v>
      </c>
      <c r="H93" s="2"/>
      <c r="I93" s="2"/>
      <c r="J93" s="2"/>
      <c r="K93" s="2"/>
      <c r="L93" s="2"/>
      <c r="M93" s="2"/>
    </row>
    <row r="94" spans="1:13" ht="21.75" customHeight="1" outlineLevel="1" x14ac:dyDescent="0.25">
      <c r="A94" s="2"/>
      <c r="B94" s="3"/>
      <c r="C94" s="70" t="s">
        <v>94</v>
      </c>
      <c r="D94" s="72" t="s">
        <v>95</v>
      </c>
      <c r="E94" s="5" t="s">
        <v>9</v>
      </c>
      <c r="F94">
        <f t="shared" si="11"/>
        <v>1</v>
      </c>
      <c r="G94" s="2">
        <f t="shared" si="12"/>
        <v>1</v>
      </c>
      <c r="H94" s="2"/>
      <c r="I94" s="2"/>
      <c r="J94" s="2"/>
      <c r="K94" s="2"/>
      <c r="L94" s="2"/>
      <c r="M94" s="2"/>
    </row>
    <row r="95" spans="1:13" ht="21.75" customHeight="1" outlineLevel="1" x14ac:dyDescent="0.25">
      <c r="A95" s="2"/>
      <c r="B95" s="2"/>
      <c r="C95" s="70" t="s">
        <v>96</v>
      </c>
      <c r="D95" s="72" t="s">
        <v>97</v>
      </c>
      <c r="E95" s="5" t="s">
        <v>12</v>
      </c>
      <c r="F95">
        <f t="shared" si="11"/>
        <v>1</v>
      </c>
      <c r="G95" s="2">
        <f t="shared" si="12"/>
        <v>0.75</v>
      </c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32.25" customHeight="1" x14ac:dyDescent="0.3">
      <c r="A97" s="147" t="s">
        <v>229</v>
      </c>
      <c r="B97" s="148"/>
      <c r="C97" s="154"/>
      <c r="D97" s="155"/>
      <c r="E97" s="156"/>
      <c r="F97" s="2"/>
      <c r="G97" s="2"/>
      <c r="H97" s="2"/>
      <c r="I97" s="2"/>
      <c r="J97" s="2"/>
      <c r="K97" s="2"/>
      <c r="L97" s="2"/>
      <c r="M97" s="2"/>
    </row>
    <row r="98" spans="1:13" ht="26.25" customHeight="1" x14ac:dyDescent="0.25">
      <c r="A98" s="2"/>
      <c r="B98" s="125">
        <v>3.1</v>
      </c>
      <c r="C98" s="141" t="s">
        <v>37</v>
      </c>
      <c r="D98" s="142"/>
      <c r="E98" s="142"/>
      <c r="F98" s="2"/>
      <c r="G98" s="2"/>
      <c r="H98" s="2"/>
      <c r="I98" s="2"/>
      <c r="J98" s="2"/>
      <c r="K98" s="2"/>
      <c r="L98" s="2"/>
      <c r="M98" s="2"/>
    </row>
    <row r="99" spans="1:13" ht="26.25" customHeight="1" outlineLevel="1" x14ac:dyDescent="0.25">
      <c r="A99" s="2"/>
      <c r="B99" s="4"/>
      <c r="C99" s="79" t="s">
        <v>38</v>
      </c>
      <c r="D99" s="80" t="s">
        <v>65</v>
      </c>
      <c r="E99" s="6" t="s">
        <v>12</v>
      </c>
      <c r="F99">
        <f t="shared" ref="F99:F112" si="13">IF(NOT(E99="à évaluer"),1,0)</f>
        <v>1</v>
      </c>
      <c r="G99" s="2">
        <f t="shared" ref="G99:G112" si="14">IF(E99="Débutante",0.25,IF(E99="Intermédiaire",0.5,IF(E99="Avancée",0.75,IF(E99="Experte",1,0))))</f>
        <v>0.75</v>
      </c>
      <c r="H99" s="2"/>
      <c r="I99" s="2"/>
      <c r="J99" s="2"/>
      <c r="K99" s="2"/>
      <c r="L99" s="2"/>
      <c r="M99" s="2"/>
    </row>
    <row r="100" spans="1:13" ht="26.25" customHeight="1" outlineLevel="1" x14ac:dyDescent="0.25">
      <c r="A100" s="2"/>
      <c r="B100" s="4"/>
      <c r="C100" s="79" t="s">
        <v>39</v>
      </c>
      <c r="D100" s="81" t="s">
        <v>64</v>
      </c>
      <c r="E100" s="5" t="s">
        <v>9</v>
      </c>
      <c r="F100">
        <f t="shared" si="13"/>
        <v>1</v>
      </c>
      <c r="G100" s="2">
        <f t="shared" si="14"/>
        <v>1</v>
      </c>
      <c r="H100" s="2"/>
      <c r="I100" s="2"/>
      <c r="J100" s="2"/>
      <c r="K100" s="2"/>
      <c r="L100" s="2"/>
      <c r="M100" s="2"/>
    </row>
    <row r="101" spans="1:13" ht="26.25" customHeight="1" outlineLevel="1" x14ac:dyDescent="0.25">
      <c r="A101" s="2"/>
      <c r="B101" s="4"/>
      <c r="C101" s="79" t="s">
        <v>40</v>
      </c>
      <c r="D101" s="81" t="s">
        <v>63</v>
      </c>
      <c r="E101" s="5" t="s">
        <v>9</v>
      </c>
      <c r="F101">
        <f t="shared" si="13"/>
        <v>1</v>
      </c>
      <c r="G101" s="2">
        <f t="shared" si="14"/>
        <v>1</v>
      </c>
      <c r="H101" s="2"/>
      <c r="I101" s="2"/>
      <c r="J101" s="2"/>
      <c r="K101" s="2"/>
      <c r="L101" s="2"/>
      <c r="M101" s="2"/>
    </row>
    <row r="102" spans="1:13" ht="26.25" customHeight="1" outlineLevel="1" x14ac:dyDescent="0.25">
      <c r="A102" s="2"/>
      <c r="B102" s="4"/>
      <c r="C102" s="79" t="s">
        <v>41</v>
      </c>
      <c r="D102" s="81" t="s">
        <v>62</v>
      </c>
      <c r="E102" s="5" t="s">
        <v>12</v>
      </c>
      <c r="F102">
        <f t="shared" si="13"/>
        <v>1</v>
      </c>
      <c r="G102" s="2">
        <f t="shared" si="14"/>
        <v>0.75</v>
      </c>
      <c r="H102" s="2"/>
      <c r="I102" s="2"/>
      <c r="J102" s="2"/>
      <c r="K102" s="2"/>
      <c r="L102" s="2"/>
      <c r="M102" s="2"/>
    </row>
    <row r="103" spans="1:13" ht="26.25" customHeight="1" outlineLevel="1" x14ac:dyDescent="0.25">
      <c r="A103" s="2"/>
      <c r="B103" s="4"/>
      <c r="C103" s="79" t="s">
        <v>42</v>
      </c>
      <c r="D103" s="81" t="s">
        <v>61</v>
      </c>
      <c r="E103" s="5" t="s">
        <v>12</v>
      </c>
      <c r="F103">
        <f t="shared" si="13"/>
        <v>1</v>
      </c>
      <c r="G103" s="2">
        <f t="shared" si="14"/>
        <v>0.75</v>
      </c>
      <c r="H103" s="2"/>
      <c r="I103" s="2"/>
      <c r="J103" s="2"/>
      <c r="K103" s="2"/>
      <c r="L103" s="2"/>
      <c r="M103" s="2"/>
    </row>
    <row r="104" spans="1:13" ht="26.25" customHeight="1" outlineLevel="1" x14ac:dyDescent="0.25">
      <c r="A104" s="2"/>
      <c r="B104" s="4"/>
      <c r="C104" s="79" t="s">
        <v>43</v>
      </c>
      <c r="D104" s="81" t="s">
        <v>60</v>
      </c>
      <c r="E104" s="5" t="s">
        <v>9</v>
      </c>
      <c r="F104">
        <f t="shared" si="13"/>
        <v>1</v>
      </c>
      <c r="G104" s="2">
        <f t="shared" si="14"/>
        <v>1</v>
      </c>
      <c r="H104" s="2"/>
      <c r="I104" s="2"/>
      <c r="J104" s="2"/>
      <c r="K104" s="2"/>
      <c r="L104" s="2"/>
      <c r="M104" s="2"/>
    </row>
    <row r="105" spans="1:13" ht="26.25" customHeight="1" outlineLevel="1" x14ac:dyDescent="0.25">
      <c r="A105" s="2"/>
      <c r="B105" s="4"/>
      <c r="C105" s="79" t="s">
        <v>44</v>
      </c>
      <c r="D105" s="81" t="s">
        <v>59</v>
      </c>
      <c r="E105" s="5" t="s">
        <v>9</v>
      </c>
      <c r="F105">
        <f t="shared" si="13"/>
        <v>1</v>
      </c>
      <c r="G105" s="2">
        <f t="shared" si="14"/>
        <v>1</v>
      </c>
      <c r="H105" s="2"/>
      <c r="I105" s="2"/>
      <c r="J105" s="2"/>
      <c r="K105" s="2"/>
      <c r="L105" s="2"/>
      <c r="M105" s="2"/>
    </row>
    <row r="106" spans="1:13" ht="26.25" customHeight="1" outlineLevel="1" x14ac:dyDescent="0.25">
      <c r="A106" s="2"/>
      <c r="B106" s="4"/>
      <c r="C106" s="79" t="s">
        <v>45</v>
      </c>
      <c r="D106" s="81" t="s">
        <v>58</v>
      </c>
      <c r="E106" s="5" t="s">
        <v>9</v>
      </c>
      <c r="F106">
        <f t="shared" si="13"/>
        <v>1</v>
      </c>
      <c r="G106" s="2">
        <f t="shared" si="14"/>
        <v>1</v>
      </c>
      <c r="H106" s="2"/>
      <c r="I106" s="2"/>
      <c r="J106" s="2"/>
      <c r="K106" s="2"/>
      <c r="L106" s="2"/>
      <c r="M106" s="2"/>
    </row>
    <row r="107" spans="1:13" ht="26.25" customHeight="1" outlineLevel="1" x14ac:dyDescent="0.25">
      <c r="A107" s="2"/>
      <c r="B107" s="2"/>
      <c r="C107" s="79" t="s">
        <v>46</v>
      </c>
      <c r="D107" s="81" t="s">
        <v>57</v>
      </c>
      <c r="E107" s="5" t="s">
        <v>12</v>
      </c>
      <c r="F107">
        <f t="shared" si="13"/>
        <v>1</v>
      </c>
      <c r="G107" s="2">
        <f t="shared" si="14"/>
        <v>0.75</v>
      </c>
      <c r="H107" s="2"/>
      <c r="I107" s="2"/>
      <c r="J107" s="2"/>
      <c r="K107" s="2"/>
      <c r="L107" s="2"/>
      <c r="M107" s="2"/>
    </row>
    <row r="108" spans="1:13" ht="26.25" customHeight="1" outlineLevel="1" x14ac:dyDescent="0.25">
      <c r="A108" s="2"/>
      <c r="B108" s="2"/>
      <c r="C108" s="79" t="s">
        <v>47</v>
      </c>
      <c r="D108" s="81" t="s">
        <v>56</v>
      </c>
      <c r="E108" s="5" t="s">
        <v>9</v>
      </c>
      <c r="F108">
        <f t="shared" si="13"/>
        <v>1</v>
      </c>
      <c r="G108" s="2">
        <f t="shared" si="14"/>
        <v>1</v>
      </c>
      <c r="H108" s="2"/>
      <c r="I108" s="2"/>
      <c r="J108" s="2"/>
      <c r="K108" s="2"/>
      <c r="L108" s="2"/>
      <c r="M108" s="2"/>
    </row>
    <row r="109" spans="1:13" ht="26.25" customHeight="1" outlineLevel="1" x14ac:dyDescent="0.25">
      <c r="A109" s="2"/>
      <c r="B109" s="2"/>
      <c r="C109" s="79" t="s">
        <v>48</v>
      </c>
      <c r="D109" s="81" t="s">
        <v>55</v>
      </c>
      <c r="E109" s="5" t="s">
        <v>12</v>
      </c>
      <c r="F109">
        <f t="shared" si="13"/>
        <v>1</v>
      </c>
      <c r="G109" s="2">
        <f t="shared" si="14"/>
        <v>0.75</v>
      </c>
      <c r="H109" s="2"/>
      <c r="I109" s="2"/>
      <c r="J109" s="2"/>
      <c r="K109" s="2"/>
      <c r="L109" s="2"/>
      <c r="M109" s="2"/>
    </row>
    <row r="110" spans="1:13" ht="26.25" customHeight="1" outlineLevel="1" x14ac:dyDescent="0.25">
      <c r="A110" s="2"/>
      <c r="B110" s="2"/>
      <c r="C110" s="79" t="s">
        <v>49</v>
      </c>
      <c r="D110" s="81" t="s">
        <v>54</v>
      </c>
      <c r="E110" s="5" t="s">
        <v>9</v>
      </c>
      <c r="F110">
        <f t="shared" si="13"/>
        <v>1</v>
      </c>
      <c r="G110" s="2">
        <f t="shared" si="14"/>
        <v>1</v>
      </c>
      <c r="H110" s="2"/>
      <c r="I110" s="2"/>
      <c r="J110" s="2"/>
      <c r="K110" s="2"/>
      <c r="L110" s="2"/>
      <c r="M110" s="2"/>
    </row>
    <row r="111" spans="1:13" ht="26.25" customHeight="1" outlineLevel="1" x14ac:dyDescent="0.25">
      <c r="C111" s="79" t="s">
        <v>50</v>
      </c>
      <c r="D111" s="82" t="s">
        <v>53</v>
      </c>
      <c r="E111" s="7" t="s">
        <v>12</v>
      </c>
      <c r="F111">
        <f t="shared" si="13"/>
        <v>1</v>
      </c>
      <c r="G111" s="2">
        <f t="shared" si="14"/>
        <v>0.75</v>
      </c>
      <c r="H111" s="2"/>
      <c r="I111" s="2"/>
      <c r="J111" s="2"/>
      <c r="K111" s="2"/>
      <c r="L111" s="2"/>
      <c r="M111" s="2"/>
    </row>
    <row r="112" spans="1:13" ht="26.25" customHeight="1" outlineLevel="1" x14ac:dyDescent="0.25">
      <c r="C112" s="79" t="s">
        <v>51</v>
      </c>
      <c r="D112" s="81" t="s">
        <v>52</v>
      </c>
      <c r="E112" s="5" t="s">
        <v>12</v>
      </c>
      <c r="F112">
        <f t="shared" si="13"/>
        <v>1</v>
      </c>
      <c r="G112" s="2">
        <f t="shared" si="14"/>
        <v>0.75</v>
      </c>
    </row>
    <row r="113" x14ac:dyDescent="0.25"/>
  </sheetData>
  <mergeCells count="17">
    <mergeCell ref="A69:B69"/>
    <mergeCell ref="A97:B97"/>
    <mergeCell ref="C3:D3"/>
    <mergeCell ref="C69:E69"/>
    <mergeCell ref="C97:E97"/>
    <mergeCell ref="C70:E70"/>
    <mergeCell ref="C98:E98"/>
    <mergeCell ref="C75:E75"/>
    <mergeCell ref="C80:E80"/>
    <mergeCell ref="C86:E86"/>
    <mergeCell ref="C89:E89"/>
    <mergeCell ref="F1:J1"/>
    <mergeCell ref="A1:E1"/>
    <mergeCell ref="C56:E56"/>
    <mergeCell ref="C4:E4"/>
    <mergeCell ref="C29:E29"/>
    <mergeCell ref="A3:B3"/>
  </mergeCells>
  <conditionalFormatting sqref="E5:E28 E30:E55 E57:E67">
    <cfRule type="containsText" dxfId="77" priority="127" operator="containsText" text="Experte">
      <formula>NOT(ISERROR(SEARCH("Experte",E5)))</formula>
    </cfRule>
    <cfRule type="cellIs" dxfId="76" priority="128" operator="equal">
      <formula>"Avancée"</formula>
    </cfRule>
    <cfRule type="cellIs" dxfId="75" priority="129" operator="equal">
      <formula>"Intermédiaire"</formula>
    </cfRule>
    <cfRule type="containsText" dxfId="74" priority="130" operator="containsText" text="Débutante">
      <formula>NOT(ISERROR(SEARCH("Débutante",E5)))</formula>
    </cfRule>
  </conditionalFormatting>
  <conditionalFormatting sqref="E99:E112">
    <cfRule type="containsText" dxfId="73" priority="5" operator="containsText" text="Experte">
      <formula>NOT(ISERROR(SEARCH("Experte",E99)))</formula>
    </cfRule>
    <cfRule type="cellIs" dxfId="72" priority="6" operator="equal">
      <formula>"Avancée"</formula>
    </cfRule>
  </conditionalFormatting>
  <conditionalFormatting sqref="E99:E112">
    <cfRule type="cellIs" dxfId="71" priority="7" operator="equal">
      <formula>"Intermédiaire"</formula>
    </cfRule>
  </conditionalFormatting>
  <conditionalFormatting sqref="E99:E112">
    <cfRule type="containsText" dxfId="70" priority="8" operator="containsText" text="Débutante">
      <formula>NOT(ISERROR(SEARCH("Débutante",E99)))</formula>
    </cfRule>
  </conditionalFormatting>
  <conditionalFormatting sqref="E71:E74 E76:E79 E81:E85 E87:E88 E90:E95">
    <cfRule type="containsText" dxfId="69" priority="1" operator="containsText" text="Experte">
      <formula>NOT(ISERROR(SEARCH("Experte",E71)))</formula>
    </cfRule>
    <cfRule type="cellIs" dxfId="68" priority="2" operator="equal">
      <formula>"Avancée"</formula>
    </cfRule>
    <cfRule type="cellIs" dxfId="67" priority="3" operator="equal">
      <formula>"Intermédiaire"</formula>
    </cfRule>
    <cfRule type="containsText" dxfId="66" priority="4" operator="containsText" text="Débutante">
      <formula>NOT(ISERROR(SEARCH("Débutante",E71)))</formula>
    </cfRule>
  </conditionalFormatting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hoisir un niveau" xr:uid="{00000000-0002-0000-0000-000000000000}">
          <x14:formula1>
            <xm:f>Paramètres!$F$6:$F$10</xm:f>
          </x14:formula1>
          <xm:sqref>E30:E55 E5:E28 E57:E68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showGridLines="0" showRowColHeaders="0" topLeftCell="A16" zoomScaleNormal="100" zoomScaleSheetLayoutView="100" workbookViewId="0">
      <selection activeCell="D13" sqref="D13"/>
    </sheetView>
  </sheetViews>
  <sheetFormatPr defaultColWidth="0" defaultRowHeight="15" zeroHeight="1" x14ac:dyDescent="0.25"/>
  <cols>
    <col min="1" max="1" width="8" customWidth="1"/>
    <col min="2" max="2" width="13.5703125" customWidth="1"/>
    <col min="3" max="3" width="36.85546875" customWidth="1"/>
    <col min="4" max="4" width="27.42578125" customWidth="1"/>
    <col min="5" max="5" width="21.28515625" customWidth="1"/>
    <col min="6" max="6" width="0.85546875" customWidth="1"/>
    <col min="7" max="16384" width="11.42578125" hidden="1"/>
  </cols>
  <sheetData>
    <row r="1" spans="1:5" ht="27.75" customHeight="1" x14ac:dyDescent="0.3">
      <c r="A1" s="132" t="s">
        <v>263</v>
      </c>
      <c r="B1" s="132"/>
      <c r="C1" s="132"/>
      <c r="D1" s="133"/>
      <c r="E1" s="133"/>
    </row>
    <row r="2" spans="1:5" ht="13.5" customHeight="1" x14ac:dyDescent="0.25"/>
    <row r="3" spans="1:5" ht="15.75" x14ac:dyDescent="0.25">
      <c r="A3" s="84">
        <v>1</v>
      </c>
      <c r="B3" s="85" t="s">
        <v>18</v>
      </c>
      <c r="C3" s="88"/>
      <c r="D3" s="38"/>
      <c r="E3" s="39"/>
    </row>
    <row r="4" spans="1:5" ht="15.75" x14ac:dyDescent="0.25">
      <c r="A4" s="86" t="s">
        <v>1</v>
      </c>
      <c r="B4" s="87" t="str">
        <f>SUM('Temps 1'!F5:F28,'Temps 1'!F30:F55,'Temps 1'!F57:F67)&amp;" sur 61"</f>
        <v>29 sur 61</v>
      </c>
      <c r="C4" s="90" t="s">
        <v>0</v>
      </c>
      <c r="D4" s="17">
        <f>IFERROR((D7*SUM('Temps 1'!F5:F28)+D10*SUM('Temps 1'!F30:F55)+D13*SUM('Temps 1'!F57:F67))/SUM('Temps 1'!F5:F28,'Temps 1'!F30:F55,'Temps 1'!F57:F67),0)</f>
        <v>0.81896551724137934</v>
      </c>
      <c r="E4" s="37" t="str">
        <f>IFERROR(IF(D4=0,null,IF(D4&lt;=0.25,"Débutante",IF(AND(D4&gt;0.25,D4&lt;=0.5),"Intermédiaire",IF(AND(D4&gt;0.5,D4&lt;=0.75),"Avancée",IF(AND(D4&gt;0.75,D4&lt;=1),"experte",0))))),0)</f>
        <v>experte</v>
      </c>
    </row>
    <row r="5" spans="1:5" x14ac:dyDescent="0.25">
      <c r="A5" s="18"/>
      <c r="B5" s="19"/>
      <c r="E5" s="20"/>
    </row>
    <row r="6" spans="1:5" x14ac:dyDescent="0.25">
      <c r="A6" s="89" t="s">
        <v>21</v>
      </c>
      <c r="B6" s="22" t="s">
        <v>33</v>
      </c>
      <c r="C6" s="23"/>
      <c r="D6" s="23"/>
      <c r="E6" s="24"/>
    </row>
    <row r="7" spans="1:5" x14ac:dyDescent="0.25">
      <c r="A7" s="21" t="s">
        <v>1</v>
      </c>
      <c r="B7" s="25" t="str">
        <f>SUM('Temps 1'!F5:F28)&amp;" sur 24"</f>
        <v>14 sur 24</v>
      </c>
      <c r="C7" s="11" t="s">
        <v>0</v>
      </c>
      <c r="D7" s="26">
        <f>IFERROR(SUM('Temps 1'!G5:G28)/SUM('Temps 1'!F5:F28),0)</f>
        <v>0.7321428571428571</v>
      </c>
      <c r="E7" s="27" t="str">
        <f>IFERROR(IF(D7=0,null,IF(D7&lt;=0.25,"Débutante",IF(AND(D7&gt;0.25,D7&lt;=0.5),"Intermédiaire",IF(AND(D7&gt;0.5,D7&lt;=0.75),"Avancée",IF(AND(D7&gt;0.75,D7&lt;=1),"experte",0))))),)</f>
        <v>Avancée</v>
      </c>
    </row>
    <row r="8" spans="1:5" x14ac:dyDescent="0.25">
      <c r="A8" s="28"/>
      <c r="C8" s="25"/>
      <c r="D8" s="25"/>
      <c r="E8" s="20"/>
    </row>
    <row r="9" spans="1:5" x14ac:dyDescent="0.25">
      <c r="A9" s="89" t="s">
        <v>22</v>
      </c>
      <c r="B9" s="22" t="s">
        <v>34</v>
      </c>
      <c r="C9" s="23"/>
      <c r="D9" s="23"/>
      <c r="E9" s="24"/>
    </row>
    <row r="10" spans="1:5" x14ac:dyDescent="0.25">
      <c r="A10" s="21" t="s">
        <v>1</v>
      </c>
      <c r="B10" s="25" t="str">
        <f>SUM('Temps 1'!F30:F55)&amp;" sur 26"</f>
        <v>15 sur 26</v>
      </c>
      <c r="C10" s="11" t="s">
        <v>0</v>
      </c>
      <c r="D10" s="26">
        <f>IFERROR(SUM('Temps 1'!G30:G55)/SUM('Temps 1'!F30:F55),0)</f>
        <v>0.9</v>
      </c>
      <c r="E10" s="27" t="str">
        <f>IFERROR(IF(D10=0,null,IF(D10&lt;=0.25,"Débutante",IF(AND(D10&gt;0.25,D10&lt;=0.5),"Intermédiaire",IF(AND(D10&gt;0.5,D10&lt;=0.75),"Avancée",IF(AND(D10&gt;0.75,D10&lt;=1),"experte",0))))),0)</f>
        <v>experte</v>
      </c>
    </row>
    <row r="11" spans="1:5" x14ac:dyDescent="0.25">
      <c r="A11" s="28"/>
      <c r="C11" s="25"/>
      <c r="D11" s="25"/>
      <c r="E11" s="20"/>
    </row>
    <row r="12" spans="1:5" ht="15" customHeight="1" x14ac:dyDescent="0.25">
      <c r="A12" s="89">
        <v>1.3</v>
      </c>
      <c r="B12" s="22" t="s">
        <v>200</v>
      </c>
      <c r="C12" s="23"/>
      <c r="D12" s="23"/>
      <c r="E12" s="24"/>
    </row>
    <row r="13" spans="1:5" x14ac:dyDescent="0.25">
      <c r="A13" s="21" t="s">
        <v>1</v>
      </c>
      <c r="B13" s="25" t="str">
        <f>SUM('Temps 1'!F57:F67)&amp;" sur 11"</f>
        <v>0 sur 11</v>
      </c>
      <c r="C13" s="11" t="s">
        <v>0</v>
      </c>
      <c r="D13" s="26">
        <f>IFERROR(SUM('Temps 1'!G57:G67)/SUM('Temps 1'!F57:F67),0)</f>
        <v>0</v>
      </c>
      <c r="E13" s="27">
        <f>IFERROR(IF(D13=0,null,IF(D13&lt;=0.25,"Débutante",IF(AND(D13&gt;0.25,D13&lt;=0.5),"Intermédiaire",IF(AND(D13&gt;0.5,D13&lt;=0.75),"Avancée",IF(AND(D13&gt;0.75,D13&lt;=1),"experte",0))))),0)</f>
        <v>0</v>
      </c>
    </row>
    <row r="14" spans="1:5" x14ac:dyDescent="0.25">
      <c r="A14" s="29"/>
      <c r="B14" s="30"/>
      <c r="C14" s="31"/>
      <c r="D14" s="31"/>
      <c r="E14" s="32"/>
    </row>
    <row r="15" spans="1:5" x14ac:dyDescent="0.25">
      <c r="B15" s="11"/>
      <c r="C15" s="11"/>
    </row>
    <row r="16" spans="1:5" x14ac:dyDescent="0.25">
      <c r="A16" s="12">
        <v>2</v>
      </c>
      <c r="B16" s="13" t="s">
        <v>19</v>
      </c>
      <c r="C16" s="14"/>
      <c r="D16" s="40"/>
      <c r="E16" s="41"/>
    </row>
    <row r="17" spans="1:5" ht="15.75" x14ac:dyDescent="0.25">
      <c r="A17" s="15" t="s">
        <v>1</v>
      </c>
      <c r="B17" s="16" t="str">
        <f>SUM('Temps 1'!F71:F74,'Temps 1'!F76:F79,'Temps 1'!F81:F85,'Temps 1'!F87:F88,'Temps 1'!F90:F95)&amp;" sur 21"</f>
        <v>21 sur 21</v>
      </c>
      <c r="C17" s="91" t="s">
        <v>223</v>
      </c>
      <c r="D17" s="92">
        <f>IFERROR(SUM('Temps 1'!G71:G74,'Temps 1'!G76:G79,'Temps 1'!G81:G85,'Temps 1'!G87:G88,'Temps 1'!G90:G95)/SUM('Temps 1'!F71:F74,'Temps 1'!F76:F79,'Temps 1'!F81:F85,'Temps 1'!F87:F88,'Temps 1'!F90:F95),0)</f>
        <v>0.8571428571428571</v>
      </c>
      <c r="E17" s="37" t="str">
        <f>IFERROR(IF(D17=0,null,IF(D17&lt;=0.25,"Débutante",IF(AND(D17&gt;0.25,D17&lt;=0.5),"Intermédiaire",IF(AND(D17&gt;0.5,D17&lt;=0.75),"Avancée",IF(AND(D17&gt;0.75,D17&lt;=1),"experte",0))))),0)</f>
        <v>experte</v>
      </c>
    </row>
    <row r="18" spans="1:5" x14ac:dyDescent="0.25">
      <c r="A18" s="28"/>
      <c r="E18" s="20"/>
    </row>
    <row r="19" spans="1:5" x14ac:dyDescent="0.25">
      <c r="A19" s="126">
        <v>2.1</v>
      </c>
      <c r="B19" s="22" t="s">
        <v>35</v>
      </c>
      <c r="C19" s="23"/>
      <c r="D19" s="23"/>
      <c r="E19" s="20"/>
    </row>
    <row r="20" spans="1:5" x14ac:dyDescent="0.25">
      <c r="A20" s="21" t="s">
        <v>1</v>
      </c>
      <c r="B20" s="25" t="str">
        <f>SUM('Temps 1'!F71:F74)&amp;" sur 4"</f>
        <v>4 sur 4</v>
      </c>
      <c r="C20" s="11" t="s">
        <v>0</v>
      </c>
      <c r="D20" s="26">
        <f>IFERROR(SUM('Temps 1'!G71:G74)/SUM('Temps 1'!F71:F74),0)</f>
        <v>0.875</v>
      </c>
      <c r="E20" s="27" t="str">
        <f>IFERROR(IF(D20=0,null,IF(D20&lt;=0.25,"Débutante",IF(AND(D20&gt;0.25,D20&lt;=0.5),"Intermédiaire",IF(AND(D20&gt;0.5,D20&lt;=0.75),"Avancée",IF(AND(D20&gt;0.75,D20&lt;=1),"experte",0))))),0)</f>
        <v>experte</v>
      </c>
    </row>
    <row r="21" spans="1:5" x14ac:dyDescent="0.25">
      <c r="A21" s="28"/>
      <c r="E21" s="20"/>
    </row>
    <row r="22" spans="1:5" x14ac:dyDescent="0.25">
      <c r="A22" s="126">
        <v>2.2000000000000002</v>
      </c>
      <c r="B22" s="22" t="s">
        <v>36</v>
      </c>
      <c r="C22" s="23"/>
      <c r="D22" s="23"/>
      <c r="E22" s="20"/>
    </row>
    <row r="23" spans="1:5" x14ac:dyDescent="0.25">
      <c r="A23" s="21" t="s">
        <v>1</v>
      </c>
      <c r="B23" s="25" t="str">
        <f>SUM('Temps 1'!F76:F79)&amp;" sur 4"</f>
        <v>4 sur 4</v>
      </c>
      <c r="C23" s="11" t="s">
        <v>0</v>
      </c>
      <c r="D23" s="26">
        <f>IFERROR(SUM('Temps 1'!G76:G79)/SUM('Temps 1'!F76:F79),0)</f>
        <v>0.8125</v>
      </c>
      <c r="E23" s="27" t="str">
        <f>IFERROR(IF(D23=0,null,IF(D23&lt;=0.25,"Débutante",IF(AND(D23&gt;0.25,D23&lt;=0.5),"Intermédiaire",IF(AND(D23&gt;0.5,D23&lt;=0.75),"Avancée",IF(AND(D23&gt;0.75,D23&lt;=1),"experte",0))))),0)</f>
        <v>experte</v>
      </c>
    </row>
    <row r="24" spans="1:5" x14ac:dyDescent="0.25">
      <c r="A24" s="28"/>
      <c r="E24" s="20"/>
    </row>
    <row r="25" spans="1:5" x14ac:dyDescent="0.25">
      <c r="A25" s="126">
        <v>2.2999999999999998</v>
      </c>
      <c r="B25" s="22" t="s">
        <v>67</v>
      </c>
      <c r="C25" s="23"/>
      <c r="D25" s="23"/>
      <c r="E25" s="20"/>
    </row>
    <row r="26" spans="1:5" x14ac:dyDescent="0.25">
      <c r="A26" s="21" t="s">
        <v>1</v>
      </c>
      <c r="B26" s="25" t="str">
        <f>SUM('Temps 1'!F81:F85)&amp;" sur 5"</f>
        <v>5 sur 5</v>
      </c>
      <c r="C26" s="11" t="s">
        <v>0</v>
      </c>
      <c r="D26" s="26">
        <f>IFERROR(SUM('Temps 1'!G81:G85)/SUM('Temps 1'!F81:F85),0)</f>
        <v>0.9</v>
      </c>
      <c r="E26" s="27" t="str">
        <f>IFERROR(IF(D26=0,null,IF(D26&lt;=0.25,"Débutante",IF(AND(D26&gt;0.25,D26&lt;=0.5),"Intermédiaire",IF(AND(D26&gt;0.5,D26&lt;=0.75),"Avancée",IF(AND(D26&gt;0.75,D26&lt;=1),"experte",0))))),0)</f>
        <v>experte</v>
      </c>
    </row>
    <row r="27" spans="1:5" x14ac:dyDescent="0.25">
      <c r="A27" s="28"/>
      <c r="E27" s="20"/>
    </row>
    <row r="28" spans="1:5" x14ac:dyDescent="0.25">
      <c r="A28" s="126">
        <v>2.4</v>
      </c>
      <c r="B28" s="22" t="s">
        <v>79</v>
      </c>
      <c r="C28" s="23"/>
      <c r="D28" s="23"/>
      <c r="E28" s="20"/>
    </row>
    <row r="29" spans="1:5" x14ac:dyDescent="0.25">
      <c r="A29" s="21" t="s">
        <v>1</v>
      </c>
      <c r="B29" s="25" t="str">
        <f>SUM('Temps 1'!F87:F88)&amp;" sur 2"</f>
        <v>2 sur 2</v>
      </c>
      <c r="C29" s="11" t="s">
        <v>0</v>
      </c>
      <c r="D29" s="26">
        <f>IFERROR(SUM('Temps 1'!G87:G88)/SUM('Temps 1'!F87:F88),0)</f>
        <v>0.875</v>
      </c>
      <c r="E29" s="27" t="str">
        <f>IFERROR(IF(D29=0,null,IF(D29&lt;=0.25,"Débutante",IF(AND(D29&gt;0.25,D29&lt;=0.5),"Intermédiaire",IF(AND(D29&gt;0.5,D29&lt;=0.75),"Avancée",IF(AND(D29&gt;0.75,D29&lt;=1),"experte",0))))),0)</f>
        <v>experte</v>
      </c>
    </row>
    <row r="30" spans="1:5" x14ac:dyDescent="0.25">
      <c r="A30" s="28"/>
      <c r="E30" s="20"/>
    </row>
    <row r="31" spans="1:5" x14ac:dyDescent="0.25">
      <c r="A31" s="126">
        <v>2.5</v>
      </c>
      <c r="B31" s="22" t="s">
        <v>85</v>
      </c>
      <c r="C31" s="23"/>
      <c r="D31" s="23"/>
      <c r="E31" s="20"/>
    </row>
    <row r="32" spans="1:5" x14ac:dyDescent="0.25">
      <c r="A32" s="21" t="s">
        <v>1</v>
      </c>
      <c r="B32" s="25" t="str">
        <f>SUM('Temps 1'!F90:F95)&amp;" sur 6"</f>
        <v>6 sur 6</v>
      </c>
      <c r="C32" s="11" t="s">
        <v>0</v>
      </c>
      <c r="D32" s="26">
        <f>IFERROR(SUM('Temps 1'!G90:G95)/SUM('Temps 1'!F90:F95),0)</f>
        <v>0.83333333333333337</v>
      </c>
      <c r="E32" s="27" t="str">
        <f>IFERROR(IF(D32=0,null,IF(D32&lt;=0.25,"Débutante",IF(AND(D32&gt;0.25,D32&lt;=0.5),"Intermédiaire",IF(AND(D32&gt;0.5,D32&lt;=0.75),"Avancée",IF(AND(D32&gt;0.75,D32&lt;=1),"experte",0))))),0)</f>
        <v>experte</v>
      </c>
    </row>
    <row r="33" spans="1:5" x14ac:dyDescent="0.25">
      <c r="A33" s="29"/>
      <c r="B33" s="30"/>
      <c r="C33" s="31"/>
      <c r="D33" s="30"/>
      <c r="E33" s="32"/>
    </row>
    <row r="34" spans="1:5" x14ac:dyDescent="0.25"/>
    <row r="35" spans="1:5" x14ac:dyDescent="0.25">
      <c r="A35" s="93">
        <v>3</v>
      </c>
      <c r="B35" s="94" t="s">
        <v>20</v>
      </c>
      <c r="C35" s="97"/>
      <c r="D35" s="40"/>
      <c r="E35" s="41"/>
    </row>
    <row r="36" spans="1:5" ht="15.75" x14ac:dyDescent="0.25">
      <c r="A36" s="95" t="s">
        <v>1</v>
      </c>
      <c r="B36" s="96" t="str">
        <f>SUM('Temps 1'!F99:F112)&amp;" sur 14"</f>
        <v>14 sur 14</v>
      </c>
      <c r="C36" s="91" t="s">
        <v>0</v>
      </c>
      <c r="D36" s="92">
        <f>D39</f>
        <v>0.875</v>
      </c>
      <c r="E36" s="37" t="str">
        <f>IFERROR(IF(D36=0,null,IF(D36&lt;=0.25,"Débutante",IF(AND(D36&gt;0.25,D36&lt;=0.5),"Intermédiaire",IF(AND(D36&gt;0.5,D36&lt;=0.75),"Avancée",IF(AND(D36&gt;0.75,D36&lt;=1),"experte",0))))),0)</f>
        <v>experte</v>
      </c>
    </row>
    <row r="37" spans="1:5" x14ac:dyDescent="0.25">
      <c r="A37" s="28"/>
      <c r="E37" s="20"/>
    </row>
    <row r="38" spans="1:5" x14ac:dyDescent="0.25">
      <c r="A38" s="127">
        <v>3.1</v>
      </c>
      <c r="B38" s="22" t="s">
        <v>37</v>
      </c>
      <c r="C38" s="23"/>
      <c r="D38" s="23"/>
      <c r="E38" s="20"/>
    </row>
    <row r="39" spans="1:5" x14ac:dyDescent="0.25">
      <c r="A39" s="33" t="s">
        <v>1</v>
      </c>
      <c r="B39" s="25" t="str">
        <f>SUM('Temps 1'!F99:F112)&amp;" sur 14"</f>
        <v>14 sur 14</v>
      </c>
      <c r="C39" s="11" t="s">
        <v>0</v>
      </c>
      <c r="D39" s="26">
        <f>IFERROR(SUM('Temps 1'!G99:G112)/SUM('Temps 1'!F99:F112),0)</f>
        <v>0.875</v>
      </c>
      <c r="E39" s="27" t="str">
        <f>IFERROR(IF(D39=0,null,IF(D39&lt;=0.25,"Débutante",IF(AND(D39&gt;0.25,D39&lt;=0.5),"Intermédiaire",IF(AND(D39&gt;0.5,D39&lt;=0.75),"Avancée",IF(AND(D39&gt;0.75,D39&lt;=1),"experte",0))))),0)</f>
        <v>experte</v>
      </c>
    </row>
    <row r="40" spans="1:5" x14ac:dyDescent="0.25">
      <c r="A40" s="34"/>
      <c r="B40" s="31"/>
      <c r="C40" s="35"/>
      <c r="D40" s="36"/>
      <c r="E40" s="37"/>
    </row>
    <row r="41" spans="1:5" x14ac:dyDescent="0.25"/>
  </sheetData>
  <mergeCells count="1">
    <mergeCell ref="A1:E1"/>
  </mergeCells>
  <conditionalFormatting sqref="E17 E4 E7 E10 E13 E20 E23 E26 E29 E32 E36 E39">
    <cfRule type="cellIs" dxfId="65" priority="1" operator="equal">
      <formula>"Débutante"</formula>
    </cfRule>
    <cfRule type="cellIs" dxfId="64" priority="2" operator="equal">
      <formula>"Experte"</formula>
    </cfRule>
    <cfRule type="cellIs" dxfId="63" priority="3" operator="equal">
      <formula>"Avancée"</formula>
    </cfRule>
    <cfRule type="cellIs" dxfId="62" priority="4" operator="equal">
      <formula>"Intermédiaire"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showRowColHeaders="0" zoomScaleNormal="100" zoomScaleSheetLayoutView="100" workbookViewId="0">
      <selection activeCell="D44" sqref="D44"/>
    </sheetView>
  </sheetViews>
  <sheetFormatPr defaultColWidth="0" defaultRowHeight="15" zeroHeight="1" x14ac:dyDescent="0.25"/>
  <cols>
    <col min="1" max="1" width="8.85546875" style="43" customWidth="1"/>
    <col min="2" max="2" width="14.140625" style="43" customWidth="1"/>
    <col min="3" max="3" width="14.42578125" style="43" customWidth="1"/>
    <col min="4" max="4" width="62.85546875" customWidth="1"/>
    <col min="5" max="5" width="15.5703125" customWidth="1"/>
    <col min="6" max="10" width="11.42578125" hidden="1" customWidth="1"/>
    <col min="11" max="11" width="25.28515625" hidden="1" customWidth="1"/>
    <col min="12" max="13" width="11.42578125" hidden="1" customWidth="1"/>
    <col min="14" max="14" width="39.85546875" hidden="1" customWidth="1"/>
    <col min="15" max="16384" width="11.42578125" hidden="1"/>
  </cols>
  <sheetData>
    <row r="1" spans="1:14" x14ac:dyDescent="0.25">
      <c r="A1" s="45" t="s">
        <v>225</v>
      </c>
      <c r="B1" s="46" t="s">
        <v>226</v>
      </c>
      <c r="C1" s="46" t="s">
        <v>224</v>
      </c>
      <c r="D1" s="47" t="s">
        <v>15</v>
      </c>
      <c r="E1" s="48" t="s">
        <v>0</v>
      </c>
    </row>
    <row r="2" spans="1:14" ht="27" customHeight="1" x14ac:dyDescent="0.25">
      <c r="A2" s="44">
        <v>1</v>
      </c>
      <c r="B2" s="42" t="s">
        <v>21</v>
      </c>
      <c r="C2" s="51" t="s">
        <v>2</v>
      </c>
      <c r="D2" s="8" t="s">
        <v>30</v>
      </c>
      <c r="E2" s="98" t="str">
        <f>'Temps 1'!E5</f>
        <v>Intermédiaire</v>
      </c>
    </row>
    <row r="3" spans="1:14" ht="27" customHeight="1" x14ac:dyDescent="0.25">
      <c r="A3" s="44">
        <v>1</v>
      </c>
      <c r="B3" s="42" t="s">
        <v>21</v>
      </c>
      <c r="C3" s="51" t="s">
        <v>4</v>
      </c>
      <c r="D3" s="8" t="s">
        <v>31</v>
      </c>
      <c r="E3" s="98" t="str">
        <f>'Temps 1'!E6</f>
        <v>Avancée</v>
      </c>
      <c r="K3" s="1"/>
      <c r="N3" s="1"/>
    </row>
    <row r="4" spans="1:14" ht="27" customHeight="1" x14ac:dyDescent="0.25">
      <c r="A4" s="44">
        <v>1</v>
      </c>
      <c r="B4" s="42" t="s">
        <v>21</v>
      </c>
      <c r="C4" s="51" t="s">
        <v>5</v>
      </c>
      <c r="D4" s="8" t="s">
        <v>32</v>
      </c>
      <c r="E4" s="98" t="str">
        <f>'Temps 1'!E7</f>
        <v>Intermédiaire</v>
      </c>
    </row>
    <row r="5" spans="1:14" ht="27" customHeight="1" x14ac:dyDescent="0.25">
      <c r="A5" s="44">
        <v>1</v>
      </c>
      <c r="B5" s="42" t="s">
        <v>21</v>
      </c>
      <c r="C5" s="51" t="s">
        <v>110</v>
      </c>
      <c r="D5" s="8" t="s">
        <v>131</v>
      </c>
      <c r="E5" s="98" t="str">
        <f>'Temps 1'!E8</f>
        <v>à évaluer</v>
      </c>
    </row>
    <row r="6" spans="1:14" ht="27" customHeight="1" x14ac:dyDescent="0.25">
      <c r="A6" s="44">
        <v>1</v>
      </c>
      <c r="B6" s="42" t="s">
        <v>21</v>
      </c>
      <c r="C6" s="51" t="s">
        <v>111</v>
      </c>
      <c r="D6" s="8" t="s">
        <v>132</v>
      </c>
      <c r="E6" s="98" t="str">
        <f>'Temps 1'!E9</f>
        <v>Avancée</v>
      </c>
    </row>
    <row r="7" spans="1:14" ht="27" customHeight="1" x14ac:dyDescent="0.25">
      <c r="A7" s="44">
        <v>1</v>
      </c>
      <c r="B7" s="42" t="s">
        <v>21</v>
      </c>
      <c r="C7" s="51" t="s">
        <v>112</v>
      </c>
      <c r="D7" s="8" t="s">
        <v>133</v>
      </c>
      <c r="E7" s="98" t="str">
        <f>'Temps 1'!E10</f>
        <v>à évaluer</v>
      </c>
    </row>
    <row r="8" spans="1:14" ht="27" customHeight="1" x14ac:dyDescent="0.25">
      <c r="A8" s="44">
        <v>1</v>
      </c>
      <c r="B8" s="42" t="s">
        <v>21</v>
      </c>
      <c r="C8" s="51" t="s">
        <v>113</v>
      </c>
      <c r="D8" s="8" t="s">
        <v>134</v>
      </c>
      <c r="E8" s="98" t="str">
        <f>'Temps 1'!E11</f>
        <v>Intermédiaire</v>
      </c>
    </row>
    <row r="9" spans="1:14" ht="27" customHeight="1" x14ac:dyDescent="0.25">
      <c r="A9" s="44">
        <v>1</v>
      </c>
      <c r="B9" s="42" t="s">
        <v>21</v>
      </c>
      <c r="C9" s="51" t="s">
        <v>114</v>
      </c>
      <c r="D9" s="8" t="s">
        <v>135</v>
      </c>
      <c r="E9" s="98" t="str">
        <f>'Temps 1'!E12</f>
        <v>Experte</v>
      </c>
    </row>
    <row r="10" spans="1:14" ht="27" customHeight="1" x14ac:dyDescent="0.25">
      <c r="A10" s="44">
        <v>1</v>
      </c>
      <c r="B10" s="42" t="s">
        <v>21</v>
      </c>
      <c r="C10" s="51" t="s">
        <v>115</v>
      </c>
      <c r="D10" s="8" t="s">
        <v>136</v>
      </c>
      <c r="E10" s="98" t="str">
        <f>'Temps 1'!E25</f>
        <v>à évaluer</v>
      </c>
    </row>
    <row r="11" spans="1:14" ht="27" customHeight="1" x14ac:dyDescent="0.25">
      <c r="A11" s="44">
        <v>1</v>
      </c>
      <c r="B11" s="42" t="s">
        <v>21</v>
      </c>
      <c r="C11" s="51" t="s">
        <v>116</v>
      </c>
      <c r="D11" s="8" t="s">
        <v>137</v>
      </c>
      <c r="E11" s="98" t="str">
        <f>'Temps 1'!E14</f>
        <v>Experte</v>
      </c>
    </row>
    <row r="12" spans="1:14" ht="27" customHeight="1" x14ac:dyDescent="0.25">
      <c r="A12" s="44">
        <v>1</v>
      </c>
      <c r="B12" s="42" t="s">
        <v>21</v>
      </c>
      <c r="C12" s="51" t="s">
        <v>117</v>
      </c>
      <c r="D12" s="8" t="s">
        <v>138</v>
      </c>
      <c r="E12" s="98" t="str">
        <f>'Temps 1'!E15</f>
        <v>Experte</v>
      </c>
    </row>
    <row r="13" spans="1:14" ht="27" customHeight="1" x14ac:dyDescent="0.25">
      <c r="A13" s="44">
        <v>1</v>
      </c>
      <c r="B13" s="42" t="s">
        <v>21</v>
      </c>
      <c r="C13" s="51" t="s">
        <v>118</v>
      </c>
      <c r="D13" s="8" t="s">
        <v>139</v>
      </c>
      <c r="E13" s="98" t="str">
        <f>'Temps 1'!E16</f>
        <v>Intermédiaire</v>
      </c>
    </row>
    <row r="14" spans="1:14" ht="27" customHeight="1" x14ac:dyDescent="0.25">
      <c r="A14" s="44">
        <v>1</v>
      </c>
      <c r="B14" s="42" t="s">
        <v>21</v>
      </c>
      <c r="C14" s="51" t="s">
        <v>119</v>
      </c>
      <c r="D14" s="8" t="s">
        <v>140</v>
      </c>
      <c r="E14" s="98" t="str">
        <f>'Temps 1'!E17</f>
        <v>à évaluer</v>
      </c>
    </row>
    <row r="15" spans="1:14" ht="27" customHeight="1" x14ac:dyDescent="0.25">
      <c r="A15" s="44">
        <v>1</v>
      </c>
      <c r="B15" s="42" t="s">
        <v>21</v>
      </c>
      <c r="C15" s="51" t="s">
        <v>120</v>
      </c>
      <c r="D15" s="8" t="s">
        <v>141</v>
      </c>
      <c r="E15" s="98" t="str">
        <f>'Temps 1'!E18</f>
        <v>Avancée</v>
      </c>
    </row>
    <row r="16" spans="1:14" ht="27" customHeight="1" x14ac:dyDescent="0.25">
      <c r="A16" s="44">
        <v>1</v>
      </c>
      <c r="B16" s="42" t="s">
        <v>21</v>
      </c>
      <c r="C16" s="51" t="s">
        <v>121</v>
      </c>
      <c r="D16" s="8" t="s">
        <v>142</v>
      </c>
      <c r="E16" s="98" t="str">
        <f>'Temps 1'!E19</f>
        <v>Avancée</v>
      </c>
    </row>
    <row r="17" spans="1:5" ht="27" customHeight="1" x14ac:dyDescent="0.25">
      <c r="A17" s="44">
        <v>1</v>
      </c>
      <c r="B17" s="42" t="s">
        <v>21</v>
      </c>
      <c r="C17" s="51" t="s">
        <v>122</v>
      </c>
      <c r="D17" s="8" t="s">
        <v>143</v>
      </c>
      <c r="E17" s="98" t="str">
        <f>'Temps 1'!E20</f>
        <v>à évaluer</v>
      </c>
    </row>
    <row r="18" spans="1:5" ht="36.75" customHeight="1" x14ac:dyDescent="0.25">
      <c r="A18" s="44">
        <v>1</v>
      </c>
      <c r="B18" s="42" t="s">
        <v>21</v>
      </c>
      <c r="C18" s="51" t="s">
        <v>123</v>
      </c>
      <c r="D18" s="8" t="s">
        <v>266</v>
      </c>
      <c r="E18" s="98" t="str">
        <f>'Temps 1'!E21</f>
        <v>à évaluer</v>
      </c>
    </row>
    <row r="19" spans="1:5" ht="27" customHeight="1" x14ac:dyDescent="0.25">
      <c r="A19" s="44">
        <v>1</v>
      </c>
      <c r="B19" s="42" t="s">
        <v>21</v>
      </c>
      <c r="C19" s="51" t="s">
        <v>124</v>
      </c>
      <c r="D19" s="8" t="s">
        <v>145</v>
      </c>
      <c r="E19" s="98" t="str">
        <f>'Temps 1'!E22</f>
        <v>à évaluer</v>
      </c>
    </row>
    <row r="20" spans="1:5" ht="27" customHeight="1" x14ac:dyDescent="0.25">
      <c r="A20" s="44">
        <v>1</v>
      </c>
      <c r="B20" s="42" t="s">
        <v>21</v>
      </c>
      <c r="C20" s="51" t="s">
        <v>125</v>
      </c>
      <c r="D20" s="8" t="s">
        <v>146</v>
      </c>
      <c r="E20" s="98" t="str">
        <f>'Temps 1'!E23</f>
        <v>à évaluer</v>
      </c>
    </row>
    <row r="21" spans="1:5" ht="27" customHeight="1" x14ac:dyDescent="0.25">
      <c r="A21" s="44">
        <v>1</v>
      </c>
      <c r="B21" s="42" t="s">
        <v>21</v>
      </c>
      <c r="C21" s="51" t="s">
        <v>126</v>
      </c>
      <c r="D21" s="8" t="s">
        <v>147</v>
      </c>
      <c r="E21" s="98" t="str">
        <f>'Temps 1'!E24</f>
        <v>à évaluer</v>
      </c>
    </row>
    <row r="22" spans="1:5" ht="27" customHeight="1" x14ac:dyDescent="0.25">
      <c r="A22" s="44">
        <v>1</v>
      </c>
      <c r="B22" s="42" t="s">
        <v>21</v>
      </c>
      <c r="C22" s="51" t="s">
        <v>127</v>
      </c>
      <c r="D22" s="8" t="s">
        <v>148</v>
      </c>
      <c r="E22" s="98" t="str">
        <f>'Temps 1'!E25</f>
        <v>à évaluer</v>
      </c>
    </row>
    <row r="23" spans="1:5" ht="27" customHeight="1" x14ac:dyDescent="0.25">
      <c r="A23" s="44">
        <v>1</v>
      </c>
      <c r="B23" s="42" t="s">
        <v>21</v>
      </c>
      <c r="C23" s="51" t="s">
        <v>128</v>
      </c>
      <c r="D23" s="8" t="s">
        <v>149</v>
      </c>
      <c r="E23" s="98" t="str">
        <f>'Temps 1'!E26</f>
        <v>à évaluer</v>
      </c>
    </row>
    <row r="24" spans="1:5" ht="27" customHeight="1" x14ac:dyDescent="0.25">
      <c r="A24" s="44">
        <v>1</v>
      </c>
      <c r="B24" s="42" t="s">
        <v>21</v>
      </c>
      <c r="C24" s="51" t="s">
        <v>129</v>
      </c>
      <c r="D24" s="8" t="s">
        <v>150</v>
      </c>
      <c r="E24" s="98" t="str">
        <f>'Temps 1'!E27</f>
        <v>Experte</v>
      </c>
    </row>
    <row r="25" spans="1:5" ht="27" customHeight="1" x14ac:dyDescent="0.25">
      <c r="A25" s="44">
        <v>1</v>
      </c>
      <c r="B25" s="42" t="s">
        <v>21</v>
      </c>
      <c r="C25" s="51" t="s">
        <v>130</v>
      </c>
      <c r="D25" s="8" t="s">
        <v>151</v>
      </c>
      <c r="E25" s="98" t="str">
        <f>'Temps 1'!E28</f>
        <v>Intermédiaire</v>
      </c>
    </row>
    <row r="26" spans="1:5" ht="27" customHeight="1" x14ac:dyDescent="0.25">
      <c r="A26" s="44">
        <v>1</v>
      </c>
      <c r="B26" s="42" t="s">
        <v>22</v>
      </c>
      <c r="C26" s="51" t="s">
        <v>6</v>
      </c>
      <c r="D26" s="8" t="s">
        <v>173</v>
      </c>
      <c r="E26" s="98" t="str">
        <f>'Temps 1'!E30</f>
        <v>à évaluer</v>
      </c>
    </row>
    <row r="27" spans="1:5" ht="27" customHeight="1" x14ac:dyDescent="0.25">
      <c r="A27" s="44">
        <v>1</v>
      </c>
      <c r="B27" s="42" t="s">
        <v>22</v>
      </c>
      <c r="C27" s="51" t="s">
        <v>8</v>
      </c>
      <c r="D27" s="8" t="s">
        <v>174</v>
      </c>
      <c r="E27" s="98" t="str">
        <f>'Temps 1'!E31</f>
        <v>Avancée</v>
      </c>
    </row>
    <row r="28" spans="1:5" ht="27" customHeight="1" x14ac:dyDescent="0.25">
      <c r="A28" s="44">
        <v>1</v>
      </c>
      <c r="B28" s="42" t="s">
        <v>22</v>
      </c>
      <c r="C28" s="51" t="s">
        <v>10</v>
      </c>
      <c r="D28" s="8" t="s">
        <v>175</v>
      </c>
      <c r="E28" s="98" t="str">
        <f>'Temps 1'!E32</f>
        <v>Avancée</v>
      </c>
    </row>
    <row r="29" spans="1:5" ht="27" customHeight="1" x14ac:dyDescent="0.25">
      <c r="A29" s="44">
        <v>1</v>
      </c>
      <c r="B29" s="42" t="s">
        <v>22</v>
      </c>
      <c r="C29" s="51" t="s">
        <v>11</v>
      </c>
      <c r="D29" s="8" t="s">
        <v>176</v>
      </c>
      <c r="E29" s="98" t="str">
        <f>'Temps 1'!E33</f>
        <v>Experte</v>
      </c>
    </row>
    <row r="30" spans="1:5" ht="27" customHeight="1" x14ac:dyDescent="0.25">
      <c r="A30" s="44">
        <v>1</v>
      </c>
      <c r="B30" s="42" t="s">
        <v>22</v>
      </c>
      <c r="C30" s="51" t="s">
        <v>13</v>
      </c>
      <c r="D30" s="8" t="s">
        <v>177</v>
      </c>
      <c r="E30" s="98" t="str">
        <f>'Temps 1'!E34</f>
        <v>à évaluer</v>
      </c>
    </row>
    <row r="31" spans="1:5" ht="27" customHeight="1" x14ac:dyDescent="0.25">
      <c r="A31" s="44">
        <v>1</v>
      </c>
      <c r="B31" s="42" t="s">
        <v>22</v>
      </c>
      <c r="C31" s="51" t="s">
        <v>152</v>
      </c>
      <c r="D31" s="8" t="s">
        <v>178</v>
      </c>
      <c r="E31" s="98" t="str">
        <f>'Temps 1'!E35</f>
        <v>à évaluer</v>
      </c>
    </row>
    <row r="32" spans="1:5" ht="27" customHeight="1" x14ac:dyDescent="0.25">
      <c r="A32" s="44">
        <v>1</v>
      </c>
      <c r="B32" s="42" t="s">
        <v>22</v>
      </c>
      <c r="C32" s="51" t="s">
        <v>153</v>
      </c>
      <c r="D32" s="8" t="s">
        <v>179</v>
      </c>
      <c r="E32" s="98" t="str">
        <f>'Temps 1'!E36</f>
        <v>à évaluer</v>
      </c>
    </row>
    <row r="33" spans="1:5" ht="27" customHeight="1" x14ac:dyDescent="0.25">
      <c r="A33" s="44">
        <v>1</v>
      </c>
      <c r="B33" s="42" t="s">
        <v>22</v>
      </c>
      <c r="C33" s="51" t="s">
        <v>154</v>
      </c>
      <c r="D33" s="8" t="s">
        <v>180</v>
      </c>
      <c r="E33" s="98" t="str">
        <f>'Temps 1'!E37</f>
        <v>Intermédiaire</v>
      </c>
    </row>
    <row r="34" spans="1:5" ht="27" customHeight="1" x14ac:dyDescent="0.25">
      <c r="A34" s="44">
        <v>1</v>
      </c>
      <c r="B34" s="42" t="s">
        <v>22</v>
      </c>
      <c r="C34" s="51" t="s">
        <v>155</v>
      </c>
      <c r="D34" s="8" t="s">
        <v>181</v>
      </c>
      <c r="E34" s="98" t="str">
        <f>'Temps 1'!E38</f>
        <v>Experte</v>
      </c>
    </row>
    <row r="35" spans="1:5" ht="27" customHeight="1" x14ac:dyDescent="0.25">
      <c r="A35" s="44">
        <v>1</v>
      </c>
      <c r="B35" s="42" t="s">
        <v>22</v>
      </c>
      <c r="C35" s="51" t="s">
        <v>156</v>
      </c>
      <c r="D35" s="8" t="s">
        <v>182</v>
      </c>
      <c r="E35" s="98" t="str">
        <f>'Temps 1'!E39</f>
        <v>Experte</v>
      </c>
    </row>
    <row r="36" spans="1:5" ht="27" customHeight="1" x14ac:dyDescent="0.25">
      <c r="A36" s="44">
        <v>1</v>
      </c>
      <c r="B36" s="42" t="s">
        <v>22</v>
      </c>
      <c r="C36" s="51" t="s">
        <v>157</v>
      </c>
      <c r="D36" s="8" t="s">
        <v>183</v>
      </c>
      <c r="E36" s="98" t="str">
        <f>'Temps 1'!E40</f>
        <v>à évaluer</v>
      </c>
    </row>
    <row r="37" spans="1:5" ht="27" customHeight="1" x14ac:dyDescent="0.25">
      <c r="A37" s="44">
        <v>1</v>
      </c>
      <c r="B37" s="42" t="s">
        <v>22</v>
      </c>
      <c r="C37" s="51" t="s">
        <v>158</v>
      </c>
      <c r="D37" s="8" t="s">
        <v>184</v>
      </c>
      <c r="E37" s="98" t="str">
        <f>'Temps 1'!E41</f>
        <v>Avancée</v>
      </c>
    </row>
    <row r="38" spans="1:5" ht="27" customHeight="1" x14ac:dyDescent="0.25">
      <c r="A38" s="44">
        <v>1</v>
      </c>
      <c r="B38" s="42" t="s">
        <v>22</v>
      </c>
      <c r="C38" s="51" t="s">
        <v>159</v>
      </c>
      <c r="D38" s="8" t="s">
        <v>185</v>
      </c>
      <c r="E38" s="98" t="str">
        <f>'Temps 1'!E42</f>
        <v>à évaluer</v>
      </c>
    </row>
    <row r="39" spans="1:5" ht="27" customHeight="1" x14ac:dyDescent="0.25">
      <c r="A39" s="44">
        <v>1</v>
      </c>
      <c r="B39" s="42" t="s">
        <v>22</v>
      </c>
      <c r="C39" s="51" t="s">
        <v>160</v>
      </c>
      <c r="D39" s="8" t="s">
        <v>186</v>
      </c>
      <c r="E39" s="98" t="str">
        <f>'Temps 1'!E43</f>
        <v>à évaluer</v>
      </c>
    </row>
    <row r="40" spans="1:5" ht="27" customHeight="1" x14ac:dyDescent="0.25">
      <c r="A40" s="44">
        <v>1</v>
      </c>
      <c r="B40" s="42" t="s">
        <v>22</v>
      </c>
      <c r="C40" s="51" t="s">
        <v>161</v>
      </c>
      <c r="D40" s="8" t="s">
        <v>187</v>
      </c>
      <c r="E40" s="98" t="str">
        <f>'Temps 1'!E44</f>
        <v>à évaluer</v>
      </c>
    </row>
    <row r="41" spans="1:5" ht="27" customHeight="1" x14ac:dyDescent="0.25">
      <c r="A41" s="44">
        <v>1</v>
      </c>
      <c r="B41" s="42" t="s">
        <v>22</v>
      </c>
      <c r="C41" s="51" t="s">
        <v>162</v>
      </c>
      <c r="D41" s="8" t="s">
        <v>188</v>
      </c>
      <c r="E41" s="98" t="str">
        <f>'Temps 1'!E45</f>
        <v>à évaluer</v>
      </c>
    </row>
    <row r="42" spans="1:5" ht="27" customHeight="1" x14ac:dyDescent="0.25">
      <c r="A42" s="44">
        <v>1</v>
      </c>
      <c r="B42" s="42" t="s">
        <v>22</v>
      </c>
      <c r="C42" s="51" t="s">
        <v>163</v>
      </c>
      <c r="D42" s="8" t="s">
        <v>189</v>
      </c>
      <c r="E42" s="98" t="str">
        <f>'Temps 1'!E46</f>
        <v>à évaluer</v>
      </c>
    </row>
    <row r="43" spans="1:5" ht="27" customHeight="1" x14ac:dyDescent="0.25">
      <c r="A43" s="44">
        <v>1</v>
      </c>
      <c r="B43" s="42" t="s">
        <v>22</v>
      </c>
      <c r="C43" s="51" t="s">
        <v>164</v>
      </c>
      <c r="D43" s="8" t="s">
        <v>190</v>
      </c>
      <c r="E43" s="98" t="str">
        <f>'Temps 1'!E47</f>
        <v>à évaluer</v>
      </c>
    </row>
    <row r="44" spans="1:5" ht="27" customHeight="1" x14ac:dyDescent="0.25">
      <c r="A44" s="44">
        <v>1</v>
      </c>
      <c r="B44" s="42" t="s">
        <v>22</v>
      </c>
      <c r="C44" s="51" t="s">
        <v>165</v>
      </c>
      <c r="D44" s="8" t="s">
        <v>191</v>
      </c>
      <c r="E44" s="98" t="str">
        <f>'Temps 1'!E48</f>
        <v>Experte</v>
      </c>
    </row>
    <row r="45" spans="1:5" ht="27" customHeight="1" x14ac:dyDescent="0.25">
      <c r="A45" s="44">
        <v>1</v>
      </c>
      <c r="B45" s="42" t="s">
        <v>22</v>
      </c>
      <c r="C45" s="51" t="s">
        <v>166</v>
      </c>
      <c r="D45" s="8" t="s">
        <v>192</v>
      </c>
      <c r="E45" s="98" t="str">
        <f>'Temps 1'!E49</f>
        <v>Experte</v>
      </c>
    </row>
    <row r="46" spans="1:5" ht="27" customHeight="1" x14ac:dyDescent="0.25">
      <c r="A46" s="44">
        <v>1</v>
      </c>
      <c r="B46" s="42" t="s">
        <v>22</v>
      </c>
      <c r="C46" s="51" t="s">
        <v>167</v>
      </c>
      <c r="D46" s="8" t="s">
        <v>193</v>
      </c>
      <c r="E46" s="98" t="str">
        <f>'Temps 1'!E50</f>
        <v>Experte</v>
      </c>
    </row>
    <row r="47" spans="1:5" ht="27" customHeight="1" x14ac:dyDescent="0.25">
      <c r="A47" s="44">
        <v>1</v>
      </c>
      <c r="B47" s="42" t="s">
        <v>22</v>
      </c>
      <c r="C47" s="51" t="s">
        <v>168</v>
      </c>
      <c r="D47" s="8" t="s">
        <v>194</v>
      </c>
      <c r="E47" s="98" t="str">
        <f>'Temps 1'!E51</f>
        <v>Experte</v>
      </c>
    </row>
    <row r="48" spans="1:5" ht="27" customHeight="1" x14ac:dyDescent="0.25">
      <c r="A48" s="44">
        <v>1</v>
      </c>
      <c r="B48" s="42" t="s">
        <v>22</v>
      </c>
      <c r="C48" s="51" t="s">
        <v>169</v>
      </c>
      <c r="D48" s="8" t="s">
        <v>195</v>
      </c>
      <c r="E48" s="98" t="str">
        <f>'Temps 1'!E52</f>
        <v>Experte</v>
      </c>
    </row>
    <row r="49" spans="1:5" ht="27" customHeight="1" x14ac:dyDescent="0.25">
      <c r="A49" s="44">
        <v>1</v>
      </c>
      <c r="B49" s="42" t="s">
        <v>22</v>
      </c>
      <c r="C49" s="51" t="s">
        <v>170</v>
      </c>
      <c r="D49" s="8" t="s">
        <v>196</v>
      </c>
      <c r="E49" s="98" t="str">
        <f>'Temps 1'!E53</f>
        <v>Experte</v>
      </c>
    </row>
    <row r="50" spans="1:5" ht="27" customHeight="1" x14ac:dyDescent="0.25">
      <c r="A50" s="44">
        <v>1</v>
      </c>
      <c r="B50" s="42" t="s">
        <v>22</v>
      </c>
      <c r="C50" s="51" t="s">
        <v>171</v>
      </c>
      <c r="D50" s="8" t="s">
        <v>197</v>
      </c>
      <c r="E50" s="98" t="str">
        <f>'Temps 1'!E54</f>
        <v>Experte</v>
      </c>
    </row>
    <row r="51" spans="1:5" ht="27" customHeight="1" x14ac:dyDescent="0.25">
      <c r="A51" s="44">
        <v>1</v>
      </c>
      <c r="B51" s="42" t="s">
        <v>22</v>
      </c>
      <c r="C51" s="51" t="s">
        <v>172</v>
      </c>
      <c r="D51" s="8" t="s">
        <v>198</v>
      </c>
      <c r="E51" s="98" t="str">
        <f>'Temps 1'!E55</f>
        <v>Avancée</v>
      </c>
    </row>
    <row r="52" spans="1:5" ht="27" customHeight="1" x14ac:dyDescent="0.25">
      <c r="A52" s="44">
        <v>1</v>
      </c>
      <c r="B52" s="42" t="s">
        <v>199</v>
      </c>
      <c r="C52" s="51" t="s">
        <v>201</v>
      </c>
      <c r="D52" s="8" t="s">
        <v>212</v>
      </c>
      <c r="E52" s="98" t="str">
        <f>'Temps 1'!E57</f>
        <v>à évaluer</v>
      </c>
    </row>
    <row r="53" spans="1:5" ht="27" customHeight="1" x14ac:dyDescent="0.25">
      <c r="A53" s="44">
        <v>1</v>
      </c>
      <c r="B53" s="42" t="s">
        <v>199</v>
      </c>
      <c r="C53" s="51" t="s">
        <v>202</v>
      </c>
      <c r="D53" s="8" t="s">
        <v>213</v>
      </c>
      <c r="E53" s="98" t="str">
        <f>'Temps 1'!E58</f>
        <v>à évaluer</v>
      </c>
    </row>
    <row r="54" spans="1:5" ht="27" customHeight="1" x14ac:dyDescent="0.25">
      <c r="A54" s="44">
        <v>1</v>
      </c>
      <c r="B54" s="42" t="s">
        <v>199</v>
      </c>
      <c r="C54" s="51" t="s">
        <v>203</v>
      </c>
      <c r="D54" s="8" t="s">
        <v>214</v>
      </c>
      <c r="E54" s="98" t="str">
        <f>'Temps 1'!E59</f>
        <v>à évaluer</v>
      </c>
    </row>
    <row r="55" spans="1:5" ht="27" customHeight="1" x14ac:dyDescent="0.25">
      <c r="A55" s="44">
        <v>1</v>
      </c>
      <c r="B55" s="42" t="s">
        <v>199</v>
      </c>
      <c r="C55" s="51" t="s">
        <v>204</v>
      </c>
      <c r="D55" s="8" t="s">
        <v>215</v>
      </c>
      <c r="E55" s="98" t="str">
        <f>'Temps 1'!E60</f>
        <v>à évaluer</v>
      </c>
    </row>
    <row r="56" spans="1:5" ht="27" customHeight="1" x14ac:dyDescent="0.25">
      <c r="A56" s="44">
        <v>1</v>
      </c>
      <c r="B56" s="42" t="s">
        <v>199</v>
      </c>
      <c r="C56" s="51" t="s">
        <v>205</v>
      </c>
      <c r="D56" s="8" t="s">
        <v>216</v>
      </c>
      <c r="E56" s="98" t="str">
        <f>'Temps 1'!E61</f>
        <v>à évaluer</v>
      </c>
    </row>
    <row r="57" spans="1:5" ht="27" customHeight="1" x14ac:dyDescent="0.25">
      <c r="A57" s="44">
        <v>1</v>
      </c>
      <c r="B57" s="42" t="s">
        <v>199</v>
      </c>
      <c r="C57" s="51" t="s">
        <v>206</v>
      </c>
      <c r="D57" s="8" t="s">
        <v>217</v>
      </c>
      <c r="E57" s="98" t="str">
        <f>'Temps 1'!E62</f>
        <v>à évaluer</v>
      </c>
    </row>
    <row r="58" spans="1:5" ht="27" customHeight="1" x14ac:dyDescent="0.25">
      <c r="A58" s="44">
        <v>1</v>
      </c>
      <c r="B58" s="42" t="s">
        <v>199</v>
      </c>
      <c r="C58" s="51" t="s">
        <v>207</v>
      </c>
      <c r="D58" s="8" t="s">
        <v>218</v>
      </c>
      <c r="E58" s="98" t="str">
        <f>'Temps 1'!E63</f>
        <v>à évaluer</v>
      </c>
    </row>
    <row r="59" spans="1:5" ht="27" customHeight="1" x14ac:dyDescent="0.25">
      <c r="A59" s="44">
        <v>1</v>
      </c>
      <c r="B59" s="42" t="s">
        <v>199</v>
      </c>
      <c r="C59" s="51" t="s">
        <v>208</v>
      </c>
      <c r="D59" s="8" t="s">
        <v>219</v>
      </c>
      <c r="E59" s="98" t="str">
        <f>'Temps 1'!E64</f>
        <v>à évaluer</v>
      </c>
    </row>
    <row r="60" spans="1:5" ht="27" customHeight="1" x14ac:dyDescent="0.25">
      <c r="A60" s="44">
        <v>1</v>
      </c>
      <c r="B60" s="42" t="s">
        <v>199</v>
      </c>
      <c r="C60" s="51" t="s">
        <v>209</v>
      </c>
      <c r="D60" s="8" t="s">
        <v>220</v>
      </c>
      <c r="E60" s="98" t="str">
        <f>'Temps 1'!E65</f>
        <v>à évaluer</v>
      </c>
    </row>
    <row r="61" spans="1:5" ht="27" customHeight="1" x14ac:dyDescent="0.25">
      <c r="A61" s="44">
        <v>1</v>
      </c>
      <c r="B61" s="42" t="s">
        <v>199</v>
      </c>
      <c r="C61" s="51" t="s">
        <v>210</v>
      </c>
      <c r="D61" s="8" t="s">
        <v>221</v>
      </c>
      <c r="E61" s="98" t="str">
        <f>'Temps 1'!E66</f>
        <v>à évaluer</v>
      </c>
    </row>
    <row r="62" spans="1:5" ht="27" customHeight="1" x14ac:dyDescent="0.25">
      <c r="A62" s="44">
        <v>1</v>
      </c>
      <c r="B62" s="42" t="s">
        <v>199</v>
      </c>
      <c r="C62" s="51" t="s">
        <v>211</v>
      </c>
      <c r="D62" s="8" t="s">
        <v>222</v>
      </c>
      <c r="E62" s="98" t="str">
        <f>'Temps 1'!E67</f>
        <v>à évaluer</v>
      </c>
    </row>
    <row r="63" spans="1:5" ht="27" customHeight="1" x14ac:dyDescent="0.25">
      <c r="A63" s="44">
        <v>2</v>
      </c>
      <c r="B63" s="42" t="s">
        <v>23</v>
      </c>
      <c r="C63" s="51" t="s">
        <v>26</v>
      </c>
      <c r="D63" s="8" t="s">
        <v>105</v>
      </c>
      <c r="E63" s="98" t="str">
        <f>'Temps 1'!E71</f>
        <v>Avancée</v>
      </c>
    </row>
    <row r="64" spans="1:5" ht="27" customHeight="1" x14ac:dyDescent="0.25">
      <c r="A64" s="44">
        <v>2</v>
      </c>
      <c r="B64" s="42" t="s">
        <v>23</v>
      </c>
      <c r="C64" s="51" t="s">
        <v>27</v>
      </c>
      <c r="D64" s="8" t="s">
        <v>106</v>
      </c>
      <c r="E64" s="98" t="str">
        <f>'Temps 1'!E72</f>
        <v>Avancée</v>
      </c>
    </row>
    <row r="65" spans="1:5" ht="27" customHeight="1" x14ac:dyDescent="0.25">
      <c r="A65" s="44">
        <v>2</v>
      </c>
      <c r="B65" s="42" t="s">
        <v>23</v>
      </c>
      <c r="C65" s="51" t="s">
        <v>28</v>
      </c>
      <c r="D65" s="8" t="s">
        <v>107</v>
      </c>
      <c r="E65" s="98" t="str">
        <f>'Temps 1'!E73</f>
        <v>Experte</v>
      </c>
    </row>
    <row r="66" spans="1:5" ht="27" customHeight="1" x14ac:dyDescent="0.25">
      <c r="A66" s="44">
        <v>2</v>
      </c>
      <c r="B66" s="42" t="s">
        <v>23</v>
      </c>
      <c r="C66" s="51" t="s">
        <v>108</v>
      </c>
      <c r="D66" s="8" t="s">
        <v>109</v>
      </c>
      <c r="E66" s="98" t="str">
        <f>'Temps 1'!E74</f>
        <v>Experte</v>
      </c>
    </row>
    <row r="67" spans="1:5" ht="27" customHeight="1" x14ac:dyDescent="0.25">
      <c r="A67" s="44">
        <v>2</v>
      </c>
      <c r="B67" s="42" t="s">
        <v>24</v>
      </c>
      <c r="C67" s="51" t="s">
        <v>29</v>
      </c>
      <c r="D67" s="75" t="s">
        <v>98</v>
      </c>
      <c r="E67" s="98" t="str">
        <f>'Temps 1'!E76</f>
        <v>Avancée</v>
      </c>
    </row>
    <row r="68" spans="1:5" ht="27" customHeight="1" x14ac:dyDescent="0.25">
      <c r="A68" s="44">
        <v>2</v>
      </c>
      <c r="B68" s="42" t="s">
        <v>24</v>
      </c>
      <c r="C68" s="51" t="s">
        <v>99</v>
      </c>
      <c r="D68" s="75" t="s">
        <v>100</v>
      </c>
      <c r="E68" s="98" t="str">
        <f>'Temps 1'!E77</f>
        <v>Experte</v>
      </c>
    </row>
    <row r="69" spans="1:5" ht="27" customHeight="1" x14ac:dyDescent="0.25">
      <c r="A69" s="44">
        <v>2</v>
      </c>
      <c r="B69" s="42" t="s">
        <v>24</v>
      </c>
      <c r="C69" s="51" t="s">
        <v>101</v>
      </c>
      <c r="D69" s="75" t="s">
        <v>102</v>
      </c>
      <c r="E69" s="98" t="str">
        <f>'Temps 1'!E78</f>
        <v>Avancée</v>
      </c>
    </row>
    <row r="70" spans="1:5" ht="27" customHeight="1" x14ac:dyDescent="0.25">
      <c r="A70" s="44">
        <v>2</v>
      </c>
      <c r="B70" s="42" t="s">
        <v>24</v>
      </c>
      <c r="C70" s="51" t="s">
        <v>103</v>
      </c>
      <c r="D70" s="75" t="s">
        <v>104</v>
      </c>
      <c r="E70" s="98" t="str">
        <f>'Temps 1'!E79</f>
        <v>Avancée</v>
      </c>
    </row>
    <row r="71" spans="1:5" ht="27" customHeight="1" x14ac:dyDescent="0.25">
      <c r="A71" s="44">
        <v>2</v>
      </c>
      <c r="B71" s="42" t="s">
        <v>66</v>
      </c>
      <c r="C71" s="51" t="s">
        <v>68</v>
      </c>
      <c r="D71" s="75" t="s">
        <v>69</v>
      </c>
      <c r="E71" s="98" t="str">
        <f>'Temps 1'!E81</f>
        <v>Experte</v>
      </c>
    </row>
    <row r="72" spans="1:5" ht="27" customHeight="1" x14ac:dyDescent="0.25">
      <c r="A72" s="44">
        <v>2</v>
      </c>
      <c r="B72" s="42" t="s">
        <v>66</v>
      </c>
      <c r="C72" s="51" t="s">
        <v>70</v>
      </c>
      <c r="D72" s="75" t="s">
        <v>71</v>
      </c>
      <c r="E72" s="98" t="str">
        <f>'Temps 1'!E82</f>
        <v>Experte</v>
      </c>
    </row>
    <row r="73" spans="1:5" ht="27" customHeight="1" x14ac:dyDescent="0.25">
      <c r="A73" s="44">
        <v>2</v>
      </c>
      <c r="B73" s="42" t="s">
        <v>66</v>
      </c>
      <c r="C73" s="51" t="s">
        <v>72</v>
      </c>
      <c r="D73" s="75" t="s">
        <v>73</v>
      </c>
      <c r="E73" s="98" t="str">
        <f>'Temps 1'!E83</f>
        <v>Experte</v>
      </c>
    </row>
    <row r="74" spans="1:5" ht="27" customHeight="1" x14ac:dyDescent="0.25">
      <c r="A74" s="44">
        <v>2</v>
      </c>
      <c r="B74" s="42" t="s">
        <v>66</v>
      </c>
      <c r="C74" s="51" t="s">
        <v>74</v>
      </c>
      <c r="D74" s="75" t="s">
        <v>75</v>
      </c>
      <c r="E74" s="98" t="str">
        <f>'Temps 1'!E84</f>
        <v>Avancée</v>
      </c>
    </row>
    <row r="75" spans="1:5" ht="27" customHeight="1" x14ac:dyDescent="0.25">
      <c r="A75" s="44">
        <v>2</v>
      </c>
      <c r="B75" s="42" t="s">
        <v>66</v>
      </c>
      <c r="C75" s="51" t="s">
        <v>76</v>
      </c>
      <c r="D75" s="75" t="s">
        <v>77</v>
      </c>
      <c r="E75" s="98" t="str">
        <f>'Temps 1'!E85</f>
        <v>Avancée</v>
      </c>
    </row>
    <row r="76" spans="1:5" ht="27" customHeight="1" x14ac:dyDescent="0.25">
      <c r="A76" s="44">
        <v>2</v>
      </c>
      <c r="B76" s="42" t="s">
        <v>78</v>
      </c>
      <c r="C76" s="51" t="s">
        <v>80</v>
      </c>
      <c r="D76" s="75" t="s">
        <v>81</v>
      </c>
      <c r="E76" s="98" t="str">
        <f>'Temps 1'!E87</f>
        <v>Avancée</v>
      </c>
    </row>
    <row r="77" spans="1:5" ht="27" customHeight="1" x14ac:dyDescent="0.25">
      <c r="A77" s="44">
        <v>2</v>
      </c>
      <c r="B77" s="42" t="s">
        <v>78</v>
      </c>
      <c r="C77" s="51" t="s">
        <v>82</v>
      </c>
      <c r="D77" s="75" t="s">
        <v>83</v>
      </c>
      <c r="E77" s="98" t="str">
        <f>'Temps 1'!E88</f>
        <v>Experte</v>
      </c>
    </row>
    <row r="78" spans="1:5" ht="27" customHeight="1" x14ac:dyDescent="0.25">
      <c r="A78" s="44">
        <v>2</v>
      </c>
      <c r="B78" s="42" t="s">
        <v>84</v>
      </c>
      <c r="C78" s="51" t="s">
        <v>86</v>
      </c>
      <c r="D78" s="75" t="s">
        <v>87</v>
      </c>
      <c r="E78" s="98" t="str">
        <f>'Temps 1'!E90</f>
        <v>Avancée</v>
      </c>
    </row>
    <row r="79" spans="1:5" ht="27" customHeight="1" x14ac:dyDescent="0.25">
      <c r="A79" s="44">
        <v>2</v>
      </c>
      <c r="B79" s="42" t="s">
        <v>84</v>
      </c>
      <c r="C79" s="51" t="s">
        <v>88</v>
      </c>
      <c r="D79" s="75" t="s">
        <v>89</v>
      </c>
      <c r="E79" s="98" t="str">
        <f>'Temps 1'!E91</f>
        <v>Experte</v>
      </c>
    </row>
    <row r="80" spans="1:5" ht="27" customHeight="1" x14ac:dyDescent="0.25">
      <c r="A80" s="44">
        <v>2</v>
      </c>
      <c r="B80" s="42" t="s">
        <v>84</v>
      </c>
      <c r="C80" s="51" t="s">
        <v>90</v>
      </c>
      <c r="D80" s="75" t="s">
        <v>91</v>
      </c>
      <c r="E80" s="98" t="str">
        <f>'Temps 1'!E92</f>
        <v>Avancée</v>
      </c>
    </row>
    <row r="81" spans="1:5" ht="27" customHeight="1" x14ac:dyDescent="0.25">
      <c r="A81" s="44">
        <v>2</v>
      </c>
      <c r="B81" s="42" t="s">
        <v>84</v>
      </c>
      <c r="C81" s="51" t="s">
        <v>92</v>
      </c>
      <c r="D81" s="75" t="s">
        <v>93</v>
      </c>
      <c r="E81" s="98" t="str">
        <f>'Temps 1'!E93</f>
        <v>Avancée</v>
      </c>
    </row>
    <row r="82" spans="1:5" ht="27" customHeight="1" x14ac:dyDescent="0.25">
      <c r="A82" s="44">
        <v>2</v>
      </c>
      <c r="B82" s="42" t="s">
        <v>84</v>
      </c>
      <c r="C82" s="51" t="s">
        <v>94</v>
      </c>
      <c r="D82" s="75" t="s">
        <v>95</v>
      </c>
      <c r="E82" s="98" t="str">
        <f>'Temps 1'!E94</f>
        <v>Experte</v>
      </c>
    </row>
    <row r="83" spans="1:5" ht="27" customHeight="1" x14ac:dyDescent="0.25">
      <c r="A83" s="44">
        <v>2</v>
      </c>
      <c r="B83" s="42" t="s">
        <v>84</v>
      </c>
      <c r="C83" s="51" t="s">
        <v>96</v>
      </c>
      <c r="D83" s="75" t="s">
        <v>97</v>
      </c>
      <c r="E83" s="98" t="str">
        <f>'Temps 1'!E95</f>
        <v>Avancée</v>
      </c>
    </row>
    <row r="84" spans="1:5" ht="27" customHeight="1" x14ac:dyDescent="0.25">
      <c r="A84" s="44">
        <v>3</v>
      </c>
      <c r="B84" s="42" t="s">
        <v>25</v>
      </c>
      <c r="C84" s="51" t="s">
        <v>38</v>
      </c>
      <c r="D84" s="75" t="s">
        <v>65</v>
      </c>
      <c r="E84" s="98" t="str">
        <f>'Temps 1'!E99</f>
        <v>Avancée</v>
      </c>
    </row>
    <row r="85" spans="1:5" ht="27" customHeight="1" x14ac:dyDescent="0.25">
      <c r="A85" s="44">
        <v>3</v>
      </c>
      <c r="B85" s="42" t="s">
        <v>25</v>
      </c>
      <c r="C85" s="51" t="s">
        <v>39</v>
      </c>
      <c r="D85" s="75" t="s">
        <v>64</v>
      </c>
      <c r="E85" s="98" t="str">
        <f>'Temps 1'!E100</f>
        <v>Experte</v>
      </c>
    </row>
    <row r="86" spans="1:5" ht="27" customHeight="1" x14ac:dyDescent="0.25">
      <c r="A86" s="44">
        <v>3</v>
      </c>
      <c r="B86" s="42" t="s">
        <v>25</v>
      </c>
      <c r="C86" s="51" t="s">
        <v>40</v>
      </c>
      <c r="D86" s="75" t="s">
        <v>63</v>
      </c>
      <c r="E86" s="98" t="str">
        <f>'Temps 1'!E101</f>
        <v>Experte</v>
      </c>
    </row>
    <row r="87" spans="1:5" ht="27" customHeight="1" x14ac:dyDescent="0.25">
      <c r="A87" s="44">
        <v>3</v>
      </c>
      <c r="B87" s="42" t="s">
        <v>25</v>
      </c>
      <c r="C87" s="51" t="s">
        <v>41</v>
      </c>
      <c r="D87" s="75" t="s">
        <v>62</v>
      </c>
      <c r="E87" s="98" t="str">
        <f>'Temps 1'!E102</f>
        <v>Avancée</v>
      </c>
    </row>
    <row r="88" spans="1:5" ht="27" customHeight="1" x14ac:dyDescent="0.25">
      <c r="A88" s="44">
        <v>3</v>
      </c>
      <c r="B88" s="42" t="s">
        <v>25</v>
      </c>
      <c r="C88" s="51" t="s">
        <v>42</v>
      </c>
      <c r="D88" s="75" t="s">
        <v>61</v>
      </c>
      <c r="E88" s="98" t="str">
        <f>'Temps 1'!E103</f>
        <v>Avancée</v>
      </c>
    </row>
    <row r="89" spans="1:5" ht="27" customHeight="1" x14ac:dyDescent="0.25">
      <c r="A89" s="44">
        <v>3</v>
      </c>
      <c r="B89" s="42" t="s">
        <v>25</v>
      </c>
      <c r="C89" s="51" t="s">
        <v>43</v>
      </c>
      <c r="D89" s="75" t="s">
        <v>60</v>
      </c>
      <c r="E89" s="98" t="str">
        <f>'Temps 1'!E104</f>
        <v>Experte</v>
      </c>
    </row>
    <row r="90" spans="1:5" ht="27" customHeight="1" x14ac:dyDescent="0.25">
      <c r="A90" s="44">
        <v>3</v>
      </c>
      <c r="B90" s="42" t="s">
        <v>25</v>
      </c>
      <c r="C90" s="51" t="s">
        <v>44</v>
      </c>
      <c r="D90" s="75" t="s">
        <v>59</v>
      </c>
      <c r="E90" s="98" t="str">
        <f>'Temps 1'!E105</f>
        <v>Experte</v>
      </c>
    </row>
    <row r="91" spans="1:5" ht="27" customHeight="1" x14ac:dyDescent="0.25">
      <c r="A91" s="44">
        <v>3</v>
      </c>
      <c r="B91" s="42" t="s">
        <v>25</v>
      </c>
      <c r="C91" s="51" t="s">
        <v>45</v>
      </c>
      <c r="D91" s="75" t="s">
        <v>58</v>
      </c>
      <c r="E91" s="98" t="str">
        <f>'Temps 1'!E106</f>
        <v>Experte</v>
      </c>
    </row>
    <row r="92" spans="1:5" ht="27" customHeight="1" x14ac:dyDescent="0.25">
      <c r="A92" s="44">
        <v>3</v>
      </c>
      <c r="B92" s="42" t="s">
        <v>25</v>
      </c>
      <c r="C92" s="51" t="s">
        <v>46</v>
      </c>
      <c r="D92" s="75" t="s">
        <v>57</v>
      </c>
      <c r="E92" s="98" t="str">
        <f>'Temps 1'!E107</f>
        <v>Avancée</v>
      </c>
    </row>
    <row r="93" spans="1:5" ht="27" customHeight="1" x14ac:dyDescent="0.25">
      <c r="A93" s="44">
        <v>3</v>
      </c>
      <c r="B93" s="42" t="s">
        <v>25</v>
      </c>
      <c r="C93" s="51" t="s">
        <v>47</v>
      </c>
      <c r="D93" s="75" t="s">
        <v>56</v>
      </c>
      <c r="E93" s="98" t="str">
        <f>'Temps 1'!E108</f>
        <v>Experte</v>
      </c>
    </row>
    <row r="94" spans="1:5" ht="27" customHeight="1" x14ac:dyDescent="0.25">
      <c r="A94" s="44">
        <v>3</v>
      </c>
      <c r="B94" s="42" t="s">
        <v>25</v>
      </c>
      <c r="C94" s="51" t="s">
        <v>48</v>
      </c>
      <c r="D94" s="75" t="s">
        <v>55</v>
      </c>
      <c r="E94" s="98" t="str">
        <f>'Temps 1'!E109</f>
        <v>Avancée</v>
      </c>
    </row>
    <row r="95" spans="1:5" ht="27" customHeight="1" x14ac:dyDescent="0.25">
      <c r="A95" s="44">
        <v>3</v>
      </c>
      <c r="B95" s="42" t="s">
        <v>25</v>
      </c>
      <c r="C95" s="51" t="s">
        <v>49</v>
      </c>
      <c r="D95" s="75" t="s">
        <v>54</v>
      </c>
      <c r="E95" s="98" t="str">
        <f>'Temps 1'!E110</f>
        <v>Experte</v>
      </c>
    </row>
    <row r="96" spans="1:5" ht="27" customHeight="1" x14ac:dyDescent="0.25">
      <c r="A96" s="44">
        <v>3</v>
      </c>
      <c r="B96" s="42" t="s">
        <v>25</v>
      </c>
      <c r="C96" s="51" t="s">
        <v>50</v>
      </c>
      <c r="D96" s="75" t="s">
        <v>53</v>
      </c>
      <c r="E96" s="98" t="str">
        <f>'Temps 1'!E111</f>
        <v>Avancée</v>
      </c>
    </row>
    <row r="97" spans="1:5" ht="27" customHeight="1" x14ac:dyDescent="0.25">
      <c r="A97" s="49">
        <v>3</v>
      </c>
      <c r="B97" s="50" t="s">
        <v>25</v>
      </c>
      <c r="C97" s="52" t="s">
        <v>51</v>
      </c>
      <c r="D97" s="76" t="s">
        <v>52</v>
      </c>
      <c r="E97" s="99" t="str">
        <f>'Temps 1'!E112</f>
        <v>Avancée</v>
      </c>
    </row>
    <row r="98" spans="1:5" x14ac:dyDescent="0.25"/>
    <row r="99" spans="1:5" x14ac:dyDescent="0.25"/>
    <row r="100" spans="1:5" x14ac:dyDescent="0.25"/>
  </sheetData>
  <conditionalFormatting sqref="E1:E1048576">
    <cfRule type="cellIs" dxfId="61" priority="1" operator="equal">
      <formula>"Experte"</formula>
    </cfRule>
    <cfRule type="cellIs" dxfId="60" priority="2" operator="equal">
      <formula>"Avancée"</formula>
    </cfRule>
    <cfRule type="cellIs" dxfId="59" priority="3" operator="equal">
      <formula>"Intermédiaire"</formula>
    </cfRule>
    <cfRule type="cellIs" dxfId="58" priority="4" operator="equal">
      <formula>"Débutante"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headerFooter>
    <oddHeader>&amp;CForces et faiblesses | Temps 1</oddHeader>
  </headerFooter>
  <ignoredErrors>
    <ignoredError sqref="E2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3"/>
  <sheetViews>
    <sheetView showGridLines="0" topLeftCell="A102" zoomScaleNormal="100" workbookViewId="0">
      <selection activeCell="A3" sqref="A3:E112"/>
    </sheetView>
  </sheetViews>
  <sheetFormatPr defaultColWidth="0" defaultRowHeight="15" customHeight="1" zeroHeight="1" outlineLevelRow="1" x14ac:dyDescent="0.25"/>
  <cols>
    <col min="1" max="1" width="3" customWidth="1"/>
    <col min="2" max="2" width="16" customWidth="1"/>
    <col min="3" max="3" width="7" customWidth="1"/>
    <col min="4" max="4" width="84" customWidth="1"/>
    <col min="5" max="5" width="13.5703125" bestFit="1" customWidth="1"/>
    <col min="6" max="6" width="1.7109375" hidden="1" customWidth="1"/>
    <col min="7" max="7" width="5" hidden="1" customWidth="1"/>
    <col min="8" max="13" width="0" hidden="1" customWidth="1"/>
    <col min="14" max="16384" width="11.42578125" hidden="1"/>
  </cols>
  <sheetData>
    <row r="1" spans="1:13" ht="33" customHeight="1" x14ac:dyDescent="0.3">
      <c r="A1" s="132" t="s">
        <v>265</v>
      </c>
      <c r="B1" s="132"/>
      <c r="C1" s="132"/>
      <c r="D1" s="133"/>
      <c r="E1" s="133"/>
      <c r="F1" s="130"/>
      <c r="G1" s="130"/>
      <c r="H1" s="130"/>
      <c r="I1" s="131"/>
      <c r="J1" s="131"/>
      <c r="K1" s="2"/>
      <c r="L1" s="2"/>
      <c r="M1" s="2"/>
    </row>
    <row r="2" spans="1:13" ht="27.75" customHeight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4.5" customHeight="1" thickBot="1" x14ac:dyDescent="0.3">
      <c r="A3" s="139" t="s">
        <v>227</v>
      </c>
      <c r="B3" s="140"/>
      <c r="C3" s="149"/>
      <c r="D3" s="150"/>
      <c r="E3" s="58" t="s">
        <v>17</v>
      </c>
      <c r="F3" s="2"/>
      <c r="G3" s="2"/>
      <c r="H3" s="2"/>
      <c r="I3" s="2"/>
      <c r="J3" s="2"/>
      <c r="K3" s="2"/>
      <c r="L3" s="2"/>
      <c r="M3" s="2"/>
    </row>
    <row r="4" spans="1:13" ht="24.75" customHeight="1" x14ac:dyDescent="0.25">
      <c r="A4" s="2"/>
      <c r="B4" s="125">
        <v>1.1000000000000001</v>
      </c>
      <c r="C4" s="136" t="s">
        <v>33</v>
      </c>
      <c r="D4" s="137"/>
      <c r="E4" s="138"/>
      <c r="F4" s="2"/>
      <c r="G4" s="2"/>
      <c r="H4" s="2"/>
      <c r="I4" s="2"/>
      <c r="J4" s="2"/>
      <c r="K4" s="2"/>
      <c r="L4" s="2"/>
      <c r="M4" s="2"/>
    </row>
    <row r="5" spans="1:13" ht="24.75" customHeight="1" outlineLevel="1" x14ac:dyDescent="0.25">
      <c r="A5" s="2"/>
      <c r="B5" s="4"/>
      <c r="C5" s="83" t="s">
        <v>2</v>
      </c>
      <c r="D5" s="60" t="s">
        <v>30</v>
      </c>
      <c r="E5" s="63" t="s">
        <v>16</v>
      </c>
      <c r="F5">
        <f>IF(NOT(E5="à évaluer"),1,0)</f>
        <v>1</v>
      </c>
      <c r="G5" s="2">
        <f>IF(E5="Débutante",0.25,IF(E5="Intermédiaire",0.5,IF(E5="Avancée",0.75,IF(E5="Experte",1,0))))</f>
        <v>0.5</v>
      </c>
      <c r="H5" s="2"/>
      <c r="I5" s="2"/>
      <c r="J5" s="2"/>
      <c r="K5" s="2"/>
      <c r="L5" s="2"/>
      <c r="M5" s="2"/>
    </row>
    <row r="6" spans="1:13" ht="24.75" customHeight="1" outlineLevel="1" x14ac:dyDescent="0.25">
      <c r="A6" s="2"/>
      <c r="B6" s="4"/>
      <c r="C6" s="83" t="s">
        <v>4</v>
      </c>
      <c r="D6" s="60" t="s">
        <v>31</v>
      </c>
      <c r="E6" s="65" t="s">
        <v>12</v>
      </c>
      <c r="F6">
        <f t="shared" ref="F6:F67" si="0">IF(NOT(E6="à évaluer"),1,0)</f>
        <v>1</v>
      </c>
      <c r="G6" s="2">
        <f t="shared" ref="G6:G28" si="1">IF(E6="Débutante",0.25,IF(E6="Intermédiaire",0.5,IF(E6="Avancée",0.75,IF(E6="Experte",1,0))))</f>
        <v>0.75</v>
      </c>
      <c r="H6" s="2"/>
      <c r="I6" s="2"/>
      <c r="J6" s="2"/>
      <c r="K6" s="2"/>
      <c r="L6" s="2"/>
      <c r="M6" s="2"/>
    </row>
    <row r="7" spans="1:13" ht="24.75" customHeight="1" outlineLevel="1" x14ac:dyDescent="0.25">
      <c r="A7" s="2"/>
      <c r="B7" s="4"/>
      <c r="C7" s="83" t="s">
        <v>5</v>
      </c>
      <c r="D7" s="60" t="s">
        <v>32</v>
      </c>
      <c r="E7" s="64" t="s">
        <v>12</v>
      </c>
      <c r="F7">
        <f t="shared" si="0"/>
        <v>1</v>
      </c>
      <c r="G7" s="2">
        <f t="shared" si="1"/>
        <v>0.75</v>
      </c>
      <c r="H7" s="2"/>
      <c r="I7" s="2"/>
      <c r="J7" s="2"/>
      <c r="K7" s="2"/>
      <c r="L7" s="2"/>
      <c r="M7" s="2"/>
    </row>
    <row r="8" spans="1:13" ht="24.75" customHeight="1" outlineLevel="1" x14ac:dyDescent="0.25">
      <c r="A8" s="2"/>
      <c r="B8" s="4"/>
      <c r="C8" s="83" t="s">
        <v>110</v>
      </c>
      <c r="D8" s="60" t="s">
        <v>131</v>
      </c>
      <c r="E8" s="64" t="s">
        <v>3</v>
      </c>
      <c r="F8">
        <f t="shared" si="0"/>
        <v>0</v>
      </c>
      <c r="G8" s="2">
        <f t="shared" si="1"/>
        <v>0</v>
      </c>
      <c r="H8" s="2"/>
      <c r="I8" s="2"/>
      <c r="J8" s="2"/>
      <c r="K8" s="2"/>
      <c r="L8" s="2"/>
      <c r="M8" s="2"/>
    </row>
    <row r="9" spans="1:13" ht="24.75" customHeight="1" outlineLevel="1" x14ac:dyDescent="0.25">
      <c r="A9" s="2"/>
      <c r="B9" s="4"/>
      <c r="C9" s="83" t="s">
        <v>111</v>
      </c>
      <c r="D9" s="60" t="s">
        <v>132</v>
      </c>
      <c r="E9" s="64" t="s">
        <v>12</v>
      </c>
      <c r="F9">
        <f t="shared" si="0"/>
        <v>1</v>
      </c>
      <c r="G9" s="2">
        <f t="shared" si="1"/>
        <v>0.75</v>
      </c>
      <c r="H9" s="2"/>
      <c r="I9" s="2"/>
      <c r="J9" s="2"/>
      <c r="K9" s="2"/>
      <c r="L9" s="2"/>
      <c r="M9" s="2"/>
    </row>
    <row r="10" spans="1:13" ht="24.75" customHeight="1" outlineLevel="1" x14ac:dyDescent="0.25">
      <c r="A10" s="2"/>
      <c r="B10" s="4"/>
      <c r="C10" s="83" t="s">
        <v>112</v>
      </c>
      <c r="D10" s="60" t="s">
        <v>133</v>
      </c>
      <c r="E10" s="64" t="s">
        <v>3</v>
      </c>
      <c r="F10">
        <f t="shared" si="0"/>
        <v>0</v>
      </c>
      <c r="G10" s="2">
        <f t="shared" si="1"/>
        <v>0</v>
      </c>
      <c r="H10" s="2"/>
      <c r="I10" s="2"/>
      <c r="J10" s="2"/>
      <c r="K10" s="2"/>
      <c r="L10" s="2"/>
      <c r="M10" s="2"/>
    </row>
    <row r="11" spans="1:13" ht="24.75" customHeight="1" outlineLevel="1" x14ac:dyDescent="0.25">
      <c r="A11" s="2"/>
      <c r="B11" s="4"/>
      <c r="C11" s="83" t="s">
        <v>113</v>
      </c>
      <c r="D11" s="60" t="s">
        <v>134</v>
      </c>
      <c r="E11" s="64" t="s">
        <v>16</v>
      </c>
      <c r="F11">
        <f t="shared" si="0"/>
        <v>1</v>
      </c>
      <c r="G11" s="2">
        <f t="shared" si="1"/>
        <v>0.5</v>
      </c>
      <c r="H11" s="2"/>
      <c r="I11" s="2"/>
      <c r="J11" s="2"/>
      <c r="K11" s="2"/>
      <c r="L11" s="2"/>
      <c r="M11" s="2"/>
    </row>
    <row r="12" spans="1:13" ht="24.75" customHeight="1" outlineLevel="1" x14ac:dyDescent="0.25">
      <c r="A12" s="2"/>
      <c r="B12" s="4"/>
      <c r="C12" s="83" t="s">
        <v>114</v>
      </c>
      <c r="D12" s="60" t="s">
        <v>135</v>
      </c>
      <c r="E12" s="64" t="s">
        <v>9</v>
      </c>
      <c r="F12">
        <f t="shared" si="0"/>
        <v>1</v>
      </c>
      <c r="G12" s="2">
        <f t="shared" si="1"/>
        <v>1</v>
      </c>
      <c r="H12" s="2"/>
      <c r="I12" s="2"/>
      <c r="J12" s="2"/>
      <c r="K12" s="2"/>
      <c r="L12" s="2"/>
      <c r="M12" s="2"/>
    </row>
    <row r="13" spans="1:13" ht="24.75" customHeight="1" outlineLevel="1" x14ac:dyDescent="0.25">
      <c r="A13" s="2"/>
      <c r="B13" s="4"/>
      <c r="C13" s="83" t="s">
        <v>115</v>
      </c>
      <c r="D13" s="60" t="s">
        <v>136</v>
      </c>
      <c r="E13" s="64" t="s">
        <v>9</v>
      </c>
      <c r="F13">
        <f t="shared" si="0"/>
        <v>1</v>
      </c>
      <c r="G13" s="2">
        <f t="shared" si="1"/>
        <v>1</v>
      </c>
      <c r="H13" s="2"/>
      <c r="I13" s="2"/>
      <c r="J13" s="2"/>
      <c r="K13" s="2"/>
      <c r="L13" s="2"/>
      <c r="M13" s="2"/>
    </row>
    <row r="14" spans="1:13" ht="24.75" customHeight="1" outlineLevel="1" x14ac:dyDescent="0.25">
      <c r="A14" s="2"/>
      <c r="B14" s="4"/>
      <c r="C14" s="83" t="s">
        <v>116</v>
      </c>
      <c r="D14" s="60" t="s">
        <v>137</v>
      </c>
      <c r="E14" s="64" t="s">
        <v>9</v>
      </c>
      <c r="F14">
        <f t="shared" si="0"/>
        <v>1</v>
      </c>
      <c r="G14" s="2">
        <f t="shared" si="1"/>
        <v>1</v>
      </c>
      <c r="H14" s="2"/>
      <c r="I14" s="2"/>
      <c r="J14" s="2"/>
      <c r="K14" s="2"/>
      <c r="L14" s="2"/>
      <c r="M14" s="2"/>
    </row>
    <row r="15" spans="1:13" ht="24.75" customHeight="1" outlineLevel="1" x14ac:dyDescent="0.25">
      <c r="A15" s="2"/>
      <c r="B15" s="4"/>
      <c r="C15" s="83" t="s">
        <v>117</v>
      </c>
      <c r="D15" s="60" t="s">
        <v>138</v>
      </c>
      <c r="E15" s="64" t="s">
        <v>9</v>
      </c>
      <c r="F15">
        <f t="shared" si="0"/>
        <v>1</v>
      </c>
      <c r="G15" s="2">
        <f t="shared" si="1"/>
        <v>1</v>
      </c>
      <c r="H15" s="2"/>
      <c r="I15" s="2"/>
      <c r="J15" s="2"/>
      <c r="K15" s="2"/>
      <c r="L15" s="2"/>
      <c r="M15" s="2"/>
    </row>
    <row r="16" spans="1:13" ht="24.75" customHeight="1" outlineLevel="1" x14ac:dyDescent="0.25">
      <c r="A16" s="2"/>
      <c r="B16" s="4"/>
      <c r="C16" s="83" t="s">
        <v>118</v>
      </c>
      <c r="D16" s="60" t="s">
        <v>139</v>
      </c>
      <c r="E16" s="64" t="s">
        <v>16</v>
      </c>
      <c r="F16">
        <f t="shared" si="0"/>
        <v>1</v>
      </c>
      <c r="G16" s="2">
        <f t="shared" si="1"/>
        <v>0.5</v>
      </c>
      <c r="H16" s="2"/>
      <c r="I16" s="2"/>
      <c r="J16" s="2"/>
      <c r="K16" s="2"/>
      <c r="L16" s="2"/>
      <c r="M16" s="2"/>
    </row>
    <row r="17" spans="1:13" ht="24.75" customHeight="1" outlineLevel="1" x14ac:dyDescent="0.25">
      <c r="A17" s="2"/>
      <c r="B17" s="4"/>
      <c r="C17" s="83" t="s">
        <v>119</v>
      </c>
      <c r="D17" s="60" t="s">
        <v>140</v>
      </c>
      <c r="E17" s="64" t="s">
        <v>3</v>
      </c>
      <c r="F17">
        <f t="shared" si="0"/>
        <v>0</v>
      </c>
      <c r="G17" s="2">
        <f t="shared" si="1"/>
        <v>0</v>
      </c>
      <c r="H17" s="2"/>
      <c r="I17" s="2"/>
      <c r="J17" s="2"/>
      <c r="K17" s="2"/>
      <c r="L17" s="2"/>
      <c r="M17" s="2"/>
    </row>
    <row r="18" spans="1:13" ht="24.75" customHeight="1" outlineLevel="1" x14ac:dyDescent="0.25">
      <c r="A18" s="2"/>
      <c r="B18" s="4"/>
      <c r="C18" s="83" t="s">
        <v>120</v>
      </c>
      <c r="D18" s="60" t="s">
        <v>141</v>
      </c>
      <c r="E18" s="64" t="s">
        <v>9</v>
      </c>
      <c r="F18">
        <f t="shared" si="0"/>
        <v>1</v>
      </c>
      <c r="G18" s="2">
        <f t="shared" si="1"/>
        <v>1</v>
      </c>
      <c r="H18" s="2"/>
      <c r="I18" s="2"/>
      <c r="J18" s="2"/>
      <c r="K18" s="2"/>
      <c r="L18" s="2"/>
      <c r="M18" s="2"/>
    </row>
    <row r="19" spans="1:13" ht="24.75" customHeight="1" outlineLevel="1" x14ac:dyDescent="0.25">
      <c r="A19" s="2"/>
      <c r="B19" s="4"/>
      <c r="C19" s="83" t="s">
        <v>121</v>
      </c>
      <c r="D19" s="60" t="s">
        <v>142</v>
      </c>
      <c r="E19" s="64" t="s">
        <v>9</v>
      </c>
      <c r="F19">
        <f t="shared" si="0"/>
        <v>1</v>
      </c>
      <c r="G19" s="2">
        <f t="shared" si="1"/>
        <v>1</v>
      </c>
      <c r="H19" s="2"/>
      <c r="I19" s="2"/>
      <c r="J19" s="2"/>
      <c r="K19" s="2"/>
      <c r="L19" s="2"/>
      <c r="M19" s="2"/>
    </row>
    <row r="20" spans="1:13" ht="24.75" customHeight="1" outlineLevel="1" x14ac:dyDescent="0.25">
      <c r="A20" s="2"/>
      <c r="B20" s="4"/>
      <c r="C20" s="83" t="s">
        <v>122</v>
      </c>
      <c r="D20" s="60" t="s">
        <v>143</v>
      </c>
      <c r="E20" s="64" t="s">
        <v>3</v>
      </c>
      <c r="F20">
        <f t="shared" si="0"/>
        <v>0</v>
      </c>
      <c r="G20" s="2">
        <f t="shared" si="1"/>
        <v>0</v>
      </c>
      <c r="H20" s="2"/>
      <c r="I20" s="2"/>
      <c r="J20" s="2"/>
      <c r="K20" s="2"/>
      <c r="L20" s="2"/>
      <c r="M20" s="2"/>
    </row>
    <row r="21" spans="1:13" ht="41.25" customHeight="1" outlineLevel="1" x14ac:dyDescent="0.25">
      <c r="A21" s="2"/>
      <c r="B21" s="4"/>
      <c r="C21" s="83" t="s">
        <v>123</v>
      </c>
      <c r="D21" s="60" t="s">
        <v>144</v>
      </c>
      <c r="E21" s="64" t="s">
        <v>3</v>
      </c>
      <c r="F21">
        <f t="shared" si="0"/>
        <v>0</v>
      </c>
      <c r="G21" s="2">
        <f t="shared" si="1"/>
        <v>0</v>
      </c>
      <c r="H21" s="2"/>
      <c r="I21" s="2"/>
      <c r="J21" s="2"/>
      <c r="K21" s="2"/>
      <c r="L21" s="2"/>
      <c r="M21" s="2"/>
    </row>
    <row r="22" spans="1:13" ht="24.75" customHeight="1" outlineLevel="1" x14ac:dyDescent="0.25">
      <c r="A22" s="2"/>
      <c r="B22" s="4"/>
      <c r="C22" s="83" t="s">
        <v>124</v>
      </c>
      <c r="D22" s="60" t="s">
        <v>145</v>
      </c>
      <c r="E22" s="64" t="s">
        <v>3</v>
      </c>
      <c r="F22">
        <f t="shared" si="0"/>
        <v>0</v>
      </c>
      <c r="G22" s="2">
        <f t="shared" si="1"/>
        <v>0</v>
      </c>
      <c r="H22" s="2"/>
      <c r="I22" s="2"/>
      <c r="J22" s="2"/>
      <c r="K22" s="2"/>
      <c r="L22" s="2"/>
      <c r="M22" s="2"/>
    </row>
    <row r="23" spans="1:13" ht="24.75" customHeight="1" outlineLevel="1" x14ac:dyDescent="0.25">
      <c r="A23" s="2"/>
      <c r="B23" s="4"/>
      <c r="C23" s="83" t="s">
        <v>125</v>
      </c>
      <c r="D23" s="60" t="s">
        <v>146</v>
      </c>
      <c r="E23" s="64" t="s">
        <v>3</v>
      </c>
      <c r="F23">
        <f t="shared" si="0"/>
        <v>0</v>
      </c>
      <c r="G23" s="2">
        <f t="shared" si="1"/>
        <v>0</v>
      </c>
      <c r="H23" s="2"/>
      <c r="I23" s="2"/>
      <c r="J23" s="2"/>
      <c r="K23" s="2"/>
      <c r="L23" s="2"/>
      <c r="M23" s="2"/>
    </row>
    <row r="24" spans="1:13" ht="24.75" customHeight="1" outlineLevel="1" x14ac:dyDescent="0.25">
      <c r="A24" s="2"/>
      <c r="B24" s="4"/>
      <c r="C24" s="83" t="s">
        <v>126</v>
      </c>
      <c r="D24" s="60" t="s">
        <v>147</v>
      </c>
      <c r="E24" s="64" t="s">
        <v>3</v>
      </c>
      <c r="F24">
        <f t="shared" si="0"/>
        <v>0</v>
      </c>
      <c r="G24" s="2">
        <f t="shared" si="1"/>
        <v>0</v>
      </c>
      <c r="H24" s="2"/>
      <c r="I24" s="2"/>
      <c r="J24" s="2"/>
      <c r="K24" s="2"/>
      <c r="L24" s="2"/>
      <c r="M24" s="2"/>
    </row>
    <row r="25" spans="1:13" ht="24.75" customHeight="1" outlineLevel="1" x14ac:dyDescent="0.25">
      <c r="A25" s="2"/>
      <c r="B25" s="4"/>
      <c r="C25" s="83" t="s">
        <v>127</v>
      </c>
      <c r="D25" s="60" t="s">
        <v>148</v>
      </c>
      <c r="E25" s="64" t="s">
        <v>3</v>
      </c>
      <c r="F25">
        <f t="shared" si="0"/>
        <v>0</v>
      </c>
      <c r="G25" s="2">
        <f t="shared" si="1"/>
        <v>0</v>
      </c>
      <c r="H25" s="2"/>
      <c r="I25" s="2"/>
      <c r="J25" s="2"/>
      <c r="K25" s="2"/>
      <c r="L25" s="2"/>
      <c r="M25" s="2"/>
    </row>
    <row r="26" spans="1:13" ht="24.75" customHeight="1" outlineLevel="1" x14ac:dyDescent="0.25">
      <c r="A26" s="2"/>
      <c r="B26" s="4"/>
      <c r="C26" s="83" t="s">
        <v>128</v>
      </c>
      <c r="D26" s="60" t="s">
        <v>149</v>
      </c>
      <c r="E26" s="64" t="s">
        <v>3</v>
      </c>
      <c r="F26">
        <f t="shared" si="0"/>
        <v>0</v>
      </c>
      <c r="G26" s="2">
        <f t="shared" si="1"/>
        <v>0</v>
      </c>
      <c r="H26" s="2"/>
      <c r="I26" s="2"/>
      <c r="J26" s="2"/>
      <c r="K26" s="2"/>
      <c r="L26" s="2"/>
      <c r="M26" s="2"/>
    </row>
    <row r="27" spans="1:13" ht="24.75" customHeight="1" outlineLevel="1" x14ac:dyDescent="0.25">
      <c r="A27" s="2"/>
      <c r="B27" s="4"/>
      <c r="C27" s="83" t="s">
        <v>129</v>
      </c>
      <c r="D27" s="60" t="s">
        <v>150</v>
      </c>
      <c r="E27" s="64" t="s">
        <v>9</v>
      </c>
      <c r="F27">
        <f t="shared" si="0"/>
        <v>1</v>
      </c>
      <c r="G27" s="2">
        <f t="shared" si="1"/>
        <v>1</v>
      </c>
      <c r="H27" s="2"/>
      <c r="I27" s="2"/>
      <c r="J27" s="2"/>
      <c r="K27" s="2"/>
      <c r="L27" s="2"/>
      <c r="M27" s="2"/>
    </row>
    <row r="28" spans="1:13" ht="24.75" customHeight="1" outlineLevel="1" x14ac:dyDescent="0.25">
      <c r="A28" s="2"/>
      <c r="B28" s="4"/>
      <c r="C28" s="83" t="s">
        <v>130</v>
      </c>
      <c r="D28" s="61" t="s">
        <v>151</v>
      </c>
      <c r="E28" s="66" t="s">
        <v>12</v>
      </c>
      <c r="F28">
        <f t="shared" si="0"/>
        <v>1</v>
      </c>
      <c r="G28" s="2">
        <f t="shared" si="1"/>
        <v>0.75</v>
      </c>
      <c r="H28" s="2"/>
      <c r="I28" s="2"/>
      <c r="J28" s="2"/>
      <c r="K28" s="2"/>
      <c r="L28" s="2"/>
      <c r="M28" s="2"/>
    </row>
    <row r="29" spans="1:13" ht="26.25" customHeight="1" x14ac:dyDescent="0.25">
      <c r="A29" s="2"/>
      <c r="B29" s="125">
        <v>1.2</v>
      </c>
      <c r="C29" s="136" t="s">
        <v>34</v>
      </c>
      <c r="D29" s="137"/>
      <c r="E29" s="137"/>
      <c r="F29" s="2"/>
      <c r="G29" s="2"/>
      <c r="H29" s="2"/>
      <c r="I29" s="2"/>
      <c r="J29" s="2"/>
      <c r="K29" s="2"/>
      <c r="L29" s="2"/>
      <c r="M29" s="2"/>
    </row>
    <row r="30" spans="1:13" ht="26.25" customHeight="1" outlineLevel="1" x14ac:dyDescent="0.25">
      <c r="A30" s="2"/>
      <c r="B30" s="4"/>
      <c r="C30" s="83" t="s">
        <v>6</v>
      </c>
      <c r="D30" s="62" t="s">
        <v>173</v>
      </c>
      <c r="E30" s="78" t="s">
        <v>3</v>
      </c>
      <c r="F30">
        <f t="shared" si="0"/>
        <v>0</v>
      </c>
      <c r="G30" s="2">
        <f>IF(E30="Débutante",0.25,IF(E30="Intermédiaire",0.5,IF(E30="Avancée",0.75,IF(E30="Experte",1,0))))</f>
        <v>0</v>
      </c>
      <c r="H30" s="2"/>
      <c r="I30" s="2"/>
      <c r="J30" s="2"/>
      <c r="K30" s="2"/>
      <c r="L30" s="2"/>
      <c r="M30" s="2"/>
    </row>
    <row r="31" spans="1:13" ht="26.25" customHeight="1" outlineLevel="1" x14ac:dyDescent="0.25">
      <c r="A31" s="2"/>
      <c r="B31" s="4"/>
      <c r="C31" s="83" t="s">
        <v>8</v>
      </c>
      <c r="D31" s="60" t="s">
        <v>174</v>
      </c>
      <c r="E31" s="77" t="s">
        <v>12</v>
      </c>
      <c r="F31">
        <f t="shared" si="0"/>
        <v>1</v>
      </c>
      <c r="G31" s="2">
        <f t="shared" ref="G31:G67" si="2">IF(E31="Débutante",0.25,IF(E31="Intermédiaire",0.5,IF(E31="Avancée",0.75,IF(E31="Experte",1,0))))</f>
        <v>0.75</v>
      </c>
      <c r="H31" s="2"/>
      <c r="I31" s="2"/>
      <c r="J31" s="2"/>
      <c r="K31" s="2"/>
      <c r="L31" s="2"/>
      <c r="M31" s="2"/>
    </row>
    <row r="32" spans="1:13" ht="26.25" customHeight="1" outlineLevel="1" x14ac:dyDescent="0.25">
      <c r="A32" s="2"/>
      <c r="B32" s="4"/>
      <c r="C32" s="83" t="s">
        <v>10</v>
      </c>
      <c r="D32" s="60" t="s">
        <v>175</v>
      </c>
      <c r="E32" s="63" t="s">
        <v>12</v>
      </c>
      <c r="F32">
        <f t="shared" si="0"/>
        <v>1</v>
      </c>
      <c r="G32" s="2">
        <f t="shared" si="2"/>
        <v>0.75</v>
      </c>
      <c r="H32" s="2"/>
      <c r="I32" s="2"/>
      <c r="J32" s="2"/>
      <c r="K32" s="2"/>
      <c r="L32" s="2"/>
      <c r="M32" s="2"/>
    </row>
    <row r="33" spans="1:13" ht="26.25" customHeight="1" outlineLevel="1" x14ac:dyDescent="0.25">
      <c r="A33" s="2"/>
      <c r="B33" s="4"/>
      <c r="C33" s="83" t="s">
        <v>11</v>
      </c>
      <c r="D33" s="60" t="s">
        <v>176</v>
      </c>
      <c r="E33" s="63" t="s">
        <v>9</v>
      </c>
      <c r="F33">
        <f t="shared" si="0"/>
        <v>1</v>
      </c>
      <c r="G33" s="2">
        <f t="shared" si="2"/>
        <v>1</v>
      </c>
      <c r="H33" s="2"/>
      <c r="I33" s="2"/>
      <c r="J33" s="2"/>
      <c r="K33" s="2"/>
      <c r="L33" s="2"/>
      <c r="M33" s="2"/>
    </row>
    <row r="34" spans="1:13" ht="26.25" customHeight="1" outlineLevel="1" x14ac:dyDescent="0.25">
      <c r="A34" s="2"/>
      <c r="B34" s="4"/>
      <c r="C34" s="83" t="s">
        <v>13</v>
      </c>
      <c r="D34" s="60" t="s">
        <v>177</v>
      </c>
      <c r="E34" s="63" t="s">
        <v>3</v>
      </c>
      <c r="F34">
        <f t="shared" si="0"/>
        <v>0</v>
      </c>
      <c r="G34" s="2">
        <f t="shared" si="2"/>
        <v>0</v>
      </c>
      <c r="H34" s="2"/>
      <c r="I34" s="2"/>
      <c r="J34" s="2"/>
      <c r="K34" s="2"/>
      <c r="L34" s="2"/>
      <c r="M34" s="2"/>
    </row>
    <row r="35" spans="1:13" ht="26.25" customHeight="1" outlineLevel="1" x14ac:dyDescent="0.25">
      <c r="A35" s="2"/>
      <c r="B35" s="4"/>
      <c r="C35" s="83" t="s">
        <v>152</v>
      </c>
      <c r="D35" s="60" t="s">
        <v>178</v>
      </c>
      <c r="E35" s="63" t="s">
        <v>3</v>
      </c>
      <c r="F35">
        <f t="shared" si="0"/>
        <v>0</v>
      </c>
      <c r="G35" s="2">
        <f t="shared" si="2"/>
        <v>0</v>
      </c>
      <c r="H35" s="2"/>
      <c r="I35" s="2"/>
      <c r="J35" s="2"/>
      <c r="K35" s="2"/>
      <c r="L35" s="2"/>
      <c r="M35" s="2"/>
    </row>
    <row r="36" spans="1:13" ht="26.25" customHeight="1" outlineLevel="1" x14ac:dyDescent="0.25">
      <c r="A36" s="2"/>
      <c r="B36" s="4"/>
      <c r="C36" s="83" t="s">
        <v>153</v>
      </c>
      <c r="D36" s="60" t="s">
        <v>179</v>
      </c>
      <c r="E36" s="63" t="s">
        <v>3</v>
      </c>
      <c r="F36">
        <f t="shared" si="0"/>
        <v>0</v>
      </c>
      <c r="G36" s="2">
        <f t="shared" si="2"/>
        <v>0</v>
      </c>
      <c r="H36" s="2"/>
      <c r="I36" s="2"/>
      <c r="J36" s="2"/>
      <c r="K36" s="2"/>
      <c r="L36" s="2"/>
      <c r="M36" s="2"/>
    </row>
    <row r="37" spans="1:13" ht="26.25" customHeight="1" outlineLevel="1" x14ac:dyDescent="0.25">
      <c r="A37" s="2"/>
      <c r="B37" s="4"/>
      <c r="C37" s="83" t="s">
        <v>154</v>
      </c>
      <c r="D37" s="60" t="s">
        <v>180</v>
      </c>
      <c r="E37" s="63" t="s">
        <v>16</v>
      </c>
      <c r="F37">
        <f t="shared" si="0"/>
        <v>1</v>
      </c>
      <c r="G37" s="2">
        <f t="shared" si="2"/>
        <v>0.5</v>
      </c>
      <c r="H37" s="2"/>
      <c r="I37" s="2"/>
      <c r="J37" s="2"/>
      <c r="K37" s="2"/>
      <c r="L37" s="2"/>
      <c r="M37" s="2"/>
    </row>
    <row r="38" spans="1:13" ht="26.25" customHeight="1" outlineLevel="1" x14ac:dyDescent="0.25">
      <c r="A38" s="2"/>
      <c r="B38" s="4"/>
      <c r="C38" s="83" t="s">
        <v>155</v>
      </c>
      <c r="D38" s="60" t="s">
        <v>181</v>
      </c>
      <c r="E38" s="63" t="s">
        <v>9</v>
      </c>
      <c r="F38">
        <f t="shared" si="0"/>
        <v>1</v>
      </c>
      <c r="G38" s="2">
        <f t="shared" si="2"/>
        <v>1</v>
      </c>
      <c r="H38" s="2"/>
      <c r="I38" s="2"/>
      <c r="J38" s="2"/>
      <c r="K38" s="2"/>
      <c r="L38" s="2"/>
      <c r="M38" s="2"/>
    </row>
    <row r="39" spans="1:13" ht="26.25" customHeight="1" outlineLevel="1" x14ac:dyDescent="0.25">
      <c r="A39" s="2"/>
      <c r="B39" s="4"/>
      <c r="C39" s="83" t="s">
        <v>156</v>
      </c>
      <c r="D39" s="60" t="s">
        <v>182</v>
      </c>
      <c r="E39" s="63" t="s">
        <v>9</v>
      </c>
      <c r="F39">
        <f t="shared" si="0"/>
        <v>1</v>
      </c>
      <c r="G39" s="2">
        <f t="shared" si="2"/>
        <v>1</v>
      </c>
      <c r="H39" s="2"/>
      <c r="I39" s="2"/>
      <c r="J39" s="2"/>
      <c r="K39" s="2"/>
      <c r="L39" s="2"/>
      <c r="M39" s="2"/>
    </row>
    <row r="40" spans="1:13" ht="26.25" customHeight="1" outlineLevel="1" x14ac:dyDescent="0.25">
      <c r="A40" s="2"/>
      <c r="B40" s="4"/>
      <c r="C40" s="83" t="s">
        <v>157</v>
      </c>
      <c r="D40" s="60" t="s">
        <v>183</v>
      </c>
      <c r="E40" s="63" t="s">
        <v>3</v>
      </c>
      <c r="F40">
        <f t="shared" si="0"/>
        <v>0</v>
      </c>
      <c r="G40" s="2">
        <f t="shared" si="2"/>
        <v>0</v>
      </c>
      <c r="H40" s="2"/>
      <c r="I40" s="2"/>
      <c r="J40" s="2"/>
      <c r="K40" s="2"/>
      <c r="L40" s="2"/>
      <c r="M40" s="2"/>
    </row>
    <row r="41" spans="1:13" ht="26.25" customHeight="1" outlineLevel="1" x14ac:dyDescent="0.25">
      <c r="A41" s="2"/>
      <c r="B41" s="4"/>
      <c r="C41" s="83" t="s">
        <v>158</v>
      </c>
      <c r="D41" s="60" t="s">
        <v>184</v>
      </c>
      <c r="E41" s="63" t="s">
        <v>12</v>
      </c>
      <c r="F41">
        <f t="shared" si="0"/>
        <v>1</v>
      </c>
      <c r="G41" s="2">
        <f t="shared" si="2"/>
        <v>0.75</v>
      </c>
      <c r="H41" s="2"/>
      <c r="I41" s="2"/>
      <c r="J41" s="2"/>
      <c r="K41" s="2"/>
      <c r="L41" s="2"/>
      <c r="M41" s="2"/>
    </row>
    <row r="42" spans="1:13" ht="26.25" customHeight="1" outlineLevel="1" x14ac:dyDescent="0.25">
      <c r="A42" s="2"/>
      <c r="B42" s="4"/>
      <c r="C42" s="83" t="s">
        <v>159</v>
      </c>
      <c r="D42" s="60" t="s">
        <v>185</v>
      </c>
      <c r="E42" s="63" t="s">
        <v>9</v>
      </c>
      <c r="F42">
        <f t="shared" si="0"/>
        <v>1</v>
      </c>
      <c r="G42" s="2">
        <f t="shared" si="2"/>
        <v>1</v>
      </c>
      <c r="H42" s="2"/>
      <c r="I42" s="2"/>
      <c r="J42" s="2"/>
      <c r="K42" s="2"/>
      <c r="L42" s="2"/>
      <c r="M42" s="2"/>
    </row>
    <row r="43" spans="1:13" ht="26.25" customHeight="1" outlineLevel="1" x14ac:dyDescent="0.25">
      <c r="A43" s="2"/>
      <c r="B43" s="4"/>
      <c r="C43" s="83" t="s">
        <v>160</v>
      </c>
      <c r="D43" s="60" t="s">
        <v>186</v>
      </c>
      <c r="E43" s="63" t="s">
        <v>3</v>
      </c>
      <c r="F43">
        <f t="shared" si="0"/>
        <v>0</v>
      </c>
      <c r="G43" s="2">
        <f t="shared" si="2"/>
        <v>0</v>
      </c>
      <c r="H43" s="2"/>
      <c r="I43" s="2"/>
      <c r="J43" s="2"/>
      <c r="K43" s="2"/>
      <c r="L43" s="2"/>
      <c r="M43" s="2"/>
    </row>
    <row r="44" spans="1:13" ht="26.25" customHeight="1" outlineLevel="1" x14ac:dyDescent="0.25">
      <c r="A44" s="2"/>
      <c r="B44" s="4"/>
      <c r="C44" s="83" t="s">
        <v>161</v>
      </c>
      <c r="D44" s="60" t="s">
        <v>187</v>
      </c>
      <c r="E44" s="63" t="s">
        <v>3</v>
      </c>
      <c r="F44">
        <f t="shared" si="0"/>
        <v>0</v>
      </c>
      <c r="G44" s="2">
        <f t="shared" si="2"/>
        <v>0</v>
      </c>
      <c r="H44" s="2"/>
      <c r="I44" s="2"/>
      <c r="J44" s="2"/>
      <c r="K44" s="2"/>
      <c r="L44" s="2"/>
      <c r="M44" s="2"/>
    </row>
    <row r="45" spans="1:13" ht="26.25" customHeight="1" outlineLevel="1" x14ac:dyDescent="0.25">
      <c r="A45" s="2"/>
      <c r="B45" s="4"/>
      <c r="C45" s="83" t="s">
        <v>162</v>
      </c>
      <c r="D45" s="60" t="s">
        <v>188</v>
      </c>
      <c r="E45" s="63" t="s">
        <v>3</v>
      </c>
      <c r="F45">
        <f t="shared" si="0"/>
        <v>0</v>
      </c>
      <c r="G45" s="2">
        <f t="shared" si="2"/>
        <v>0</v>
      </c>
      <c r="H45" s="2"/>
      <c r="I45" s="2"/>
      <c r="J45" s="2"/>
      <c r="K45" s="2"/>
      <c r="L45" s="2"/>
      <c r="M45" s="2"/>
    </row>
    <row r="46" spans="1:13" ht="26.25" customHeight="1" outlineLevel="1" x14ac:dyDescent="0.25">
      <c r="A46" s="2"/>
      <c r="B46" s="4"/>
      <c r="C46" s="83" t="s">
        <v>163</v>
      </c>
      <c r="D46" s="60" t="s">
        <v>189</v>
      </c>
      <c r="E46" s="63" t="s">
        <v>3</v>
      </c>
      <c r="F46">
        <f t="shared" si="0"/>
        <v>0</v>
      </c>
      <c r="G46" s="2">
        <f t="shared" si="2"/>
        <v>0</v>
      </c>
      <c r="H46" s="2"/>
      <c r="I46" s="2"/>
      <c r="J46" s="2"/>
      <c r="K46" s="2"/>
      <c r="L46" s="2"/>
      <c r="M46" s="2"/>
    </row>
    <row r="47" spans="1:13" ht="26.25" customHeight="1" outlineLevel="1" x14ac:dyDescent="0.25">
      <c r="A47" s="2"/>
      <c r="B47" s="4"/>
      <c r="C47" s="83" t="s">
        <v>164</v>
      </c>
      <c r="D47" s="60" t="s">
        <v>190</v>
      </c>
      <c r="E47" s="63" t="s">
        <v>3</v>
      </c>
      <c r="F47">
        <f t="shared" si="0"/>
        <v>0</v>
      </c>
      <c r="G47" s="2">
        <f t="shared" si="2"/>
        <v>0</v>
      </c>
      <c r="H47" s="2"/>
      <c r="I47" s="2"/>
      <c r="J47" s="2"/>
      <c r="K47" s="2"/>
      <c r="L47" s="2"/>
      <c r="M47" s="2"/>
    </row>
    <row r="48" spans="1:13" ht="26.25" customHeight="1" outlineLevel="1" x14ac:dyDescent="0.25">
      <c r="A48" s="2"/>
      <c r="B48" s="4"/>
      <c r="C48" s="83" t="s">
        <v>165</v>
      </c>
      <c r="D48" s="60" t="s">
        <v>191</v>
      </c>
      <c r="E48" s="63" t="s">
        <v>9</v>
      </c>
      <c r="F48">
        <f t="shared" si="0"/>
        <v>1</v>
      </c>
      <c r="G48" s="2">
        <f t="shared" si="2"/>
        <v>1</v>
      </c>
      <c r="H48" s="2"/>
      <c r="I48" s="2"/>
      <c r="J48" s="2"/>
      <c r="K48" s="2"/>
      <c r="L48" s="2"/>
      <c r="M48" s="2"/>
    </row>
    <row r="49" spans="1:13" ht="26.25" customHeight="1" outlineLevel="1" x14ac:dyDescent="0.25">
      <c r="A49" s="2"/>
      <c r="B49" s="4"/>
      <c r="C49" s="83" t="s">
        <v>166</v>
      </c>
      <c r="D49" s="60" t="s">
        <v>192</v>
      </c>
      <c r="E49" s="63" t="s">
        <v>9</v>
      </c>
      <c r="F49">
        <f t="shared" si="0"/>
        <v>1</v>
      </c>
      <c r="G49" s="2">
        <f t="shared" si="2"/>
        <v>1</v>
      </c>
      <c r="H49" s="2"/>
      <c r="I49" s="2"/>
      <c r="J49" s="2"/>
      <c r="K49" s="2"/>
      <c r="L49" s="2"/>
      <c r="M49" s="2"/>
    </row>
    <row r="50" spans="1:13" ht="26.25" customHeight="1" outlineLevel="1" x14ac:dyDescent="0.25">
      <c r="A50" s="2"/>
      <c r="B50" s="4"/>
      <c r="C50" s="83" t="s">
        <v>167</v>
      </c>
      <c r="D50" s="60" t="s">
        <v>193</v>
      </c>
      <c r="E50" s="63" t="s">
        <v>9</v>
      </c>
      <c r="F50">
        <f t="shared" si="0"/>
        <v>1</v>
      </c>
      <c r="G50" s="2">
        <f t="shared" si="2"/>
        <v>1</v>
      </c>
      <c r="H50" s="2"/>
      <c r="I50" s="2"/>
      <c r="J50" s="2"/>
      <c r="K50" s="2"/>
      <c r="L50" s="2"/>
      <c r="M50" s="2"/>
    </row>
    <row r="51" spans="1:13" ht="26.25" customHeight="1" outlineLevel="1" x14ac:dyDescent="0.25">
      <c r="A51" s="2"/>
      <c r="B51" s="4"/>
      <c r="C51" s="83" t="s">
        <v>168</v>
      </c>
      <c r="D51" s="60" t="s">
        <v>194</v>
      </c>
      <c r="E51" s="63" t="s">
        <v>9</v>
      </c>
      <c r="F51">
        <f t="shared" si="0"/>
        <v>1</v>
      </c>
      <c r="G51" s="2">
        <f t="shared" si="2"/>
        <v>1</v>
      </c>
      <c r="H51" s="2"/>
      <c r="I51" s="2"/>
      <c r="J51" s="2"/>
      <c r="K51" s="2"/>
      <c r="L51" s="2"/>
      <c r="M51" s="2"/>
    </row>
    <row r="52" spans="1:13" ht="26.25" customHeight="1" outlineLevel="1" x14ac:dyDescent="0.25">
      <c r="A52" s="2"/>
      <c r="B52" s="4"/>
      <c r="C52" s="83" t="s">
        <v>169</v>
      </c>
      <c r="D52" s="60" t="s">
        <v>195</v>
      </c>
      <c r="E52" s="63" t="s">
        <v>9</v>
      </c>
      <c r="F52">
        <f t="shared" si="0"/>
        <v>1</v>
      </c>
      <c r="G52" s="2">
        <f t="shared" si="2"/>
        <v>1</v>
      </c>
      <c r="H52" s="2"/>
      <c r="I52" s="2"/>
      <c r="J52" s="2"/>
      <c r="K52" s="2"/>
      <c r="L52" s="2"/>
      <c r="M52" s="2"/>
    </row>
    <row r="53" spans="1:13" ht="26.25" customHeight="1" outlineLevel="1" x14ac:dyDescent="0.25">
      <c r="A53" s="2"/>
      <c r="B53" s="4"/>
      <c r="C53" s="83" t="s">
        <v>170</v>
      </c>
      <c r="D53" s="60" t="s">
        <v>196</v>
      </c>
      <c r="E53" s="63" t="s">
        <v>9</v>
      </c>
      <c r="F53">
        <f t="shared" si="0"/>
        <v>1</v>
      </c>
      <c r="G53" s="2">
        <f t="shared" si="2"/>
        <v>1</v>
      </c>
      <c r="H53" s="2"/>
      <c r="I53" s="2"/>
      <c r="J53" s="2"/>
      <c r="K53" s="2"/>
      <c r="L53" s="2"/>
      <c r="M53" s="2"/>
    </row>
    <row r="54" spans="1:13" ht="26.25" customHeight="1" outlineLevel="1" x14ac:dyDescent="0.25">
      <c r="A54" s="2"/>
      <c r="B54" s="4"/>
      <c r="C54" s="83" t="s">
        <v>171</v>
      </c>
      <c r="D54" s="60" t="s">
        <v>197</v>
      </c>
      <c r="E54" s="63" t="s">
        <v>9</v>
      </c>
      <c r="F54">
        <f t="shared" si="0"/>
        <v>1</v>
      </c>
      <c r="G54" s="2">
        <f t="shared" si="2"/>
        <v>1</v>
      </c>
      <c r="H54" s="2"/>
      <c r="I54" s="2"/>
      <c r="J54" s="2"/>
      <c r="K54" s="2"/>
      <c r="L54" s="2"/>
      <c r="M54" s="2"/>
    </row>
    <row r="55" spans="1:13" ht="26.25" customHeight="1" outlineLevel="1" x14ac:dyDescent="0.25">
      <c r="A55" s="2"/>
      <c r="B55" s="4"/>
      <c r="C55" s="83" t="s">
        <v>172</v>
      </c>
      <c r="D55" s="60" t="s">
        <v>198</v>
      </c>
      <c r="E55" s="63" t="s">
        <v>9</v>
      </c>
      <c r="F55">
        <f t="shared" si="0"/>
        <v>1</v>
      </c>
      <c r="G55" s="2">
        <f t="shared" si="2"/>
        <v>1</v>
      </c>
      <c r="H55" s="2"/>
      <c r="I55" s="2"/>
      <c r="J55" s="2"/>
      <c r="K55" s="2"/>
      <c r="L55" s="2"/>
      <c r="M55" s="2"/>
    </row>
    <row r="56" spans="1:13" ht="27.75" customHeight="1" x14ac:dyDescent="0.25">
      <c r="A56" s="2"/>
      <c r="B56" s="125">
        <v>1.3</v>
      </c>
      <c r="C56" s="157" t="s">
        <v>200</v>
      </c>
      <c r="D56" s="158"/>
      <c r="E56" s="158"/>
      <c r="F56" s="2"/>
      <c r="G56" s="2"/>
      <c r="H56" s="2"/>
      <c r="I56" s="2"/>
      <c r="J56" s="2"/>
      <c r="K56" s="2"/>
      <c r="L56" s="2"/>
      <c r="M56" s="2"/>
    </row>
    <row r="57" spans="1:13" ht="24" customHeight="1" outlineLevel="1" x14ac:dyDescent="0.25">
      <c r="A57" s="2"/>
      <c r="B57" s="4"/>
      <c r="C57" s="83" t="s">
        <v>201</v>
      </c>
      <c r="D57" s="60" t="s">
        <v>212</v>
      </c>
      <c r="E57" s="5" t="s">
        <v>3</v>
      </c>
      <c r="F57">
        <f t="shared" si="0"/>
        <v>0</v>
      </c>
      <c r="G57" s="2">
        <f t="shared" si="2"/>
        <v>0</v>
      </c>
      <c r="H57" s="2"/>
      <c r="I57" s="2"/>
      <c r="J57" s="2"/>
      <c r="K57" s="2"/>
      <c r="L57" s="2"/>
      <c r="M57" s="2"/>
    </row>
    <row r="58" spans="1:13" ht="24" customHeight="1" outlineLevel="1" x14ac:dyDescent="0.25">
      <c r="A58" s="2"/>
      <c r="B58" s="4"/>
      <c r="C58" s="83" t="s">
        <v>202</v>
      </c>
      <c r="D58" s="60" t="s">
        <v>213</v>
      </c>
      <c r="E58" s="5" t="s">
        <v>3</v>
      </c>
      <c r="F58">
        <f t="shared" si="0"/>
        <v>0</v>
      </c>
      <c r="G58" s="2">
        <f t="shared" si="2"/>
        <v>0</v>
      </c>
      <c r="H58" s="2"/>
      <c r="I58" s="2"/>
      <c r="J58" s="2"/>
      <c r="K58" s="2"/>
      <c r="L58" s="2"/>
      <c r="M58" s="2"/>
    </row>
    <row r="59" spans="1:13" ht="24" customHeight="1" outlineLevel="1" x14ac:dyDescent="0.25">
      <c r="A59" s="2"/>
      <c r="B59" s="4"/>
      <c r="C59" s="83" t="s">
        <v>203</v>
      </c>
      <c r="D59" s="60" t="s">
        <v>214</v>
      </c>
      <c r="E59" s="5" t="s">
        <v>3</v>
      </c>
      <c r="F59">
        <f t="shared" si="0"/>
        <v>0</v>
      </c>
      <c r="G59" s="2">
        <f t="shared" si="2"/>
        <v>0</v>
      </c>
      <c r="H59" s="2"/>
      <c r="I59" s="2"/>
      <c r="J59" s="2"/>
      <c r="K59" s="2"/>
      <c r="L59" s="2"/>
      <c r="M59" s="2"/>
    </row>
    <row r="60" spans="1:13" ht="24" customHeight="1" outlineLevel="1" x14ac:dyDescent="0.25">
      <c r="A60" s="2"/>
      <c r="B60" s="4"/>
      <c r="C60" s="83" t="s">
        <v>204</v>
      </c>
      <c r="D60" s="60" t="s">
        <v>215</v>
      </c>
      <c r="E60" s="5" t="s">
        <v>3</v>
      </c>
      <c r="F60">
        <f t="shared" si="0"/>
        <v>0</v>
      </c>
      <c r="G60" s="2">
        <f t="shared" si="2"/>
        <v>0</v>
      </c>
      <c r="H60" s="2"/>
      <c r="I60" s="2"/>
      <c r="J60" s="2"/>
      <c r="K60" s="2"/>
      <c r="L60" s="2"/>
      <c r="M60" s="2"/>
    </row>
    <row r="61" spans="1:13" ht="24" customHeight="1" outlineLevel="1" x14ac:dyDescent="0.25">
      <c r="A61" s="2"/>
      <c r="B61" s="4"/>
      <c r="C61" s="83" t="s">
        <v>205</v>
      </c>
      <c r="D61" s="60" t="s">
        <v>216</v>
      </c>
      <c r="E61" s="5" t="s">
        <v>3</v>
      </c>
      <c r="F61">
        <f t="shared" si="0"/>
        <v>0</v>
      </c>
      <c r="G61" s="2">
        <f t="shared" si="2"/>
        <v>0</v>
      </c>
      <c r="H61" s="2"/>
      <c r="I61" s="2"/>
      <c r="J61" s="2"/>
      <c r="K61" s="2"/>
      <c r="L61" s="2"/>
      <c r="M61" s="2"/>
    </row>
    <row r="62" spans="1:13" ht="24" customHeight="1" outlineLevel="1" x14ac:dyDescent="0.25">
      <c r="A62" s="2"/>
      <c r="B62" s="4"/>
      <c r="C62" s="83" t="s">
        <v>206</v>
      </c>
      <c r="D62" s="60" t="s">
        <v>217</v>
      </c>
      <c r="E62" s="5" t="s">
        <v>3</v>
      </c>
      <c r="F62">
        <f t="shared" si="0"/>
        <v>0</v>
      </c>
      <c r="G62" s="2">
        <f t="shared" si="2"/>
        <v>0</v>
      </c>
      <c r="H62" s="2"/>
      <c r="I62" s="2"/>
      <c r="J62" s="2"/>
      <c r="K62" s="2"/>
      <c r="L62" s="2"/>
      <c r="M62" s="2"/>
    </row>
    <row r="63" spans="1:13" ht="24" customHeight="1" outlineLevel="1" x14ac:dyDescent="0.25">
      <c r="A63" s="2"/>
      <c r="B63" s="4"/>
      <c r="C63" s="83" t="s">
        <v>207</v>
      </c>
      <c r="D63" s="60" t="s">
        <v>218</v>
      </c>
      <c r="E63" s="5" t="s">
        <v>3</v>
      </c>
      <c r="F63">
        <f t="shared" si="0"/>
        <v>0</v>
      </c>
      <c r="G63" s="2">
        <f t="shared" si="2"/>
        <v>0</v>
      </c>
      <c r="H63" s="2"/>
      <c r="I63" s="2"/>
      <c r="J63" s="2"/>
      <c r="K63" s="2"/>
      <c r="L63" s="2"/>
      <c r="M63" s="2"/>
    </row>
    <row r="64" spans="1:13" ht="24" customHeight="1" outlineLevel="1" x14ac:dyDescent="0.25">
      <c r="A64" s="2"/>
      <c r="B64" s="4"/>
      <c r="C64" s="83" t="s">
        <v>208</v>
      </c>
      <c r="D64" s="60" t="s">
        <v>219</v>
      </c>
      <c r="E64" s="5" t="s">
        <v>3</v>
      </c>
      <c r="F64">
        <f t="shared" si="0"/>
        <v>0</v>
      </c>
      <c r="G64" s="2">
        <f t="shared" si="2"/>
        <v>0</v>
      </c>
      <c r="H64" s="2"/>
      <c r="I64" s="2"/>
      <c r="J64" s="2"/>
      <c r="K64" s="2"/>
      <c r="L64" s="2"/>
      <c r="M64" s="2"/>
    </row>
    <row r="65" spans="1:13" ht="24" customHeight="1" outlineLevel="1" x14ac:dyDescent="0.25">
      <c r="A65" s="2"/>
      <c r="B65" s="4"/>
      <c r="C65" s="83" t="s">
        <v>209</v>
      </c>
      <c r="D65" s="60" t="s">
        <v>220</v>
      </c>
      <c r="E65" s="5" t="s">
        <v>3</v>
      </c>
      <c r="F65">
        <f t="shared" si="0"/>
        <v>0</v>
      </c>
      <c r="G65" s="2">
        <f t="shared" si="2"/>
        <v>0</v>
      </c>
      <c r="H65" s="2"/>
      <c r="I65" s="2"/>
      <c r="J65" s="2"/>
      <c r="K65" s="2"/>
      <c r="L65" s="2"/>
      <c r="M65" s="2"/>
    </row>
    <row r="66" spans="1:13" ht="24" customHeight="1" outlineLevel="1" x14ac:dyDescent="0.25">
      <c r="A66" s="2"/>
      <c r="B66" s="4"/>
      <c r="C66" s="83" t="s">
        <v>210</v>
      </c>
      <c r="D66" s="60" t="s">
        <v>221</v>
      </c>
      <c r="E66" s="5" t="s">
        <v>3</v>
      </c>
      <c r="F66">
        <f t="shared" si="0"/>
        <v>0</v>
      </c>
      <c r="G66" s="2">
        <f t="shared" si="2"/>
        <v>0</v>
      </c>
      <c r="H66" s="2"/>
      <c r="I66" s="2"/>
      <c r="J66" s="2"/>
      <c r="K66" s="2"/>
      <c r="L66" s="2"/>
      <c r="M66" s="2"/>
    </row>
    <row r="67" spans="1:13" ht="24" customHeight="1" outlineLevel="1" x14ac:dyDescent="0.25">
      <c r="A67" s="2"/>
      <c r="B67" s="4"/>
      <c r="C67" s="83" t="s">
        <v>211</v>
      </c>
      <c r="D67" s="60" t="s">
        <v>222</v>
      </c>
      <c r="E67" s="5" t="s">
        <v>3</v>
      </c>
      <c r="F67">
        <f t="shared" si="0"/>
        <v>0</v>
      </c>
      <c r="G67" s="2">
        <f t="shared" si="2"/>
        <v>0</v>
      </c>
      <c r="H67" s="2"/>
      <c r="I67" s="2"/>
      <c r="J67" s="2"/>
      <c r="K67" s="2"/>
      <c r="L67" s="2"/>
      <c r="M67" s="2"/>
    </row>
    <row r="68" spans="1:13" ht="15.75" x14ac:dyDescent="0.25">
      <c r="A68" s="2"/>
      <c r="B68" s="4"/>
      <c r="C68" s="4"/>
      <c r="D68" s="10"/>
      <c r="E68" s="9"/>
      <c r="F68" s="2"/>
      <c r="G68" s="2"/>
      <c r="H68" s="2"/>
      <c r="I68" s="2"/>
      <c r="J68" s="2"/>
      <c r="K68" s="2"/>
      <c r="L68" s="2"/>
      <c r="M68" s="2"/>
    </row>
    <row r="69" spans="1:13" ht="35.25" customHeight="1" x14ac:dyDescent="0.25">
      <c r="A69" s="145" t="s">
        <v>228</v>
      </c>
      <c r="B69" s="146"/>
      <c r="C69" s="151"/>
      <c r="D69" s="152"/>
      <c r="E69" s="153"/>
      <c r="F69" s="2"/>
      <c r="G69" s="2"/>
      <c r="H69" s="2"/>
      <c r="I69" s="2"/>
      <c r="J69" s="2"/>
      <c r="K69" s="2"/>
      <c r="L69" s="2"/>
      <c r="M69" s="2"/>
    </row>
    <row r="70" spans="1:13" ht="26.25" customHeight="1" x14ac:dyDescent="0.25">
      <c r="A70" s="2"/>
      <c r="B70" s="125">
        <v>2.1</v>
      </c>
      <c r="C70" s="143" t="s">
        <v>35</v>
      </c>
      <c r="D70" s="143"/>
      <c r="E70" s="143"/>
      <c r="F70" s="2"/>
      <c r="G70" s="2"/>
      <c r="H70" s="2"/>
      <c r="I70" s="2"/>
      <c r="J70" s="2"/>
      <c r="K70" s="2"/>
      <c r="L70" s="2"/>
      <c r="M70" s="2"/>
    </row>
    <row r="71" spans="1:13" ht="24.75" customHeight="1" outlineLevel="1" x14ac:dyDescent="0.25">
      <c r="A71" s="2"/>
      <c r="B71" s="4"/>
      <c r="C71" s="70" t="s">
        <v>26</v>
      </c>
      <c r="D71" s="67" t="s">
        <v>105</v>
      </c>
      <c r="E71" s="77" t="s">
        <v>9</v>
      </c>
      <c r="F71">
        <f t="shared" ref="F71:F74" si="3">IF(NOT(E71="à évaluer"),1,0)</f>
        <v>1</v>
      </c>
      <c r="G71" s="2">
        <f t="shared" ref="G71:G74" si="4">IF(E71="Débutante",0.25,IF(E71="Intermédiaire",0.5,IF(E71="Avancée",0.75,IF(E71="Experte",1,0))))</f>
        <v>1</v>
      </c>
      <c r="H71" s="2"/>
      <c r="I71" s="2"/>
      <c r="J71" s="2"/>
      <c r="K71" s="2"/>
      <c r="L71" s="2"/>
      <c r="M71" s="2"/>
    </row>
    <row r="72" spans="1:13" ht="24.75" customHeight="1" outlineLevel="1" x14ac:dyDescent="0.25">
      <c r="A72" s="2"/>
      <c r="B72" s="4"/>
      <c r="C72" s="70" t="s">
        <v>27</v>
      </c>
      <c r="D72" s="68" t="s">
        <v>106</v>
      </c>
      <c r="E72" s="63" t="s">
        <v>9</v>
      </c>
      <c r="F72">
        <f t="shared" si="3"/>
        <v>1</v>
      </c>
      <c r="G72" s="2">
        <f t="shared" si="4"/>
        <v>1</v>
      </c>
      <c r="H72" s="2"/>
      <c r="I72" s="2"/>
      <c r="J72" s="2"/>
      <c r="K72" s="2"/>
      <c r="L72" s="2"/>
      <c r="M72" s="2"/>
    </row>
    <row r="73" spans="1:13" ht="24.75" customHeight="1" outlineLevel="1" x14ac:dyDescent="0.25">
      <c r="A73" s="2"/>
      <c r="B73" s="4"/>
      <c r="C73" s="70" t="s">
        <v>28</v>
      </c>
      <c r="D73" s="68" t="s">
        <v>107</v>
      </c>
      <c r="E73" s="65" t="s">
        <v>9</v>
      </c>
      <c r="F73">
        <f t="shared" si="3"/>
        <v>1</v>
      </c>
      <c r="G73" s="2">
        <f t="shared" si="4"/>
        <v>1</v>
      </c>
      <c r="H73" s="2"/>
      <c r="I73" s="2"/>
      <c r="J73" s="2"/>
      <c r="K73" s="2"/>
      <c r="L73" s="2"/>
      <c r="M73" s="2"/>
    </row>
    <row r="74" spans="1:13" ht="24.75" customHeight="1" outlineLevel="1" x14ac:dyDescent="0.25">
      <c r="A74" s="2"/>
      <c r="B74" s="4"/>
      <c r="C74" s="70" t="s">
        <v>108</v>
      </c>
      <c r="D74" s="69" t="s">
        <v>109</v>
      </c>
      <c r="E74" s="66" t="s">
        <v>9</v>
      </c>
      <c r="F74">
        <f t="shared" si="3"/>
        <v>1</v>
      </c>
      <c r="G74" s="2">
        <f t="shared" si="4"/>
        <v>1</v>
      </c>
      <c r="H74" s="2"/>
      <c r="I74" s="2"/>
      <c r="J74" s="2"/>
      <c r="K74" s="2"/>
      <c r="L74" s="2"/>
      <c r="M74" s="2"/>
    </row>
    <row r="75" spans="1:13" ht="26.25" customHeight="1" x14ac:dyDescent="0.25">
      <c r="A75" s="2"/>
      <c r="B75" s="125">
        <v>2.2000000000000002</v>
      </c>
      <c r="C75" s="143" t="s">
        <v>36</v>
      </c>
      <c r="D75" s="143"/>
      <c r="E75" s="143"/>
      <c r="F75" s="2"/>
      <c r="G75" s="2"/>
      <c r="H75" s="2"/>
      <c r="I75" s="2"/>
      <c r="J75" s="2"/>
      <c r="K75" s="2"/>
      <c r="L75" s="2"/>
      <c r="M75" s="2"/>
    </row>
    <row r="76" spans="1:13" ht="23.25" customHeight="1" outlineLevel="1" x14ac:dyDescent="0.25">
      <c r="A76" s="2"/>
      <c r="B76" s="4"/>
      <c r="C76" s="70" t="s">
        <v>29</v>
      </c>
      <c r="D76" s="71" t="s">
        <v>98</v>
      </c>
      <c r="E76" s="63" t="s">
        <v>9</v>
      </c>
      <c r="F76">
        <f t="shared" ref="F76:F79" si="5">IF(NOT(E76="à évaluer"),1,0)</f>
        <v>1</v>
      </c>
      <c r="G76" s="2">
        <f t="shared" ref="G76:G79" si="6">IF(E76="Débutante",0.25,IF(E76="Intermédiaire",0.5,IF(E76="Avancée",0.75,IF(E76="Experte",1,0))))</f>
        <v>1</v>
      </c>
      <c r="H76" s="2"/>
      <c r="I76" s="2"/>
      <c r="J76" s="2"/>
      <c r="K76" s="2"/>
      <c r="L76" s="2"/>
      <c r="M76" s="2"/>
    </row>
    <row r="77" spans="1:13" ht="23.25" customHeight="1" outlineLevel="1" x14ac:dyDescent="0.25">
      <c r="A77" s="2"/>
      <c r="B77" s="4"/>
      <c r="C77" s="70" t="s">
        <v>99</v>
      </c>
      <c r="D77" s="72" t="s">
        <v>100</v>
      </c>
      <c r="E77" s="63" t="s">
        <v>9</v>
      </c>
      <c r="F77">
        <f t="shared" si="5"/>
        <v>1</v>
      </c>
      <c r="G77" s="2">
        <f t="shared" si="6"/>
        <v>1</v>
      </c>
      <c r="H77" s="2"/>
      <c r="I77" s="2"/>
      <c r="J77" s="2"/>
      <c r="K77" s="2"/>
      <c r="L77" s="2"/>
      <c r="M77" s="2"/>
    </row>
    <row r="78" spans="1:13" ht="23.25" customHeight="1" outlineLevel="1" x14ac:dyDescent="0.25">
      <c r="A78" s="2"/>
      <c r="B78" s="4"/>
      <c r="C78" s="70" t="s">
        <v>101</v>
      </c>
      <c r="D78" s="72" t="s">
        <v>102</v>
      </c>
      <c r="E78" s="63" t="s">
        <v>9</v>
      </c>
      <c r="F78">
        <f t="shared" si="5"/>
        <v>1</v>
      </c>
      <c r="G78" s="2">
        <f t="shared" si="6"/>
        <v>1</v>
      </c>
      <c r="H78" s="2"/>
      <c r="I78" s="2"/>
      <c r="J78" s="2"/>
      <c r="K78" s="2"/>
      <c r="L78" s="2"/>
      <c r="M78" s="2"/>
    </row>
    <row r="79" spans="1:13" ht="23.25" customHeight="1" outlineLevel="1" x14ac:dyDescent="0.25">
      <c r="A79" s="2"/>
      <c r="B79" s="4"/>
      <c r="C79" s="70" t="s">
        <v>103</v>
      </c>
      <c r="D79" s="73" t="s">
        <v>104</v>
      </c>
      <c r="E79" s="63" t="s">
        <v>9</v>
      </c>
      <c r="F79">
        <f t="shared" si="5"/>
        <v>1</v>
      </c>
      <c r="G79" s="2">
        <f t="shared" si="6"/>
        <v>1</v>
      </c>
      <c r="H79" s="2"/>
      <c r="I79" s="2"/>
      <c r="J79" s="2"/>
      <c r="K79" s="2"/>
      <c r="L79" s="2"/>
      <c r="M79" s="2"/>
    </row>
    <row r="80" spans="1:13" ht="26.25" customHeight="1" x14ac:dyDescent="0.25">
      <c r="A80" s="2"/>
      <c r="B80" s="125">
        <v>2.2999999999999998</v>
      </c>
      <c r="C80" s="143" t="s">
        <v>67</v>
      </c>
      <c r="D80" s="143"/>
      <c r="E80" s="143"/>
      <c r="F80" s="2"/>
      <c r="G80" s="2"/>
      <c r="H80" s="2"/>
      <c r="I80" s="2"/>
      <c r="J80" s="2"/>
      <c r="K80" s="2"/>
      <c r="L80" s="2"/>
      <c r="M80" s="2"/>
    </row>
    <row r="81" spans="1:13" ht="25.5" customHeight="1" outlineLevel="1" x14ac:dyDescent="0.25">
      <c r="A81" s="2"/>
      <c r="B81" s="3"/>
      <c r="C81" s="70" t="s">
        <v>68</v>
      </c>
      <c r="D81" s="74" t="s">
        <v>69</v>
      </c>
      <c r="E81" s="77" t="s">
        <v>9</v>
      </c>
      <c r="F81">
        <f t="shared" ref="F81:F85" si="7">IF(NOT(E81="à évaluer"),1,0)</f>
        <v>1</v>
      </c>
      <c r="G81" s="2">
        <f>IF(E81="Débutante",0.25,IF(E81="Intermédiaire",0.5,IF(E81="Avancée",0.75,IF(E81="Experte",1,0))))</f>
        <v>1</v>
      </c>
      <c r="H81" s="2"/>
      <c r="I81" s="2"/>
      <c r="J81" s="2"/>
      <c r="K81" s="2"/>
      <c r="L81" s="2"/>
      <c r="M81" s="2"/>
    </row>
    <row r="82" spans="1:13" ht="25.5" customHeight="1" outlineLevel="1" x14ac:dyDescent="0.25">
      <c r="A82" s="2"/>
      <c r="B82" s="3"/>
      <c r="C82" s="70" t="s">
        <v>70</v>
      </c>
      <c r="D82" s="72" t="s">
        <v>71</v>
      </c>
      <c r="E82" s="63" t="s">
        <v>9</v>
      </c>
      <c r="F82">
        <f t="shared" si="7"/>
        <v>1</v>
      </c>
      <c r="G82" s="2">
        <f t="shared" ref="G82:G85" si="8">IF(E82="Débutante",0.25,IF(E82="Intermédiaire",0.5,IF(E82="Avancée",0.75,IF(E82="Experte",1,0))))</f>
        <v>1</v>
      </c>
      <c r="H82" s="2"/>
      <c r="I82" s="2"/>
      <c r="J82" s="2"/>
      <c r="K82" s="2"/>
      <c r="L82" s="2"/>
      <c r="M82" s="2"/>
    </row>
    <row r="83" spans="1:13" ht="25.5" customHeight="1" outlineLevel="1" x14ac:dyDescent="0.25">
      <c r="A83" s="2"/>
      <c r="B83" s="3"/>
      <c r="C83" s="70" t="s">
        <v>72</v>
      </c>
      <c r="D83" s="72" t="s">
        <v>73</v>
      </c>
      <c r="E83" s="63" t="s">
        <v>9</v>
      </c>
      <c r="F83">
        <f t="shared" si="7"/>
        <v>1</v>
      </c>
      <c r="G83" s="2">
        <f t="shared" si="8"/>
        <v>1</v>
      </c>
      <c r="H83" s="2"/>
      <c r="I83" s="2"/>
      <c r="J83" s="2"/>
      <c r="K83" s="2"/>
      <c r="L83" s="2"/>
      <c r="M83" s="2"/>
    </row>
    <row r="84" spans="1:13" ht="25.5" customHeight="1" outlineLevel="1" x14ac:dyDescent="0.25">
      <c r="A84" s="2"/>
      <c r="B84" s="3"/>
      <c r="C84" s="70" t="s">
        <v>74</v>
      </c>
      <c r="D84" s="72" t="s">
        <v>75</v>
      </c>
      <c r="E84" s="63" t="s">
        <v>9</v>
      </c>
      <c r="F84">
        <f t="shared" si="7"/>
        <v>1</v>
      </c>
      <c r="G84" s="2">
        <f t="shared" si="8"/>
        <v>1</v>
      </c>
      <c r="H84" s="2"/>
      <c r="I84" s="2"/>
      <c r="J84" s="2"/>
      <c r="K84" s="2"/>
      <c r="L84" s="2"/>
      <c r="M84" s="2"/>
    </row>
    <row r="85" spans="1:13" ht="25.5" customHeight="1" outlineLevel="1" x14ac:dyDescent="0.25">
      <c r="A85" s="2"/>
      <c r="B85" s="3"/>
      <c r="C85" s="70" t="s">
        <v>76</v>
      </c>
      <c r="D85" s="73" t="s">
        <v>77</v>
      </c>
      <c r="E85" s="65" t="s">
        <v>9</v>
      </c>
      <c r="F85">
        <f t="shared" si="7"/>
        <v>1</v>
      </c>
      <c r="G85" s="2">
        <f t="shared" si="8"/>
        <v>1</v>
      </c>
      <c r="H85" s="2"/>
      <c r="I85" s="2"/>
      <c r="J85" s="2"/>
      <c r="K85" s="2"/>
      <c r="L85" s="2"/>
      <c r="M85" s="2"/>
    </row>
    <row r="86" spans="1:13" ht="26.25" customHeight="1" x14ac:dyDescent="0.25">
      <c r="A86" s="2"/>
      <c r="B86" s="125">
        <v>2.4</v>
      </c>
      <c r="C86" s="143" t="s">
        <v>79</v>
      </c>
      <c r="D86" s="143"/>
      <c r="E86" s="143"/>
      <c r="F86" s="2"/>
      <c r="G86" s="2"/>
      <c r="H86" s="2"/>
      <c r="I86" s="2"/>
      <c r="J86" s="2"/>
      <c r="K86" s="2"/>
      <c r="L86" s="2"/>
      <c r="M86" s="2"/>
    </row>
    <row r="87" spans="1:13" ht="22.5" customHeight="1" outlineLevel="1" x14ac:dyDescent="0.25">
      <c r="A87" s="2"/>
      <c r="B87" s="3"/>
      <c r="C87" s="70" t="s">
        <v>80</v>
      </c>
      <c r="D87" s="74" t="s">
        <v>81</v>
      </c>
      <c r="E87" s="77" t="s">
        <v>9</v>
      </c>
      <c r="F87">
        <f t="shared" ref="F87:F88" si="9">IF(NOT(E87="à évaluer"),1,0)</f>
        <v>1</v>
      </c>
      <c r="G87" s="2">
        <f t="shared" ref="G87:G88" si="10">IF(E87="Débutante",0.25,IF(E87="Intermédiaire",0.5,IF(E87="Avancée",0.75,IF(E87="Experte",1,0))))</f>
        <v>1</v>
      </c>
      <c r="H87" s="2"/>
      <c r="I87" s="2"/>
      <c r="J87" s="2"/>
      <c r="K87" s="2"/>
      <c r="L87" s="2"/>
      <c r="M87" s="2"/>
    </row>
    <row r="88" spans="1:13" ht="22.5" customHeight="1" outlineLevel="1" x14ac:dyDescent="0.25">
      <c r="A88" s="2"/>
      <c r="B88" s="3"/>
      <c r="C88" s="70" t="s">
        <v>82</v>
      </c>
      <c r="D88" s="73" t="s">
        <v>83</v>
      </c>
      <c r="E88" s="65" t="s">
        <v>9</v>
      </c>
      <c r="F88">
        <f t="shared" si="9"/>
        <v>1</v>
      </c>
      <c r="G88" s="2">
        <f t="shared" si="10"/>
        <v>1</v>
      </c>
      <c r="H88" s="2"/>
      <c r="I88" s="2"/>
      <c r="J88" s="2"/>
      <c r="K88" s="2"/>
      <c r="L88" s="2"/>
      <c r="M88" s="2"/>
    </row>
    <row r="89" spans="1:13" ht="27" customHeight="1" x14ac:dyDescent="0.25">
      <c r="A89" s="2"/>
      <c r="B89" s="3">
        <v>2.5</v>
      </c>
      <c r="C89" s="144" t="s">
        <v>85</v>
      </c>
      <c r="D89" s="144"/>
      <c r="E89" s="144"/>
      <c r="F89" s="2"/>
      <c r="G89" s="2"/>
      <c r="H89" s="2"/>
      <c r="I89" s="2"/>
      <c r="J89" s="2"/>
      <c r="K89" s="2"/>
      <c r="L89" s="2"/>
      <c r="M89" s="2"/>
    </row>
    <row r="90" spans="1:13" ht="24.75" customHeight="1" outlineLevel="1" x14ac:dyDescent="0.25">
      <c r="A90" s="2"/>
      <c r="B90" s="3"/>
      <c r="C90" s="70" t="s">
        <v>86</v>
      </c>
      <c r="D90" s="74" t="s">
        <v>87</v>
      </c>
      <c r="E90" s="6" t="s">
        <v>9</v>
      </c>
      <c r="F90">
        <f t="shared" ref="F90:F95" si="11">IF(NOT(E90="à évaluer"),1,0)</f>
        <v>1</v>
      </c>
      <c r="G90" s="2">
        <f t="shared" ref="G90:G95" si="12">IF(E90="Débutante",0.25,IF(E90="Intermédiaire",0.5,IF(E90="Avancée",0.75,IF(E90="Experte",1,0))))</f>
        <v>1</v>
      </c>
      <c r="H90" s="2"/>
      <c r="I90" s="2"/>
      <c r="J90" s="2"/>
      <c r="K90" s="2"/>
      <c r="L90" s="2"/>
      <c r="M90" s="2"/>
    </row>
    <row r="91" spans="1:13" ht="24.75" customHeight="1" outlineLevel="1" x14ac:dyDescent="0.25">
      <c r="A91" s="2"/>
      <c r="B91" s="3"/>
      <c r="C91" s="70" t="s">
        <v>88</v>
      </c>
      <c r="D91" s="72" t="s">
        <v>89</v>
      </c>
      <c r="E91" s="5" t="s">
        <v>9</v>
      </c>
      <c r="F91">
        <f t="shared" si="11"/>
        <v>1</v>
      </c>
      <c r="G91" s="2">
        <f t="shared" si="12"/>
        <v>1</v>
      </c>
      <c r="H91" s="2"/>
      <c r="I91" s="2"/>
      <c r="J91" s="2"/>
      <c r="K91" s="2"/>
      <c r="L91" s="2"/>
      <c r="M91" s="2"/>
    </row>
    <row r="92" spans="1:13" ht="24.75" customHeight="1" outlineLevel="1" x14ac:dyDescent="0.25">
      <c r="A92" s="2"/>
      <c r="B92" s="3"/>
      <c r="C92" s="70" t="s">
        <v>90</v>
      </c>
      <c r="D92" s="72" t="s">
        <v>91</v>
      </c>
      <c r="E92" s="5" t="s">
        <v>12</v>
      </c>
      <c r="F92">
        <f t="shared" si="11"/>
        <v>1</v>
      </c>
      <c r="G92" s="2">
        <f t="shared" si="12"/>
        <v>0.75</v>
      </c>
      <c r="H92" s="2"/>
      <c r="I92" s="2"/>
      <c r="J92" s="2"/>
      <c r="K92" s="2"/>
      <c r="L92" s="2"/>
      <c r="M92" s="2"/>
    </row>
    <row r="93" spans="1:13" ht="24.75" customHeight="1" outlineLevel="1" x14ac:dyDescent="0.25">
      <c r="A93" s="2"/>
      <c r="B93" s="3"/>
      <c r="C93" s="70" t="s">
        <v>92</v>
      </c>
      <c r="D93" s="72" t="s">
        <v>93</v>
      </c>
      <c r="E93" s="5" t="s">
        <v>9</v>
      </c>
      <c r="F93">
        <f t="shared" si="11"/>
        <v>1</v>
      </c>
      <c r="G93" s="2">
        <f t="shared" si="12"/>
        <v>1</v>
      </c>
      <c r="H93" s="2"/>
      <c r="I93" s="2"/>
      <c r="J93" s="2"/>
      <c r="K93" s="2"/>
      <c r="L93" s="2"/>
      <c r="M93" s="2"/>
    </row>
    <row r="94" spans="1:13" ht="24.75" customHeight="1" outlineLevel="1" x14ac:dyDescent="0.25">
      <c r="A94" s="2"/>
      <c r="B94" s="3"/>
      <c r="C94" s="70" t="s">
        <v>94</v>
      </c>
      <c r="D94" s="72" t="s">
        <v>95</v>
      </c>
      <c r="E94" s="5" t="s">
        <v>9</v>
      </c>
      <c r="F94">
        <f t="shared" si="11"/>
        <v>1</v>
      </c>
      <c r="G94" s="2">
        <f t="shared" si="12"/>
        <v>1</v>
      </c>
      <c r="H94" s="2"/>
      <c r="I94" s="2"/>
      <c r="J94" s="2"/>
      <c r="K94" s="2"/>
      <c r="L94" s="2"/>
      <c r="M94" s="2"/>
    </row>
    <row r="95" spans="1:13" ht="24.75" customHeight="1" outlineLevel="1" x14ac:dyDescent="0.25">
      <c r="A95" s="2"/>
      <c r="B95" s="2"/>
      <c r="C95" s="70" t="s">
        <v>96</v>
      </c>
      <c r="D95" s="72" t="s">
        <v>97</v>
      </c>
      <c r="E95" s="5" t="s">
        <v>9</v>
      </c>
      <c r="F95">
        <f t="shared" si="11"/>
        <v>1</v>
      </c>
      <c r="G95" s="2">
        <f t="shared" si="12"/>
        <v>1</v>
      </c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32.25" customHeight="1" x14ac:dyDescent="0.3">
      <c r="A97" s="147" t="s">
        <v>229</v>
      </c>
      <c r="B97" s="148"/>
      <c r="C97" s="154"/>
      <c r="D97" s="155"/>
      <c r="E97" s="156"/>
      <c r="F97" s="2"/>
      <c r="G97" s="2"/>
      <c r="H97" s="2"/>
      <c r="I97" s="2"/>
      <c r="J97" s="2"/>
      <c r="K97" s="2"/>
      <c r="L97" s="2"/>
      <c r="M97" s="2"/>
    </row>
    <row r="98" spans="1:13" ht="28.5" customHeight="1" x14ac:dyDescent="0.25">
      <c r="A98" s="2"/>
      <c r="B98" s="125">
        <v>3.1</v>
      </c>
      <c r="C98" s="141" t="s">
        <v>37</v>
      </c>
      <c r="D98" s="142"/>
      <c r="E98" s="142"/>
      <c r="F98" s="2"/>
      <c r="G98" s="2"/>
      <c r="H98" s="2"/>
      <c r="I98" s="2"/>
      <c r="J98" s="2"/>
      <c r="K98" s="2"/>
      <c r="L98" s="2"/>
      <c r="M98" s="2"/>
    </row>
    <row r="99" spans="1:13" ht="24.75" customHeight="1" outlineLevel="1" x14ac:dyDescent="0.25">
      <c r="A99" s="2"/>
      <c r="B99" s="4"/>
      <c r="C99" s="79" t="s">
        <v>38</v>
      </c>
      <c r="D99" s="80" t="s">
        <v>65</v>
      </c>
      <c r="E99" s="6" t="s">
        <v>9</v>
      </c>
      <c r="F99">
        <f t="shared" ref="F99:F112" si="13">IF(NOT(E99="à évaluer"),1,0)</f>
        <v>1</v>
      </c>
      <c r="G99" s="2">
        <f t="shared" ref="G99:G112" si="14">IF(E99="Débutante",0.25,IF(E99="Intermédiaire",0.5,IF(E99="Avancée",0.75,IF(E99="Experte",1,0))))</f>
        <v>1</v>
      </c>
      <c r="H99" s="2"/>
      <c r="I99" s="2"/>
      <c r="J99" s="2"/>
      <c r="K99" s="2"/>
      <c r="L99" s="2"/>
      <c r="M99" s="2"/>
    </row>
    <row r="100" spans="1:13" ht="24.75" customHeight="1" outlineLevel="1" x14ac:dyDescent="0.25">
      <c r="A100" s="2"/>
      <c r="B100" s="4"/>
      <c r="C100" s="79" t="s">
        <v>39</v>
      </c>
      <c r="D100" s="81" t="s">
        <v>64</v>
      </c>
      <c r="E100" s="5" t="s">
        <v>9</v>
      </c>
      <c r="F100">
        <f t="shared" si="13"/>
        <v>1</v>
      </c>
      <c r="G100" s="2">
        <f t="shared" si="14"/>
        <v>1</v>
      </c>
      <c r="H100" s="2"/>
      <c r="I100" s="2"/>
      <c r="J100" s="2"/>
      <c r="K100" s="2"/>
      <c r="L100" s="2"/>
      <c r="M100" s="2"/>
    </row>
    <row r="101" spans="1:13" ht="24.75" customHeight="1" outlineLevel="1" x14ac:dyDescent="0.25">
      <c r="A101" s="2"/>
      <c r="B101" s="4"/>
      <c r="C101" s="79" t="s">
        <v>40</v>
      </c>
      <c r="D101" s="81" t="s">
        <v>63</v>
      </c>
      <c r="E101" s="5" t="s">
        <v>9</v>
      </c>
      <c r="F101">
        <f t="shared" si="13"/>
        <v>1</v>
      </c>
      <c r="G101" s="2">
        <f t="shared" si="14"/>
        <v>1</v>
      </c>
      <c r="H101" s="2"/>
      <c r="I101" s="2"/>
      <c r="J101" s="2"/>
      <c r="K101" s="2"/>
      <c r="L101" s="2"/>
      <c r="M101" s="2"/>
    </row>
    <row r="102" spans="1:13" ht="24.75" customHeight="1" outlineLevel="1" x14ac:dyDescent="0.25">
      <c r="A102" s="2"/>
      <c r="B102" s="4"/>
      <c r="C102" s="79" t="s">
        <v>41</v>
      </c>
      <c r="D102" s="81" t="s">
        <v>62</v>
      </c>
      <c r="E102" s="5" t="s">
        <v>9</v>
      </c>
      <c r="F102">
        <f t="shared" si="13"/>
        <v>1</v>
      </c>
      <c r="G102" s="2">
        <f t="shared" si="14"/>
        <v>1</v>
      </c>
      <c r="H102" s="2"/>
      <c r="I102" s="2"/>
      <c r="J102" s="2"/>
      <c r="K102" s="2"/>
      <c r="L102" s="2"/>
      <c r="M102" s="2"/>
    </row>
    <row r="103" spans="1:13" ht="24.75" customHeight="1" outlineLevel="1" x14ac:dyDescent="0.25">
      <c r="A103" s="2"/>
      <c r="B103" s="4"/>
      <c r="C103" s="79" t="s">
        <v>42</v>
      </c>
      <c r="D103" s="81" t="s">
        <v>61</v>
      </c>
      <c r="E103" s="5" t="s">
        <v>12</v>
      </c>
      <c r="F103">
        <f t="shared" si="13"/>
        <v>1</v>
      </c>
      <c r="G103" s="2">
        <f t="shared" si="14"/>
        <v>0.75</v>
      </c>
      <c r="H103" s="2"/>
      <c r="I103" s="2"/>
      <c r="J103" s="2"/>
      <c r="K103" s="2"/>
      <c r="L103" s="2"/>
      <c r="M103" s="2"/>
    </row>
    <row r="104" spans="1:13" ht="24.75" customHeight="1" outlineLevel="1" x14ac:dyDescent="0.25">
      <c r="A104" s="2"/>
      <c r="B104" s="4"/>
      <c r="C104" s="79" t="s">
        <v>43</v>
      </c>
      <c r="D104" s="81" t="s">
        <v>60</v>
      </c>
      <c r="E104" s="5" t="s">
        <v>9</v>
      </c>
      <c r="F104">
        <f t="shared" si="13"/>
        <v>1</v>
      </c>
      <c r="G104" s="2">
        <f t="shared" si="14"/>
        <v>1</v>
      </c>
      <c r="H104" s="2"/>
      <c r="I104" s="2"/>
      <c r="J104" s="2"/>
      <c r="K104" s="2"/>
      <c r="L104" s="2"/>
      <c r="M104" s="2"/>
    </row>
    <row r="105" spans="1:13" ht="24.75" customHeight="1" outlineLevel="1" x14ac:dyDescent="0.25">
      <c r="A105" s="2"/>
      <c r="B105" s="4"/>
      <c r="C105" s="79" t="s">
        <v>44</v>
      </c>
      <c r="D105" s="81" t="s">
        <v>59</v>
      </c>
      <c r="E105" s="5" t="s">
        <v>9</v>
      </c>
      <c r="F105">
        <f t="shared" si="13"/>
        <v>1</v>
      </c>
      <c r="G105" s="2">
        <f t="shared" si="14"/>
        <v>1</v>
      </c>
      <c r="H105" s="2"/>
      <c r="I105" s="2"/>
      <c r="J105" s="2"/>
      <c r="K105" s="2"/>
      <c r="L105" s="2"/>
      <c r="M105" s="2"/>
    </row>
    <row r="106" spans="1:13" ht="24.75" customHeight="1" outlineLevel="1" x14ac:dyDescent="0.25">
      <c r="A106" s="2"/>
      <c r="B106" s="4"/>
      <c r="C106" s="79" t="s">
        <v>45</v>
      </c>
      <c r="D106" s="81" t="s">
        <v>58</v>
      </c>
      <c r="E106" s="5" t="s">
        <v>9</v>
      </c>
      <c r="F106">
        <f t="shared" si="13"/>
        <v>1</v>
      </c>
      <c r="G106" s="2">
        <f t="shared" si="14"/>
        <v>1</v>
      </c>
      <c r="H106" s="2"/>
      <c r="I106" s="2"/>
      <c r="J106" s="2"/>
      <c r="K106" s="2"/>
      <c r="L106" s="2"/>
      <c r="M106" s="2"/>
    </row>
    <row r="107" spans="1:13" ht="24.75" customHeight="1" outlineLevel="1" x14ac:dyDescent="0.25">
      <c r="A107" s="2"/>
      <c r="B107" s="2"/>
      <c r="C107" s="79" t="s">
        <v>46</v>
      </c>
      <c r="D107" s="81" t="s">
        <v>57</v>
      </c>
      <c r="E107" s="5" t="s">
        <v>9</v>
      </c>
      <c r="F107">
        <f t="shared" si="13"/>
        <v>1</v>
      </c>
      <c r="G107" s="2">
        <f t="shared" si="14"/>
        <v>1</v>
      </c>
      <c r="H107" s="2"/>
      <c r="I107" s="2"/>
      <c r="J107" s="2"/>
      <c r="K107" s="2"/>
      <c r="L107" s="2"/>
      <c r="M107" s="2"/>
    </row>
    <row r="108" spans="1:13" ht="24.75" customHeight="1" outlineLevel="1" x14ac:dyDescent="0.25">
      <c r="A108" s="2"/>
      <c r="B108" s="2"/>
      <c r="C108" s="79" t="s">
        <v>47</v>
      </c>
      <c r="D108" s="81" t="s">
        <v>56</v>
      </c>
      <c r="E108" s="5" t="s">
        <v>9</v>
      </c>
      <c r="F108">
        <f t="shared" si="13"/>
        <v>1</v>
      </c>
      <c r="G108" s="2">
        <f t="shared" si="14"/>
        <v>1</v>
      </c>
      <c r="H108" s="2"/>
      <c r="I108" s="2"/>
      <c r="J108" s="2"/>
      <c r="K108" s="2"/>
      <c r="L108" s="2"/>
      <c r="M108" s="2"/>
    </row>
    <row r="109" spans="1:13" ht="24.75" customHeight="1" outlineLevel="1" x14ac:dyDescent="0.25">
      <c r="A109" s="2"/>
      <c r="B109" s="2"/>
      <c r="C109" s="79" t="s">
        <v>48</v>
      </c>
      <c r="D109" s="81" t="s">
        <v>55</v>
      </c>
      <c r="E109" s="5" t="s">
        <v>9</v>
      </c>
      <c r="F109">
        <f t="shared" si="13"/>
        <v>1</v>
      </c>
      <c r="G109" s="2">
        <f t="shared" si="14"/>
        <v>1</v>
      </c>
      <c r="H109" s="2"/>
      <c r="I109" s="2"/>
      <c r="J109" s="2"/>
      <c r="K109" s="2"/>
      <c r="L109" s="2"/>
      <c r="M109" s="2"/>
    </row>
    <row r="110" spans="1:13" ht="24.75" customHeight="1" outlineLevel="1" x14ac:dyDescent="0.25">
      <c r="A110" s="2"/>
      <c r="B110" s="2"/>
      <c r="C110" s="79" t="s">
        <v>49</v>
      </c>
      <c r="D110" s="81" t="s">
        <v>54</v>
      </c>
      <c r="E110" s="5" t="s">
        <v>9</v>
      </c>
      <c r="F110">
        <f t="shared" si="13"/>
        <v>1</v>
      </c>
      <c r="G110" s="2">
        <f t="shared" si="14"/>
        <v>1</v>
      </c>
      <c r="H110" s="2"/>
      <c r="I110" s="2"/>
      <c r="J110" s="2"/>
      <c r="K110" s="2"/>
      <c r="L110" s="2"/>
      <c r="M110" s="2"/>
    </row>
    <row r="111" spans="1:13" ht="24.75" customHeight="1" outlineLevel="1" x14ac:dyDescent="0.25">
      <c r="C111" s="79" t="s">
        <v>50</v>
      </c>
      <c r="D111" s="82" t="s">
        <v>53</v>
      </c>
      <c r="E111" s="7" t="s">
        <v>12</v>
      </c>
      <c r="F111">
        <f t="shared" si="13"/>
        <v>1</v>
      </c>
      <c r="G111" s="2">
        <f t="shared" si="14"/>
        <v>0.75</v>
      </c>
      <c r="H111" s="2"/>
      <c r="I111" s="2"/>
      <c r="J111" s="2"/>
      <c r="K111" s="2"/>
      <c r="L111" s="2"/>
      <c r="M111" s="2"/>
    </row>
    <row r="112" spans="1:13" ht="24.75" customHeight="1" outlineLevel="1" x14ac:dyDescent="0.25">
      <c r="C112" s="79" t="s">
        <v>51</v>
      </c>
      <c r="D112" s="81" t="s">
        <v>52</v>
      </c>
      <c r="E112" s="5" t="s">
        <v>9</v>
      </c>
      <c r="F112">
        <f t="shared" si="13"/>
        <v>1</v>
      </c>
      <c r="G112" s="2">
        <f t="shared" si="14"/>
        <v>1</v>
      </c>
    </row>
    <row r="113" x14ac:dyDescent="0.25"/>
  </sheetData>
  <mergeCells count="17">
    <mergeCell ref="F1:J1"/>
    <mergeCell ref="A3:B3"/>
    <mergeCell ref="C3:D3"/>
    <mergeCell ref="A69:B69"/>
    <mergeCell ref="C69:E69"/>
    <mergeCell ref="C80:E80"/>
    <mergeCell ref="C86:E86"/>
    <mergeCell ref="C89:E89"/>
    <mergeCell ref="C98:E98"/>
    <mergeCell ref="A1:E1"/>
    <mergeCell ref="C4:E4"/>
    <mergeCell ref="C29:E29"/>
    <mergeCell ref="C56:E56"/>
    <mergeCell ref="C70:E70"/>
    <mergeCell ref="C75:E75"/>
    <mergeCell ref="A97:B97"/>
    <mergeCell ref="C97:E97"/>
  </mergeCells>
  <conditionalFormatting sqref="E57:E67 E99:E112">
    <cfRule type="containsText" dxfId="49" priority="9" operator="containsText" text="Experte">
      <formula>NOT(ISERROR(SEARCH("Experte",E57)))</formula>
    </cfRule>
    <cfRule type="cellIs" dxfId="48" priority="10" operator="equal">
      <formula>"Avancée"</formula>
    </cfRule>
  </conditionalFormatting>
  <conditionalFormatting sqref="E57:E67 E99:E112">
    <cfRule type="cellIs" dxfId="47" priority="11" operator="equal">
      <formula>"Intermédiaire"</formula>
    </cfRule>
  </conditionalFormatting>
  <conditionalFormatting sqref="E57:E67 E99:E112">
    <cfRule type="containsText" dxfId="46" priority="12" operator="containsText" text="Débutante">
      <formula>NOT(ISERROR(SEARCH("Débutante",E57)))</formula>
    </cfRule>
  </conditionalFormatting>
  <conditionalFormatting sqref="E5:E28 E30:E55">
    <cfRule type="containsText" dxfId="45" priority="5" operator="containsText" text="Experte">
      <formula>NOT(ISERROR(SEARCH("Experte",E5)))</formula>
    </cfRule>
    <cfRule type="cellIs" dxfId="44" priority="6" operator="equal">
      <formula>"Avancée"</formula>
    </cfRule>
    <cfRule type="cellIs" dxfId="43" priority="7" operator="equal">
      <formula>"Intermédiaire"</formula>
    </cfRule>
    <cfRule type="containsText" dxfId="42" priority="8" operator="containsText" text="Débutante">
      <formula>NOT(ISERROR(SEARCH("Débutante",E5)))</formula>
    </cfRule>
  </conditionalFormatting>
  <conditionalFormatting sqref="E71:E74 E76:E79 E81:E85 E87:E88 E90:E95">
    <cfRule type="containsText" dxfId="41" priority="1" operator="containsText" text="Experte">
      <formula>NOT(ISERROR(SEARCH("Experte",E71)))</formula>
    </cfRule>
    <cfRule type="cellIs" dxfId="40" priority="2" operator="equal">
      <formula>"Avancée"</formula>
    </cfRule>
    <cfRule type="cellIs" dxfId="39" priority="3" operator="equal">
      <formula>"Intermédiaire"</formula>
    </cfRule>
    <cfRule type="containsText" dxfId="38" priority="4" operator="containsText" text="Débutante">
      <formula>NOT(ISERROR(SEARCH("Débutante",E71)))</formula>
    </cfRule>
  </conditionalFormatting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hoisir un niveau" xr:uid="{00000000-0002-0000-0300-000000000000}">
          <x14:formula1>
            <xm:f>Paramètres!$F$6:$F$10</xm:f>
          </x14:formula1>
          <xm:sqref>E57:E68 E99:E112 E5:E28 E30:E55 E76:E79 E71:E74 E90:E95 E81:E85 E87:E88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"/>
  <sheetViews>
    <sheetView showGridLines="0" showRowColHeaders="0" zoomScaleNormal="100" workbookViewId="0">
      <selection activeCell="D16" sqref="D16"/>
    </sheetView>
  </sheetViews>
  <sheetFormatPr defaultColWidth="0" defaultRowHeight="15" zeroHeight="1" x14ac:dyDescent="0.25"/>
  <cols>
    <col min="1" max="1" width="8" customWidth="1"/>
    <col min="2" max="2" width="12.7109375" customWidth="1"/>
    <col min="3" max="3" width="36.85546875" customWidth="1"/>
    <col min="4" max="4" width="27.42578125" customWidth="1"/>
    <col min="5" max="5" width="21.28515625" customWidth="1"/>
    <col min="6" max="16384" width="11.42578125" hidden="1"/>
  </cols>
  <sheetData>
    <row r="1" spans="1:5" ht="27.75" customHeight="1" x14ac:dyDescent="0.3">
      <c r="A1" s="132" t="s">
        <v>264</v>
      </c>
      <c r="B1" s="132"/>
      <c r="C1" s="132"/>
      <c r="D1" s="133"/>
      <c r="E1" s="133"/>
    </row>
    <row r="2" spans="1:5" ht="13.5" customHeight="1" x14ac:dyDescent="0.25"/>
    <row r="3" spans="1:5" ht="15.75" x14ac:dyDescent="0.25">
      <c r="A3" s="84">
        <v>1</v>
      </c>
      <c r="B3" s="85" t="s">
        <v>18</v>
      </c>
      <c r="C3" s="88"/>
      <c r="D3" s="38"/>
      <c r="E3" s="39"/>
    </row>
    <row r="4" spans="1:5" ht="15.75" x14ac:dyDescent="0.25">
      <c r="A4" s="86" t="s">
        <v>1</v>
      </c>
      <c r="B4" s="87" t="str">
        <f>SUM('Temps 2'!F5:F28,'Temps 2'!F30:F55,'Temps 2'!F57:F67)&amp;" sur 61"</f>
        <v>30 sur 61</v>
      </c>
      <c r="C4" s="91" t="s">
        <v>0</v>
      </c>
      <c r="D4" s="92">
        <f>IFERROR((D7*SUM('Temps 2'!F5:F28)+D10*SUM('Temps 2'!F30:F55)+D13*SUM('Temps 2'!F57:F67))/SUM('Temps 2'!F5:F28,'Temps 2'!F30:F55,'Temps 2'!F57:F67),0)</f>
        <v>0.875</v>
      </c>
      <c r="E4" s="37" t="str">
        <f>IFERROR(IF(D4=0,null,IF(D4&lt;=0.25,"Débutante",IF(AND(D4&gt;0.25,D4&lt;=0.5),"Intermédiaire",IF(AND(D4&gt;0.5,D4&lt;=0.75),"Avancée",IF(AND(D4&gt;0.75,D4&lt;=1),"experte",0))))),0)</f>
        <v>experte</v>
      </c>
    </row>
    <row r="5" spans="1:5" x14ac:dyDescent="0.25">
      <c r="A5" s="18"/>
      <c r="B5" s="19"/>
      <c r="E5" s="20"/>
    </row>
    <row r="6" spans="1:5" x14ac:dyDescent="0.25">
      <c r="A6" s="89" t="s">
        <v>21</v>
      </c>
      <c r="B6" s="22" t="s">
        <v>33</v>
      </c>
      <c r="C6" s="23"/>
      <c r="D6" s="23"/>
      <c r="E6" s="24"/>
    </row>
    <row r="7" spans="1:5" x14ac:dyDescent="0.25">
      <c r="A7" s="21" t="s">
        <v>1</v>
      </c>
      <c r="B7" s="25" t="str">
        <f>SUM('Temps 2'!F5:F28)&amp;" sur 24"</f>
        <v>14 sur 24</v>
      </c>
      <c r="C7" s="11" t="s">
        <v>0</v>
      </c>
      <c r="D7" s="26">
        <f>IFERROR(SUM('Temps 2'!G5:G28)/SUM('Temps 2'!F5:F28),0)</f>
        <v>0.8214285714285714</v>
      </c>
      <c r="E7" s="27" t="str">
        <f>IFERROR(IF(D7=0,null,IF(D7&lt;=0.25,"Débutante",IF(AND(D7&gt;0.25,D7&lt;=0.5),"Intermédiaire",IF(AND(D7&gt;0.5,D7&lt;=0.75),"Avancée",IF(AND(D7&gt;0.75,D7&lt;=1),"experte",0))))),0)</f>
        <v>experte</v>
      </c>
    </row>
    <row r="8" spans="1:5" x14ac:dyDescent="0.25">
      <c r="A8" s="28"/>
      <c r="C8" s="25"/>
      <c r="D8" s="25"/>
      <c r="E8" s="20"/>
    </row>
    <row r="9" spans="1:5" x14ac:dyDescent="0.25">
      <c r="A9" s="89" t="s">
        <v>22</v>
      </c>
      <c r="B9" s="22" t="s">
        <v>34</v>
      </c>
      <c r="C9" s="23"/>
      <c r="D9" s="23"/>
      <c r="E9" s="24"/>
    </row>
    <row r="10" spans="1:5" x14ac:dyDescent="0.25">
      <c r="A10" s="21" t="s">
        <v>1</v>
      </c>
      <c r="B10" s="25" t="str">
        <f>SUM('Temps 2'!F30:F55)&amp;" sur 26"</f>
        <v>16 sur 26</v>
      </c>
      <c r="C10" s="11" t="s">
        <v>0</v>
      </c>
      <c r="D10" s="26">
        <f>IFERROR(SUM('Temps 2'!G30:G55)/SUM('Temps 2'!F30:F55),0)</f>
        <v>0.921875</v>
      </c>
      <c r="E10" s="27" t="str">
        <f>IFERROR(IF(D10=0,null,IF(D10&lt;=0.25,"Débutante",IF(AND(D10&gt;0.25,D10&lt;=0.5),"Intermédiaire",IF(AND(D10&gt;0.5,D10&lt;=0.75),"Avancée",IF(AND(D10&gt;0.75,D10&lt;=1),"experte",0))))),0)</f>
        <v>experte</v>
      </c>
    </row>
    <row r="11" spans="1:5" x14ac:dyDescent="0.25">
      <c r="A11" s="28"/>
      <c r="C11" s="25"/>
      <c r="D11" s="25"/>
      <c r="E11" s="20"/>
    </row>
    <row r="12" spans="1:5" ht="15" customHeight="1" x14ac:dyDescent="0.25">
      <c r="A12" s="89" t="s">
        <v>199</v>
      </c>
      <c r="B12" s="22" t="s">
        <v>200</v>
      </c>
      <c r="C12" s="23"/>
      <c r="D12" s="23"/>
      <c r="E12" s="24"/>
    </row>
    <row r="13" spans="1:5" x14ac:dyDescent="0.25">
      <c r="A13" s="21" t="s">
        <v>1</v>
      </c>
      <c r="B13" s="25" t="str">
        <f>SUM('Temps 2'!F57:F67)&amp;" sur 11"</f>
        <v>0 sur 11</v>
      </c>
      <c r="C13" s="11" t="s">
        <v>0</v>
      </c>
      <c r="D13" s="26">
        <f>IFERROR(SUM('Temps 2'!G57:G67)/SUM('Temps 2'!F57:F67),0)</f>
        <v>0</v>
      </c>
      <c r="E13" s="27">
        <f>IFERROR(IF(D13=0,null,IF(D13&lt;=0.25,"Débutante",IF(AND(D13&gt;0.25,D13&lt;=0.5),"Intermédiaire",IF(AND(D13&gt;0.5,D13&lt;=0.75),"Avancée",IF(AND(D13&gt;0.75,D13&lt;=1),"experte",0))))),0)</f>
        <v>0</v>
      </c>
    </row>
    <row r="14" spans="1:5" x14ac:dyDescent="0.25">
      <c r="A14" s="29"/>
      <c r="B14" s="30"/>
      <c r="C14" s="31"/>
      <c r="D14" s="31"/>
      <c r="E14" s="32"/>
    </row>
    <row r="15" spans="1:5" x14ac:dyDescent="0.25">
      <c r="B15" s="11"/>
      <c r="C15" s="11"/>
    </row>
    <row r="16" spans="1:5" x14ac:dyDescent="0.25">
      <c r="A16" s="102">
        <v>2</v>
      </c>
      <c r="B16" s="103" t="s">
        <v>19</v>
      </c>
      <c r="C16" s="104"/>
      <c r="D16" s="40"/>
      <c r="E16" s="41"/>
    </row>
    <row r="17" spans="1:5" ht="15.75" x14ac:dyDescent="0.25">
      <c r="A17" s="100" t="s">
        <v>1</v>
      </c>
      <c r="B17" s="101" t="str">
        <f>SUM('Temps 2'!F71:F74,'Temps 2'!F76:F79,'Temps 2'!F81:F85,'Temps 2'!F87:F88,'Temps 2'!F90:F95)&amp;" sur 21"</f>
        <v>21 sur 21</v>
      </c>
      <c r="C17" s="91" t="s">
        <v>223</v>
      </c>
      <c r="D17" s="92">
        <f>IFERROR(SUM('Temps 2'!G71:G74,'Temps 2'!G76:G79,'Temps 2'!G81:G85,'Temps 2'!G87:G88,'Temps 2'!G90:G95)/SUM('Temps 2'!F71:F74,'Temps 2'!F76:F79,'Temps 2'!F81:F85,'Temps 2'!F87:F88,'Temps 2'!F90:F95),0)</f>
        <v>0.98809523809523814</v>
      </c>
      <c r="E17" s="37" t="str">
        <f>IFERROR(IF(D17=0,null,IF(D17&lt;=0.25,"Débutante",IF(AND(D17&gt;0.25,D17&lt;=0.5),"Intermédiaire",IF(AND(D17&gt;0.5,D17&lt;=0.75),"Avancée",IF(AND(D17&gt;0.75,D17&lt;=1),"experte",0))))),0)</f>
        <v>experte</v>
      </c>
    </row>
    <row r="18" spans="1:5" x14ac:dyDescent="0.25">
      <c r="A18" s="28"/>
      <c r="E18" s="20"/>
    </row>
    <row r="19" spans="1:5" x14ac:dyDescent="0.25">
      <c r="A19" s="126">
        <v>2.1</v>
      </c>
      <c r="B19" s="22" t="s">
        <v>35</v>
      </c>
      <c r="C19" s="23"/>
      <c r="D19" s="23"/>
      <c r="E19" s="20"/>
    </row>
    <row r="20" spans="1:5" x14ac:dyDescent="0.25">
      <c r="A20" s="21" t="s">
        <v>1</v>
      </c>
      <c r="B20" s="25" t="str">
        <f>SUM('Temps 2'!F71:F74)&amp;" sur 4"</f>
        <v>4 sur 4</v>
      </c>
      <c r="C20" s="11" t="s">
        <v>0</v>
      </c>
      <c r="D20" s="26">
        <f>IFERROR(SUM('Temps 2'!G71:G74)/SUM('Temps 2'!F71:F74),0)</f>
        <v>1</v>
      </c>
      <c r="E20" s="27" t="str">
        <f>IFERROR(IF(D20=0,null,IF(D20&lt;=0.25,"Débutante",IF(AND(D20&gt;0.25,D20&lt;=0.5),"Intermédiaire",IF(AND(D20&gt;0.5,D20&lt;=0.75),"Avancée",IF(AND(D20&gt;0.75,D20&lt;=1),"experte",0))))),0)</f>
        <v>experte</v>
      </c>
    </row>
    <row r="21" spans="1:5" x14ac:dyDescent="0.25">
      <c r="A21" s="28"/>
      <c r="E21" s="20"/>
    </row>
    <row r="22" spans="1:5" x14ac:dyDescent="0.25">
      <c r="A22" s="126">
        <v>2.2000000000000002</v>
      </c>
      <c r="B22" s="22" t="s">
        <v>36</v>
      </c>
      <c r="C22" s="23"/>
      <c r="D22" s="23"/>
      <c r="E22" s="20"/>
    </row>
    <row r="23" spans="1:5" x14ac:dyDescent="0.25">
      <c r="A23" s="21" t="s">
        <v>1</v>
      </c>
      <c r="B23" s="25" t="str">
        <f>SUM('Temps 2'!F76:F79)&amp;" sur 4"</f>
        <v>4 sur 4</v>
      </c>
      <c r="C23" s="11" t="s">
        <v>0</v>
      </c>
      <c r="D23" s="26">
        <f>IFERROR(SUM('Temps 2'!G76:G79)/SUM('Temps 2'!F76:F79),0)</f>
        <v>1</v>
      </c>
      <c r="E23" s="27" t="str">
        <f>IFERROR(IF(D23=0,null,IF(D23&lt;=0.25,"Débutante",IF(AND(D23&gt;0.25,D23&lt;=0.5),"Intermédiaire",IF(AND(D23&gt;0.5,D23&lt;=0.75),"Avancée",IF(AND(D23&gt;0.75,D23&lt;=1),"experte",0))))),0)</f>
        <v>experte</v>
      </c>
    </row>
    <row r="24" spans="1:5" x14ac:dyDescent="0.25">
      <c r="A24" s="28"/>
      <c r="E24" s="20"/>
    </row>
    <row r="25" spans="1:5" x14ac:dyDescent="0.25">
      <c r="A25" s="126">
        <v>2.2999999999999998</v>
      </c>
      <c r="B25" s="22" t="s">
        <v>67</v>
      </c>
      <c r="C25" s="23"/>
      <c r="D25" s="23"/>
      <c r="E25" s="20"/>
    </row>
    <row r="26" spans="1:5" x14ac:dyDescent="0.25">
      <c r="A26" s="21" t="s">
        <v>1</v>
      </c>
      <c r="B26" s="25" t="str">
        <f>SUM('Temps 2'!F81:F85)&amp;" sur 5"</f>
        <v>5 sur 5</v>
      </c>
      <c r="C26" s="11" t="s">
        <v>0</v>
      </c>
      <c r="D26" s="26">
        <f>IFERROR(SUM('Temps 2'!G81:G85)/SUM('Temps 2'!F81:F85),0)</f>
        <v>1</v>
      </c>
      <c r="E26" s="27" t="str">
        <f>IFERROR(IF(D26=0,null,IF(D26&lt;=0.25,"Débutante",IF(AND(D26&gt;0.25,D26&lt;=0.5),"Intermédiaire",IF(AND(D26&gt;0.5,D26&lt;=0.75),"Avancée",IF(AND(D26&gt;0.75,D26&lt;=1),"experte",0))))),0)</f>
        <v>experte</v>
      </c>
    </row>
    <row r="27" spans="1:5" x14ac:dyDescent="0.25">
      <c r="A27" s="28"/>
      <c r="E27" s="20"/>
    </row>
    <row r="28" spans="1:5" x14ac:dyDescent="0.25">
      <c r="A28" s="126">
        <v>2.4</v>
      </c>
      <c r="B28" s="22" t="s">
        <v>79</v>
      </c>
      <c r="C28" s="23"/>
      <c r="D28" s="23"/>
      <c r="E28" s="20"/>
    </row>
    <row r="29" spans="1:5" x14ac:dyDescent="0.25">
      <c r="A29" s="21" t="s">
        <v>1</v>
      </c>
      <c r="B29" s="25" t="str">
        <f>SUM('Temps 2'!F87:F88)&amp;" sur 2"</f>
        <v>2 sur 2</v>
      </c>
      <c r="C29" s="11" t="s">
        <v>0</v>
      </c>
      <c r="D29" s="26">
        <f>IFERROR(SUM('Temps 2'!G87:G88)/SUM('Temps 2'!F87:F88),0)</f>
        <v>1</v>
      </c>
      <c r="E29" s="27" t="str">
        <f>IFERROR(IF(D29=0,null,IF(D29&lt;=0.25,"Débutante",IF(AND(D29&gt;0.25,D29&lt;=0.5),"Intermédiaire",IF(AND(D29&gt;0.5,D29&lt;=0.75),"Avancée",IF(AND(D29&gt;0.75,D29&lt;=1),"experte",0))))),0)</f>
        <v>experte</v>
      </c>
    </row>
    <row r="30" spans="1:5" x14ac:dyDescent="0.25">
      <c r="A30" s="28"/>
      <c r="E30" s="20"/>
    </row>
    <row r="31" spans="1:5" x14ac:dyDescent="0.25">
      <c r="A31" s="126">
        <v>2.5</v>
      </c>
      <c r="B31" s="22" t="s">
        <v>85</v>
      </c>
      <c r="C31" s="23"/>
      <c r="D31" s="23"/>
      <c r="E31" s="20"/>
    </row>
    <row r="32" spans="1:5" x14ac:dyDescent="0.25">
      <c r="A32" s="21" t="s">
        <v>1</v>
      </c>
      <c r="B32" s="25" t="str">
        <f>SUM('Temps 2'!F90:F95)&amp;" sur 6"</f>
        <v>6 sur 6</v>
      </c>
      <c r="C32" s="11" t="s">
        <v>0</v>
      </c>
      <c r="D32" s="26">
        <f>IFERROR(SUM('Temps 2'!G90:G95)/SUM('Temps 2'!F90:F95),0)</f>
        <v>0.95833333333333337</v>
      </c>
      <c r="E32" s="27" t="str">
        <f>IFERROR(IF(D32=0,null,IF(D32&lt;=0.25,"Débutante",IF(AND(D32&gt;0.25,D32&lt;=0.5),"Intermédiaire",IF(AND(D32&gt;0.5,D32&lt;=0.75),"Avancée",IF(AND(D32&gt;0.75,D32&lt;=1),"experte",0))))),0)</f>
        <v>experte</v>
      </c>
    </row>
    <row r="33" spans="1:5" x14ac:dyDescent="0.25">
      <c r="A33" s="29"/>
      <c r="B33" s="30"/>
      <c r="C33" s="31"/>
      <c r="D33" s="30"/>
      <c r="E33" s="32"/>
    </row>
    <row r="34" spans="1:5" x14ac:dyDescent="0.25"/>
    <row r="35" spans="1:5" x14ac:dyDescent="0.25">
      <c r="A35" s="93">
        <v>3</v>
      </c>
      <c r="B35" s="94" t="s">
        <v>20</v>
      </c>
      <c r="C35" s="97"/>
      <c r="D35" s="40"/>
      <c r="E35" s="41"/>
    </row>
    <row r="36" spans="1:5" ht="15.75" x14ac:dyDescent="0.25">
      <c r="A36" s="95" t="s">
        <v>1</v>
      </c>
      <c r="B36" s="96" t="str">
        <f>SUM('Temps 2'!F99:F112)&amp;" sur 14"</f>
        <v>14 sur 14</v>
      </c>
      <c r="C36" s="91" t="s">
        <v>0</v>
      </c>
      <c r="D36" s="92">
        <f>IFERROR(D39,0)</f>
        <v>0.9642857142857143</v>
      </c>
      <c r="E36" s="37" t="str">
        <f>IFERROR(IF(D36=0,null,IF(D36&lt;=0.25,"Débutante",IF(AND(D36&gt;0.25,D36&lt;=0.5),"Intermédiaire",IF(AND(D36&gt;0.5,D36&lt;=0.75),"Avancée",IF(AND(D36&gt;0.75,D36&lt;=1),"experte",0))))),0)</f>
        <v>experte</v>
      </c>
    </row>
    <row r="37" spans="1:5" x14ac:dyDescent="0.25">
      <c r="A37" s="28"/>
      <c r="E37" s="20"/>
    </row>
    <row r="38" spans="1:5" x14ac:dyDescent="0.25">
      <c r="A38" s="127">
        <v>3.1</v>
      </c>
      <c r="B38" s="22" t="s">
        <v>37</v>
      </c>
      <c r="C38" s="23"/>
      <c r="D38" s="23"/>
      <c r="E38" s="20"/>
    </row>
    <row r="39" spans="1:5" x14ac:dyDescent="0.25">
      <c r="A39" s="33" t="s">
        <v>1</v>
      </c>
      <c r="B39" s="25" t="str">
        <f>SUM('Temps 2'!F99:F112)&amp;" sur 14"</f>
        <v>14 sur 14</v>
      </c>
      <c r="C39" s="11" t="s">
        <v>0</v>
      </c>
      <c r="D39" s="26">
        <f>IFERROR(SUM('Temps 2'!G99:G112)/SUM('Temps 2'!F99:F112),0)</f>
        <v>0.9642857142857143</v>
      </c>
      <c r="E39" s="27" t="str">
        <f>IFERROR(IF(D39=0,null,IF(D39&lt;=0.25,"Débutante",IF(AND(D39&gt;0.25,D39&lt;=0.5),"Intermédiaire",IF(AND(D39&gt;0.5,D39&lt;=0.75),"Avancée",IF(AND(D39&gt;0.75,D39&lt;=1),"experte",0))))),0)</f>
        <v>experte</v>
      </c>
    </row>
    <row r="40" spans="1:5" x14ac:dyDescent="0.25">
      <c r="A40" s="34"/>
      <c r="B40" s="31"/>
      <c r="C40" s="35"/>
      <c r="D40" s="36"/>
      <c r="E40" s="37"/>
    </row>
    <row r="41" spans="1:5" x14ac:dyDescent="0.25"/>
  </sheetData>
  <mergeCells count="1">
    <mergeCell ref="A1:E1"/>
  </mergeCells>
  <conditionalFormatting sqref="E4 E7 E10 E13 E17 E20 E23 E26 E29 E32 E36 E39">
    <cfRule type="cellIs" dxfId="37" priority="1" operator="equal">
      <formula>"Débutante"</formula>
    </cfRule>
    <cfRule type="cellIs" dxfId="36" priority="2" operator="equal">
      <formula>"Experte"</formula>
    </cfRule>
    <cfRule type="cellIs" dxfId="35" priority="3" operator="equal">
      <formula>"Avancée"</formula>
    </cfRule>
    <cfRule type="cellIs" dxfId="34" priority="4" operator="equal">
      <formula>"Intermédiaire"</formula>
    </cfRule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"/>
  <sheetViews>
    <sheetView showRowColHeaders="0" topLeftCell="A82" zoomScaleNormal="100" workbookViewId="0">
      <selection sqref="A1:E97"/>
    </sheetView>
  </sheetViews>
  <sheetFormatPr defaultColWidth="0" defaultRowHeight="15" zeroHeight="1" x14ac:dyDescent="0.25"/>
  <cols>
    <col min="1" max="1" width="8.85546875" style="43" customWidth="1"/>
    <col min="2" max="2" width="14.140625" style="43" customWidth="1"/>
    <col min="3" max="3" width="14.42578125" style="43" customWidth="1"/>
    <col min="4" max="4" width="62.85546875" customWidth="1"/>
    <col min="5" max="5" width="16" customWidth="1"/>
    <col min="6" max="10" width="11.42578125" hidden="1" customWidth="1"/>
    <col min="11" max="11" width="25.28515625" hidden="1" customWidth="1"/>
    <col min="12" max="13" width="11.42578125" hidden="1" customWidth="1"/>
    <col min="14" max="14" width="39.85546875" hidden="1" customWidth="1"/>
    <col min="15" max="16384" width="11.42578125" hidden="1"/>
  </cols>
  <sheetData>
    <row r="1" spans="1:14" x14ac:dyDescent="0.25">
      <c r="A1" s="45" t="s">
        <v>225</v>
      </c>
      <c r="B1" s="46" t="s">
        <v>226</v>
      </c>
      <c r="C1" s="46" t="s">
        <v>224</v>
      </c>
      <c r="D1" s="47" t="s">
        <v>15</v>
      </c>
      <c r="E1" s="48" t="s">
        <v>0</v>
      </c>
    </row>
    <row r="2" spans="1:14" ht="25.5" customHeight="1" x14ac:dyDescent="0.25">
      <c r="A2" s="44">
        <v>1</v>
      </c>
      <c r="B2" s="42" t="s">
        <v>21</v>
      </c>
      <c r="C2" s="51" t="s">
        <v>2</v>
      </c>
      <c r="D2" s="8" t="s">
        <v>30</v>
      </c>
      <c r="E2" s="98" t="str">
        <f>'Temps 2'!E5</f>
        <v>Intermédiaire</v>
      </c>
    </row>
    <row r="3" spans="1:14" ht="25.5" customHeight="1" x14ac:dyDescent="0.25">
      <c r="A3" s="44">
        <v>1</v>
      </c>
      <c r="B3" s="42" t="s">
        <v>21</v>
      </c>
      <c r="C3" s="51" t="s">
        <v>4</v>
      </c>
      <c r="D3" s="8" t="s">
        <v>31</v>
      </c>
      <c r="E3" s="98" t="str">
        <f>'Temps 2'!E6</f>
        <v>Avancée</v>
      </c>
      <c r="K3" s="1"/>
      <c r="N3" s="1"/>
    </row>
    <row r="4" spans="1:14" ht="25.5" customHeight="1" x14ac:dyDescent="0.25">
      <c r="A4" s="44">
        <v>1</v>
      </c>
      <c r="B4" s="42" t="s">
        <v>21</v>
      </c>
      <c r="C4" s="51" t="s">
        <v>5</v>
      </c>
      <c r="D4" s="8" t="s">
        <v>32</v>
      </c>
      <c r="E4" s="98" t="str">
        <f>'Temps 2'!E7</f>
        <v>Avancée</v>
      </c>
    </row>
    <row r="5" spans="1:14" ht="25.5" customHeight="1" x14ac:dyDescent="0.25">
      <c r="A5" s="44">
        <v>1</v>
      </c>
      <c r="B5" s="42" t="s">
        <v>21</v>
      </c>
      <c r="C5" s="51" t="s">
        <v>110</v>
      </c>
      <c r="D5" s="8" t="s">
        <v>131</v>
      </c>
      <c r="E5" s="98" t="str">
        <f>'Temps 2'!E8</f>
        <v>à évaluer</v>
      </c>
    </row>
    <row r="6" spans="1:14" ht="25.5" customHeight="1" x14ac:dyDescent="0.25">
      <c r="A6" s="44">
        <v>1</v>
      </c>
      <c r="B6" s="42" t="s">
        <v>21</v>
      </c>
      <c r="C6" s="51" t="s">
        <v>111</v>
      </c>
      <c r="D6" s="8" t="s">
        <v>132</v>
      </c>
      <c r="E6" s="98" t="str">
        <f>'Temps 2'!E9</f>
        <v>Avancée</v>
      </c>
    </row>
    <row r="7" spans="1:14" ht="25.5" customHeight="1" x14ac:dyDescent="0.25">
      <c r="A7" s="44">
        <v>1</v>
      </c>
      <c r="B7" s="42" t="s">
        <v>21</v>
      </c>
      <c r="C7" s="51" t="s">
        <v>112</v>
      </c>
      <c r="D7" s="8" t="s">
        <v>133</v>
      </c>
      <c r="E7" s="98" t="str">
        <f>'Temps 2'!E10</f>
        <v>à évaluer</v>
      </c>
    </row>
    <row r="8" spans="1:14" ht="25.5" customHeight="1" x14ac:dyDescent="0.25">
      <c r="A8" s="44">
        <v>1</v>
      </c>
      <c r="B8" s="42" t="s">
        <v>21</v>
      </c>
      <c r="C8" s="51" t="s">
        <v>113</v>
      </c>
      <c r="D8" s="8" t="s">
        <v>134</v>
      </c>
      <c r="E8" s="98" t="str">
        <f>'Temps 2'!E11</f>
        <v>Intermédiaire</v>
      </c>
    </row>
    <row r="9" spans="1:14" ht="25.5" customHeight="1" x14ac:dyDescent="0.25">
      <c r="A9" s="44">
        <v>1</v>
      </c>
      <c r="B9" s="42" t="s">
        <v>21</v>
      </c>
      <c r="C9" s="51" t="s">
        <v>114</v>
      </c>
      <c r="D9" s="8" t="s">
        <v>135</v>
      </c>
      <c r="E9" s="98" t="str">
        <f>'Temps 2'!E12</f>
        <v>Experte</v>
      </c>
    </row>
    <row r="10" spans="1:14" ht="25.5" customHeight="1" x14ac:dyDescent="0.25">
      <c r="A10" s="44">
        <v>1</v>
      </c>
      <c r="B10" s="42" t="s">
        <v>21</v>
      </c>
      <c r="C10" s="51" t="s">
        <v>115</v>
      </c>
      <c r="D10" s="8" t="s">
        <v>136</v>
      </c>
      <c r="E10" s="98" t="str">
        <f>'Temps 2'!E13</f>
        <v>Experte</v>
      </c>
    </row>
    <row r="11" spans="1:14" ht="25.5" customHeight="1" x14ac:dyDescent="0.25">
      <c r="A11" s="44">
        <v>1</v>
      </c>
      <c r="B11" s="42" t="s">
        <v>21</v>
      </c>
      <c r="C11" s="51" t="s">
        <v>116</v>
      </c>
      <c r="D11" s="8" t="s">
        <v>137</v>
      </c>
      <c r="E11" s="98" t="str">
        <f>'Temps 2'!E14</f>
        <v>Experte</v>
      </c>
    </row>
    <row r="12" spans="1:14" ht="25.5" customHeight="1" x14ac:dyDescent="0.25">
      <c r="A12" s="44">
        <v>1</v>
      </c>
      <c r="B12" s="42" t="s">
        <v>21</v>
      </c>
      <c r="C12" s="51" t="s">
        <v>117</v>
      </c>
      <c r="D12" s="8" t="s">
        <v>138</v>
      </c>
      <c r="E12" s="98" t="str">
        <f>'Temps 2'!E15</f>
        <v>Experte</v>
      </c>
    </row>
    <row r="13" spans="1:14" ht="25.5" customHeight="1" x14ac:dyDescent="0.25">
      <c r="A13" s="44">
        <v>1</v>
      </c>
      <c r="B13" s="42" t="s">
        <v>21</v>
      </c>
      <c r="C13" s="51" t="s">
        <v>118</v>
      </c>
      <c r="D13" s="8" t="s">
        <v>139</v>
      </c>
      <c r="E13" s="98" t="str">
        <f>'Temps 2'!E16</f>
        <v>Intermédiaire</v>
      </c>
    </row>
    <row r="14" spans="1:14" ht="25.5" customHeight="1" x14ac:dyDescent="0.25">
      <c r="A14" s="44">
        <v>1</v>
      </c>
      <c r="B14" s="42" t="s">
        <v>21</v>
      </c>
      <c r="C14" s="51" t="s">
        <v>119</v>
      </c>
      <c r="D14" s="8" t="s">
        <v>140</v>
      </c>
      <c r="E14" s="98" t="str">
        <f>'Temps 2'!E17</f>
        <v>à évaluer</v>
      </c>
    </row>
    <row r="15" spans="1:14" ht="25.5" customHeight="1" x14ac:dyDescent="0.25">
      <c r="A15" s="44">
        <v>1</v>
      </c>
      <c r="B15" s="42" t="s">
        <v>21</v>
      </c>
      <c r="C15" s="51" t="s">
        <v>120</v>
      </c>
      <c r="D15" s="8" t="s">
        <v>141</v>
      </c>
      <c r="E15" s="98" t="str">
        <f>'Temps 2'!E18</f>
        <v>Experte</v>
      </c>
    </row>
    <row r="16" spans="1:14" ht="25.5" customHeight="1" x14ac:dyDescent="0.25">
      <c r="A16" s="44">
        <v>1</v>
      </c>
      <c r="B16" s="42" t="s">
        <v>21</v>
      </c>
      <c r="C16" s="51" t="s">
        <v>121</v>
      </c>
      <c r="D16" s="8" t="s">
        <v>142</v>
      </c>
      <c r="E16" s="98" t="str">
        <f>'Temps 2'!E19</f>
        <v>Experte</v>
      </c>
    </row>
    <row r="17" spans="1:5" ht="25.5" customHeight="1" x14ac:dyDescent="0.25">
      <c r="A17" s="44">
        <v>1</v>
      </c>
      <c r="B17" s="42" t="s">
        <v>21</v>
      </c>
      <c r="C17" s="51" t="s">
        <v>122</v>
      </c>
      <c r="D17" s="8" t="s">
        <v>143</v>
      </c>
      <c r="E17" s="98" t="str">
        <f>'Temps 2'!E20</f>
        <v>à évaluer</v>
      </c>
    </row>
    <row r="18" spans="1:5" ht="25.5" customHeight="1" x14ac:dyDescent="0.25">
      <c r="A18" s="44">
        <v>1</v>
      </c>
      <c r="B18" s="42" t="s">
        <v>21</v>
      </c>
      <c r="C18" s="51" t="s">
        <v>123</v>
      </c>
      <c r="D18" s="8" t="s">
        <v>144</v>
      </c>
      <c r="E18" s="98" t="str">
        <f>'Temps 2'!E21</f>
        <v>à évaluer</v>
      </c>
    </row>
    <row r="19" spans="1:5" ht="25.5" customHeight="1" x14ac:dyDescent="0.25">
      <c r="A19" s="44">
        <v>1</v>
      </c>
      <c r="B19" s="42" t="s">
        <v>21</v>
      </c>
      <c r="C19" s="51" t="s">
        <v>124</v>
      </c>
      <c r="D19" s="8" t="s">
        <v>145</v>
      </c>
      <c r="E19" s="98" t="str">
        <f>'Temps 2'!E22</f>
        <v>à évaluer</v>
      </c>
    </row>
    <row r="20" spans="1:5" ht="25.5" customHeight="1" x14ac:dyDescent="0.25">
      <c r="A20" s="44">
        <v>1</v>
      </c>
      <c r="B20" s="42" t="s">
        <v>21</v>
      </c>
      <c r="C20" s="51" t="s">
        <v>125</v>
      </c>
      <c r="D20" s="8" t="s">
        <v>146</v>
      </c>
      <c r="E20" s="98" t="str">
        <f>'Temps 2'!E23</f>
        <v>à évaluer</v>
      </c>
    </row>
    <row r="21" spans="1:5" ht="25.5" customHeight="1" x14ac:dyDescent="0.25">
      <c r="A21" s="44">
        <v>1</v>
      </c>
      <c r="B21" s="42" t="s">
        <v>21</v>
      </c>
      <c r="C21" s="51" t="s">
        <v>126</v>
      </c>
      <c r="D21" s="8" t="s">
        <v>147</v>
      </c>
      <c r="E21" s="98" t="str">
        <f>'Temps 2'!E24</f>
        <v>à évaluer</v>
      </c>
    </row>
    <row r="22" spans="1:5" ht="25.5" customHeight="1" x14ac:dyDescent="0.25">
      <c r="A22" s="44">
        <v>1</v>
      </c>
      <c r="B22" s="42" t="s">
        <v>21</v>
      </c>
      <c r="C22" s="51" t="s">
        <v>127</v>
      </c>
      <c r="D22" s="8" t="s">
        <v>148</v>
      </c>
      <c r="E22" s="98" t="str">
        <f>'Temps 2'!E25</f>
        <v>à évaluer</v>
      </c>
    </row>
    <row r="23" spans="1:5" ht="25.5" customHeight="1" x14ac:dyDescent="0.25">
      <c r="A23" s="44">
        <v>1</v>
      </c>
      <c r="B23" s="42" t="s">
        <v>21</v>
      </c>
      <c r="C23" s="51" t="s">
        <v>128</v>
      </c>
      <c r="D23" s="8" t="s">
        <v>149</v>
      </c>
      <c r="E23" s="98" t="str">
        <f>'Temps 2'!E26</f>
        <v>à évaluer</v>
      </c>
    </row>
    <row r="24" spans="1:5" ht="25.5" customHeight="1" x14ac:dyDescent="0.25">
      <c r="A24" s="44">
        <v>1</v>
      </c>
      <c r="B24" s="42" t="s">
        <v>21</v>
      </c>
      <c r="C24" s="51" t="s">
        <v>129</v>
      </c>
      <c r="D24" s="8" t="s">
        <v>150</v>
      </c>
      <c r="E24" s="98" t="str">
        <f>'Temps 2'!E27</f>
        <v>Experte</v>
      </c>
    </row>
    <row r="25" spans="1:5" ht="25.5" customHeight="1" x14ac:dyDescent="0.25">
      <c r="A25" s="44">
        <v>1</v>
      </c>
      <c r="B25" s="42" t="s">
        <v>21</v>
      </c>
      <c r="C25" s="51" t="s">
        <v>130</v>
      </c>
      <c r="D25" s="8" t="s">
        <v>151</v>
      </c>
      <c r="E25" s="98" t="str">
        <f>'Temps 2'!E28</f>
        <v>Avancée</v>
      </c>
    </row>
    <row r="26" spans="1:5" ht="25.5" customHeight="1" x14ac:dyDescent="0.25">
      <c r="A26" s="44">
        <v>1</v>
      </c>
      <c r="B26" s="42" t="s">
        <v>22</v>
      </c>
      <c r="C26" s="51" t="s">
        <v>6</v>
      </c>
      <c r="D26" s="8" t="s">
        <v>173</v>
      </c>
      <c r="E26" s="98" t="str">
        <f>'Temps 2'!E30</f>
        <v>à évaluer</v>
      </c>
    </row>
    <row r="27" spans="1:5" ht="25.5" customHeight="1" x14ac:dyDescent="0.25">
      <c r="A27" s="44">
        <v>1</v>
      </c>
      <c r="B27" s="42" t="s">
        <v>22</v>
      </c>
      <c r="C27" s="51" t="s">
        <v>8</v>
      </c>
      <c r="D27" s="8" t="s">
        <v>174</v>
      </c>
      <c r="E27" s="98" t="str">
        <f>'Temps 2'!E31</f>
        <v>Avancée</v>
      </c>
    </row>
    <row r="28" spans="1:5" ht="25.5" customHeight="1" x14ac:dyDescent="0.25">
      <c r="A28" s="44">
        <v>1</v>
      </c>
      <c r="B28" s="42" t="s">
        <v>22</v>
      </c>
      <c r="C28" s="51" t="s">
        <v>10</v>
      </c>
      <c r="D28" s="8" t="s">
        <v>175</v>
      </c>
      <c r="E28" s="98" t="str">
        <f>'Temps 2'!E32</f>
        <v>Avancée</v>
      </c>
    </row>
    <row r="29" spans="1:5" ht="25.5" customHeight="1" x14ac:dyDescent="0.25">
      <c r="A29" s="44">
        <v>1</v>
      </c>
      <c r="B29" s="42" t="s">
        <v>22</v>
      </c>
      <c r="C29" s="51" t="s">
        <v>11</v>
      </c>
      <c r="D29" s="8" t="s">
        <v>176</v>
      </c>
      <c r="E29" s="98" t="str">
        <f>'Temps 2'!E33</f>
        <v>Experte</v>
      </c>
    </row>
    <row r="30" spans="1:5" ht="25.5" customHeight="1" x14ac:dyDescent="0.25">
      <c r="A30" s="44">
        <v>1</v>
      </c>
      <c r="B30" s="42" t="s">
        <v>22</v>
      </c>
      <c r="C30" s="51" t="s">
        <v>13</v>
      </c>
      <c r="D30" s="8" t="s">
        <v>177</v>
      </c>
      <c r="E30" s="98" t="str">
        <f>'Temps 2'!E34</f>
        <v>à évaluer</v>
      </c>
    </row>
    <row r="31" spans="1:5" ht="25.5" customHeight="1" x14ac:dyDescent="0.25">
      <c r="A31" s="44">
        <v>1</v>
      </c>
      <c r="B31" s="42" t="s">
        <v>22</v>
      </c>
      <c r="C31" s="51" t="s">
        <v>152</v>
      </c>
      <c r="D31" s="8" t="s">
        <v>178</v>
      </c>
      <c r="E31" s="98" t="str">
        <f>'Temps 2'!E35</f>
        <v>à évaluer</v>
      </c>
    </row>
    <row r="32" spans="1:5" ht="25.5" customHeight="1" x14ac:dyDescent="0.25">
      <c r="A32" s="44">
        <v>1</v>
      </c>
      <c r="B32" s="42" t="s">
        <v>22</v>
      </c>
      <c r="C32" s="51" t="s">
        <v>153</v>
      </c>
      <c r="D32" s="8" t="s">
        <v>179</v>
      </c>
      <c r="E32" s="98" t="str">
        <f>'Temps 2'!E36</f>
        <v>à évaluer</v>
      </c>
    </row>
    <row r="33" spans="1:5" ht="25.5" customHeight="1" x14ac:dyDescent="0.25">
      <c r="A33" s="44">
        <v>1</v>
      </c>
      <c r="B33" s="42" t="s">
        <v>22</v>
      </c>
      <c r="C33" s="51" t="s">
        <v>154</v>
      </c>
      <c r="D33" s="8" t="s">
        <v>180</v>
      </c>
      <c r="E33" s="98" t="str">
        <f>'Temps 2'!E37</f>
        <v>Intermédiaire</v>
      </c>
    </row>
    <row r="34" spans="1:5" ht="25.5" customHeight="1" x14ac:dyDescent="0.25">
      <c r="A34" s="44">
        <v>1</v>
      </c>
      <c r="B34" s="42" t="s">
        <v>22</v>
      </c>
      <c r="C34" s="51" t="s">
        <v>155</v>
      </c>
      <c r="D34" s="8" t="s">
        <v>181</v>
      </c>
      <c r="E34" s="98" t="str">
        <f>'Temps 2'!E38</f>
        <v>Experte</v>
      </c>
    </row>
    <row r="35" spans="1:5" ht="25.5" customHeight="1" x14ac:dyDescent="0.25">
      <c r="A35" s="44">
        <v>1</v>
      </c>
      <c r="B35" s="42" t="s">
        <v>22</v>
      </c>
      <c r="C35" s="51" t="s">
        <v>156</v>
      </c>
      <c r="D35" s="8" t="s">
        <v>182</v>
      </c>
      <c r="E35" s="98" t="str">
        <f>'Temps 2'!E39</f>
        <v>Experte</v>
      </c>
    </row>
    <row r="36" spans="1:5" ht="25.5" customHeight="1" x14ac:dyDescent="0.25">
      <c r="A36" s="44">
        <v>1</v>
      </c>
      <c r="B36" s="42" t="s">
        <v>22</v>
      </c>
      <c r="C36" s="51" t="s">
        <v>157</v>
      </c>
      <c r="D36" s="8" t="s">
        <v>183</v>
      </c>
      <c r="E36" s="98" t="str">
        <f>'Temps 2'!E40</f>
        <v>à évaluer</v>
      </c>
    </row>
    <row r="37" spans="1:5" ht="25.5" customHeight="1" x14ac:dyDescent="0.25">
      <c r="A37" s="44">
        <v>1</v>
      </c>
      <c r="B37" s="42" t="s">
        <v>22</v>
      </c>
      <c r="C37" s="51" t="s">
        <v>158</v>
      </c>
      <c r="D37" s="8" t="s">
        <v>184</v>
      </c>
      <c r="E37" s="98" t="str">
        <f>'Temps 2'!E41</f>
        <v>Avancée</v>
      </c>
    </row>
    <row r="38" spans="1:5" ht="25.5" customHeight="1" x14ac:dyDescent="0.25">
      <c r="A38" s="44">
        <v>1</v>
      </c>
      <c r="B38" s="42" t="s">
        <v>22</v>
      </c>
      <c r="C38" s="51" t="s">
        <v>159</v>
      </c>
      <c r="D38" s="8" t="s">
        <v>185</v>
      </c>
      <c r="E38" s="98" t="str">
        <f>'Temps 2'!E42</f>
        <v>Experte</v>
      </c>
    </row>
    <row r="39" spans="1:5" ht="25.5" customHeight="1" x14ac:dyDescent="0.25">
      <c r="A39" s="44">
        <v>1</v>
      </c>
      <c r="B39" s="42" t="s">
        <v>22</v>
      </c>
      <c r="C39" s="51" t="s">
        <v>160</v>
      </c>
      <c r="D39" s="8" t="s">
        <v>186</v>
      </c>
      <c r="E39" s="98" t="str">
        <f>'Temps 2'!E43</f>
        <v>à évaluer</v>
      </c>
    </row>
    <row r="40" spans="1:5" ht="25.5" customHeight="1" x14ac:dyDescent="0.25">
      <c r="A40" s="44">
        <v>1</v>
      </c>
      <c r="B40" s="42" t="s">
        <v>22</v>
      </c>
      <c r="C40" s="51" t="s">
        <v>161</v>
      </c>
      <c r="D40" s="8" t="s">
        <v>187</v>
      </c>
      <c r="E40" s="98" t="str">
        <f>'Temps 2'!E44</f>
        <v>à évaluer</v>
      </c>
    </row>
    <row r="41" spans="1:5" ht="25.5" customHeight="1" x14ac:dyDescent="0.25">
      <c r="A41" s="44">
        <v>1</v>
      </c>
      <c r="B41" s="42" t="s">
        <v>22</v>
      </c>
      <c r="C41" s="51" t="s">
        <v>162</v>
      </c>
      <c r="D41" s="8" t="s">
        <v>188</v>
      </c>
      <c r="E41" s="98" t="str">
        <f>'Temps 2'!E45</f>
        <v>à évaluer</v>
      </c>
    </row>
    <row r="42" spans="1:5" ht="25.5" customHeight="1" x14ac:dyDescent="0.25">
      <c r="A42" s="44">
        <v>1</v>
      </c>
      <c r="B42" s="42" t="s">
        <v>22</v>
      </c>
      <c r="C42" s="51" t="s">
        <v>163</v>
      </c>
      <c r="D42" s="8" t="s">
        <v>189</v>
      </c>
      <c r="E42" s="98" t="str">
        <f>'Temps 2'!E46</f>
        <v>à évaluer</v>
      </c>
    </row>
    <row r="43" spans="1:5" ht="25.5" customHeight="1" x14ac:dyDescent="0.25">
      <c r="A43" s="44">
        <v>1</v>
      </c>
      <c r="B43" s="42" t="s">
        <v>22</v>
      </c>
      <c r="C43" s="51" t="s">
        <v>164</v>
      </c>
      <c r="D43" s="8" t="s">
        <v>190</v>
      </c>
      <c r="E43" s="98" t="str">
        <f>'Temps 2'!E47</f>
        <v>à évaluer</v>
      </c>
    </row>
    <row r="44" spans="1:5" ht="25.5" customHeight="1" x14ac:dyDescent="0.25">
      <c r="A44" s="44">
        <v>1</v>
      </c>
      <c r="B44" s="42" t="s">
        <v>22</v>
      </c>
      <c r="C44" s="51" t="s">
        <v>165</v>
      </c>
      <c r="D44" s="8" t="s">
        <v>191</v>
      </c>
      <c r="E44" s="98" t="str">
        <f>'Temps 2'!E48</f>
        <v>Experte</v>
      </c>
    </row>
    <row r="45" spans="1:5" ht="25.5" customHeight="1" x14ac:dyDescent="0.25">
      <c r="A45" s="44">
        <v>1</v>
      </c>
      <c r="B45" s="42" t="s">
        <v>22</v>
      </c>
      <c r="C45" s="51" t="s">
        <v>166</v>
      </c>
      <c r="D45" s="8" t="s">
        <v>192</v>
      </c>
      <c r="E45" s="98" t="str">
        <f>'Temps 2'!E49</f>
        <v>Experte</v>
      </c>
    </row>
    <row r="46" spans="1:5" ht="25.5" customHeight="1" x14ac:dyDescent="0.25">
      <c r="A46" s="44">
        <v>1</v>
      </c>
      <c r="B46" s="42" t="s">
        <v>22</v>
      </c>
      <c r="C46" s="51" t="s">
        <v>167</v>
      </c>
      <c r="D46" s="8" t="s">
        <v>193</v>
      </c>
      <c r="E46" s="98" t="str">
        <f>'Temps 2'!E50</f>
        <v>Experte</v>
      </c>
    </row>
    <row r="47" spans="1:5" ht="25.5" customHeight="1" x14ac:dyDescent="0.25">
      <c r="A47" s="44">
        <v>1</v>
      </c>
      <c r="B47" s="42" t="s">
        <v>22</v>
      </c>
      <c r="C47" s="51" t="s">
        <v>168</v>
      </c>
      <c r="D47" s="8" t="s">
        <v>194</v>
      </c>
      <c r="E47" s="98" t="str">
        <f>'Temps 2'!E51</f>
        <v>Experte</v>
      </c>
    </row>
    <row r="48" spans="1:5" ht="25.5" customHeight="1" x14ac:dyDescent="0.25">
      <c r="A48" s="44">
        <v>1</v>
      </c>
      <c r="B48" s="42" t="s">
        <v>22</v>
      </c>
      <c r="C48" s="51" t="s">
        <v>169</v>
      </c>
      <c r="D48" s="8" t="s">
        <v>195</v>
      </c>
      <c r="E48" s="98" t="str">
        <f>'Temps 2'!E52</f>
        <v>Experte</v>
      </c>
    </row>
    <row r="49" spans="1:5" ht="25.5" customHeight="1" x14ac:dyDescent="0.25">
      <c r="A49" s="44">
        <v>1</v>
      </c>
      <c r="B49" s="42" t="s">
        <v>22</v>
      </c>
      <c r="C49" s="51" t="s">
        <v>170</v>
      </c>
      <c r="D49" s="8" t="s">
        <v>196</v>
      </c>
      <c r="E49" s="98" t="str">
        <f>'Temps 2'!E53</f>
        <v>Experte</v>
      </c>
    </row>
    <row r="50" spans="1:5" ht="25.5" customHeight="1" x14ac:dyDescent="0.25">
      <c r="A50" s="44">
        <v>1</v>
      </c>
      <c r="B50" s="42" t="s">
        <v>22</v>
      </c>
      <c r="C50" s="51" t="s">
        <v>171</v>
      </c>
      <c r="D50" s="8" t="s">
        <v>197</v>
      </c>
      <c r="E50" s="98" t="str">
        <f>'Temps 2'!E54</f>
        <v>Experte</v>
      </c>
    </row>
    <row r="51" spans="1:5" ht="25.5" customHeight="1" x14ac:dyDescent="0.25">
      <c r="A51" s="44">
        <v>1</v>
      </c>
      <c r="B51" s="42" t="s">
        <v>22</v>
      </c>
      <c r="C51" s="51" t="s">
        <v>172</v>
      </c>
      <c r="D51" s="8" t="s">
        <v>198</v>
      </c>
      <c r="E51" s="98" t="str">
        <f>'Temps 2'!E55</f>
        <v>Experte</v>
      </c>
    </row>
    <row r="52" spans="1:5" ht="25.5" customHeight="1" x14ac:dyDescent="0.25">
      <c r="A52" s="44">
        <v>1</v>
      </c>
      <c r="B52" s="42" t="s">
        <v>199</v>
      </c>
      <c r="C52" s="51" t="s">
        <v>201</v>
      </c>
      <c r="D52" s="8" t="s">
        <v>212</v>
      </c>
      <c r="E52" s="98" t="str">
        <f>'Temps 2'!E57</f>
        <v>à évaluer</v>
      </c>
    </row>
    <row r="53" spans="1:5" ht="25.5" customHeight="1" x14ac:dyDescent="0.25">
      <c r="A53" s="44">
        <v>1</v>
      </c>
      <c r="B53" s="42" t="s">
        <v>199</v>
      </c>
      <c r="C53" s="51" t="s">
        <v>202</v>
      </c>
      <c r="D53" s="8" t="s">
        <v>213</v>
      </c>
      <c r="E53" s="98" t="str">
        <f>'Temps 2'!E58</f>
        <v>à évaluer</v>
      </c>
    </row>
    <row r="54" spans="1:5" ht="25.5" customHeight="1" x14ac:dyDescent="0.25">
      <c r="A54" s="44">
        <v>1</v>
      </c>
      <c r="B54" s="42">
        <v>1.3</v>
      </c>
      <c r="C54" s="51" t="s">
        <v>203</v>
      </c>
      <c r="D54" s="8" t="s">
        <v>214</v>
      </c>
      <c r="E54" s="98" t="str">
        <f>'Temps 2'!E59</f>
        <v>à évaluer</v>
      </c>
    </row>
    <row r="55" spans="1:5" ht="25.5" customHeight="1" x14ac:dyDescent="0.25">
      <c r="A55" s="44">
        <v>1</v>
      </c>
      <c r="B55" s="42">
        <v>1.3</v>
      </c>
      <c r="C55" s="51" t="s">
        <v>204</v>
      </c>
      <c r="D55" s="8" t="s">
        <v>215</v>
      </c>
      <c r="E55" s="98" t="str">
        <f>'Temps 2'!E60</f>
        <v>à évaluer</v>
      </c>
    </row>
    <row r="56" spans="1:5" ht="25.5" customHeight="1" x14ac:dyDescent="0.25">
      <c r="A56" s="44">
        <v>1</v>
      </c>
      <c r="B56" s="42">
        <v>1.3</v>
      </c>
      <c r="C56" s="51" t="s">
        <v>205</v>
      </c>
      <c r="D56" s="8" t="s">
        <v>216</v>
      </c>
      <c r="E56" s="98" t="str">
        <f>'Temps 2'!E61</f>
        <v>à évaluer</v>
      </c>
    </row>
    <row r="57" spans="1:5" ht="25.5" customHeight="1" x14ac:dyDescent="0.25">
      <c r="A57" s="44">
        <v>1</v>
      </c>
      <c r="B57" s="42">
        <v>1.3</v>
      </c>
      <c r="C57" s="51" t="s">
        <v>206</v>
      </c>
      <c r="D57" s="8" t="s">
        <v>217</v>
      </c>
      <c r="E57" s="98" t="str">
        <f>'Temps 2'!E62</f>
        <v>à évaluer</v>
      </c>
    </row>
    <row r="58" spans="1:5" ht="25.5" customHeight="1" x14ac:dyDescent="0.25">
      <c r="A58" s="44">
        <v>1</v>
      </c>
      <c r="B58" s="42">
        <v>1.3</v>
      </c>
      <c r="C58" s="51" t="s">
        <v>207</v>
      </c>
      <c r="D58" s="8" t="s">
        <v>218</v>
      </c>
      <c r="E58" s="98" t="str">
        <f>'Temps 2'!E63</f>
        <v>à évaluer</v>
      </c>
    </row>
    <row r="59" spans="1:5" ht="25.5" customHeight="1" x14ac:dyDescent="0.25">
      <c r="A59" s="44">
        <v>1</v>
      </c>
      <c r="B59" s="42">
        <v>1.3</v>
      </c>
      <c r="C59" s="51" t="s">
        <v>208</v>
      </c>
      <c r="D59" s="8" t="s">
        <v>219</v>
      </c>
      <c r="E59" s="98" t="str">
        <f>'Temps 2'!E64</f>
        <v>à évaluer</v>
      </c>
    </row>
    <row r="60" spans="1:5" ht="25.5" customHeight="1" x14ac:dyDescent="0.25">
      <c r="A60" s="44">
        <v>1</v>
      </c>
      <c r="B60" s="42">
        <v>1.3</v>
      </c>
      <c r="C60" s="51" t="s">
        <v>209</v>
      </c>
      <c r="D60" s="8" t="s">
        <v>220</v>
      </c>
      <c r="E60" s="98" t="str">
        <f>'Temps 2'!E65</f>
        <v>à évaluer</v>
      </c>
    </row>
    <row r="61" spans="1:5" ht="25.5" customHeight="1" x14ac:dyDescent="0.25">
      <c r="A61" s="44">
        <v>1</v>
      </c>
      <c r="B61" s="42">
        <v>1.3</v>
      </c>
      <c r="C61" s="51" t="s">
        <v>210</v>
      </c>
      <c r="D61" s="8" t="s">
        <v>221</v>
      </c>
      <c r="E61" s="98" t="str">
        <f>'Temps 2'!E66</f>
        <v>à évaluer</v>
      </c>
    </row>
    <row r="62" spans="1:5" ht="25.5" customHeight="1" x14ac:dyDescent="0.25">
      <c r="A62" s="44">
        <v>1</v>
      </c>
      <c r="B62" s="42">
        <v>1.3</v>
      </c>
      <c r="C62" s="51" t="s">
        <v>211</v>
      </c>
      <c r="D62" s="8" t="s">
        <v>222</v>
      </c>
      <c r="E62" s="98" t="str">
        <f>'Temps 2'!E67</f>
        <v>à évaluer</v>
      </c>
    </row>
    <row r="63" spans="1:5" ht="25.5" customHeight="1" x14ac:dyDescent="0.25">
      <c r="A63" s="44">
        <v>2</v>
      </c>
      <c r="B63" s="42">
        <v>2.1</v>
      </c>
      <c r="C63" s="51" t="s">
        <v>26</v>
      </c>
      <c r="D63" s="8" t="s">
        <v>105</v>
      </c>
      <c r="E63" s="98" t="str">
        <f>'Temps 2'!E71</f>
        <v>Experte</v>
      </c>
    </row>
    <row r="64" spans="1:5" ht="25.5" customHeight="1" x14ac:dyDescent="0.25">
      <c r="A64" s="44">
        <v>2</v>
      </c>
      <c r="B64" s="42">
        <v>2.1</v>
      </c>
      <c r="C64" s="51" t="s">
        <v>27</v>
      </c>
      <c r="D64" s="8" t="s">
        <v>106</v>
      </c>
      <c r="E64" s="98" t="str">
        <f>'Temps 2'!E72</f>
        <v>Experte</v>
      </c>
    </row>
    <row r="65" spans="1:5" ht="25.5" customHeight="1" x14ac:dyDescent="0.25">
      <c r="A65" s="44">
        <v>2</v>
      </c>
      <c r="B65" s="42">
        <v>2.1</v>
      </c>
      <c r="C65" s="51" t="s">
        <v>28</v>
      </c>
      <c r="D65" s="8" t="s">
        <v>107</v>
      </c>
      <c r="E65" s="98" t="str">
        <f>'Temps 2'!E73</f>
        <v>Experte</v>
      </c>
    </row>
    <row r="66" spans="1:5" ht="25.5" customHeight="1" x14ac:dyDescent="0.25">
      <c r="A66" s="44">
        <v>2</v>
      </c>
      <c r="B66" s="42">
        <v>2.1</v>
      </c>
      <c r="C66" s="51" t="s">
        <v>108</v>
      </c>
      <c r="D66" s="8" t="s">
        <v>109</v>
      </c>
      <c r="E66" s="98" t="str">
        <f>'Temps 2'!E74</f>
        <v>Experte</v>
      </c>
    </row>
    <row r="67" spans="1:5" ht="25.5" customHeight="1" x14ac:dyDescent="0.25">
      <c r="A67" s="44">
        <v>2</v>
      </c>
      <c r="B67" s="42">
        <v>2.2000000000000002</v>
      </c>
      <c r="C67" s="51" t="s">
        <v>29</v>
      </c>
      <c r="D67" s="75" t="s">
        <v>98</v>
      </c>
      <c r="E67" s="98" t="str">
        <f>'Temps 2'!E76</f>
        <v>Experte</v>
      </c>
    </row>
    <row r="68" spans="1:5" ht="25.5" customHeight="1" x14ac:dyDescent="0.25">
      <c r="A68" s="44">
        <v>2</v>
      </c>
      <c r="B68" s="42">
        <v>2.2000000000000002</v>
      </c>
      <c r="C68" s="51" t="s">
        <v>99</v>
      </c>
      <c r="D68" s="75" t="s">
        <v>100</v>
      </c>
      <c r="E68" s="98" t="str">
        <f>'Temps 2'!E77</f>
        <v>Experte</v>
      </c>
    </row>
    <row r="69" spans="1:5" ht="25.5" customHeight="1" x14ac:dyDescent="0.25">
      <c r="A69" s="44">
        <v>2</v>
      </c>
      <c r="B69" s="42">
        <v>2.2000000000000002</v>
      </c>
      <c r="C69" s="51" t="s">
        <v>101</v>
      </c>
      <c r="D69" s="75" t="s">
        <v>102</v>
      </c>
      <c r="E69" s="98" t="str">
        <f>'Temps 2'!E78</f>
        <v>Experte</v>
      </c>
    </row>
    <row r="70" spans="1:5" ht="25.5" customHeight="1" x14ac:dyDescent="0.25">
      <c r="A70" s="44">
        <v>2</v>
      </c>
      <c r="B70" s="42">
        <v>2.2000000000000002</v>
      </c>
      <c r="C70" s="51" t="s">
        <v>103</v>
      </c>
      <c r="D70" s="75" t="s">
        <v>104</v>
      </c>
      <c r="E70" s="98" t="str">
        <f>'Temps 2'!E79</f>
        <v>Experte</v>
      </c>
    </row>
    <row r="71" spans="1:5" ht="25.5" customHeight="1" x14ac:dyDescent="0.25">
      <c r="A71" s="44">
        <v>2</v>
      </c>
      <c r="B71" s="42">
        <v>2.2999999999999998</v>
      </c>
      <c r="C71" s="51" t="s">
        <v>68</v>
      </c>
      <c r="D71" s="75" t="s">
        <v>69</v>
      </c>
      <c r="E71" s="98" t="str">
        <f>'Temps 2'!E81</f>
        <v>Experte</v>
      </c>
    </row>
    <row r="72" spans="1:5" ht="25.5" customHeight="1" x14ac:dyDescent="0.25">
      <c r="A72" s="44">
        <v>2</v>
      </c>
      <c r="B72" s="42">
        <v>2.2999999999999998</v>
      </c>
      <c r="C72" s="51" t="s">
        <v>70</v>
      </c>
      <c r="D72" s="75" t="s">
        <v>71</v>
      </c>
      <c r="E72" s="98" t="str">
        <f>'Temps 2'!E82</f>
        <v>Experte</v>
      </c>
    </row>
    <row r="73" spans="1:5" ht="25.5" customHeight="1" x14ac:dyDescent="0.25">
      <c r="A73" s="44">
        <v>2</v>
      </c>
      <c r="B73" s="42">
        <v>2.2999999999999998</v>
      </c>
      <c r="C73" s="51" t="s">
        <v>72</v>
      </c>
      <c r="D73" s="75" t="s">
        <v>73</v>
      </c>
      <c r="E73" s="98" t="str">
        <f>'Temps 2'!E83</f>
        <v>Experte</v>
      </c>
    </row>
    <row r="74" spans="1:5" ht="25.5" customHeight="1" x14ac:dyDescent="0.25">
      <c r="A74" s="44">
        <v>2</v>
      </c>
      <c r="B74" s="42">
        <v>2.2999999999999998</v>
      </c>
      <c r="C74" s="51" t="s">
        <v>74</v>
      </c>
      <c r="D74" s="75" t="s">
        <v>75</v>
      </c>
      <c r="E74" s="98" t="str">
        <f>'Temps 2'!E84</f>
        <v>Experte</v>
      </c>
    </row>
    <row r="75" spans="1:5" ht="25.5" customHeight="1" x14ac:dyDescent="0.25">
      <c r="A75" s="44">
        <v>2</v>
      </c>
      <c r="B75" s="42">
        <v>2.2999999999999998</v>
      </c>
      <c r="C75" s="51" t="s">
        <v>76</v>
      </c>
      <c r="D75" s="75" t="s">
        <v>77</v>
      </c>
      <c r="E75" s="98" t="str">
        <f>'Temps 2'!E85</f>
        <v>Experte</v>
      </c>
    </row>
    <row r="76" spans="1:5" ht="25.5" customHeight="1" x14ac:dyDescent="0.25">
      <c r="A76" s="44">
        <v>2</v>
      </c>
      <c r="B76" s="42">
        <v>2.4</v>
      </c>
      <c r="C76" s="51" t="s">
        <v>80</v>
      </c>
      <c r="D76" s="75" t="s">
        <v>81</v>
      </c>
      <c r="E76" s="98" t="str">
        <f>'Temps 2'!E87</f>
        <v>Experte</v>
      </c>
    </row>
    <row r="77" spans="1:5" ht="25.5" customHeight="1" x14ac:dyDescent="0.25">
      <c r="A77" s="44">
        <v>2</v>
      </c>
      <c r="B77" s="42">
        <v>2.4</v>
      </c>
      <c r="C77" s="51" t="s">
        <v>82</v>
      </c>
      <c r="D77" s="75" t="s">
        <v>83</v>
      </c>
      <c r="E77" s="98" t="str">
        <f>'Temps 2'!E88</f>
        <v>Experte</v>
      </c>
    </row>
    <row r="78" spans="1:5" ht="25.5" customHeight="1" x14ac:dyDescent="0.25">
      <c r="A78" s="44">
        <v>2</v>
      </c>
      <c r="B78" s="42">
        <v>2.5</v>
      </c>
      <c r="C78" s="51" t="s">
        <v>86</v>
      </c>
      <c r="D78" s="75" t="s">
        <v>87</v>
      </c>
      <c r="E78" s="98" t="str">
        <f>'Temps 2'!E90</f>
        <v>Experte</v>
      </c>
    </row>
    <row r="79" spans="1:5" ht="25.5" customHeight="1" x14ac:dyDescent="0.25">
      <c r="A79" s="44">
        <v>2</v>
      </c>
      <c r="B79" s="42">
        <v>2.5</v>
      </c>
      <c r="C79" s="51" t="s">
        <v>88</v>
      </c>
      <c r="D79" s="75" t="s">
        <v>89</v>
      </c>
      <c r="E79" s="98" t="str">
        <f>'Temps 2'!E91</f>
        <v>Experte</v>
      </c>
    </row>
    <row r="80" spans="1:5" ht="25.5" customHeight="1" x14ac:dyDescent="0.25">
      <c r="A80" s="44">
        <v>2</v>
      </c>
      <c r="B80" s="42">
        <v>2.5</v>
      </c>
      <c r="C80" s="51" t="s">
        <v>90</v>
      </c>
      <c r="D80" s="75" t="s">
        <v>91</v>
      </c>
      <c r="E80" s="98" t="str">
        <f>'Temps 2'!E92</f>
        <v>Avancée</v>
      </c>
    </row>
    <row r="81" spans="1:5" ht="25.5" customHeight="1" x14ac:dyDescent="0.25">
      <c r="A81" s="44">
        <v>2</v>
      </c>
      <c r="B81" s="42">
        <v>2.5</v>
      </c>
      <c r="C81" s="51" t="s">
        <v>92</v>
      </c>
      <c r="D81" s="75" t="s">
        <v>93</v>
      </c>
      <c r="E81" s="98" t="str">
        <f>'Temps 2'!E93</f>
        <v>Experte</v>
      </c>
    </row>
    <row r="82" spans="1:5" ht="25.5" customHeight="1" x14ac:dyDescent="0.25">
      <c r="A82" s="44">
        <v>2</v>
      </c>
      <c r="B82" s="42">
        <v>2.5</v>
      </c>
      <c r="C82" s="51" t="s">
        <v>94</v>
      </c>
      <c r="D82" s="75" t="s">
        <v>95</v>
      </c>
      <c r="E82" s="98" t="str">
        <f>'Temps 2'!E94</f>
        <v>Experte</v>
      </c>
    </row>
    <row r="83" spans="1:5" ht="25.5" customHeight="1" x14ac:dyDescent="0.25">
      <c r="A83" s="44">
        <v>2</v>
      </c>
      <c r="B83" s="42">
        <v>2.5</v>
      </c>
      <c r="C83" s="51" t="s">
        <v>96</v>
      </c>
      <c r="D83" s="75" t="s">
        <v>97</v>
      </c>
      <c r="E83" s="98" t="str">
        <f>'Temps 2'!E95</f>
        <v>Experte</v>
      </c>
    </row>
    <row r="84" spans="1:5" ht="25.5" customHeight="1" x14ac:dyDescent="0.25">
      <c r="A84" s="44">
        <v>3</v>
      </c>
      <c r="B84" s="42">
        <v>3.1</v>
      </c>
      <c r="C84" s="51" t="s">
        <v>38</v>
      </c>
      <c r="D84" s="75" t="s">
        <v>65</v>
      </c>
      <c r="E84" s="98" t="str">
        <f>'Temps 2'!E99</f>
        <v>Experte</v>
      </c>
    </row>
    <row r="85" spans="1:5" ht="25.5" customHeight="1" x14ac:dyDescent="0.25">
      <c r="A85" s="44">
        <v>3</v>
      </c>
      <c r="B85" s="42">
        <v>3.1</v>
      </c>
      <c r="C85" s="51" t="s">
        <v>39</v>
      </c>
      <c r="D85" s="75" t="s">
        <v>64</v>
      </c>
      <c r="E85" s="98" t="str">
        <f>'Temps 2'!E100</f>
        <v>Experte</v>
      </c>
    </row>
    <row r="86" spans="1:5" ht="25.5" customHeight="1" x14ac:dyDescent="0.25">
      <c r="A86" s="44">
        <v>3</v>
      </c>
      <c r="B86" s="42">
        <v>3.1</v>
      </c>
      <c r="C86" s="51" t="s">
        <v>40</v>
      </c>
      <c r="D86" s="75" t="s">
        <v>63</v>
      </c>
      <c r="E86" s="98" t="str">
        <f>'Temps 2'!E101</f>
        <v>Experte</v>
      </c>
    </row>
    <row r="87" spans="1:5" ht="25.5" customHeight="1" x14ac:dyDescent="0.25">
      <c r="A87" s="44">
        <v>3</v>
      </c>
      <c r="B87" s="42">
        <v>3.1</v>
      </c>
      <c r="C87" s="51" t="s">
        <v>41</v>
      </c>
      <c r="D87" s="75" t="s">
        <v>62</v>
      </c>
      <c r="E87" s="98" t="str">
        <f>'Temps 2'!E102</f>
        <v>Experte</v>
      </c>
    </row>
    <row r="88" spans="1:5" ht="25.5" customHeight="1" x14ac:dyDescent="0.25">
      <c r="A88" s="44">
        <v>3</v>
      </c>
      <c r="B88" s="42">
        <v>3.1</v>
      </c>
      <c r="C88" s="51" t="s">
        <v>42</v>
      </c>
      <c r="D88" s="75" t="s">
        <v>61</v>
      </c>
      <c r="E88" s="98" t="str">
        <f>'Temps 2'!E103</f>
        <v>Avancée</v>
      </c>
    </row>
    <row r="89" spans="1:5" ht="25.5" customHeight="1" x14ac:dyDescent="0.25">
      <c r="A89" s="44">
        <v>3</v>
      </c>
      <c r="B89" s="42">
        <v>3.1</v>
      </c>
      <c r="C89" s="51" t="s">
        <v>43</v>
      </c>
      <c r="D89" s="75" t="s">
        <v>60</v>
      </c>
      <c r="E89" s="98" t="str">
        <f>'Temps 2'!E104</f>
        <v>Experte</v>
      </c>
    </row>
    <row r="90" spans="1:5" ht="25.5" customHeight="1" x14ac:dyDescent="0.25">
      <c r="A90" s="44">
        <v>3</v>
      </c>
      <c r="B90" s="42">
        <v>3.1</v>
      </c>
      <c r="C90" s="51" t="s">
        <v>44</v>
      </c>
      <c r="D90" s="75" t="s">
        <v>59</v>
      </c>
      <c r="E90" s="98" t="str">
        <f>'Temps 2'!E105</f>
        <v>Experte</v>
      </c>
    </row>
    <row r="91" spans="1:5" ht="25.5" customHeight="1" x14ac:dyDescent="0.25">
      <c r="A91" s="44">
        <v>3</v>
      </c>
      <c r="B91" s="42">
        <v>3.1</v>
      </c>
      <c r="C91" s="51" t="s">
        <v>45</v>
      </c>
      <c r="D91" s="75" t="s">
        <v>58</v>
      </c>
      <c r="E91" s="98" t="str">
        <f>'Temps 2'!E106</f>
        <v>Experte</v>
      </c>
    </row>
    <row r="92" spans="1:5" ht="25.5" customHeight="1" x14ac:dyDescent="0.25">
      <c r="A92" s="44">
        <v>3</v>
      </c>
      <c r="B92" s="42">
        <v>3.1</v>
      </c>
      <c r="C92" s="51" t="s">
        <v>46</v>
      </c>
      <c r="D92" s="75" t="s">
        <v>57</v>
      </c>
      <c r="E92" s="98" t="str">
        <f>'Temps 2'!E107</f>
        <v>Experte</v>
      </c>
    </row>
    <row r="93" spans="1:5" ht="25.5" customHeight="1" x14ac:dyDescent="0.25">
      <c r="A93" s="44">
        <v>3</v>
      </c>
      <c r="B93" s="42">
        <v>3.1</v>
      </c>
      <c r="C93" s="51" t="s">
        <v>47</v>
      </c>
      <c r="D93" s="75" t="s">
        <v>56</v>
      </c>
      <c r="E93" s="98" t="str">
        <f>'Temps 2'!E108</f>
        <v>Experte</v>
      </c>
    </row>
    <row r="94" spans="1:5" ht="25.5" customHeight="1" x14ac:dyDescent="0.25">
      <c r="A94" s="44">
        <v>3</v>
      </c>
      <c r="B94" s="42">
        <v>3.1</v>
      </c>
      <c r="C94" s="51" t="s">
        <v>48</v>
      </c>
      <c r="D94" s="75" t="s">
        <v>55</v>
      </c>
      <c r="E94" s="98" t="str">
        <f>'Temps 2'!E109</f>
        <v>Experte</v>
      </c>
    </row>
    <row r="95" spans="1:5" ht="25.5" customHeight="1" x14ac:dyDescent="0.25">
      <c r="A95" s="44">
        <v>3</v>
      </c>
      <c r="B95" s="42">
        <v>3.1</v>
      </c>
      <c r="C95" s="51" t="s">
        <v>49</v>
      </c>
      <c r="D95" s="75" t="s">
        <v>54</v>
      </c>
      <c r="E95" s="98" t="str">
        <f>'Temps 2'!E110</f>
        <v>Experte</v>
      </c>
    </row>
    <row r="96" spans="1:5" ht="25.5" customHeight="1" x14ac:dyDescent="0.25">
      <c r="A96" s="44">
        <v>3</v>
      </c>
      <c r="B96" s="42">
        <v>3.1</v>
      </c>
      <c r="C96" s="51" t="s">
        <v>50</v>
      </c>
      <c r="D96" s="75" t="s">
        <v>53</v>
      </c>
      <c r="E96" s="98" t="str">
        <f>'Temps 2'!E111</f>
        <v>Avancée</v>
      </c>
    </row>
    <row r="97" spans="1:5" ht="25.5" customHeight="1" x14ac:dyDescent="0.25">
      <c r="A97" s="49">
        <v>3</v>
      </c>
      <c r="B97" s="50">
        <v>3.1</v>
      </c>
      <c r="C97" s="52" t="s">
        <v>51</v>
      </c>
      <c r="D97" s="76" t="s">
        <v>52</v>
      </c>
      <c r="E97" s="99" t="str">
        <f>'Temps 2'!E112</f>
        <v>Experte</v>
      </c>
    </row>
    <row r="98" spans="1:5" x14ac:dyDescent="0.25"/>
    <row r="99" spans="1:5" x14ac:dyDescent="0.25"/>
    <row r="100" spans="1:5" x14ac:dyDescent="0.25"/>
  </sheetData>
  <conditionalFormatting sqref="E1:E1048576">
    <cfRule type="cellIs" dxfId="33" priority="1" operator="equal">
      <formula>"Experte"</formula>
    </cfRule>
    <cfRule type="cellIs" dxfId="32" priority="2" operator="equal">
      <formula>"Avancée"</formula>
    </cfRule>
    <cfRule type="cellIs" dxfId="31" priority="3" operator="equal">
      <formula>"Intermédiaire"</formula>
    </cfRule>
    <cfRule type="cellIs" dxfId="30" priority="4" operator="equal">
      <formula>"Débutante"</formula>
    </cfRule>
  </conditionalFormatting>
  <pageMargins left="0.7" right="0.7" top="0.75" bottom="0.75" header="0.3" footer="0.3"/>
  <pageSetup orientation="landscape" r:id="rId1"/>
  <headerFooter>
    <oddHeader>&amp;CForces et faiblesses | Temps 2</oddHeader>
  </headerFooter>
  <ignoredErrors>
    <ignoredError sqref="E2:E3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"/>
  <sheetViews>
    <sheetView showRowColHeaders="0" tabSelected="1" topLeftCell="A88" zoomScaleNormal="100" workbookViewId="0">
      <selection activeCell="D84" sqref="D84"/>
    </sheetView>
  </sheetViews>
  <sheetFormatPr defaultColWidth="0" defaultRowHeight="15" zeroHeight="1" x14ac:dyDescent="0.25"/>
  <cols>
    <col min="1" max="1" width="9.140625" customWidth="1"/>
    <col min="2" max="2" width="12.7109375" customWidth="1"/>
    <col min="3" max="3" width="15.28515625" customWidth="1"/>
    <col min="4" max="4" width="51.140625" customWidth="1"/>
    <col min="5" max="5" width="14.140625" style="55" customWidth="1"/>
    <col min="6" max="6" width="14" style="55" customWidth="1"/>
    <col min="7" max="7" width="14" style="43" customWidth="1"/>
    <col min="8" max="16384" width="11.42578125" hidden="1"/>
  </cols>
  <sheetData>
    <row r="1" spans="1:7" x14ac:dyDescent="0.25">
      <c r="A1" s="53" t="s">
        <v>225</v>
      </c>
      <c r="B1" s="53" t="s">
        <v>226</v>
      </c>
      <c r="C1" s="47" t="s">
        <v>14</v>
      </c>
      <c r="D1" s="47" t="s">
        <v>15</v>
      </c>
      <c r="E1" s="54" t="s">
        <v>230</v>
      </c>
      <c r="F1" s="54" t="s">
        <v>231</v>
      </c>
      <c r="G1" s="56" t="s">
        <v>232</v>
      </c>
    </row>
    <row r="2" spans="1:7" ht="29.25" customHeight="1" x14ac:dyDescent="0.25">
      <c r="A2" s="44">
        <v>1</v>
      </c>
      <c r="B2" s="42">
        <v>1.1000000000000001</v>
      </c>
      <c r="C2" s="51" t="s">
        <v>2</v>
      </c>
      <c r="D2" s="8" t="s">
        <v>30</v>
      </c>
      <c r="E2" s="105" t="str">
        <f>'Temps 1'!E5</f>
        <v>Intermédiaire</v>
      </c>
      <c r="F2" s="105" t="str">
        <f>'Temps 1'!E5</f>
        <v>Intermédiaire</v>
      </c>
      <c r="G2" s="57" t="str">
        <f>IF(E2=F2,"STABLE",IF(AND(E2="Débutante",F2="Intermédiaire"),"AMÉLIORATION",IF(AND(E2="Débutante",F2="Avancée"),"AMÉLIORATION",IF(AND(E2="Débutante",F2="Experte"),"AMÉLIORATION",IF(AND(E2="Intermédiaire",F2="Avancée"),"AMÉLIORATION",IF(AND(E2="Intermédiaire",F2="Experte"),"AMÉLIORATION",IF(AND(E2="Avancée",F2="Experte"),"AMÉLIORATION","RÉGRESSION")))))))</f>
        <v>STABLE</v>
      </c>
    </row>
    <row r="3" spans="1:7" ht="29.25" customHeight="1" x14ac:dyDescent="0.25">
      <c r="A3" s="44">
        <v>1</v>
      </c>
      <c r="B3" s="42">
        <v>1.1000000000000001</v>
      </c>
      <c r="C3" s="51" t="s">
        <v>4</v>
      </c>
      <c r="D3" s="8" t="s">
        <v>31</v>
      </c>
      <c r="E3" s="105" t="str">
        <f>'Temps 1'!E6</f>
        <v>Avancée</v>
      </c>
      <c r="F3" s="105" t="str">
        <f>'Temps 2'!E6</f>
        <v>Avancée</v>
      </c>
      <c r="G3" s="57" t="str">
        <f>IF(E3=F3,"STABLE",IF(AND(E3="Débutante",F3="Intermédiaire"),"AMÉLIORATION",IF(AND(E3="Débutante",F3="Avancée"),"AMÉLIORATION",IF(AND(E3="Débutante",F3="Experte"),"AMÉLIORATION",IF(AND(E3="Intermédiaire",F3="Avancée"),"AMÉLIORATION",IF(AND(E3="Intermédiaire",F3="Experte"),"AMÉLIORATION",IF(AND(E3="Avancée",F3="Experte"),"AMÉLIORATION","RÉGRESSION")))))))</f>
        <v>STABLE</v>
      </c>
    </row>
    <row r="4" spans="1:7" ht="29.25" customHeight="1" x14ac:dyDescent="0.25">
      <c r="A4" s="44">
        <v>1</v>
      </c>
      <c r="B4" s="42">
        <v>1.1000000000000001</v>
      </c>
      <c r="C4" s="51" t="s">
        <v>5</v>
      </c>
      <c r="D4" s="8" t="s">
        <v>32</v>
      </c>
      <c r="E4" s="105" t="str">
        <f>'Temps 1'!E7</f>
        <v>Intermédiaire</v>
      </c>
      <c r="F4" s="105" t="str">
        <f>'Temps 2'!E7</f>
        <v>Avancée</v>
      </c>
      <c r="G4" s="57" t="str">
        <f t="shared" ref="G4:G67" si="0">IF(E4=F4,"STABLE",IF(AND(E4="Débutante",F4="Intermédiaire"),"AMÉLIORATION",IF(AND(E4="Débutante",F4="Avancée"),"AMÉLIORATION",IF(AND(E4="Débutante",F4="Experte"),"AMÉLIORATION",IF(AND(E4="Intermédiaire",F4="Avancée"),"AMÉLIORATION",IF(AND(E4="Intermédiaire",F4="Experte"),"AMÉLIORATION",IF(AND(E4="Avancée",F4="Experte"),"AMÉLIORATION","RÉGRESSION")))))))</f>
        <v>AMÉLIORATION</v>
      </c>
    </row>
    <row r="5" spans="1:7" ht="29.25" customHeight="1" x14ac:dyDescent="0.25">
      <c r="A5" s="44">
        <v>1</v>
      </c>
      <c r="B5" s="42">
        <v>1.1000000000000001</v>
      </c>
      <c r="C5" s="51" t="s">
        <v>110</v>
      </c>
      <c r="D5" s="8" t="s">
        <v>131</v>
      </c>
      <c r="E5" s="105" t="str">
        <f>'Temps 1'!E8</f>
        <v>à évaluer</v>
      </c>
      <c r="F5" s="105" t="str">
        <f>'Temps 2'!E8</f>
        <v>à évaluer</v>
      </c>
      <c r="G5" s="57" t="str">
        <f t="shared" si="0"/>
        <v>STABLE</v>
      </c>
    </row>
    <row r="6" spans="1:7" ht="29.25" customHeight="1" x14ac:dyDescent="0.25">
      <c r="A6" s="44">
        <v>1</v>
      </c>
      <c r="B6" s="42">
        <v>1.1000000000000001</v>
      </c>
      <c r="C6" s="51" t="s">
        <v>111</v>
      </c>
      <c r="D6" s="8" t="s">
        <v>132</v>
      </c>
      <c r="E6" s="105" t="str">
        <f>'Temps 1'!E9</f>
        <v>Avancée</v>
      </c>
      <c r="F6" s="105" t="str">
        <f>'Temps 2'!E9</f>
        <v>Avancée</v>
      </c>
      <c r="G6" s="57" t="str">
        <f t="shared" si="0"/>
        <v>STABLE</v>
      </c>
    </row>
    <row r="7" spans="1:7" ht="29.25" customHeight="1" x14ac:dyDescent="0.25">
      <c r="A7" s="44">
        <v>1</v>
      </c>
      <c r="B7" s="42">
        <v>1.1000000000000001</v>
      </c>
      <c r="C7" s="51" t="s">
        <v>112</v>
      </c>
      <c r="D7" s="8" t="s">
        <v>133</v>
      </c>
      <c r="E7" s="105" t="str">
        <f>'Temps 1'!E10</f>
        <v>à évaluer</v>
      </c>
      <c r="F7" s="105" t="str">
        <f>'Temps 2'!E10</f>
        <v>à évaluer</v>
      </c>
      <c r="G7" s="57" t="str">
        <f t="shared" si="0"/>
        <v>STABLE</v>
      </c>
    </row>
    <row r="8" spans="1:7" ht="29.25" customHeight="1" x14ac:dyDescent="0.25">
      <c r="A8" s="44">
        <v>1</v>
      </c>
      <c r="B8" s="42">
        <v>1.1000000000000001</v>
      </c>
      <c r="C8" s="51" t="s">
        <v>113</v>
      </c>
      <c r="D8" s="8" t="s">
        <v>134</v>
      </c>
      <c r="E8" s="105" t="str">
        <f>'Temps 1'!E11</f>
        <v>Intermédiaire</v>
      </c>
      <c r="F8" s="105" t="str">
        <f>'Temps 2'!E11</f>
        <v>Intermédiaire</v>
      </c>
      <c r="G8" s="57" t="str">
        <f t="shared" si="0"/>
        <v>STABLE</v>
      </c>
    </row>
    <row r="9" spans="1:7" ht="29.25" customHeight="1" x14ac:dyDescent="0.25">
      <c r="A9" s="44">
        <v>1</v>
      </c>
      <c r="B9" s="42">
        <v>1.1000000000000001</v>
      </c>
      <c r="C9" s="51" t="s">
        <v>114</v>
      </c>
      <c r="D9" s="8" t="s">
        <v>135</v>
      </c>
      <c r="E9" s="105" t="str">
        <f>'Temps 1'!E12</f>
        <v>Experte</v>
      </c>
      <c r="F9" s="105" t="str">
        <f>'Temps 2'!E12</f>
        <v>Experte</v>
      </c>
      <c r="G9" s="57" t="str">
        <f t="shared" si="0"/>
        <v>STABLE</v>
      </c>
    </row>
    <row r="10" spans="1:7" ht="29.25" customHeight="1" x14ac:dyDescent="0.25">
      <c r="A10" s="44">
        <v>1</v>
      </c>
      <c r="B10" s="42">
        <v>1.1000000000000001</v>
      </c>
      <c r="C10" s="51" t="s">
        <v>115</v>
      </c>
      <c r="D10" s="8" t="s">
        <v>136</v>
      </c>
      <c r="E10" s="105" t="str">
        <f>'Temps 1'!E13</f>
        <v>Avancée</v>
      </c>
      <c r="F10" s="105" t="str">
        <f>'Temps 2'!E13</f>
        <v>Experte</v>
      </c>
      <c r="G10" s="57" t="str">
        <f t="shared" si="0"/>
        <v>AMÉLIORATION</v>
      </c>
    </row>
    <row r="11" spans="1:7" ht="29.25" customHeight="1" x14ac:dyDescent="0.25">
      <c r="A11" s="44">
        <v>1</v>
      </c>
      <c r="B11" s="42">
        <v>1.1000000000000001</v>
      </c>
      <c r="C11" s="51" t="s">
        <v>116</v>
      </c>
      <c r="D11" s="8" t="s">
        <v>137</v>
      </c>
      <c r="E11" s="105" t="str">
        <f>'Temps 1'!E14</f>
        <v>Experte</v>
      </c>
      <c r="F11" s="105" t="str">
        <f>'Temps 2'!E14</f>
        <v>Experte</v>
      </c>
      <c r="G11" s="57" t="str">
        <f t="shared" si="0"/>
        <v>STABLE</v>
      </c>
    </row>
    <row r="12" spans="1:7" ht="29.25" customHeight="1" x14ac:dyDescent="0.25">
      <c r="A12" s="44">
        <v>1</v>
      </c>
      <c r="B12" s="42">
        <v>1.1000000000000001</v>
      </c>
      <c r="C12" s="51" t="s">
        <v>117</v>
      </c>
      <c r="D12" s="8" t="s">
        <v>138</v>
      </c>
      <c r="E12" s="105" t="str">
        <f>'Temps 1'!E15</f>
        <v>Experte</v>
      </c>
      <c r="F12" s="105" t="str">
        <f>'Temps 2'!E15</f>
        <v>Experte</v>
      </c>
      <c r="G12" s="57" t="str">
        <f t="shared" si="0"/>
        <v>STABLE</v>
      </c>
    </row>
    <row r="13" spans="1:7" ht="29.25" customHeight="1" x14ac:dyDescent="0.25">
      <c r="A13" s="44">
        <v>1</v>
      </c>
      <c r="B13" s="42">
        <v>1.1000000000000001</v>
      </c>
      <c r="C13" s="51" t="s">
        <v>118</v>
      </c>
      <c r="D13" s="8" t="s">
        <v>139</v>
      </c>
      <c r="E13" s="105" t="str">
        <f>'Temps 1'!E16</f>
        <v>Intermédiaire</v>
      </c>
      <c r="F13" s="105" t="str">
        <f>'Temps 2'!E16</f>
        <v>Intermédiaire</v>
      </c>
      <c r="G13" s="57" t="str">
        <f t="shared" si="0"/>
        <v>STABLE</v>
      </c>
    </row>
    <row r="14" spans="1:7" ht="29.25" customHeight="1" x14ac:dyDescent="0.25">
      <c r="A14" s="44">
        <v>1</v>
      </c>
      <c r="B14" s="42">
        <v>1.1000000000000001</v>
      </c>
      <c r="C14" s="51" t="s">
        <v>119</v>
      </c>
      <c r="D14" s="8" t="s">
        <v>140</v>
      </c>
      <c r="E14" s="105" t="str">
        <f>'Temps 1'!E17</f>
        <v>à évaluer</v>
      </c>
      <c r="F14" s="105" t="str">
        <f>'Temps 2'!E17</f>
        <v>à évaluer</v>
      </c>
      <c r="G14" s="57" t="str">
        <f t="shared" si="0"/>
        <v>STABLE</v>
      </c>
    </row>
    <row r="15" spans="1:7" ht="29.25" customHeight="1" x14ac:dyDescent="0.25">
      <c r="A15" s="44">
        <v>1</v>
      </c>
      <c r="B15" s="42">
        <v>1.1000000000000001</v>
      </c>
      <c r="C15" s="51" t="s">
        <v>120</v>
      </c>
      <c r="D15" s="8" t="s">
        <v>141</v>
      </c>
      <c r="E15" s="105" t="str">
        <f>'Temps 1'!E18</f>
        <v>Avancée</v>
      </c>
      <c r="F15" s="105" t="str">
        <f>'Temps 2'!E18</f>
        <v>Experte</v>
      </c>
      <c r="G15" s="57" t="str">
        <f t="shared" si="0"/>
        <v>AMÉLIORATION</v>
      </c>
    </row>
    <row r="16" spans="1:7" ht="29.25" customHeight="1" x14ac:dyDescent="0.25">
      <c r="A16" s="44">
        <v>1</v>
      </c>
      <c r="B16" s="42">
        <v>1.1000000000000001</v>
      </c>
      <c r="C16" s="51" t="s">
        <v>121</v>
      </c>
      <c r="D16" s="8" t="s">
        <v>142</v>
      </c>
      <c r="E16" s="105" t="str">
        <f>'Temps 1'!E19</f>
        <v>Avancée</v>
      </c>
      <c r="F16" s="105" t="str">
        <f>'Temps 2'!E19</f>
        <v>Experte</v>
      </c>
      <c r="G16" s="57" t="str">
        <f t="shared" si="0"/>
        <v>AMÉLIORATION</v>
      </c>
    </row>
    <row r="17" spans="1:7" ht="29.25" customHeight="1" x14ac:dyDescent="0.25">
      <c r="A17" s="44">
        <v>1</v>
      </c>
      <c r="B17" s="42">
        <v>1.1000000000000001</v>
      </c>
      <c r="C17" s="51" t="s">
        <v>122</v>
      </c>
      <c r="D17" s="8" t="s">
        <v>143</v>
      </c>
      <c r="E17" s="105" t="str">
        <f>'Temps 1'!E20</f>
        <v>à évaluer</v>
      </c>
      <c r="F17" s="105" t="str">
        <f>'Temps 2'!E20</f>
        <v>à évaluer</v>
      </c>
      <c r="G17" s="57" t="str">
        <f t="shared" si="0"/>
        <v>STABLE</v>
      </c>
    </row>
    <row r="18" spans="1:7" ht="52.5" customHeight="1" x14ac:dyDescent="0.25">
      <c r="A18" s="44">
        <v>1</v>
      </c>
      <c r="B18" s="42">
        <v>1.1000000000000001</v>
      </c>
      <c r="C18" s="51" t="s">
        <v>123</v>
      </c>
      <c r="D18" s="8" t="s">
        <v>144</v>
      </c>
      <c r="E18" s="105" t="str">
        <f>'Temps 1'!E21</f>
        <v>à évaluer</v>
      </c>
      <c r="F18" s="105" t="str">
        <f>'Temps 2'!E21</f>
        <v>à évaluer</v>
      </c>
      <c r="G18" s="57" t="str">
        <f t="shared" si="0"/>
        <v>STABLE</v>
      </c>
    </row>
    <row r="19" spans="1:7" ht="29.25" customHeight="1" x14ac:dyDescent="0.25">
      <c r="A19" s="44">
        <v>1</v>
      </c>
      <c r="B19" s="42">
        <v>1.1000000000000001</v>
      </c>
      <c r="C19" s="51" t="s">
        <v>124</v>
      </c>
      <c r="D19" s="8" t="s">
        <v>145</v>
      </c>
      <c r="E19" s="105" t="str">
        <f>'Temps 1'!E22</f>
        <v>à évaluer</v>
      </c>
      <c r="F19" s="105" t="str">
        <f>'Temps 2'!E22</f>
        <v>à évaluer</v>
      </c>
      <c r="G19" s="57" t="str">
        <f t="shared" si="0"/>
        <v>STABLE</v>
      </c>
    </row>
    <row r="20" spans="1:7" ht="29.25" customHeight="1" x14ac:dyDescent="0.25">
      <c r="A20" s="44">
        <v>1</v>
      </c>
      <c r="B20" s="42">
        <v>1.1000000000000001</v>
      </c>
      <c r="C20" s="51" t="s">
        <v>125</v>
      </c>
      <c r="D20" s="8" t="s">
        <v>146</v>
      </c>
      <c r="E20" s="105" t="str">
        <f>'Temps 1'!E23</f>
        <v>à évaluer</v>
      </c>
      <c r="F20" s="105" t="str">
        <f>'Temps 2'!E23</f>
        <v>à évaluer</v>
      </c>
      <c r="G20" s="57" t="str">
        <f t="shared" si="0"/>
        <v>STABLE</v>
      </c>
    </row>
    <row r="21" spans="1:7" ht="44.25" customHeight="1" x14ac:dyDescent="0.25">
      <c r="A21" s="44">
        <v>1</v>
      </c>
      <c r="B21" s="42">
        <v>1.1000000000000001</v>
      </c>
      <c r="C21" s="51" t="s">
        <v>126</v>
      </c>
      <c r="D21" s="8" t="s">
        <v>147</v>
      </c>
      <c r="E21" s="105" t="str">
        <f>'Temps 1'!E24</f>
        <v>à évaluer</v>
      </c>
      <c r="F21" s="105" t="str">
        <f>'Temps 2'!E24</f>
        <v>à évaluer</v>
      </c>
      <c r="G21" s="57" t="str">
        <f t="shared" si="0"/>
        <v>STABLE</v>
      </c>
    </row>
    <row r="22" spans="1:7" ht="29.25" customHeight="1" x14ac:dyDescent="0.25">
      <c r="A22" s="44">
        <v>1</v>
      </c>
      <c r="B22" s="42">
        <v>1.1000000000000001</v>
      </c>
      <c r="C22" s="51" t="s">
        <v>127</v>
      </c>
      <c r="D22" s="8" t="s">
        <v>148</v>
      </c>
      <c r="E22" s="105" t="str">
        <f>'Temps 1'!E25</f>
        <v>à évaluer</v>
      </c>
      <c r="F22" s="105" t="str">
        <f>'Temps 2'!E25</f>
        <v>à évaluer</v>
      </c>
      <c r="G22" s="57" t="str">
        <f t="shared" si="0"/>
        <v>STABLE</v>
      </c>
    </row>
    <row r="23" spans="1:7" ht="29.25" customHeight="1" x14ac:dyDescent="0.25">
      <c r="A23" s="44">
        <v>1</v>
      </c>
      <c r="B23" s="42">
        <v>1.1000000000000001</v>
      </c>
      <c r="C23" s="51" t="s">
        <v>128</v>
      </c>
      <c r="D23" s="8" t="s">
        <v>149</v>
      </c>
      <c r="E23" s="105" t="str">
        <f>'Temps 1'!E26</f>
        <v>à évaluer</v>
      </c>
      <c r="F23" s="105" t="str">
        <f>'Temps 2'!E26</f>
        <v>à évaluer</v>
      </c>
      <c r="G23" s="57" t="str">
        <f t="shared" si="0"/>
        <v>STABLE</v>
      </c>
    </row>
    <row r="24" spans="1:7" ht="29.25" customHeight="1" x14ac:dyDescent="0.25">
      <c r="A24" s="44">
        <v>1</v>
      </c>
      <c r="B24" s="42">
        <v>1.1000000000000001</v>
      </c>
      <c r="C24" s="51" t="s">
        <v>129</v>
      </c>
      <c r="D24" s="8" t="s">
        <v>150</v>
      </c>
      <c r="E24" s="105" t="str">
        <f>'Temps 1'!E27</f>
        <v>Experte</v>
      </c>
      <c r="F24" s="105" t="str">
        <f>'Temps 2'!E27</f>
        <v>Experte</v>
      </c>
      <c r="G24" s="57" t="str">
        <f t="shared" si="0"/>
        <v>STABLE</v>
      </c>
    </row>
    <row r="25" spans="1:7" ht="29.25" customHeight="1" x14ac:dyDescent="0.25">
      <c r="A25" s="44">
        <v>1</v>
      </c>
      <c r="B25" s="42">
        <v>1.1000000000000001</v>
      </c>
      <c r="C25" s="51" t="s">
        <v>130</v>
      </c>
      <c r="D25" s="8" t="s">
        <v>151</v>
      </c>
      <c r="E25" s="105" t="str">
        <f>'Temps 1'!E28</f>
        <v>Intermédiaire</v>
      </c>
      <c r="F25" s="105" t="str">
        <f>'Temps 2'!E28</f>
        <v>Avancée</v>
      </c>
      <c r="G25" s="57" t="str">
        <f t="shared" si="0"/>
        <v>AMÉLIORATION</v>
      </c>
    </row>
    <row r="26" spans="1:7" ht="29.25" customHeight="1" x14ac:dyDescent="0.25">
      <c r="A26" s="44">
        <v>1</v>
      </c>
      <c r="B26" s="42">
        <v>1.2</v>
      </c>
      <c r="C26" s="51" t="s">
        <v>6</v>
      </c>
      <c r="D26" s="8" t="s">
        <v>173</v>
      </c>
      <c r="E26" s="105" t="str">
        <f>'Temps 1'!E30</f>
        <v>à évaluer</v>
      </c>
      <c r="F26" s="105" t="str">
        <f>'Temps 2'!E30</f>
        <v>à évaluer</v>
      </c>
      <c r="G26" s="57" t="str">
        <f t="shared" si="0"/>
        <v>STABLE</v>
      </c>
    </row>
    <row r="27" spans="1:7" ht="29.25" customHeight="1" x14ac:dyDescent="0.25">
      <c r="A27" s="44">
        <v>1</v>
      </c>
      <c r="B27" s="42">
        <v>1.2</v>
      </c>
      <c r="C27" s="51" t="s">
        <v>8</v>
      </c>
      <c r="D27" s="8" t="s">
        <v>174</v>
      </c>
      <c r="E27" s="105" t="str">
        <f>'Temps 1'!E31</f>
        <v>Avancée</v>
      </c>
      <c r="F27" s="105" t="str">
        <f>'Temps 2'!E31</f>
        <v>Avancée</v>
      </c>
      <c r="G27" s="57" t="str">
        <f t="shared" si="0"/>
        <v>STABLE</v>
      </c>
    </row>
    <row r="28" spans="1:7" ht="29.25" customHeight="1" x14ac:dyDescent="0.25">
      <c r="A28" s="44">
        <v>1</v>
      </c>
      <c r="B28" s="42">
        <v>1.2</v>
      </c>
      <c r="C28" s="51" t="s">
        <v>10</v>
      </c>
      <c r="D28" s="8" t="s">
        <v>175</v>
      </c>
      <c r="E28" s="105" t="str">
        <f>'Temps 1'!E32</f>
        <v>Avancée</v>
      </c>
      <c r="F28" s="105" t="str">
        <f>'Temps 2'!E32</f>
        <v>Avancée</v>
      </c>
      <c r="G28" s="57" t="str">
        <f t="shared" si="0"/>
        <v>STABLE</v>
      </c>
    </row>
    <row r="29" spans="1:7" ht="29.25" customHeight="1" x14ac:dyDescent="0.25">
      <c r="A29" s="44">
        <v>1</v>
      </c>
      <c r="B29" s="42">
        <v>1.2</v>
      </c>
      <c r="C29" s="51" t="s">
        <v>11</v>
      </c>
      <c r="D29" s="8" t="s">
        <v>176</v>
      </c>
      <c r="E29" s="105" t="str">
        <f>'Temps 1'!E33</f>
        <v>Experte</v>
      </c>
      <c r="F29" s="105" t="str">
        <f>'Temps 2'!E33</f>
        <v>Experte</v>
      </c>
      <c r="G29" s="57" t="str">
        <f t="shared" si="0"/>
        <v>STABLE</v>
      </c>
    </row>
    <row r="30" spans="1:7" ht="29.25" customHeight="1" x14ac:dyDescent="0.25">
      <c r="A30" s="44">
        <v>1</v>
      </c>
      <c r="B30" s="42">
        <v>1.2</v>
      </c>
      <c r="C30" s="51" t="s">
        <v>13</v>
      </c>
      <c r="D30" s="8" t="s">
        <v>177</v>
      </c>
      <c r="E30" s="105" t="str">
        <f>'Temps 1'!E34</f>
        <v>à évaluer</v>
      </c>
      <c r="F30" s="105" t="str">
        <f>'Temps 2'!E34</f>
        <v>à évaluer</v>
      </c>
      <c r="G30" s="57" t="str">
        <f t="shared" si="0"/>
        <v>STABLE</v>
      </c>
    </row>
    <row r="31" spans="1:7" ht="29.25" customHeight="1" x14ac:dyDescent="0.25">
      <c r="A31" s="44">
        <v>1</v>
      </c>
      <c r="B31" s="42">
        <v>1.2</v>
      </c>
      <c r="C31" s="51" t="s">
        <v>152</v>
      </c>
      <c r="D31" s="8" t="s">
        <v>178</v>
      </c>
      <c r="E31" s="105" t="str">
        <f>'Temps 1'!E35</f>
        <v>à évaluer</v>
      </c>
      <c r="F31" s="105" t="str">
        <f>'Temps 2'!E35</f>
        <v>à évaluer</v>
      </c>
      <c r="G31" s="57" t="str">
        <f t="shared" si="0"/>
        <v>STABLE</v>
      </c>
    </row>
    <row r="32" spans="1:7" ht="29.25" customHeight="1" x14ac:dyDescent="0.25">
      <c r="A32" s="44">
        <v>1</v>
      </c>
      <c r="B32" s="42">
        <v>1.2</v>
      </c>
      <c r="C32" s="51" t="s">
        <v>153</v>
      </c>
      <c r="D32" s="8" t="s">
        <v>179</v>
      </c>
      <c r="E32" s="105" t="str">
        <f>'Temps 1'!E36</f>
        <v>à évaluer</v>
      </c>
      <c r="F32" s="105" t="str">
        <f>'Temps 2'!E36</f>
        <v>à évaluer</v>
      </c>
      <c r="G32" s="57" t="str">
        <f t="shared" si="0"/>
        <v>STABLE</v>
      </c>
    </row>
    <row r="33" spans="1:7" ht="29.25" customHeight="1" x14ac:dyDescent="0.25">
      <c r="A33" s="44">
        <v>1</v>
      </c>
      <c r="B33" s="42">
        <v>1.2</v>
      </c>
      <c r="C33" s="51" t="s">
        <v>154</v>
      </c>
      <c r="D33" s="8" t="s">
        <v>180</v>
      </c>
      <c r="E33" s="105" t="str">
        <f>'Temps 1'!E37</f>
        <v>Intermédiaire</v>
      </c>
      <c r="F33" s="105" t="str">
        <f>'Temps 2'!E37</f>
        <v>Intermédiaire</v>
      </c>
      <c r="G33" s="57" t="str">
        <f t="shared" si="0"/>
        <v>STABLE</v>
      </c>
    </row>
    <row r="34" spans="1:7" ht="29.25" customHeight="1" x14ac:dyDescent="0.25">
      <c r="A34" s="44">
        <v>1</v>
      </c>
      <c r="B34" s="42">
        <v>1.2</v>
      </c>
      <c r="C34" s="51" t="s">
        <v>155</v>
      </c>
      <c r="D34" s="8" t="s">
        <v>181</v>
      </c>
      <c r="E34" s="105" t="str">
        <f>'Temps 1'!E38</f>
        <v>Experte</v>
      </c>
      <c r="F34" s="105" t="str">
        <f>'Temps 2'!E38</f>
        <v>Experte</v>
      </c>
      <c r="G34" s="57" t="str">
        <f t="shared" si="0"/>
        <v>STABLE</v>
      </c>
    </row>
    <row r="35" spans="1:7" ht="29.25" customHeight="1" x14ac:dyDescent="0.25">
      <c r="A35" s="44">
        <v>1</v>
      </c>
      <c r="B35" s="42">
        <v>1.2</v>
      </c>
      <c r="C35" s="51" t="s">
        <v>156</v>
      </c>
      <c r="D35" s="8" t="s">
        <v>182</v>
      </c>
      <c r="E35" s="105" t="str">
        <f>'Temps 1'!E39</f>
        <v>Experte</v>
      </c>
      <c r="F35" s="105" t="str">
        <f>'Temps 2'!E39</f>
        <v>Experte</v>
      </c>
      <c r="G35" s="57" t="str">
        <f t="shared" si="0"/>
        <v>STABLE</v>
      </c>
    </row>
    <row r="36" spans="1:7" ht="29.25" customHeight="1" x14ac:dyDescent="0.25">
      <c r="A36" s="44">
        <v>1</v>
      </c>
      <c r="B36" s="42">
        <v>1.2</v>
      </c>
      <c r="C36" s="51" t="s">
        <v>157</v>
      </c>
      <c r="D36" s="8" t="s">
        <v>183</v>
      </c>
      <c r="E36" s="105" t="str">
        <f>'Temps 1'!E40</f>
        <v>à évaluer</v>
      </c>
      <c r="F36" s="105" t="str">
        <f>'Temps 2'!E40</f>
        <v>à évaluer</v>
      </c>
      <c r="G36" s="57" t="str">
        <f t="shared" si="0"/>
        <v>STABLE</v>
      </c>
    </row>
    <row r="37" spans="1:7" ht="29.25" customHeight="1" x14ac:dyDescent="0.25">
      <c r="A37" s="44">
        <v>1</v>
      </c>
      <c r="B37" s="42">
        <v>1.2</v>
      </c>
      <c r="C37" s="51" t="s">
        <v>158</v>
      </c>
      <c r="D37" s="8" t="s">
        <v>184</v>
      </c>
      <c r="E37" s="105" t="str">
        <f>'Temps 1'!E41</f>
        <v>Avancée</v>
      </c>
      <c r="F37" s="105" t="str">
        <f>'Temps 2'!E41</f>
        <v>Avancée</v>
      </c>
      <c r="G37" s="57" t="str">
        <f t="shared" si="0"/>
        <v>STABLE</v>
      </c>
    </row>
    <row r="38" spans="1:7" ht="29.25" customHeight="1" x14ac:dyDescent="0.25">
      <c r="A38" s="44">
        <v>1</v>
      </c>
      <c r="B38" s="42">
        <v>1.2</v>
      </c>
      <c r="C38" s="51" t="s">
        <v>159</v>
      </c>
      <c r="D38" s="8" t="s">
        <v>185</v>
      </c>
      <c r="E38" s="105" t="str">
        <f>'Temps 1'!E38</f>
        <v>Experte</v>
      </c>
      <c r="F38" s="105" t="str">
        <f>'Temps 2'!E42</f>
        <v>Experte</v>
      </c>
      <c r="G38" s="57" t="str">
        <f t="shared" si="0"/>
        <v>STABLE</v>
      </c>
    </row>
    <row r="39" spans="1:7" ht="29.25" customHeight="1" x14ac:dyDescent="0.25">
      <c r="A39" s="44">
        <v>1</v>
      </c>
      <c r="B39" s="42">
        <v>1.2</v>
      </c>
      <c r="C39" s="51" t="s">
        <v>160</v>
      </c>
      <c r="D39" s="8" t="s">
        <v>186</v>
      </c>
      <c r="E39" s="105" t="str">
        <f>'Temps 1'!E43</f>
        <v>à évaluer</v>
      </c>
      <c r="F39" s="105" t="str">
        <f>'Temps 2'!E43</f>
        <v>à évaluer</v>
      </c>
      <c r="G39" s="57" t="str">
        <f t="shared" si="0"/>
        <v>STABLE</v>
      </c>
    </row>
    <row r="40" spans="1:7" ht="29.25" customHeight="1" x14ac:dyDescent="0.25">
      <c r="A40" s="44">
        <v>1</v>
      </c>
      <c r="B40" s="42">
        <v>1.2</v>
      </c>
      <c r="C40" s="51" t="s">
        <v>161</v>
      </c>
      <c r="D40" s="8" t="s">
        <v>187</v>
      </c>
      <c r="E40" s="105" t="str">
        <f>'Temps 1'!E44</f>
        <v>à évaluer</v>
      </c>
      <c r="F40" s="105" t="str">
        <f>'Temps 2'!E44</f>
        <v>à évaluer</v>
      </c>
      <c r="G40" s="57" t="str">
        <f t="shared" si="0"/>
        <v>STABLE</v>
      </c>
    </row>
    <row r="41" spans="1:7" ht="29.25" customHeight="1" x14ac:dyDescent="0.25">
      <c r="A41" s="44">
        <v>1</v>
      </c>
      <c r="B41" s="42">
        <v>1.2</v>
      </c>
      <c r="C41" s="51" t="s">
        <v>162</v>
      </c>
      <c r="D41" s="8" t="s">
        <v>188</v>
      </c>
      <c r="E41" s="105" t="str">
        <f>'Temps 1'!E45</f>
        <v>à évaluer</v>
      </c>
      <c r="F41" s="105" t="str">
        <f>'Temps 2'!E45</f>
        <v>à évaluer</v>
      </c>
      <c r="G41" s="57" t="str">
        <f t="shared" si="0"/>
        <v>STABLE</v>
      </c>
    </row>
    <row r="42" spans="1:7" ht="29.25" customHeight="1" x14ac:dyDescent="0.25">
      <c r="A42" s="44">
        <v>1</v>
      </c>
      <c r="B42" s="42">
        <v>1.2</v>
      </c>
      <c r="C42" s="51" t="s">
        <v>163</v>
      </c>
      <c r="D42" s="8" t="s">
        <v>189</v>
      </c>
      <c r="E42" s="105" t="str">
        <f>'Temps 1'!E46</f>
        <v>à évaluer</v>
      </c>
      <c r="F42" s="105" t="str">
        <f>'Temps 2'!E46</f>
        <v>à évaluer</v>
      </c>
      <c r="G42" s="57" t="str">
        <f t="shared" si="0"/>
        <v>STABLE</v>
      </c>
    </row>
    <row r="43" spans="1:7" ht="29.25" customHeight="1" x14ac:dyDescent="0.25">
      <c r="A43" s="44">
        <v>1</v>
      </c>
      <c r="B43" s="42">
        <v>1.2</v>
      </c>
      <c r="C43" s="51" t="s">
        <v>164</v>
      </c>
      <c r="D43" s="8" t="s">
        <v>190</v>
      </c>
      <c r="E43" s="105" t="str">
        <f>'Temps 1'!E47</f>
        <v>à évaluer</v>
      </c>
      <c r="F43" s="105" t="str">
        <f>'Temps 2'!E47</f>
        <v>à évaluer</v>
      </c>
      <c r="G43" s="57" t="str">
        <f t="shared" si="0"/>
        <v>STABLE</v>
      </c>
    </row>
    <row r="44" spans="1:7" ht="29.25" customHeight="1" x14ac:dyDescent="0.25">
      <c r="A44" s="44">
        <v>1</v>
      </c>
      <c r="B44" s="42">
        <v>1.2</v>
      </c>
      <c r="C44" s="51" t="s">
        <v>165</v>
      </c>
      <c r="D44" s="8" t="s">
        <v>191</v>
      </c>
      <c r="E44" s="105" t="str">
        <f>'Temps 1'!E48</f>
        <v>Experte</v>
      </c>
      <c r="F44" s="105" t="str">
        <f>'Temps 2'!E48</f>
        <v>Experte</v>
      </c>
      <c r="G44" s="57" t="str">
        <f t="shared" si="0"/>
        <v>STABLE</v>
      </c>
    </row>
    <row r="45" spans="1:7" ht="29.25" customHeight="1" x14ac:dyDescent="0.25">
      <c r="A45" s="44">
        <v>1</v>
      </c>
      <c r="B45" s="42">
        <v>1.2</v>
      </c>
      <c r="C45" s="51" t="s">
        <v>166</v>
      </c>
      <c r="D45" s="8" t="s">
        <v>192</v>
      </c>
      <c r="E45" s="105" t="str">
        <f>'Temps 1'!E49</f>
        <v>Experte</v>
      </c>
      <c r="F45" s="105" t="str">
        <f>'Temps 2'!E49</f>
        <v>Experte</v>
      </c>
      <c r="G45" s="57" t="str">
        <f t="shared" si="0"/>
        <v>STABLE</v>
      </c>
    </row>
    <row r="46" spans="1:7" ht="29.25" customHeight="1" x14ac:dyDescent="0.25">
      <c r="A46" s="44">
        <v>1</v>
      </c>
      <c r="B46" s="42">
        <v>1.2</v>
      </c>
      <c r="C46" s="51" t="s">
        <v>167</v>
      </c>
      <c r="D46" s="8" t="s">
        <v>193</v>
      </c>
      <c r="E46" s="105" t="str">
        <f>'Temps 1'!E50</f>
        <v>Experte</v>
      </c>
      <c r="F46" s="105" t="str">
        <f>'Temps 2'!E50</f>
        <v>Experte</v>
      </c>
      <c r="G46" s="57" t="str">
        <f t="shared" si="0"/>
        <v>STABLE</v>
      </c>
    </row>
    <row r="47" spans="1:7" ht="29.25" customHeight="1" x14ac:dyDescent="0.25">
      <c r="A47" s="44">
        <v>1</v>
      </c>
      <c r="B47" s="42">
        <v>1.2</v>
      </c>
      <c r="C47" s="51" t="s">
        <v>168</v>
      </c>
      <c r="D47" s="8" t="s">
        <v>194</v>
      </c>
      <c r="E47" s="105" t="str">
        <f>'Temps 1'!E51</f>
        <v>Experte</v>
      </c>
      <c r="F47" s="105" t="str">
        <f>'Temps 2'!E51</f>
        <v>Experte</v>
      </c>
      <c r="G47" s="57" t="str">
        <f t="shared" si="0"/>
        <v>STABLE</v>
      </c>
    </row>
    <row r="48" spans="1:7" ht="29.25" customHeight="1" x14ac:dyDescent="0.25">
      <c r="A48" s="44">
        <v>1</v>
      </c>
      <c r="B48" s="42">
        <v>1.2</v>
      </c>
      <c r="C48" s="51" t="s">
        <v>169</v>
      </c>
      <c r="D48" s="8" t="s">
        <v>195</v>
      </c>
      <c r="E48" s="105" t="str">
        <f>'Temps 1'!E52</f>
        <v>Experte</v>
      </c>
      <c r="F48" s="105" t="str">
        <f>'Temps 2'!E52</f>
        <v>Experte</v>
      </c>
      <c r="G48" s="57" t="str">
        <f t="shared" si="0"/>
        <v>STABLE</v>
      </c>
    </row>
    <row r="49" spans="1:7" ht="29.25" customHeight="1" x14ac:dyDescent="0.25">
      <c r="A49" s="44">
        <v>1</v>
      </c>
      <c r="B49" s="42">
        <v>1.2</v>
      </c>
      <c r="C49" s="51" t="s">
        <v>170</v>
      </c>
      <c r="D49" s="8" t="s">
        <v>196</v>
      </c>
      <c r="E49" s="105" t="str">
        <f>'Temps 1'!E53</f>
        <v>Experte</v>
      </c>
      <c r="F49" s="105" t="str">
        <f>'Temps 2'!E53</f>
        <v>Experte</v>
      </c>
      <c r="G49" s="57" t="str">
        <f t="shared" si="0"/>
        <v>STABLE</v>
      </c>
    </row>
    <row r="50" spans="1:7" ht="29.25" customHeight="1" x14ac:dyDescent="0.25">
      <c r="A50" s="44">
        <v>1</v>
      </c>
      <c r="B50" s="42">
        <v>1.2</v>
      </c>
      <c r="C50" s="51" t="s">
        <v>171</v>
      </c>
      <c r="D50" s="8" t="s">
        <v>197</v>
      </c>
      <c r="E50" s="105" t="str">
        <f>'Temps 1'!E54</f>
        <v>Experte</v>
      </c>
      <c r="F50" s="105" t="str">
        <f>'Temps 2'!E54</f>
        <v>Experte</v>
      </c>
      <c r="G50" s="57" t="str">
        <f t="shared" si="0"/>
        <v>STABLE</v>
      </c>
    </row>
    <row r="51" spans="1:7" ht="29.25" customHeight="1" x14ac:dyDescent="0.25">
      <c r="A51" s="44">
        <v>1</v>
      </c>
      <c r="B51" s="42">
        <v>1.2</v>
      </c>
      <c r="C51" s="51" t="s">
        <v>172</v>
      </c>
      <c r="D51" s="8" t="s">
        <v>198</v>
      </c>
      <c r="E51" s="105" t="str">
        <f>'Temps 1'!E55</f>
        <v>Avancée</v>
      </c>
      <c r="F51" s="105" t="str">
        <f>'Temps 2'!E55</f>
        <v>Experte</v>
      </c>
      <c r="G51" s="57" t="str">
        <f t="shared" si="0"/>
        <v>AMÉLIORATION</v>
      </c>
    </row>
    <row r="52" spans="1:7" ht="29.25" customHeight="1" x14ac:dyDescent="0.25">
      <c r="A52" s="44">
        <v>1</v>
      </c>
      <c r="B52" s="42">
        <v>1.3</v>
      </c>
      <c r="C52" s="51" t="s">
        <v>201</v>
      </c>
      <c r="D52" s="8" t="s">
        <v>212</v>
      </c>
      <c r="E52" s="105" t="str">
        <f>'Temps 1'!E57</f>
        <v>à évaluer</v>
      </c>
      <c r="F52" s="105" t="str">
        <f>'Temps 2'!E57</f>
        <v>à évaluer</v>
      </c>
      <c r="G52" s="57" t="str">
        <f t="shared" si="0"/>
        <v>STABLE</v>
      </c>
    </row>
    <row r="53" spans="1:7" ht="29.25" customHeight="1" x14ac:dyDescent="0.25">
      <c r="A53" s="44">
        <v>1</v>
      </c>
      <c r="B53" s="42">
        <v>1.3</v>
      </c>
      <c r="C53" s="51" t="s">
        <v>202</v>
      </c>
      <c r="D53" s="8" t="s">
        <v>213</v>
      </c>
      <c r="E53" s="105" t="str">
        <f>'Temps 1'!E58</f>
        <v>à évaluer</v>
      </c>
      <c r="F53" s="105" t="str">
        <f>'Temps 2'!E58</f>
        <v>à évaluer</v>
      </c>
      <c r="G53" s="57" t="str">
        <f t="shared" si="0"/>
        <v>STABLE</v>
      </c>
    </row>
    <row r="54" spans="1:7" ht="29.25" customHeight="1" x14ac:dyDescent="0.25">
      <c r="A54" s="44">
        <v>1</v>
      </c>
      <c r="B54" s="42">
        <v>1.3</v>
      </c>
      <c r="C54" s="51" t="s">
        <v>203</v>
      </c>
      <c r="D54" s="8" t="s">
        <v>214</v>
      </c>
      <c r="E54" s="105" t="str">
        <f>'Temps 1'!E59</f>
        <v>à évaluer</v>
      </c>
      <c r="F54" s="105" t="str">
        <f>'Temps 2'!E59</f>
        <v>à évaluer</v>
      </c>
      <c r="G54" s="57" t="str">
        <f t="shared" si="0"/>
        <v>STABLE</v>
      </c>
    </row>
    <row r="55" spans="1:7" ht="29.25" customHeight="1" x14ac:dyDescent="0.25">
      <c r="A55" s="44">
        <v>1</v>
      </c>
      <c r="B55" s="42">
        <v>1.3</v>
      </c>
      <c r="C55" s="51" t="s">
        <v>204</v>
      </c>
      <c r="D55" s="8" t="s">
        <v>215</v>
      </c>
      <c r="E55" s="105" t="str">
        <f>'Temps 1'!E60</f>
        <v>à évaluer</v>
      </c>
      <c r="F55" s="105" t="str">
        <f>'Temps 2'!E60</f>
        <v>à évaluer</v>
      </c>
      <c r="G55" s="57" t="str">
        <f t="shared" si="0"/>
        <v>STABLE</v>
      </c>
    </row>
    <row r="56" spans="1:7" ht="29.25" customHeight="1" x14ac:dyDescent="0.25">
      <c r="A56" s="44">
        <v>1</v>
      </c>
      <c r="B56" s="42">
        <v>1.3</v>
      </c>
      <c r="C56" s="51" t="s">
        <v>205</v>
      </c>
      <c r="D56" s="8" t="s">
        <v>216</v>
      </c>
      <c r="E56" s="105" t="str">
        <f>'Temps 1'!E61</f>
        <v>à évaluer</v>
      </c>
      <c r="F56" s="105" t="str">
        <f>'Temps 2'!E61</f>
        <v>à évaluer</v>
      </c>
      <c r="G56" s="57" t="str">
        <f t="shared" si="0"/>
        <v>STABLE</v>
      </c>
    </row>
    <row r="57" spans="1:7" ht="29.25" customHeight="1" x14ac:dyDescent="0.25">
      <c r="A57" s="44">
        <v>1</v>
      </c>
      <c r="B57" s="42">
        <v>1.3</v>
      </c>
      <c r="C57" s="51" t="s">
        <v>206</v>
      </c>
      <c r="D57" s="8" t="s">
        <v>217</v>
      </c>
      <c r="E57" s="105" t="str">
        <f>'Temps 1'!E62</f>
        <v>à évaluer</v>
      </c>
      <c r="F57" s="105" t="str">
        <f>'Temps 2'!E62</f>
        <v>à évaluer</v>
      </c>
      <c r="G57" s="57" t="str">
        <f t="shared" si="0"/>
        <v>STABLE</v>
      </c>
    </row>
    <row r="58" spans="1:7" ht="29.25" customHeight="1" x14ac:dyDescent="0.25">
      <c r="A58" s="44">
        <v>1</v>
      </c>
      <c r="B58" s="42">
        <v>1.3</v>
      </c>
      <c r="C58" s="51" t="s">
        <v>207</v>
      </c>
      <c r="D58" s="8" t="s">
        <v>218</v>
      </c>
      <c r="E58" s="105" t="str">
        <f>'Temps 1'!E63</f>
        <v>à évaluer</v>
      </c>
      <c r="F58" s="105" t="str">
        <f>'Temps 2'!E63</f>
        <v>à évaluer</v>
      </c>
      <c r="G58" s="57" t="str">
        <f t="shared" si="0"/>
        <v>STABLE</v>
      </c>
    </row>
    <row r="59" spans="1:7" ht="29.25" customHeight="1" x14ac:dyDescent="0.25">
      <c r="A59" s="44">
        <v>1</v>
      </c>
      <c r="B59" s="42">
        <v>1.3</v>
      </c>
      <c r="C59" s="51" t="s">
        <v>208</v>
      </c>
      <c r="D59" s="8" t="s">
        <v>219</v>
      </c>
      <c r="E59" s="105" t="str">
        <f>'Temps 1'!E64</f>
        <v>à évaluer</v>
      </c>
      <c r="F59" s="105" t="str">
        <f>'Temps 2'!E64</f>
        <v>à évaluer</v>
      </c>
      <c r="G59" s="57" t="str">
        <f t="shared" si="0"/>
        <v>STABLE</v>
      </c>
    </row>
    <row r="60" spans="1:7" ht="29.25" customHeight="1" x14ac:dyDescent="0.25">
      <c r="A60" s="44">
        <v>1</v>
      </c>
      <c r="B60" s="42">
        <v>1.3</v>
      </c>
      <c r="C60" s="51" t="s">
        <v>209</v>
      </c>
      <c r="D60" s="8" t="s">
        <v>220</v>
      </c>
      <c r="E60" s="105" t="str">
        <f>'Temps 1'!E65</f>
        <v>à évaluer</v>
      </c>
      <c r="F60" s="105" t="str">
        <f>'Temps 2'!E65</f>
        <v>à évaluer</v>
      </c>
      <c r="G60" s="57" t="str">
        <f t="shared" si="0"/>
        <v>STABLE</v>
      </c>
    </row>
    <row r="61" spans="1:7" ht="29.25" customHeight="1" x14ac:dyDescent="0.25">
      <c r="A61" s="44">
        <v>1</v>
      </c>
      <c r="B61" s="42">
        <v>1.3</v>
      </c>
      <c r="C61" s="51" t="s">
        <v>210</v>
      </c>
      <c r="D61" s="8" t="s">
        <v>221</v>
      </c>
      <c r="E61" s="105" t="str">
        <f>'Temps 1'!E66</f>
        <v>à évaluer</v>
      </c>
      <c r="F61" s="105" t="str">
        <f>'Temps 2'!E66</f>
        <v>à évaluer</v>
      </c>
      <c r="G61" s="57" t="str">
        <f t="shared" si="0"/>
        <v>STABLE</v>
      </c>
    </row>
    <row r="62" spans="1:7" ht="29.25" customHeight="1" x14ac:dyDescent="0.25">
      <c r="A62" s="44">
        <v>1</v>
      </c>
      <c r="B62" s="42">
        <v>1.3</v>
      </c>
      <c r="C62" s="51" t="s">
        <v>211</v>
      </c>
      <c r="D62" s="8" t="s">
        <v>222</v>
      </c>
      <c r="E62" s="105" t="str">
        <f>'Temps 1'!E67</f>
        <v>à évaluer</v>
      </c>
      <c r="F62" s="105" t="str">
        <f>'Temps 2'!E67</f>
        <v>à évaluer</v>
      </c>
      <c r="G62" s="57" t="str">
        <f t="shared" si="0"/>
        <v>STABLE</v>
      </c>
    </row>
    <row r="63" spans="1:7" ht="29.25" customHeight="1" x14ac:dyDescent="0.25">
      <c r="A63" s="44">
        <v>2</v>
      </c>
      <c r="B63" s="42">
        <v>2.1</v>
      </c>
      <c r="C63" s="51" t="s">
        <v>26</v>
      </c>
      <c r="D63" s="8" t="s">
        <v>105</v>
      </c>
      <c r="E63" s="105" t="str">
        <f>'Temps 1'!E71</f>
        <v>Avancée</v>
      </c>
      <c r="F63" s="105" t="str">
        <f>'Temps 2'!E71</f>
        <v>Experte</v>
      </c>
      <c r="G63" s="57" t="str">
        <f t="shared" si="0"/>
        <v>AMÉLIORATION</v>
      </c>
    </row>
    <row r="64" spans="1:7" ht="29.25" customHeight="1" x14ac:dyDescent="0.25">
      <c r="A64" s="44">
        <v>2</v>
      </c>
      <c r="B64" s="42">
        <v>2.1</v>
      </c>
      <c r="C64" s="51" t="s">
        <v>27</v>
      </c>
      <c r="D64" s="8" t="s">
        <v>106</v>
      </c>
      <c r="E64" s="105" t="str">
        <f>'Temps 1'!E72</f>
        <v>Avancée</v>
      </c>
      <c r="F64" s="105" t="str">
        <f>'Temps 2'!E72</f>
        <v>Experte</v>
      </c>
      <c r="G64" s="57" t="str">
        <f t="shared" si="0"/>
        <v>AMÉLIORATION</v>
      </c>
    </row>
    <row r="65" spans="1:7" ht="29.25" customHeight="1" x14ac:dyDescent="0.25">
      <c r="A65" s="44">
        <v>2</v>
      </c>
      <c r="B65" s="42">
        <v>2.1</v>
      </c>
      <c r="C65" s="51" t="s">
        <v>28</v>
      </c>
      <c r="D65" s="8" t="s">
        <v>107</v>
      </c>
      <c r="E65" s="105" t="str">
        <f>'Temps 1'!E73</f>
        <v>Experte</v>
      </c>
      <c r="F65" s="105" t="str">
        <f>'Temps 2'!E73</f>
        <v>Experte</v>
      </c>
      <c r="G65" s="57" t="str">
        <f t="shared" si="0"/>
        <v>STABLE</v>
      </c>
    </row>
    <row r="66" spans="1:7" ht="29.25" customHeight="1" x14ac:dyDescent="0.25">
      <c r="A66" s="44">
        <v>2</v>
      </c>
      <c r="B66" s="42">
        <v>2.1</v>
      </c>
      <c r="C66" s="51" t="s">
        <v>108</v>
      </c>
      <c r="D66" s="8" t="s">
        <v>109</v>
      </c>
      <c r="E66" s="105" t="str">
        <f>'Temps 1'!E74</f>
        <v>Experte</v>
      </c>
      <c r="F66" s="105" t="str">
        <f>'Temps 2'!E74</f>
        <v>Experte</v>
      </c>
      <c r="G66" s="57" t="str">
        <f t="shared" si="0"/>
        <v>STABLE</v>
      </c>
    </row>
    <row r="67" spans="1:7" ht="29.25" customHeight="1" x14ac:dyDescent="0.25">
      <c r="A67" s="44">
        <v>2</v>
      </c>
      <c r="B67" s="42">
        <v>2.2000000000000002</v>
      </c>
      <c r="C67" s="51" t="s">
        <v>29</v>
      </c>
      <c r="D67" s="75" t="s">
        <v>98</v>
      </c>
      <c r="E67" s="105" t="str">
        <f>'Temps 1'!E76</f>
        <v>Avancée</v>
      </c>
      <c r="F67" s="105" t="str">
        <f>'Temps 2'!E76</f>
        <v>Experte</v>
      </c>
      <c r="G67" s="57" t="str">
        <f t="shared" si="0"/>
        <v>AMÉLIORATION</v>
      </c>
    </row>
    <row r="68" spans="1:7" ht="29.25" customHeight="1" x14ac:dyDescent="0.25">
      <c r="A68" s="44">
        <v>2</v>
      </c>
      <c r="B68" s="42">
        <v>2.2000000000000002</v>
      </c>
      <c r="C68" s="51" t="s">
        <v>99</v>
      </c>
      <c r="D68" s="75" t="s">
        <v>100</v>
      </c>
      <c r="E68" s="105" t="str">
        <f>'Temps 1'!E77</f>
        <v>Experte</v>
      </c>
      <c r="F68" s="105" t="str">
        <f>'Temps 2'!E77</f>
        <v>Experte</v>
      </c>
      <c r="G68" s="57" t="str">
        <f t="shared" ref="G68:G97" si="1">IF(E68=F68,"STABLE",IF(AND(E68="Débutante",F68="Intermédiaire"),"AMÉLIORATION",IF(AND(E68="Débutante",F68="Avancée"),"AMÉLIORATION",IF(AND(E68="Débutante",F68="Experte"),"AMÉLIORATION",IF(AND(E68="Intermédiaire",F68="Avancée"),"AMÉLIORATION",IF(AND(E68="Intermédiaire",F68="Experte"),"AMÉLIORATION",IF(AND(E68="Avancée",F68="Experte"),"AMÉLIORATION","RÉGRESSION")))))))</f>
        <v>STABLE</v>
      </c>
    </row>
    <row r="69" spans="1:7" ht="29.25" customHeight="1" x14ac:dyDescent="0.25">
      <c r="A69" s="44">
        <v>2</v>
      </c>
      <c r="B69" s="42">
        <v>2.2000000000000002</v>
      </c>
      <c r="C69" s="51" t="s">
        <v>101</v>
      </c>
      <c r="D69" s="75" t="s">
        <v>102</v>
      </c>
      <c r="E69" s="105" t="str">
        <f>'Temps 1'!E78</f>
        <v>Avancée</v>
      </c>
      <c r="F69" s="105" t="str">
        <f>'Temps 2'!E78</f>
        <v>Experte</v>
      </c>
      <c r="G69" s="57" t="str">
        <f t="shared" si="1"/>
        <v>AMÉLIORATION</v>
      </c>
    </row>
    <row r="70" spans="1:7" ht="29.25" customHeight="1" x14ac:dyDescent="0.25">
      <c r="A70" s="44">
        <v>2</v>
      </c>
      <c r="B70" s="42">
        <v>2.2000000000000002</v>
      </c>
      <c r="C70" s="128" t="s">
        <v>103</v>
      </c>
      <c r="D70" s="75" t="s">
        <v>104</v>
      </c>
      <c r="E70" s="105" t="str">
        <f>'Temps 1'!E79</f>
        <v>Avancée</v>
      </c>
      <c r="F70" s="105" t="str">
        <f>'Temps 2'!E79</f>
        <v>Experte</v>
      </c>
      <c r="G70" s="57" t="str">
        <f t="shared" si="1"/>
        <v>AMÉLIORATION</v>
      </c>
    </row>
    <row r="71" spans="1:7" ht="29.25" customHeight="1" x14ac:dyDescent="0.25">
      <c r="A71" s="44">
        <v>2</v>
      </c>
      <c r="B71" s="42">
        <v>2.2999999999999998</v>
      </c>
      <c r="C71" s="51" t="s">
        <v>68</v>
      </c>
      <c r="D71" s="75" t="s">
        <v>69</v>
      </c>
      <c r="E71" s="105" t="str">
        <f>'Temps 1'!E81</f>
        <v>Experte</v>
      </c>
      <c r="F71" s="105" t="str">
        <f>'Temps 2'!E81</f>
        <v>Experte</v>
      </c>
      <c r="G71" s="57" t="str">
        <f t="shared" si="1"/>
        <v>STABLE</v>
      </c>
    </row>
    <row r="72" spans="1:7" ht="29.25" customHeight="1" x14ac:dyDescent="0.25">
      <c r="A72" s="44">
        <v>2</v>
      </c>
      <c r="B72" s="42">
        <v>2.2999999999999998</v>
      </c>
      <c r="C72" s="51" t="s">
        <v>70</v>
      </c>
      <c r="D72" s="75" t="s">
        <v>71</v>
      </c>
      <c r="E72" s="105" t="str">
        <f>'Temps 1'!E82</f>
        <v>Experte</v>
      </c>
      <c r="F72" s="105" t="str">
        <f>'Temps 2'!E82</f>
        <v>Experte</v>
      </c>
      <c r="G72" s="57" t="str">
        <f t="shared" si="1"/>
        <v>STABLE</v>
      </c>
    </row>
    <row r="73" spans="1:7" ht="29.25" customHeight="1" x14ac:dyDescent="0.25">
      <c r="A73" s="44">
        <v>2</v>
      </c>
      <c r="B73" s="42">
        <v>2.2999999999999998</v>
      </c>
      <c r="C73" s="51" t="s">
        <v>72</v>
      </c>
      <c r="D73" s="75" t="s">
        <v>73</v>
      </c>
      <c r="E73" s="105" t="str">
        <f>'Temps 1'!E83</f>
        <v>Experte</v>
      </c>
      <c r="F73" s="105" t="str">
        <f>'Temps 2'!E83</f>
        <v>Experte</v>
      </c>
      <c r="G73" s="57" t="str">
        <f t="shared" si="1"/>
        <v>STABLE</v>
      </c>
    </row>
    <row r="74" spans="1:7" ht="29.25" customHeight="1" x14ac:dyDescent="0.25">
      <c r="A74" s="44">
        <v>2</v>
      </c>
      <c r="B74" s="42">
        <v>2.2999999999999998</v>
      </c>
      <c r="C74" s="51" t="s">
        <v>74</v>
      </c>
      <c r="D74" s="75" t="s">
        <v>75</v>
      </c>
      <c r="E74" s="105" t="str">
        <f>'Temps 1'!E84</f>
        <v>Avancée</v>
      </c>
      <c r="F74" s="105" t="str">
        <f>'Temps 2'!E84</f>
        <v>Experte</v>
      </c>
      <c r="G74" s="57" t="str">
        <f t="shared" si="1"/>
        <v>AMÉLIORATION</v>
      </c>
    </row>
    <row r="75" spans="1:7" ht="29.25" customHeight="1" x14ac:dyDescent="0.25">
      <c r="A75" s="44">
        <v>2</v>
      </c>
      <c r="B75" s="42">
        <v>2.2999999999999998</v>
      </c>
      <c r="C75" s="128" t="s">
        <v>76</v>
      </c>
      <c r="D75" s="75" t="s">
        <v>77</v>
      </c>
      <c r="E75" s="105" t="str">
        <f>'Temps 1'!E85</f>
        <v>Avancée</v>
      </c>
      <c r="F75" s="105" t="str">
        <f>'Temps 2'!E85</f>
        <v>Experte</v>
      </c>
      <c r="G75" s="57" t="str">
        <f t="shared" si="1"/>
        <v>AMÉLIORATION</v>
      </c>
    </row>
    <row r="76" spans="1:7" ht="29.25" customHeight="1" x14ac:dyDescent="0.25">
      <c r="A76" s="44">
        <v>2</v>
      </c>
      <c r="B76" s="42">
        <v>2.4</v>
      </c>
      <c r="C76" s="51" t="s">
        <v>80</v>
      </c>
      <c r="D76" s="75" t="s">
        <v>81</v>
      </c>
      <c r="E76" s="105" t="str">
        <f>'Temps 1'!E87</f>
        <v>Avancée</v>
      </c>
      <c r="F76" s="105" t="str">
        <f>'Temps 2'!E87</f>
        <v>Experte</v>
      </c>
      <c r="G76" s="57" t="str">
        <f t="shared" si="1"/>
        <v>AMÉLIORATION</v>
      </c>
    </row>
    <row r="77" spans="1:7" ht="29.25" customHeight="1" x14ac:dyDescent="0.25">
      <c r="A77" s="44">
        <v>2</v>
      </c>
      <c r="B77" s="42">
        <v>2.4</v>
      </c>
      <c r="C77" s="51" t="s">
        <v>82</v>
      </c>
      <c r="D77" s="75" t="s">
        <v>83</v>
      </c>
      <c r="E77" s="105" t="str">
        <f>'Temps 1'!E88</f>
        <v>Experte</v>
      </c>
      <c r="F77" s="105" t="str">
        <f>'Temps 2'!E88</f>
        <v>Experte</v>
      </c>
      <c r="G77" s="57" t="str">
        <f t="shared" si="1"/>
        <v>STABLE</v>
      </c>
    </row>
    <row r="78" spans="1:7" ht="29.25" customHeight="1" x14ac:dyDescent="0.25">
      <c r="A78" s="44">
        <v>2</v>
      </c>
      <c r="B78" s="42">
        <v>2.5</v>
      </c>
      <c r="C78" s="51" t="s">
        <v>86</v>
      </c>
      <c r="D78" s="75" t="s">
        <v>87</v>
      </c>
      <c r="E78" s="105" t="str">
        <f>'Temps 1'!E90</f>
        <v>Avancée</v>
      </c>
      <c r="F78" s="105" t="str">
        <f>'Temps 2'!E90</f>
        <v>Experte</v>
      </c>
      <c r="G78" s="57" t="str">
        <f t="shared" si="1"/>
        <v>AMÉLIORATION</v>
      </c>
    </row>
    <row r="79" spans="1:7" ht="29.25" customHeight="1" x14ac:dyDescent="0.25">
      <c r="A79" s="44">
        <v>2</v>
      </c>
      <c r="B79" s="42">
        <v>2.5</v>
      </c>
      <c r="C79" s="51" t="s">
        <v>88</v>
      </c>
      <c r="D79" s="75" t="s">
        <v>89</v>
      </c>
      <c r="E79" s="105" t="str">
        <f>'Temps 1'!E91</f>
        <v>Experte</v>
      </c>
      <c r="F79" s="105" t="str">
        <f>'Temps 2'!E91</f>
        <v>Experte</v>
      </c>
      <c r="G79" s="57" t="str">
        <f t="shared" si="1"/>
        <v>STABLE</v>
      </c>
    </row>
    <row r="80" spans="1:7" ht="29.25" customHeight="1" x14ac:dyDescent="0.25">
      <c r="A80" s="44">
        <v>2</v>
      </c>
      <c r="B80" s="42">
        <v>2.5</v>
      </c>
      <c r="C80" s="51" t="s">
        <v>90</v>
      </c>
      <c r="D80" s="75" t="s">
        <v>91</v>
      </c>
      <c r="E80" s="105" t="str">
        <f>'Temps 1'!E92</f>
        <v>Avancée</v>
      </c>
      <c r="F80" s="105" t="str">
        <f>'Temps 2'!E92</f>
        <v>Avancée</v>
      </c>
      <c r="G80" s="57" t="str">
        <f t="shared" si="1"/>
        <v>STABLE</v>
      </c>
    </row>
    <row r="81" spans="1:7" ht="29.25" customHeight="1" x14ac:dyDescent="0.25">
      <c r="A81" s="44">
        <v>2</v>
      </c>
      <c r="B81" s="42">
        <v>2.5</v>
      </c>
      <c r="C81" s="51" t="s">
        <v>92</v>
      </c>
      <c r="D81" s="75" t="s">
        <v>93</v>
      </c>
      <c r="E81" s="105" t="str">
        <f>'Temps 1'!E93</f>
        <v>Avancée</v>
      </c>
      <c r="F81" s="105" t="str">
        <f>'Temps 2'!E93</f>
        <v>Experte</v>
      </c>
      <c r="G81" s="57" t="str">
        <f t="shared" si="1"/>
        <v>AMÉLIORATION</v>
      </c>
    </row>
    <row r="82" spans="1:7" ht="29.25" customHeight="1" x14ac:dyDescent="0.25">
      <c r="A82" s="44">
        <v>2</v>
      </c>
      <c r="B82" s="42">
        <v>2.5</v>
      </c>
      <c r="C82" s="51" t="s">
        <v>94</v>
      </c>
      <c r="D82" s="75" t="s">
        <v>95</v>
      </c>
      <c r="E82" s="105" t="str">
        <f>'Temps 1'!E94</f>
        <v>Experte</v>
      </c>
      <c r="F82" s="105" t="str">
        <f>'Temps 2'!E94</f>
        <v>Experte</v>
      </c>
      <c r="G82" s="57" t="str">
        <f t="shared" si="1"/>
        <v>STABLE</v>
      </c>
    </row>
    <row r="83" spans="1:7" ht="29.25" customHeight="1" x14ac:dyDescent="0.25">
      <c r="A83" s="44">
        <v>2</v>
      </c>
      <c r="B83" s="42">
        <v>2.5</v>
      </c>
      <c r="C83" s="128" t="s">
        <v>96</v>
      </c>
      <c r="D83" s="75" t="s">
        <v>97</v>
      </c>
      <c r="E83" s="105" t="str">
        <f>'Temps 1'!E95</f>
        <v>Avancée</v>
      </c>
      <c r="F83" s="105" t="str">
        <f>'Temps 2'!E95</f>
        <v>Experte</v>
      </c>
      <c r="G83" s="57" t="str">
        <f t="shared" si="1"/>
        <v>AMÉLIORATION</v>
      </c>
    </row>
    <row r="84" spans="1:7" ht="29.25" customHeight="1" x14ac:dyDescent="0.25">
      <c r="A84" s="44">
        <v>3</v>
      </c>
      <c r="B84" s="42">
        <v>3.1</v>
      </c>
      <c r="C84" s="128" t="s">
        <v>38</v>
      </c>
      <c r="D84" s="75" t="s">
        <v>65</v>
      </c>
      <c r="E84" s="105" t="str">
        <f>'Temps 1'!E99</f>
        <v>Avancée</v>
      </c>
      <c r="F84" s="105" t="str">
        <f>'Temps 2'!E99</f>
        <v>Experte</v>
      </c>
      <c r="G84" s="57" t="str">
        <f t="shared" si="1"/>
        <v>AMÉLIORATION</v>
      </c>
    </row>
    <row r="85" spans="1:7" ht="29.25" customHeight="1" x14ac:dyDescent="0.25">
      <c r="A85" s="44">
        <v>3</v>
      </c>
      <c r="B85" s="42">
        <v>3.1</v>
      </c>
      <c r="C85" s="51" t="s">
        <v>39</v>
      </c>
      <c r="D85" s="75" t="s">
        <v>64</v>
      </c>
      <c r="E85" s="105" t="str">
        <f>'Temps 1'!E100</f>
        <v>Experte</v>
      </c>
      <c r="F85" s="105" t="str">
        <f>'Temps 2'!E100</f>
        <v>Experte</v>
      </c>
      <c r="G85" s="57" t="str">
        <f t="shared" si="1"/>
        <v>STABLE</v>
      </c>
    </row>
    <row r="86" spans="1:7" ht="29.25" customHeight="1" x14ac:dyDescent="0.25">
      <c r="A86" s="44">
        <v>3</v>
      </c>
      <c r="B86" s="42">
        <v>3.1</v>
      </c>
      <c r="C86" s="51" t="s">
        <v>40</v>
      </c>
      <c r="D86" s="75" t="s">
        <v>63</v>
      </c>
      <c r="E86" s="105" t="str">
        <f>'Temps 1'!E101</f>
        <v>Experte</v>
      </c>
      <c r="F86" s="105" t="str">
        <f>'Temps 2'!E101</f>
        <v>Experte</v>
      </c>
      <c r="G86" s="57" t="str">
        <f t="shared" si="1"/>
        <v>STABLE</v>
      </c>
    </row>
    <row r="87" spans="1:7" ht="29.25" customHeight="1" x14ac:dyDescent="0.25">
      <c r="A87" s="44">
        <v>3</v>
      </c>
      <c r="B87" s="42">
        <v>3.1</v>
      </c>
      <c r="C87" s="128" t="s">
        <v>41</v>
      </c>
      <c r="D87" s="75" t="s">
        <v>62</v>
      </c>
      <c r="E87" s="105" t="str">
        <f>'Temps 1'!E102</f>
        <v>Avancée</v>
      </c>
      <c r="F87" s="105" t="str">
        <f>'Temps 2'!E102</f>
        <v>Experte</v>
      </c>
      <c r="G87" s="57" t="str">
        <f t="shared" si="1"/>
        <v>AMÉLIORATION</v>
      </c>
    </row>
    <row r="88" spans="1:7" ht="29.25" customHeight="1" x14ac:dyDescent="0.25">
      <c r="A88" s="44">
        <v>3</v>
      </c>
      <c r="B88" s="42">
        <v>3.1</v>
      </c>
      <c r="C88" s="51" t="s">
        <v>42</v>
      </c>
      <c r="D88" s="75" t="s">
        <v>61</v>
      </c>
      <c r="E88" s="105" t="str">
        <f>'Temps 1'!E103</f>
        <v>Avancée</v>
      </c>
      <c r="F88" s="105" t="str">
        <f>'Temps 2'!E103</f>
        <v>Avancée</v>
      </c>
      <c r="G88" s="57" t="str">
        <f t="shared" si="1"/>
        <v>STABLE</v>
      </c>
    </row>
    <row r="89" spans="1:7" ht="29.25" customHeight="1" x14ac:dyDescent="0.25">
      <c r="A89" s="44">
        <v>3</v>
      </c>
      <c r="B89" s="42">
        <v>3.1</v>
      </c>
      <c r="C89" s="51" t="s">
        <v>43</v>
      </c>
      <c r="D89" s="75" t="s">
        <v>60</v>
      </c>
      <c r="E89" s="105" t="str">
        <f>'Temps 1'!E104</f>
        <v>Experte</v>
      </c>
      <c r="F89" s="105" t="str">
        <f>'Temps 2'!E104</f>
        <v>Experte</v>
      </c>
      <c r="G89" s="57" t="str">
        <f t="shared" si="1"/>
        <v>STABLE</v>
      </c>
    </row>
    <row r="90" spans="1:7" ht="29.25" customHeight="1" x14ac:dyDescent="0.25">
      <c r="A90" s="44">
        <v>3</v>
      </c>
      <c r="B90" s="42">
        <v>3.1</v>
      </c>
      <c r="C90" s="51" t="s">
        <v>44</v>
      </c>
      <c r="D90" s="75" t="s">
        <v>59</v>
      </c>
      <c r="E90" s="105" t="str">
        <f>'Temps 1'!E105</f>
        <v>Experte</v>
      </c>
      <c r="F90" s="105" t="str">
        <f>'Temps 2'!E105</f>
        <v>Experte</v>
      </c>
      <c r="G90" s="57" t="str">
        <f t="shared" si="1"/>
        <v>STABLE</v>
      </c>
    </row>
    <row r="91" spans="1:7" ht="29.25" customHeight="1" x14ac:dyDescent="0.25">
      <c r="A91" s="44">
        <v>3</v>
      </c>
      <c r="B91" s="42">
        <v>3.1</v>
      </c>
      <c r="C91" s="51" t="s">
        <v>45</v>
      </c>
      <c r="D91" s="75" t="s">
        <v>58</v>
      </c>
      <c r="E91" s="105" t="str">
        <f>'Temps 1'!E106</f>
        <v>Experte</v>
      </c>
      <c r="F91" s="105" t="str">
        <f>'Temps 2'!E106</f>
        <v>Experte</v>
      </c>
      <c r="G91" s="57" t="str">
        <f t="shared" si="1"/>
        <v>STABLE</v>
      </c>
    </row>
    <row r="92" spans="1:7" ht="29.25" customHeight="1" x14ac:dyDescent="0.25">
      <c r="A92" s="44">
        <v>3</v>
      </c>
      <c r="B92" s="42">
        <v>3.1</v>
      </c>
      <c r="C92" s="128" t="s">
        <v>46</v>
      </c>
      <c r="D92" s="75" t="s">
        <v>57</v>
      </c>
      <c r="E92" s="105" t="str">
        <f>'Temps 1'!E107</f>
        <v>Avancée</v>
      </c>
      <c r="F92" s="105" t="str">
        <f>'Temps 2'!E107</f>
        <v>Experte</v>
      </c>
      <c r="G92" s="57" t="str">
        <f t="shared" si="1"/>
        <v>AMÉLIORATION</v>
      </c>
    </row>
    <row r="93" spans="1:7" ht="29.25" customHeight="1" x14ac:dyDescent="0.25">
      <c r="A93" s="44">
        <v>3</v>
      </c>
      <c r="B93" s="42">
        <v>3.1</v>
      </c>
      <c r="C93" s="51" t="s">
        <v>47</v>
      </c>
      <c r="D93" s="75" t="s">
        <v>56</v>
      </c>
      <c r="E93" s="105" t="str">
        <f>'Temps 1'!E108</f>
        <v>Experte</v>
      </c>
      <c r="F93" s="105" t="str">
        <f>'Temps 2'!E108</f>
        <v>Experte</v>
      </c>
      <c r="G93" s="57" t="str">
        <f t="shared" si="1"/>
        <v>STABLE</v>
      </c>
    </row>
    <row r="94" spans="1:7" ht="29.25" customHeight="1" x14ac:dyDescent="0.25">
      <c r="A94" s="44">
        <v>3</v>
      </c>
      <c r="B94" s="42">
        <v>3.1</v>
      </c>
      <c r="C94" s="128" t="s">
        <v>48</v>
      </c>
      <c r="D94" s="75" t="s">
        <v>55</v>
      </c>
      <c r="E94" s="105" t="str">
        <f>'Temps 1'!E109</f>
        <v>Avancée</v>
      </c>
      <c r="F94" s="105" t="str">
        <f>'Temps 2'!E109</f>
        <v>Experte</v>
      </c>
      <c r="G94" s="57" t="str">
        <f t="shared" si="1"/>
        <v>AMÉLIORATION</v>
      </c>
    </row>
    <row r="95" spans="1:7" ht="29.25" customHeight="1" x14ac:dyDescent="0.25">
      <c r="A95" s="44">
        <v>3</v>
      </c>
      <c r="B95" s="42">
        <v>3.1</v>
      </c>
      <c r="C95" s="51" t="s">
        <v>49</v>
      </c>
      <c r="D95" s="75" t="s">
        <v>54</v>
      </c>
      <c r="E95" s="105" t="str">
        <f>'Temps 1'!E110</f>
        <v>Experte</v>
      </c>
      <c r="F95" s="105" t="str">
        <f>'Temps 2'!E110</f>
        <v>Experte</v>
      </c>
      <c r="G95" s="57" t="str">
        <f t="shared" si="1"/>
        <v>STABLE</v>
      </c>
    </row>
    <row r="96" spans="1:7" ht="29.25" customHeight="1" x14ac:dyDescent="0.25">
      <c r="A96" s="44">
        <v>3</v>
      </c>
      <c r="B96" s="42">
        <v>3.1</v>
      </c>
      <c r="C96" s="51" t="s">
        <v>50</v>
      </c>
      <c r="D96" s="75" t="s">
        <v>53</v>
      </c>
      <c r="E96" s="105" t="str">
        <f>'Temps 1'!E111</f>
        <v>Avancée</v>
      </c>
      <c r="F96" s="105" t="str">
        <f>'Temps 2'!E111</f>
        <v>Avancée</v>
      </c>
      <c r="G96" s="57" t="str">
        <f t="shared" si="1"/>
        <v>STABLE</v>
      </c>
    </row>
    <row r="97" spans="1:7" ht="29.25" customHeight="1" x14ac:dyDescent="0.25">
      <c r="A97" s="49">
        <v>3</v>
      </c>
      <c r="B97" s="50">
        <v>3.1</v>
      </c>
      <c r="C97" s="129" t="s">
        <v>51</v>
      </c>
      <c r="D97" s="76" t="s">
        <v>52</v>
      </c>
      <c r="E97" s="106" t="str">
        <f>'Temps 1'!E112</f>
        <v>Avancée</v>
      </c>
      <c r="F97" s="106" t="str">
        <f>'Temps 2'!E112</f>
        <v>Experte</v>
      </c>
      <c r="G97" s="57" t="str">
        <f t="shared" si="1"/>
        <v>AMÉLIORATION</v>
      </c>
    </row>
    <row r="98" spans="1:7" x14ac:dyDescent="0.25"/>
    <row r="99" spans="1:7" x14ac:dyDescent="0.25"/>
    <row r="100" spans="1:7" x14ac:dyDescent="0.25"/>
  </sheetData>
  <conditionalFormatting sqref="G2:G97">
    <cfRule type="cellIs" dxfId="21" priority="10" operator="equal">
      <formula>"STABLE"</formula>
    </cfRule>
    <cfRule type="cellIs" dxfId="20" priority="11" operator="equal">
      <formula>"RÉGRESSION"</formula>
    </cfRule>
    <cfRule type="cellIs" dxfId="19" priority="12" operator="equal">
      <formula>"AMÉLIORATION"</formula>
    </cfRule>
  </conditionalFormatting>
  <conditionalFormatting sqref="E2:F97">
    <cfRule type="cellIs" dxfId="18" priority="2" operator="equal">
      <formula>"Experte"</formula>
    </cfRule>
    <cfRule type="cellIs" dxfId="17" priority="3" operator="equal">
      <formula>"Avancée"</formula>
    </cfRule>
    <cfRule type="cellIs" dxfId="16" priority="4" operator="equal">
      <formula>"Intermédiaire"</formula>
    </cfRule>
    <cfRule type="cellIs" dxfId="15" priority="5" operator="equal">
      <formula>"Débutante"</formula>
    </cfRule>
  </conditionalFormatting>
  <pageMargins left="0.25" right="0.25" top="0.75" bottom="0.75" header="0.3" footer="0.3"/>
  <pageSetup orientation="landscape" r:id="rId1"/>
  <headerFooter>
    <oddHeader>&amp;CÉvolution entre temps  1 et temps 2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3"/>
  <sheetViews>
    <sheetView showGridLines="0" topLeftCell="A46" zoomScaleNormal="100" workbookViewId="0">
      <selection activeCell="I52" sqref="I52"/>
    </sheetView>
  </sheetViews>
  <sheetFormatPr defaultColWidth="0" defaultRowHeight="15" x14ac:dyDescent="0.25"/>
  <cols>
    <col min="1" max="1" width="10.7109375" customWidth="1"/>
    <col min="2" max="8" width="11.42578125" customWidth="1"/>
    <col min="9" max="9" width="13.5703125" customWidth="1"/>
    <col min="10" max="16384" width="11.42578125" hidden="1"/>
  </cols>
  <sheetData>
    <row r="1" spans="1:9" ht="32.25" customHeight="1" x14ac:dyDescent="0.3">
      <c r="A1" s="132" t="s">
        <v>233</v>
      </c>
      <c r="B1" s="132"/>
      <c r="C1" s="132"/>
      <c r="D1" s="133"/>
      <c r="E1" s="133"/>
      <c r="F1" s="164"/>
      <c r="G1" s="164"/>
      <c r="H1" s="164"/>
      <c r="I1" s="164"/>
    </row>
    <row r="4" spans="1:9" ht="18.75" x14ac:dyDescent="0.3">
      <c r="A4" s="110" t="s">
        <v>234</v>
      </c>
      <c r="B4" s="111" t="s">
        <v>257</v>
      </c>
      <c r="C4" s="112"/>
      <c r="D4" s="112"/>
      <c r="E4" s="112"/>
      <c r="F4" s="112"/>
      <c r="G4" s="112"/>
      <c r="H4" s="112"/>
      <c r="I4" s="112"/>
    </row>
    <row r="5" spans="1:9" x14ac:dyDescent="0.25">
      <c r="A5" s="113"/>
      <c r="B5" s="118"/>
      <c r="C5" s="113"/>
      <c r="D5" s="113"/>
      <c r="E5" s="113"/>
      <c r="F5" s="113"/>
      <c r="G5" s="113"/>
      <c r="H5" s="113"/>
      <c r="I5" s="122"/>
    </row>
    <row r="6" spans="1:9" ht="31.5" customHeight="1" x14ac:dyDescent="0.25">
      <c r="A6" s="108" t="s">
        <v>125</v>
      </c>
      <c r="B6" s="159" t="s">
        <v>240</v>
      </c>
      <c r="C6" s="160"/>
      <c r="D6" s="160"/>
      <c r="E6" s="160"/>
      <c r="F6" s="160"/>
      <c r="G6" s="160"/>
      <c r="H6" s="160"/>
      <c r="I6" s="121" t="str">
        <f>'Temps 1'!E23</f>
        <v>à évaluer</v>
      </c>
    </row>
    <row r="7" spans="1:9" ht="31.5" customHeight="1" x14ac:dyDescent="0.25">
      <c r="A7" s="108" t="s">
        <v>127</v>
      </c>
      <c r="B7" s="159" t="s">
        <v>241</v>
      </c>
      <c r="C7" s="160"/>
      <c r="D7" s="160"/>
      <c r="E7" s="160"/>
      <c r="F7" s="160"/>
      <c r="G7" s="160"/>
      <c r="H7" s="160"/>
      <c r="I7" s="121" t="str">
        <f>'Temps 1'!E25</f>
        <v>à évaluer</v>
      </c>
    </row>
    <row r="8" spans="1:9" ht="31.5" customHeight="1" x14ac:dyDescent="0.25">
      <c r="A8" s="109" t="s">
        <v>120</v>
      </c>
      <c r="B8" s="159" t="s">
        <v>242</v>
      </c>
      <c r="C8" s="160"/>
      <c r="D8" s="160"/>
      <c r="E8" s="160"/>
      <c r="F8" s="160"/>
      <c r="G8" s="160"/>
      <c r="H8" s="160"/>
      <c r="I8" s="121" t="str">
        <f>'Temps 1'!E18</f>
        <v>Avancée</v>
      </c>
    </row>
    <row r="9" spans="1:9" ht="31.5" customHeight="1" x14ac:dyDescent="0.25">
      <c r="A9" s="109" t="s">
        <v>121</v>
      </c>
      <c r="B9" s="159" t="s">
        <v>249</v>
      </c>
      <c r="C9" s="160"/>
      <c r="D9" s="160"/>
      <c r="E9" s="160"/>
      <c r="F9" s="160"/>
      <c r="G9" s="160"/>
      <c r="H9" s="160"/>
      <c r="I9" s="121" t="str">
        <f>'Temps 1'!E19</f>
        <v>Avancée</v>
      </c>
    </row>
    <row r="10" spans="1:9" ht="31.5" customHeight="1" x14ac:dyDescent="0.25">
      <c r="A10" s="109" t="s">
        <v>130</v>
      </c>
      <c r="B10" s="161" t="s">
        <v>255</v>
      </c>
      <c r="C10" s="162"/>
      <c r="D10" s="162"/>
      <c r="E10" s="162"/>
      <c r="F10" s="162"/>
      <c r="G10" s="162"/>
      <c r="H10" s="162"/>
      <c r="I10" s="123" t="str">
        <f>'Temps 1'!E28</f>
        <v>Intermédiaire</v>
      </c>
    </row>
    <row r="11" spans="1:9" ht="30" customHeight="1" x14ac:dyDescent="0.25">
      <c r="A11" s="59"/>
    </row>
    <row r="12" spans="1:9" ht="18.75" x14ac:dyDescent="0.3">
      <c r="A12" s="110" t="s">
        <v>235</v>
      </c>
      <c r="B12" s="111" t="s">
        <v>256</v>
      </c>
      <c r="C12" s="115"/>
      <c r="D12" s="115"/>
      <c r="E12" s="115"/>
      <c r="F12" s="115"/>
      <c r="G12" s="115"/>
      <c r="H12" s="115"/>
      <c r="I12" s="115"/>
    </row>
    <row r="13" spans="1:9" x14ac:dyDescent="0.25">
      <c r="A13" s="113"/>
      <c r="B13" s="114"/>
      <c r="C13" s="113"/>
      <c r="D13" s="113"/>
      <c r="E13" s="113"/>
      <c r="F13" s="113"/>
      <c r="G13" s="113"/>
      <c r="H13" s="113"/>
      <c r="I13" s="122"/>
    </row>
    <row r="14" spans="1:9" ht="32.25" customHeight="1" x14ac:dyDescent="0.25">
      <c r="A14" s="117" t="s">
        <v>118</v>
      </c>
      <c r="B14" s="159" t="s">
        <v>243</v>
      </c>
      <c r="C14" s="160"/>
      <c r="D14" s="160"/>
      <c r="E14" s="160"/>
      <c r="F14" s="160"/>
      <c r="G14" s="160"/>
      <c r="H14" s="160"/>
      <c r="I14" s="121" t="str">
        <f>'Temps 1'!E16</f>
        <v>Intermédiaire</v>
      </c>
    </row>
    <row r="15" spans="1:9" ht="32.25" customHeight="1" x14ac:dyDescent="0.25">
      <c r="A15" s="109" t="s">
        <v>117</v>
      </c>
      <c r="B15" s="159" t="s">
        <v>244</v>
      </c>
      <c r="C15" s="160"/>
      <c r="D15" s="160"/>
      <c r="E15" s="160"/>
      <c r="F15" s="160"/>
      <c r="G15" s="160"/>
      <c r="H15" s="160"/>
      <c r="I15" s="121" t="str">
        <f>'Temps 1'!E15</f>
        <v>Experte</v>
      </c>
    </row>
    <row r="16" spans="1:9" ht="32.25" customHeight="1" x14ac:dyDescent="0.25">
      <c r="A16" s="109" t="s">
        <v>120</v>
      </c>
      <c r="B16" s="161" t="s">
        <v>245</v>
      </c>
      <c r="C16" s="162"/>
      <c r="D16" s="162"/>
      <c r="E16" s="162"/>
      <c r="F16" s="162"/>
      <c r="G16" s="162"/>
      <c r="H16" s="162"/>
      <c r="I16" s="121" t="str">
        <f>'Temps 1'!E18</f>
        <v>Avancée</v>
      </c>
    </row>
    <row r="17" spans="1:9" ht="30" customHeight="1" x14ac:dyDescent="0.25"/>
    <row r="18" spans="1:9" ht="18.75" x14ac:dyDescent="0.3">
      <c r="A18" s="110" t="s">
        <v>236</v>
      </c>
      <c r="B18" s="111" t="s">
        <v>258</v>
      </c>
      <c r="C18" s="112"/>
      <c r="D18" s="112"/>
      <c r="E18" s="112"/>
      <c r="F18" s="112"/>
      <c r="G18" s="112"/>
      <c r="H18" s="112"/>
      <c r="I18" s="112"/>
    </row>
    <row r="19" spans="1:9" x14ac:dyDescent="0.25">
      <c r="A19" s="113"/>
      <c r="B19" s="114"/>
      <c r="C19" s="113"/>
      <c r="D19" s="113"/>
      <c r="E19" s="113"/>
      <c r="F19" s="113"/>
      <c r="G19" s="113"/>
      <c r="H19" s="113"/>
      <c r="I19" s="122"/>
    </row>
    <row r="20" spans="1:9" ht="27.75" customHeight="1" x14ac:dyDescent="0.25">
      <c r="A20" s="117" t="s">
        <v>169</v>
      </c>
      <c r="B20" s="159" t="s">
        <v>246</v>
      </c>
      <c r="C20" s="160"/>
      <c r="D20" s="160"/>
      <c r="E20" s="160"/>
      <c r="F20" s="160"/>
      <c r="G20" s="160"/>
      <c r="H20" s="160"/>
      <c r="I20" s="121" t="str">
        <f>'Temps 1'!E52</f>
        <v>Experte</v>
      </c>
    </row>
    <row r="21" spans="1:9" ht="27.75" customHeight="1" x14ac:dyDescent="0.25">
      <c r="A21" s="109" t="s">
        <v>117</v>
      </c>
      <c r="B21" s="159" t="s">
        <v>247</v>
      </c>
      <c r="C21" s="160"/>
      <c r="D21" s="160"/>
      <c r="E21" s="160"/>
      <c r="F21" s="160"/>
      <c r="G21" s="160"/>
      <c r="H21" s="160"/>
      <c r="I21" s="121" t="str">
        <f>'Temps 1'!E15</f>
        <v>Experte</v>
      </c>
    </row>
    <row r="22" spans="1:9" ht="27.75" customHeight="1" x14ac:dyDescent="0.25">
      <c r="A22" s="117" t="s">
        <v>165</v>
      </c>
      <c r="B22" s="161" t="s">
        <v>248</v>
      </c>
      <c r="C22" s="162"/>
      <c r="D22" s="162"/>
      <c r="E22" s="162"/>
      <c r="F22" s="162"/>
      <c r="G22" s="162"/>
      <c r="H22" s="162"/>
      <c r="I22" s="121" t="str">
        <f>'Temps 1'!E48</f>
        <v>Experte</v>
      </c>
    </row>
    <row r="23" spans="1:9" ht="30" customHeight="1" x14ac:dyDescent="0.25"/>
    <row r="24" spans="1:9" ht="18.75" x14ac:dyDescent="0.3">
      <c r="A24" s="110" t="s">
        <v>237</v>
      </c>
      <c r="B24" s="111" t="s">
        <v>259</v>
      </c>
      <c r="C24" s="112"/>
      <c r="D24" s="112"/>
      <c r="E24" s="112"/>
      <c r="F24" s="112"/>
      <c r="G24" s="112"/>
      <c r="H24" s="112"/>
      <c r="I24" s="112"/>
    </row>
    <row r="25" spans="1:9" x14ac:dyDescent="0.25">
      <c r="A25" s="119"/>
      <c r="B25" s="114"/>
      <c r="C25" s="113"/>
      <c r="D25" s="113"/>
      <c r="E25" s="113"/>
      <c r="F25" s="113"/>
      <c r="G25" s="113"/>
      <c r="H25" s="113"/>
      <c r="I25" s="122"/>
    </row>
    <row r="26" spans="1:9" ht="32.25" customHeight="1" x14ac:dyDescent="0.25">
      <c r="A26" s="116" t="s">
        <v>121</v>
      </c>
      <c r="B26" s="159" t="s">
        <v>249</v>
      </c>
      <c r="C26" s="160"/>
      <c r="D26" s="160"/>
      <c r="E26" s="160"/>
      <c r="F26" s="160"/>
      <c r="G26" s="160"/>
      <c r="H26" s="160"/>
      <c r="I26" s="121" t="str">
        <f>'Temps 1'!E19</f>
        <v>Avancée</v>
      </c>
    </row>
    <row r="27" spans="1:9" ht="32.25" customHeight="1" x14ac:dyDescent="0.25">
      <c r="A27" s="117" t="s">
        <v>123</v>
      </c>
      <c r="B27" s="161" t="s">
        <v>271</v>
      </c>
      <c r="C27" s="162"/>
      <c r="D27" s="162"/>
      <c r="E27" s="162"/>
      <c r="F27" s="162"/>
      <c r="G27" s="162"/>
      <c r="H27" s="165"/>
      <c r="I27" s="120" t="str">
        <f>'Temps 1'!E21</f>
        <v>à évaluer</v>
      </c>
    </row>
    <row r="28" spans="1:9" ht="30" customHeight="1" x14ac:dyDescent="0.25"/>
    <row r="29" spans="1:9" ht="18.75" x14ac:dyDescent="0.3">
      <c r="A29" s="110" t="s">
        <v>238</v>
      </c>
      <c r="B29" s="111" t="s">
        <v>260</v>
      </c>
      <c r="C29" s="112"/>
      <c r="D29" s="112"/>
      <c r="E29" s="112"/>
      <c r="F29" s="112"/>
      <c r="G29" s="112"/>
      <c r="H29" s="112"/>
      <c r="I29" s="112"/>
    </row>
    <row r="30" spans="1:9" x14ac:dyDescent="0.25">
      <c r="A30" s="119"/>
      <c r="B30" s="114"/>
      <c r="C30" s="113"/>
      <c r="D30" s="113"/>
      <c r="E30" s="113"/>
      <c r="F30" s="113"/>
      <c r="G30" s="113"/>
      <c r="H30" s="113"/>
      <c r="I30" s="122"/>
    </row>
    <row r="31" spans="1:9" ht="29.25" customHeight="1" x14ac:dyDescent="0.25">
      <c r="A31" s="117" t="s">
        <v>2</v>
      </c>
      <c r="B31" s="159" t="s">
        <v>250</v>
      </c>
      <c r="C31" s="160"/>
      <c r="D31" s="160"/>
      <c r="E31" s="160"/>
      <c r="F31" s="160"/>
      <c r="G31" s="160"/>
      <c r="H31" s="160"/>
      <c r="I31" s="121" t="str">
        <f>'Temps 1'!E5</f>
        <v>Intermédiaire</v>
      </c>
    </row>
    <row r="32" spans="1:9" ht="29.25" customHeight="1" x14ac:dyDescent="0.25">
      <c r="A32" s="116" t="s">
        <v>4</v>
      </c>
      <c r="B32" s="159" t="s">
        <v>251</v>
      </c>
      <c r="C32" s="160"/>
      <c r="D32" s="160"/>
      <c r="E32" s="160"/>
      <c r="F32" s="160"/>
      <c r="G32" s="160"/>
      <c r="H32" s="160"/>
      <c r="I32" s="121" t="str">
        <f>'Temps 1'!E6</f>
        <v>Avancée</v>
      </c>
    </row>
    <row r="33" spans="1:9" ht="29.25" customHeight="1" x14ac:dyDescent="0.25">
      <c r="A33" s="117" t="s">
        <v>5</v>
      </c>
      <c r="B33" s="159" t="s">
        <v>252</v>
      </c>
      <c r="C33" s="160"/>
      <c r="D33" s="160"/>
      <c r="E33" s="160"/>
      <c r="F33" s="160"/>
      <c r="G33" s="160"/>
      <c r="H33" s="160"/>
      <c r="I33" s="121" t="str">
        <f>'Temps 1'!E7</f>
        <v>Intermédiaire</v>
      </c>
    </row>
    <row r="34" spans="1:9" ht="29.25" customHeight="1" x14ac:dyDescent="0.25">
      <c r="A34" s="117" t="s">
        <v>111</v>
      </c>
      <c r="B34" s="161" t="s">
        <v>253</v>
      </c>
      <c r="C34" s="162"/>
      <c r="D34" s="162"/>
      <c r="E34" s="162"/>
      <c r="F34" s="162"/>
      <c r="G34" s="162"/>
      <c r="H34" s="162"/>
      <c r="I34" s="121" t="str">
        <f>'Temps 1'!E9</f>
        <v>Avancée</v>
      </c>
    </row>
    <row r="35" spans="1:9" ht="30" customHeight="1" x14ac:dyDescent="0.25">
      <c r="A35" s="59"/>
    </row>
    <row r="36" spans="1:9" ht="18.75" x14ac:dyDescent="0.3">
      <c r="A36" s="110" t="s">
        <v>239</v>
      </c>
      <c r="B36" s="111" t="s">
        <v>261</v>
      </c>
      <c r="C36" s="115"/>
      <c r="D36" s="112"/>
      <c r="E36" s="112"/>
      <c r="F36" s="112"/>
      <c r="G36" s="112"/>
      <c r="H36" s="112"/>
      <c r="I36" s="112"/>
    </row>
    <row r="37" spans="1:9" x14ac:dyDescent="0.25">
      <c r="A37" s="113"/>
      <c r="B37" s="114"/>
      <c r="C37" s="113"/>
      <c r="D37" s="113"/>
      <c r="E37" s="113"/>
      <c r="F37" s="113"/>
      <c r="G37" s="113"/>
      <c r="H37" s="113"/>
      <c r="I37" s="122"/>
    </row>
    <row r="38" spans="1:9" ht="32.25" customHeight="1" x14ac:dyDescent="0.25">
      <c r="A38" s="117" t="s">
        <v>115</v>
      </c>
      <c r="B38" s="159" t="s">
        <v>136</v>
      </c>
      <c r="C38" s="160"/>
      <c r="D38" s="160"/>
      <c r="E38" s="160"/>
      <c r="F38" s="160"/>
      <c r="G38" s="160"/>
      <c r="H38" s="160"/>
      <c r="I38" s="121" t="str">
        <f>'Temps 1'!E13</f>
        <v>Avancée</v>
      </c>
    </row>
    <row r="39" spans="1:9" ht="32.25" customHeight="1" x14ac:dyDescent="0.25">
      <c r="A39" s="116" t="s">
        <v>117</v>
      </c>
      <c r="B39" s="159" t="s">
        <v>244</v>
      </c>
      <c r="C39" s="160"/>
      <c r="D39" s="160"/>
      <c r="E39" s="160"/>
      <c r="F39" s="160"/>
      <c r="G39" s="160"/>
      <c r="H39" s="160"/>
      <c r="I39" s="121" t="str">
        <f>'Temps 1'!E15</f>
        <v>Experte</v>
      </c>
    </row>
    <row r="40" spans="1:9" ht="32.25" customHeight="1" x14ac:dyDescent="0.25">
      <c r="A40" s="117" t="s">
        <v>118</v>
      </c>
      <c r="B40" s="159" t="s">
        <v>243</v>
      </c>
      <c r="C40" s="160"/>
      <c r="D40" s="160"/>
      <c r="E40" s="160"/>
      <c r="F40" s="160"/>
      <c r="G40" s="160"/>
      <c r="H40" s="160"/>
      <c r="I40" s="121" t="str">
        <f>'Temps 1'!E16</f>
        <v>Intermédiaire</v>
      </c>
    </row>
    <row r="41" spans="1:9" ht="32.25" customHeight="1" x14ac:dyDescent="0.25">
      <c r="A41" s="117" t="s">
        <v>128</v>
      </c>
      <c r="B41" s="161" t="s">
        <v>254</v>
      </c>
      <c r="C41" s="162"/>
      <c r="D41" s="162"/>
      <c r="E41" s="162"/>
      <c r="F41" s="162"/>
      <c r="G41" s="162"/>
      <c r="H41" s="162"/>
      <c r="I41" s="121" t="str">
        <f>'Temps 1'!E26</f>
        <v>à évaluer</v>
      </c>
    </row>
    <row r="42" spans="1:9" ht="29.25" customHeight="1" x14ac:dyDescent="0.25">
      <c r="A42" s="59"/>
    </row>
    <row r="43" spans="1:9" ht="18.75" x14ac:dyDescent="0.3">
      <c r="A43" s="110" t="s">
        <v>267</v>
      </c>
      <c r="B43" s="111" t="s">
        <v>268</v>
      </c>
      <c r="C43" s="115"/>
      <c r="D43" s="112"/>
      <c r="E43" s="112"/>
      <c r="F43" s="112"/>
      <c r="G43" s="112"/>
      <c r="H43" s="112"/>
      <c r="I43" s="112"/>
    </row>
    <row r="44" spans="1:9" x14ac:dyDescent="0.25">
      <c r="A44" s="113"/>
      <c r="B44" s="114"/>
      <c r="C44" s="113"/>
      <c r="D44" s="113"/>
      <c r="E44" s="113"/>
      <c r="F44" s="113"/>
      <c r="G44" s="113"/>
      <c r="H44" s="124"/>
      <c r="I44" s="113"/>
    </row>
    <row r="45" spans="1:9" ht="28.5" customHeight="1" x14ac:dyDescent="0.25">
      <c r="A45" s="117" t="s">
        <v>202</v>
      </c>
      <c r="B45" s="159" t="s">
        <v>213</v>
      </c>
      <c r="C45" s="160"/>
      <c r="D45" s="160"/>
      <c r="E45" s="160"/>
      <c r="F45" s="160"/>
      <c r="G45" s="160"/>
      <c r="H45" s="163"/>
      <c r="I45" s="121" t="str">
        <f>'Temps 1'!E58</f>
        <v>à évaluer</v>
      </c>
    </row>
    <row r="46" spans="1:9" ht="28.5" customHeight="1" x14ac:dyDescent="0.25">
      <c r="A46" s="116" t="s">
        <v>211</v>
      </c>
      <c r="B46" s="161" t="s">
        <v>222</v>
      </c>
      <c r="C46" s="162"/>
      <c r="D46" s="162"/>
      <c r="E46" s="162"/>
      <c r="F46" s="162"/>
      <c r="G46" s="162"/>
      <c r="H46" s="162"/>
      <c r="I46" s="121" t="str">
        <f>'Temps 1'!E67</f>
        <v>à évaluer</v>
      </c>
    </row>
    <row r="47" spans="1:9" ht="28.5" customHeight="1" x14ac:dyDescent="0.25">
      <c r="A47" s="107"/>
      <c r="B47" s="166"/>
      <c r="C47" s="166"/>
      <c r="D47" s="166"/>
      <c r="E47" s="166"/>
      <c r="F47" s="166"/>
      <c r="G47" s="166"/>
      <c r="H47" s="166"/>
      <c r="I47" s="166"/>
    </row>
    <row r="48" spans="1:9" ht="19.5" customHeight="1" x14ac:dyDescent="0.3">
      <c r="A48" s="110" t="s">
        <v>269</v>
      </c>
      <c r="B48" s="111" t="s">
        <v>270</v>
      </c>
      <c r="C48" s="115"/>
      <c r="D48" s="112"/>
      <c r="E48" s="112"/>
      <c r="F48" s="112"/>
      <c r="G48" s="112"/>
      <c r="H48" s="112"/>
      <c r="I48" s="112"/>
    </row>
    <row r="49" spans="1:9" x14ac:dyDescent="0.25">
      <c r="A49" s="113"/>
      <c r="B49" s="114"/>
      <c r="C49" s="113"/>
      <c r="D49" s="113"/>
      <c r="E49" s="113"/>
      <c r="F49" s="113"/>
      <c r="G49" s="113"/>
      <c r="H49" s="113"/>
      <c r="I49" s="122"/>
    </row>
    <row r="50" spans="1:9" ht="27.75" customHeight="1" x14ac:dyDescent="0.25">
      <c r="A50" s="117" t="s">
        <v>4</v>
      </c>
      <c r="B50" s="159" t="s">
        <v>31</v>
      </c>
      <c r="C50" s="160"/>
      <c r="D50" s="160"/>
      <c r="E50" s="160"/>
      <c r="F50" s="160"/>
      <c r="G50" s="160"/>
      <c r="H50" s="160"/>
      <c r="I50" s="121" t="str">
        <f>'Temps 1'!E6</f>
        <v>Avancée</v>
      </c>
    </row>
    <row r="51" spans="1:9" ht="27.75" customHeight="1" x14ac:dyDescent="0.25">
      <c r="A51" s="116" t="s">
        <v>159</v>
      </c>
      <c r="B51" s="159" t="s">
        <v>185</v>
      </c>
      <c r="C51" s="160"/>
      <c r="D51" s="160"/>
      <c r="E51" s="160"/>
      <c r="F51" s="160"/>
      <c r="G51" s="160"/>
      <c r="H51" s="160"/>
      <c r="I51" s="121" t="str">
        <f>'Temps 2'!E42</f>
        <v>Experte</v>
      </c>
    </row>
    <row r="52" spans="1:9" ht="27.75" customHeight="1" x14ac:dyDescent="0.25">
      <c r="A52" s="117" t="s">
        <v>115</v>
      </c>
      <c r="B52" s="159" t="s">
        <v>136</v>
      </c>
      <c r="C52" s="160"/>
      <c r="D52" s="160"/>
      <c r="E52" s="160"/>
      <c r="F52" s="160"/>
      <c r="G52" s="160"/>
      <c r="H52" s="160"/>
      <c r="I52" s="121" t="str">
        <f>'Temps 1'!E13</f>
        <v>Avancée</v>
      </c>
    </row>
    <row r="53" spans="1:9" ht="27.75" customHeight="1" x14ac:dyDescent="0.25">
      <c r="A53" s="117" t="s">
        <v>117</v>
      </c>
      <c r="B53" s="161" t="s">
        <v>138</v>
      </c>
      <c r="C53" s="162"/>
      <c r="D53" s="162"/>
      <c r="E53" s="162"/>
      <c r="F53" s="162"/>
      <c r="G53" s="162"/>
      <c r="H53" s="162"/>
      <c r="I53" s="121" t="str">
        <f>'Temps 1'!E15</f>
        <v>Experte</v>
      </c>
    </row>
  </sheetData>
  <mergeCells count="29">
    <mergeCell ref="A1:I1"/>
    <mergeCell ref="B22:H22"/>
    <mergeCell ref="B26:H26"/>
    <mergeCell ref="B27:H27"/>
    <mergeCell ref="B47:I47"/>
    <mergeCell ref="B6:H6"/>
    <mergeCell ref="B7:H7"/>
    <mergeCell ref="B8:H8"/>
    <mergeCell ref="B9:H9"/>
    <mergeCell ref="B10:H10"/>
    <mergeCell ref="B31:H31"/>
    <mergeCell ref="B32:H32"/>
    <mergeCell ref="B33:H33"/>
    <mergeCell ref="B34:H34"/>
    <mergeCell ref="B38:H38"/>
    <mergeCell ref="B14:H14"/>
    <mergeCell ref="B15:H15"/>
    <mergeCell ref="B16:H16"/>
    <mergeCell ref="B20:H20"/>
    <mergeCell ref="B21:H21"/>
    <mergeCell ref="B51:H51"/>
    <mergeCell ref="B52:H52"/>
    <mergeCell ref="B53:H53"/>
    <mergeCell ref="B39:H39"/>
    <mergeCell ref="B40:H40"/>
    <mergeCell ref="B41:H41"/>
    <mergeCell ref="B45:H45"/>
    <mergeCell ref="B46:H46"/>
    <mergeCell ref="B50:H50"/>
  </mergeCells>
  <conditionalFormatting sqref="I6:I10 I14:I16 I20:I22 I26:I27 I31:I34 I38:I41 I45:I46 I50:I53">
    <cfRule type="cellIs" dxfId="4" priority="5" operator="equal">
      <formula>"à évaluer"</formula>
    </cfRule>
    <cfRule type="cellIs" dxfId="3" priority="4" operator="equal">
      <formula>"Experte"</formula>
    </cfRule>
    <cfRule type="cellIs" dxfId="2" priority="3" operator="equal">
      <formula>"Avancée"</formula>
    </cfRule>
    <cfRule type="cellIs" dxfId="1" priority="2" operator="equal">
      <formula>"Intermédiaire"</formula>
    </cfRule>
    <cfRule type="cellIs" dxfId="0" priority="1" operator="equal">
      <formula>"Débutante"</formula>
    </cfRule>
  </conditionalFormatting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6:F10"/>
  <sheetViews>
    <sheetView workbookViewId="0">
      <selection activeCell="H15" sqref="H15"/>
    </sheetView>
  </sheetViews>
  <sheetFormatPr defaultColWidth="11.42578125" defaultRowHeight="15" x14ac:dyDescent="0.25"/>
  <sheetData>
    <row r="6" spans="6:6" x14ac:dyDescent="0.25">
      <c r="F6" t="s">
        <v>3</v>
      </c>
    </row>
    <row r="7" spans="6:6" x14ac:dyDescent="0.25">
      <c r="F7" t="s">
        <v>7</v>
      </c>
    </row>
    <row r="8" spans="6:6" x14ac:dyDescent="0.25">
      <c r="F8" t="s">
        <v>16</v>
      </c>
    </row>
    <row r="9" spans="6:6" x14ac:dyDescent="0.25">
      <c r="F9" t="s">
        <v>12</v>
      </c>
    </row>
    <row r="10" spans="6:6" x14ac:dyDescent="0.25">
      <c r="F1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D86CAF269524EADEC7708486FA7F2" ma:contentTypeVersion="11" ma:contentTypeDescription="Crée un document." ma:contentTypeScope="" ma:versionID="e3c4b13c8233b911285679d8d6ac130f">
  <xsd:schema xmlns:xsd="http://www.w3.org/2001/XMLSchema" xmlns:xs="http://www.w3.org/2001/XMLSchema" xmlns:p="http://schemas.microsoft.com/office/2006/metadata/properties" xmlns:ns3="d6c14ee7-8980-47b8-a45f-501a91f00812" xmlns:ns4="9f05bc48-1a27-477b-aaa5-3a456dc5f7a5" targetNamespace="http://schemas.microsoft.com/office/2006/metadata/properties" ma:root="true" ma:fieldsID="7eb5c59c592a1138ceca60e6bbe224cd" ns3:_="" ns4:_="">
    <xsd:import namespace="d6c14ee7-8980-47b8-a45f-501a91f00812"/>
    <xsd:import namespace="9f05bc48-1a27-477b-aaa5-3a456dc5f7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4ee7-8980-47b8-a45f-501a91f00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5bc48-1a27-477b-aaa5-3a456dc5f7a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D61D4-856E-47BD-A747-CFEAF8F10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14ee7-8980-47b8-a45f-501a91f00812"/>
    <ds:schemaRef ds:uri="9f05bc48-1a27-477b-aaa5-3a456dc5f7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BEABE3-DFA8-4641-BF9D-A11B366089D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9f05bc48-1a27-477b-aaa5-3a456dc5f7a5"/>
    <ds:schemaRef ds:uri="http://schemas.microsoft.com/office/infopath/2007/PartnerControls"/>
    <ds:schemaRef ds:uri="d6c14ee7-8980-47b8-a45f-501a91f008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BAD6749-D7CE-4BB1-987E-4ED98B8A1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Temps 1</vt:lpstr>
      <vt:lpstr>Bilan 1</vt:lpstr>
      <vt:lpstr>Forces et faiblesses 1</vt:lpstr>
      <vt:lpstr>Temps 2</vt:lpstr>
      <vt:lpstr>Bilan 2</vt:lpstr>
      <vt:lpstr>Forces et faiblesses 2</vt:lpstr>
      <vt:lpstr>Temps 1 versus Temps 2 </vt:lpstr>
      <vt:lpstr>Projets</vt:lpstr>
      <vt:lpstr>Paramètres</vt:lpstr>
      <vt:lpstr>'Forces et faiblesses 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juliencontamines</dc:creator>
  <cp:keywords/>
  <dc:description/>
  <cp:lastModifiedBy>Gonzalo Romero</cp:lastModifiedBy>
  <cp:revision/>
  <cp:lastPrinted>2022-09-27T15:28:29Z</cp:lastPrinted>
  <dcterms:created xsi:type="dcterms:W3CDTF">2019-09-25T15:10:11Z</dcterms:created>
  <dcterms:modified xsi:type="dcterms:W3CDTF">2023-01-28T02:27:46Z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0x010100866D86CAF269524EADEC7708486FA7F2</vt:lpwstr>
  </property>
</Properties>
</file>