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bast\OneDrive\Escritorio\Física\2º\Técnicas experimentales II\Lab electro\"/>
    </mc:Choice>
  </mc:AlternateContent>
  <xr:revisionPtr revIDLastSave="0" documentId="8_{CA8D7E51-57AF-4824-A002-F8777F54EDDD}" xr6:coauthVersionLast="47" xr6:coauthVersionMax="47" xr10:uidLastSave="{00000000-0000-0000-0000-000000000000}"/>
  <bookViews>
    <workbookView xWindow="-110" yWindow="-110" windowWidth="19420" windowHeight="1102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28" i="1"/>
  <c r="J28" i="1"/>
  <c r="J29" i="1"/>
  <c r="J30" i="1"/>
  <c r="J31" i="1"/>
  <c r="J32" i="1"/>
  <c r="J33" i="1"/>
  <c r="G20" i="1"/>
  <c r="J20" i="1"/>
  <c r="J21" i="1"/>
  <c r="J22" i="1"/>
  <c r="J23" i="1"/>
  <c r="J19" i="1"/>
  <c r="J18" i="1"/>
  <c r="L5" i="1"/>
  <c r="L8" i="1"/>
  <c r="L4" i="1"/>
  <c r="I8" i="1"/>
  <c r="I5" i="1"/>
  <c r="I4" i="1"/>
  <c r="K6" i="1"/>
  <c r="L6" i="1" s="1"/>
  <c r="K7" i="1"/>
  <c r="L7" i="1" s="1"/>
  <c r="K8" i="1"/>
  <c r="K9" i="1"/>
  <c r="I9" i="1" s="1"/>
  <c r="K5" i="1"/>
  <c r="K4" i="1"/>
  <c r="J9" i="1"/>
  <c r="J6" i="1"/>
  <c r="J7" i="1"/>
  <c r="J8" i="1"/>
  <c r="J5" i="1"/>
  <c r="J4" i="1"/>
  <c r="I7" i="1" l="1"/>
  <c r="I6" i="1"/>
  <c r="L9" i="1"/>
</calcChain>
</file>

<file path=xl/sharedStrings.xml><?xml version="1.0" encoding="utf-8"?>
<sst xmlns="http://schemas.openxmlformats.org/spreadsheetml/2006/main" count="28" uniqueCount="28">
  <si>
    <t>Cargamos el condensador y variamos la distancia</t>
  </si>
  <si>
    <t>d(cm)</t>
  </si>
  <si>
    <t>V(V)</t>
  </si>
  <si>
    <t>1/d(cm^-1)</t>
  </si>
  <si>
    <t>C(pF)</t>
  </si>
  <si>
    <t>Q(nC)</t>
  </si>
  <si>
    <t>El condensador de medida tiene una Cm=0.22microF</t>
  </si>
  <si>
    <t>Cp = CmV/V0</t>
  </si>
  <si>
    <t>V0=1500V</t>
  </si>
  <si>
    <t>s(d)=0.01 cm</t>
  </si>
  <si>
    <t>Q=V0*C</t>
  </si>
  <si>
    <t>Qp es casi igual a Qm</t>
  </si>
  <si>
    <t>Sabemos el voltaje del condensador plano calculamos la carga midiendo el voltaje del de medida</t>
  </si>
  <si>
    <t>Sabiendo la carga calculamos la capacidad del plano y calculamos la constante</t>
  </si>
  <si>
    <t>Cp = e0*S/d</t>
  </si>
  <si>
    <t>Tomamos un tiempo de descarga de 15s para cada medida</t>
  </si>
  <si>
    <t>S = pi*r^2</t>
  </si>
  <si>
    <t>C(F)</t>
  </si>
  <si>
    <t>e0=b/S</t>
  </si>
  <si>
    <t>r</t>
  </si>
  <si>
    <t>segunda parte</t>
  </si>
  <si>
    <t>Fijamos d=0.25 cm y variamos el voltaje del condensador plano</t>
  </si>
  <si>
    <t>V0(kV)</t>
  </si>
  <si>
    <t>Vm(V)</t>
  </si>
  <si>
    <t>s(V)=0.02</t>
  </si>
  <si>
    <t>s(V0)=0.01KV</t>
  </si>
  <si>
    <t>Vamos a representar Q0 frente a V0</t>
  </si>
  <si>
    <t>Q0=Vm*Cm(Coulombios)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</si>
</sst>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66338582677167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Hoja1!$J$4:$J$9</c:f>
              <c:numCache>
                <c:formatCode>General</c:formatCode>
                <c:ptCount val="6"/>
                <c:pt idx="0">
                  <c:v>5</c:v>
                </c:pt>
                <c:pt idx="1">
                  <c:v>4.5454545454545459</c:v>
                </c:pt>
                <c:pt idx="2">
                  <c:v>4.166666666666667</c:v>
                </c:pt>
                <c:pt idx="3">
                  <c:v>3.8461538461538458</c:v>
                </c:pt>
                <c:pt idx="4">
                  <c:v>3.5714285714285712</c:v>
                </c:pt>
                <c:pt idx="5">
                  <c:v>3.3333333333333335</c:v>
                </c:pt>
              </c:numCache>
            </c:numRef>
          </c:xVal>
          <c:yVal>
            <c:numRef>
              <c:f>Hoja1!$L$4:$L$9</c:f>
              <c:numCache>
                <c:formatCode>General</c:formatCode>
                <c:ptCount val="6"/>
                <c:pt idx="0">
                  <c:v>299.19999999999993</c:v>
                </c:pt>
                <c:pt idx="1">
                  <c:v>269.86666666666667</c:v>
                </c:pt>
                <c:pt idx="2">
                  <c:v>252.26666666666665</c:v>
                </c:pt>
                <c:pt idx="3">
                  <c:v>239.06666666666663</c:v>
                </c:pt>
                <c:pt idx="4">
                  <c:v>218.5333333333333</c:v>
                </c:pt>
                <c:pt idx="5">
                  <c:v>202.39999999999998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A-4A7C-A872-00BEC980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4511"/>
        <c:axId val="49075279"/>
      </c:scatterChart>
      <c:valAx>
        <c:axId val="13481451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75279"/>
        <c:crosses val="autoZero"/>
        <c:crossBetween val="midCat"/>
      </c:valAx>
      <c:valAx>
        <c:axId val="49075279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1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96216097987756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Hoja1!$F$28:$F$33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Hoja1!$J$28:$J$33</c:f>
              <c:numCache>
                <c:formatCode>General</c:formatCode>
                <c:ptCount val="6"/>
                <c:pt idx="0">
                  <c:v>1.892E-7</c:v>
                </c:pt>
                <c:pt idx="1">
                  <c:v>2.5739999999999996E-7</c:v>
                </c:pt>
                <c:pt idx="2">
                  <c:v>3.1679999999999998E-7</c:v>
                </c:pt>
                <c:pt idx="3">
                  <c:v>3.6299999999999995E-7</c:v>
                </c:pt>
                <c:pt idx="4">
                  <c:v>3.96E-7</c:v>
                </c:pt>
                <c:pt idx="5">
                  <c:v>4.488E-7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7-42F4-B63C-86184F36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0831"/>
        <c:axId val="365089535"/>
      </c:scatterChart>
      <c:valAx>
        <c:axId val="13483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5089535"/>
        <c:crosses val="autoZero"/>
        <c:crossBetween val="midCat"/>
      </c:valAx>
      <c:valAx>
        <c:axId val="3650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3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324062</xdr:colOff>
      <xdr:row>24</xdr:row>
      <xdr:rowOff>6577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89DD87-F56E-096E-3A25-19CC385DB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34062" cy="4426177"/>
        </a:xfrm>
        <a:prstGeom prst="rect">
          <a:avLst/>
        </a:prstGeom>
      </xdr:spPr>
    </xdr:pic>
    <xdr:clientData/>
  </xdr:twoCellAnchor>
  <xdr:twoCellAnchor>
    <xdr:from>
      <xdr:col>13</xdr:col>
      <xdr:colOff>415925</xdr:colOff>
      <xdr:row>0</xdr:row>
      <xdr:rowOff>174625</xdr:rowOff>
    </xdr:from>
    <xdr:to>
      <xdr:col>19</xdr:col>
      <xdr:colOff>415925</xdr:colOff>
      <xdr:row>15</xdr:row>
      <xdr:rowOff>155575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11155B-4B22-11A5-25D7-AD64D58AF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250825</xdr:colOff>
      <xdr:row>26</xdr:row>
      <xdr:rowOff>66675</xdr:rowOff>
    </xdr:from>
    <xdr:to>
      <xdr:col>17</xdr:col>
      <xdr:colOff>250825</xdr:colOff>
      <xdr:row>41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79A422A-8E59-D50E-F26C-4370C7ACC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33"/>
  <sheetViews>
    <sheetView tabSelected="1" topLeftCell="L1" zoomScale="70" workbookViewId="0">
      <selection activeCell="V13" sqref="V13"/>
    </sheetView>
  </sheetViews>
  <sheetFormatPr baseColWidth="10" defaultRowHeight="14.5" x14ac:dyDescent="0.35"/>
  <cols>
    <col min="10" max="11" width="11.81640625" bestFit="1" customWidth="1"/>
  </cols>
  <sheetData>
    <row r="1" spans="7:12" x14ac:dyDescent="0.35">
      <c r="G1" t="s">
        <v>6</v>
      </c>
      <c r="K1" t="s">
        <v>8</v>
      </c>
      <c r="L1" t="s">
        <v>25</v>
      </c>
    </row>
    <row r="2" spans="7:12" x14ac:dyDescent="0.35">
      <c r="G2" t="s">
        <v>0</v>
      </c>
      <c r="K2" t="s">
        <v>7</v>
      </c>
    </row>
    <row r="3" spans="7:12" x14ac:dyDescent="0.35">
      <c r="G3" t="s">
        <v>1</v>
      </c>
      <c r="H3" t="s">
        <v>2</v>
      </c>
      <c r="I3" t="s">
        <v>5</v>
      </c>
      <c r="J3" t="s">
        <v>3</v>
      </c>
      <c r="K3" t="s">
        <v>17</v>
      </c>
      <c r="L3" t="s">
        <v>4</v>
      </c>
    </row>
    <row r="4" spans="7:12" x14ac:dyDescent="0.35">
      <c r="G4">
        <v>0.2</v>
      </c>
      <c r="H4">
        <v>2.04</v>
      </c>
      <c r="I4">
        <f>1500*K4</f>
        <v>4.4879999999999994E-7</v>
      </c>
      <c r="J4">
        <f>1/G4</f>
        <v>5</v>
      </c>
      <c r="K4">
        <f>0.22*10^(-6)/1500*H4</f>
        <v>2.9919999999999996E-10</v>
      </c>
      <c r="L4">
        <f>K4*10^12</f>
        <v>299.19999999999993</v>
      </c>
    </row>
    <row r="5" spans="7:12" x14ac:dyDescent="0.35">
      <c r="G5">
        <v>0.22</v>
      </c>
      <c r="H5">
        <v>1.84</v>
      </c>
      <c r="I5">
        <f>1500*K5</f>
        <v>4.0480000000000002E-7</v>
      </c>
      <c r="J5">
        <f>1/G5</f>
        <v>4.5454545454545459</v>
      </c>
      <c r="K5">
        <f>0.22*10^(-6)/1500*H5</f>
        <v>2.6986666666666668E-10</v>
      </c>
      <c r="L5">
        <f t="shared" ref="L5:L9" si="0">K5*10^12</f>
        <v>269.86666666666667</v>
      </c>
    </row>
    <row r="6" spans="7:12" x14ac:dyDescent="0.35">
      <c r="G6">
        <v>0.24</v>
      </c>
      <c r="H6">
        <v>1.72</v>
      </c>
      <c r="I6">
        <f t="shared" ref="I6:I9" si="1">1500*K6</f>
        <v>3.784E-7</v>
      </c>
      <c r="J6">
        <f t="shared" ref="J6:J8" si="2">1/G6</f>
        <v>4.166666666666667</v>
      </c>
      <c r="K6">
        <f t="shared" ref="K6:K9" si="3">0.22*10^(-6)/1500*H6</f>
        <v>2.5226666666666665E-10</v>
      </c>
      <c r="L6">
        <f t="shared" si="0"/>
        <v>252.26666666666665</v>
      </c>
    </row>
    <row r="7" spans="7:12" x14ac:dyDescent="0.35">
      <c r="G7">
        <v>0.26</v>
      </c>
      <c r="H7">
        <v>1.63</v>
      </c>
      <c r="I7">
        <f t="shared" si="1"/>
        <v>3.5859999999999994E-7</v>
      </c>
      <c r="J7">
        <f t="shared" si="2"/>
        <v>3.8461538461538458</v>
      </c>
      <c r="K7">
        <f t="shared" si="3"/>
        <v>2.3906666666666664E-10</v>
      </c>
      <c r="L7">
        <f t="shared" si="0"/>
        <v>239.06666666666663</v>
      </c>
    </row>
    <row r="8" spans="7:12" x14ac:dyDescent="0.35">
      <c r="G8">
        <v>0.28000000000000003</v>
      </c>
      <c r="H8">
        <v>1.49</v>
      </c>
      <c r="I8">
        <f t="shared" si="1"/>
        <v>3.2779999999999996E-7</v>
      </c>
      <c r="J8">
        <f t="shared" si="2"/>
        <v>3.5714285714285712</v>
      </c>
      <c r="K8">
        <f t="shared" si="3"/>
        <v>2.1853333333333331E-10</v>
      </c>
      <c r="L8">
        <f t="shared" si="0"/>
        <v>218.5333333333333</v>
      </c>
    </row>
    <row r="9" spans="7:12" x14ac:dyDescent="0.35">
      <c r="G9">
        <v>0.3</v>
      </c>
      <c r="H9">
        <v>1.38</v>
      </c>
      <c r="I9">
        <f t="shared" si="1"/>
        <v>3.0359999999999994E-7</v>
      </c>
      <c r="J9">
        <f>1/G9</f>
        <v>3.3333333333333335</v>
      </c>
      <c r="K9">
        <f t="shared" si="3"/>
        <v>2.0239999999999997E-10</v>
      </c>
      <c r="L9">
        <f t="shared" si="0"/>
        <v>202.39999999999998</v>
      </c>
    </row>
    <row r="10" spans="7:12" x14ac:dyDescent="0.35">
      <c r="K10" t="s">
        <v>10</v>
      </c>
    </row>
    <row r="11" spans="7:12" x14ac:dyDescent="0.35">
      <c r="G11" t="s">
        <v>9</v>
      </c>
      <c r="H11" t="s">
        <v>24</v>
      </c>
    </row>
    <row r="13" spans="7:12" x14ac:dyDescent="0.35">
      <c r="G13" t="s">
        <v>12</v>
      </c>
    </row>
    <row r="14" spans="7:12" x14ac:dyDescent="0.35">
      <c r="G14" t="s">
        <v>11</v>
      </c>
    </row>
    <row r="15" spans="7:12" x14ac:dyDescent="0.35">
      <c r="G15" t="s">
        <v>13</v>
      </c>
    </row>
    <row r="16" spans="7:12" x14ac:dyDescent="0.35">
      <c r="G16" t="s">
        <v>15</v>
      </c>
    </row>
    <row r="17" spans="6:12" x14ac:dyDescent="0.35">
      <c r="G17" t="s">
        <v>14</v>
      </c>
    </row>
    <row r="18" spans="6:12" x14ac:dyDescent="0.35">
      <c r="H18" t="s">
        <v>19</v>
      </c>
      <c r="J18">
        <f>J4*100</f>
        <v>500</v>
      </c>
    </row>
    <row r="19" spans="6:12" x14ac:dyDescent="0.35">
      <c r="G19" t="s">
        <v>16</v>
      </c>
      <c r="H19">
        <v>0.1305</v>
      </c>
      <c r="J19">
        <f>J5*100</f>
        <v>454.54545454545456</v>
      </c>
    </row>
    <row r="20" spans="6:12" x14ac:dyDescent="0.35">
      <c r="G20">
        <f>PI()*H19^2</f>
        <v>5.3502108288797576E-2</v>
      </c>
      <c r="J20">
        <f t="shared" ref="J20:J23" si="4">J6*100</f>
        <v>416.66666666666669</v>
      </c>
    </row>
    <row r="21" spans="6:12" x14ac:dyDescent="0.35">
      <c r="J21">
        <f t="shared" si="4"/>
        <v>384.61538461538458</v>
      </c>
    </row>
    <row r="22" spans="6:12" x14ac:dyDescent="0.35">
      <c r="G22" t="s">
        <v>18</v>
      </c>
      <c r="J22">
        <f t="shared" si="4"/>
        <v>357.14285714285711</v>
      </c>
    </row>
    <row r="23" spans="6:12" x14ac:dyDescent="0.35">
      <c r="J23">
        <f t="shared" si="4"/>
        <v>333.33333333333337</v>
      </c>
    </row>
    <row r="25" spans="6:12" x14ac:dyDescent="0.35">
      <c r="G25" t="s">
        <v>20</v>
      </c>
    </row>
    <row r="26" spans="6:12" x14ac:dyDescent="0.35">
      <c r="G26" t="s">
        <v>21</v>
      </c>
      <c r="L26" t="s">
        <v>26</v>
      </c>
    </row>
    <row r="27" spans="6:12" x14ac:dyDescent="0.35">
      <c r="G27" t="s">
        <v>22</v>
      </c>
      <c r="H27" t="s">
        <v>23</v>
      </c>
      <c r="J27" t="s">
        <v>27</v>
      </c>
    </row>
    <row r="28" spans="6:12" x14ac:dyDescent="0.35">
      <c r="F28">
        <f>G28*100</f>
        <v>50</v>
      </c>
      <c r="G28">
        <v>0.5</v>
      </c>
      <c r="H28">
        <v>0.86</v>
      </c>
      <c r="J28">
        <f>H28*0.22*10^(-6)</f>
        <v>1.892E-7</v>
      </c>
    </row>
    <row r="29" spans="6:12" x14ac:dyDescent="0.35">
      <c r="F29">
        <f t="shared" ref="F29:F33" si="5">G29*100</f>
        <v>100</v>
      </c>
      <c r="G29">
        <v>1</v>
      </c>
      <c r="H29">
        <v>1.17</v>
      </c>
      <c r="I29">
        <v>0.65</v>
      </c>
      <c r="J29">
        <f>H29*0.22*10^(-6)</f>
        <v>2.5739999999999996E-7</v>
      </c>
    </row>
    <row r="30" spans="6:12" x14ac:dyDescent="0.35">
      <c r="F30">
        <f t="shared" si="5"/>
        <v>150</v>
      </c>
      <c r="G30">
        <v>1.5</v>
      </c>
      <c r="H30">
        <v>1.44</v>
      </c>
      <c r="J30">
        <f t="shared" ref="J30:J33" si="6">H30*0.22*10^(-6)</f>
        <v>3.1679999999999998E-7</v>
      </c>
    </row>
    <row r="31" spans="6:12" x14ac:dyDescent="0.35">
      <c r="F31">
        <f t="shared" si="5"/>
        <v>200</v>
      </c>
      <c r="G31">
        <v>2</v>
      </c>
      <c r="H31">
        <v>1.65</v>
      </c>
      <c r="J31">
        <f t="shared" si="6"/>
        <v>3.6299999999999995E-7</v>
      </c>
    </row>
    <row r="32" spans="6:12" x14ac:dyDescent="0.35">
      <c r="F32">
        <f t="shared" si="5"/>
        <v>250</v>
      </c>
      <c r="G32">
        <v>2.5</v>
      </c>
      <c r="H32">
        <v>1.8</v>
      </c>
      <c r="J32">
        <f t="shared" si="6"/>
        <v>3.96E-7</v>
      </c>
    </row>
    <row r="33" spans="6:10" x14ac:dyDescent="0.35">
      <c r="F33">
        <f t="shared" si="5"/>
        <v>300</v>
      </c>
      <c r="G33">
        <v>3</v>
      </c>
      <c r="H33">
        <v>2.04</v>
      </c>
      <c r="J33">
        <f t="shared" si="6"/>
        <v>4.488E-7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Bastos González</dc:creator>
  <cp:lastModifiedBy>Gonzalo Bastos González</cp:lastModifiedBy>
  <dcterms:created xsi:type="dcterms:W3CDTF">2024-02-14T09:19:27Z</dcterms:created>
  <dcterms:modified xsi:type="dcterms:W3CDTF">2024-02-14T11:19:22Z</dcterms:modified>
</cp:coreProperties>
</file>