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termo\Equilibrio L-V simple\"/>
    </mc:Choice>
  </mc:AlternateContent>
  <xr:revisionPtr revIDLastSave="0" documentId="13_ncr:1_{6BDDC9CC-E2F6-45BA-9AFD-F9CBF1284498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Calentamiento oh" sheetId="1" r:id="rId1"/>
    <sheet name="Enfriamiento oh" sheetId="2" r:id="rId2"/>
    <sheet name="Calentamiento agua" sheetId="3" r:id="rId3"/>
    <sheet name="Enfriamiento agu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20" i="4"/>
  <c r="I20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2" i="4"/>
  <c r="D2" i="4" s="1"/>
  <c r="J19" i="3"/>
  <c r="I19" i="3"/>
  <c r="I21" i="2"/>
  <c r="H21" i="2"/>
  <c r="H2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7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2" i="3"/>
  <c r="F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D3" i="2"/>
  <c r="D4" i="2"/>
  <c r="D5" i="2"/>
  <c r="D6" i="2"/>
  <c r="D7" i="2"/>
  <c r="D8" i="2"/>
  <c r="D9" i="2"/>
  <c r="D17" i="2"/>
  <c r="C3" i="2"/>
  <c r="C4" i="2"/>
  <c r="C5" i="2"/>
  <c r="C6" i="2"/>
  <c r="C7" i="2"/>
  <c r="C8" i="2"/>
  <c r="C9" i="2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<sst xmlns="http://schemas.openxmlformats.org/spreadsheetml/2006/main" count="30" uniqueCount="14">
  <si>
    <t>p</t>
  </si>
  <si>
    <t>T</t>
  </si>
  <si>
    <t>p(bar)</t>
  </si>
  <si>
    <t>lnp</t>
  </si>
  <si>
    <t>p(Pa)</t>
  </si>
  <si>
    <t>T(K)</t>
  </si>
  <si>
    <t>1/T</t>
  </si>
  <si>
    <t>Calor de vap</t>
  </si>
  <si>
    <t>L=-b*R</t>
  </si>
  <si>
    <t>T(C)</t>
  </si>
  <si>
    <t>s(p)=0.005 bar</t>
  </si>
  <si>
    <t>s(T)=0.01</t>
  </si>
  <si>
    <t>l</t>
  </si>
  <si>
    <t>p(pa)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</si>
</sst>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57895888014"/>
                  <c:y val="-1.9372265966754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'Calentamiento oh'!$F$2:$F$56</c:f>
              <c:numCache>
                <c:formatCode>General</c:formatCode>
                <c:ptCount val="55"/>
                <c:pt idx="0">
                  <c:v>3.4482758620689655E-3</c:v>
                </c:pt>
                <c:pt idx="1">
                  <c:v>3.4246575342465752E-3</c:v>
                </c:pt>
                <c:pt idx="2">
                  <c:v>3.4013605442176869E-3</c:v>
                </c:pt>
                <c:pt idx="3">
                  <c:v>3.3783783783783786E-3</c:v>
                </c:pt>
                <c:pt idx="4">
                  <c:v>3.3557046979865771E-3</c:v>
                </c:pt>
                <c:pt idx="5">
                  <c:v>3.3333333333333335E-3</c:v>
                </c:pt>
                <c:pt idx="6">
                  <c:v>3.3112582781456954E-3</c:v>
                </c:pt>
                <c:pt idx="7">
                  <c:v>3.2894736842105261E-3</c:v>
                </c:pt>
                <c:pt idx="8">
                  <c:v>3.2679738562091504E-3</c:v>
                </c:pt>
                <c:pt idx="9">
                  <c:v>3.246753246753247E-3</c:v>
                </c:pt>
                <c:pt idx="10">
                  <c:v>3.2258064516129032E-3</c:v>
                </c:pt>
                <c:pt idx="11">
                  <c:v>3.205128205128205E-3</c:v>
                </c:pt>
                <c:pt idx="12">
                  <c:v>3.1847133757961785E-3</c:v>
                </c:pt>
                <c:pt idx="13">
                  <c:v>3.1645569620253164E-3</c:v>
                </c:pt>
                <c:pt idx="14">
                  <c:v>3.1446540880503146E-3</c:v>
                </c:pt>
                <c:pt idx="15">
                  <c:v>3.1250000000000002E-3</c:v>
                </c:pt>
                <c:pt idx="16">
                  <c:v>3.105590062111801E-3</c:v>
                </c:pt>
                <c:pt idx="17">
                  <c:v>3.0864197530864196E-3</c:v>
                </c:pt>
                <c:pt idx="18">
                  <c:v>3.0674846625766872E-3</c:v>
                </c:pt>
                <c:pt idx="19">
                  <c:v>3.0487804878048782E-3</c:v>
                </c:pt>
                <c:pt idx="20">
                  <c:v>3.0303030303030303E-3</c:v>
                </c:pt>
                <c:pt idx="21">
                  <c:v>3.0120481927710845E-3</c:v>
                </c:pt>
                <c:pt idx="22">
                  <c:v>2.9940119760479044E-3</c:v>
                </c:pt>
                <c:pt idx="23">
                  <c:v>2.976190476190476E-3</c:v>
                </c:pt>
                <c:pt idx="24">
                  <c:v>2.9585798816568047E-3</c:v>
                </c:pt>
                <c:pt idx="25">
                  <c:v>2.9411764705882353E-3</c:v>
                </c:pt>
                <c:pt idx="26">
                  <c:v>2.9239766081871343E-3</c:v>
                </c:pt>
                <c:pt idx="27">
                  <c:v>2.9069767441860465E-3</c:v>
                </c:pt>
                <c:pt idx="28">
                  <c:v>2.8901734104046241E-3</c:v>
                </c:pt>
                <c:pt idx="29">
                  <c:v>2.8735632183908046E-3</c:v>
                </c:pt>
                <c:pt idx="30">
                  <c:v>2.8571428571428571E-3</c:v>
                </c:pt>
                <c:pt idx="31">
                  <c:v>2.840909090909091E-3</c:v>
                </c:pt>
                <c:pt idx="32">
                  <c:v>2.8248587570621469E-3</c:v>
                </c:pt>
                <c:pt idx="33">
                  <c:v>2.8089887640449437E-3</c:v>
                </c:pt>
                <c:pt idx="34">
                  <c:v>2.7932960893854749E-3</c:v>
                </c:pt>
                <c:pt idx="35">
                  <c:v>2.7777777777777779E-3</c:v>
                </c:pt>
                <c:pt idx="36">
                  <c:v>2.7624309392265192E-3</c:v>
                </c:pt>
                <c:pt idx="37">
                  <c:v>2.7472527472527475E-3</c:v>
                </c:pt>
                <c:pt idx="38">
                  <c:v>2.7322404371584699E-3</c:v>
                </c:pt>
                <c:pt idx="39">
                  <c:v>2.717391304347826E-3</c:v>
                </c:pt>
                <c:pt idx="40">
                  <c:v>2.7027027027027029E-3</c:v>
                </c:pt>
                <c:pt idx="41">
                  <c:v>2.6881720430107529E-3</c:v>
                </c:pt>
                <c:pt idx="42">
                  <c:v>2.6737967914438501E-3</c:v>
                </c:pt>
                <c:pt idx="43">
                  <c:v>2.6595744680851063E-3</c:v>
                </c:pt>
                <c:pt idx="44">
                  <c:v>2.6455026455026454E-3</c:v>
                </c:pt>
                <c:pt idx="45">
                  <c:v>2.631578947368421E-3</c:v>
                </c:pt>
                <c:pt idx="46">
                  <c:v>2.617801047120419E-3</c:v>
                </c:pt>
                <c:pt idx="47">
                  <c:v>2.6041666666666665E-3</c:v>
                </c:pt>
                <c:pt idx="48">
                  <c:v>2.5906735751295338E-3</c:v>
                </c:pt>
                <c:pt idx="49">
                  <c:v>2.5773195876288659E-3</c:v>
                </c:pt>
                <c:pt idx="50">
                  <c:v>2.5641025641025641E-3</c:v>
                </c:pt>
                <c:pt idx="51">
                  <c:v>2.5510204081632651E-3</c:v>
                </c:pt>
                <c:pt idx="52">
                  <c:v>2.5380710659898475E-3</c:v>
                </c:pt>
                <c:pt idx="53">
                  <c:v>2.5252525252525255E-3</c:v>
                </c:pt>
                <c:pt idx="54">
                  <c:v>2.5125628140703518E-3</c:v>
                </c:pt>
              </c:numCache>
            </c:numRef>
          </c:xVal>
          <c:yVal>
            <c:numRef>
              <c:f>'Calentamiento oh'!$E$2:$E$56</c:f>
              <c:numCache>
                <c:formatCode>General</c:formatCode>
                <c:ptCount val="55"/>
                <c:pt idx="0">
                  <c:v>8.5171931914162382</c:v>
                </c:pt>
                <c:pt idx="1">
                  <c:v>8.5754620995402124</c:v>
                </c:pt>
                <c:pt idx="2">
                  <c:v>8.6125033712205621</c:v>
                </c:pt>
                <c:pt idx="3">
                  <c:v>8.8098628053790566</c:v>
                </c:pt>
                <c:pt idx="4">
                  <c:v>8.8536654280374503</c:v>
                </c:pt>
                <c:pt idx="5">
                  <c:v>8.9226582995244019</c:v>
                </c:pt>
                <c:pt idx="6">
                  <c:v>9.0240107937846901</c:v>
                </c:pt>
                <c:pt idx="7">
                  <c:v>9.1484649682580947</c:v>
                </c:pt>
                <c:pt idx="8">
                  <c:v>9.2686092801001578</c:v>
                </c:pt>
                <c:pt idx="9">
                  <c:v>9.3842936790996205</c:v>
                </c:pt>
                <c:pt idx="10">
                  <c:v>9.503009985939002</c:v>
                </c:pt>
                <c:pt idx="11">
                  <c:v>9.6421227884017213</c:v>
                </c:pt>
                <c:pt idx="12">
                  <c:v>9.7526646628015445</c:v>
                </c:pt>
                <c:pt idx="13">
                  <c:v>9.8574436140347217</c:v>
                </c:pt>
                <c:pt idx="14">
                  <c:v>9.9850675395285506</c:v>
                </c:pt>
                <c:pt idx="15">
                  <c:v>10.077440859659566</c:v>
                </c:pt>
                <c:pt idx="16">
                  <c:v>10.19988156558993</c:v>
                </c:pt>
                <c:pt idx="17">
                  <c:v>10.302263672493496</c:v>
                </c:pt>
                <c:pt idx="18">
                  <c:v>10.398183794372235</c:v>
                </c:pt>
                <c:pt idx="19">
                  <c:v>10.491274217438248</c:v>
                </c:pt>
                <c:pt idx="20">
                  <c:v>10.589106466675283</c:v>
                </c:pt>
                <c:pt idx="21">
                  <c:v>10.680516217076775</c:v>
                </c:pt>
                <c:pt idx="22">
                  <c:v>10.762149171573647</c:v>
                </c:pt>
                <c:pt idx="23">
                  <c:v>10.845446031158861</c:v>
                </c:pt>
                <c:pt idx="24">
                  <c:v>10.940224437486149</c:v>
                </c:pt>
                <c:pt idx="25">
                  <c:v>11.02841714952161</c:v>
                </c:pt>
                <c:pt idx="26">
                  <c:v>11.109458359524737</c:v>
                </c:pt>
                <c:pt idx="27">
                  <c:v>11.194096663521611</c:v>
                </c:pt>
                <c:pt idx="28">
                  <c:v>11.27466827584597</c:v>
                </c:pt>
                <c:pt idx="29">
                  <c:v>11.35392973347977</c:v>
                </c:pt>
                <c:pt idx="30">
                  <c:v>11.440354772135393</c:v>
                </c:pt>
                <c:pt idx="31">
                  <c:v>11.519901078706653</c:v>
                </c:pt>
                <c:pt idx="32">
                  <c:v>11.600936342292941</c:v>
                </c:pt>
                <c:pt idx="33">
                  <c:v>11.676743550199623</c:v>
                </c:pt>
                <c:pt idx="34">
                  <c:v>11.751942365440728</c:v>
                </c:pt>
                <c:pt idx="35">
                  <c:v>11.835008964139341</c:v>
                </c:pt>
                <c:pt idx="36">
                  <c:v>11.914382551680854</c:v>
                </c:pt>
                <c:pt idx="37">
                  <c:v>11.992260421644849</c:v>
                </c:pt>
                <c:pt idx="38">
                  <c:v>12.062202275110472</c:v>
                </c:pt>
                <c:pt idx="39">
                  <c:v>12.136186518066006</c:v>
                </c:pt>
                <c:pt idx="40">
                  <c:v>12.211060187041213</c:v>
                </c:pt>
                <c:pt idx="41">
                  <c:v>12.280252043704426</c:v>
                </c:pt>
                <c:pt idx="42">
                  <c:v>12.349306813616082</c:v>
                </c:pt>
                <c:pt idx="43">
                  <c:v>12.41633357101337</c:v>
                </c:pt>
                <c:pt idx="44">
                  <c:v>12.484840100592381</c:v>
                </c:pt>
                <c:pt idx="45">
                  <c:v>12.556025043708079</c:v>
                </c:pt>
                <c:pt idx="46">
                  <c:v>12.624453978904885</c:v>
                </c:pt>
                <c:pt idx="47">
                  <c:v>12.687881320225673</c:v>
                </c:pt>
                <c:pt idx="48">
                  <c:v>12.746068646595944</c:v>
                </c:pt>
                <c:pt idx="49">
                  <c:v>12.813389569484926</c:v>
                </c:pt>
                <c:pt idx="50">
                  <c:v>12.874158395494748</c:v>
                </c:pt>
                <c:pt idx="51">
                  <c:v>12.942039823273047</c:v>
                </c:pt>
                <c:pt idx="52">
                  <c:v>12.996346536820841</c:v>
                </c:pt>
                <c:pt idx="53">
                  <c:v>13.058144805077678</c:v>
                </c:pt>
                <c:pt idx="54">
                  <c:v>13.120160953849128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1-48DF-95B4-273A9B82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63471"/>
        <c:axId val="793212511"/>
      </c:scatterChart>
      <c:valAx>
        <c:axId val="719963471"/>
        <c:scaling>
          <c:orientation val="minMax"/>
          <c:min val="2.4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212511"/>
        <c:crosses val="autoZero"/>
        <c:crossBetween val="midCat"/>
      </c:valAx>
      <c:valAx>
        <c:axId val="79321251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996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967672790901135"/>
                  <c:y val="-5.3380358705161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'Enfriamiento oh'!$F$2:$F$25</c:f>
              <c:numCache>
                <c:formatCode>General</c:formatCode>
                <c:ptCount val="24"/>
                <c:pt idx="0">
                  <c:v>2.5062656641604009E-3</c:v>
                </c:pt>
                <c:pt idx="1">
                  <c:v>2.5188916876574307E-3</c:v>
                </c:pt>
                <c:pt idx="2">
                  <c:v>2.5316455696202532E-3</c:v>
                </c:pt>
                <c:pt idx="3">
                  <c:v>2.5445292620865142E-3</c:v>
                </c:pt>
                <c:pt idx="4">
                  <c:v>2.5575447570332483E-3</c:v>
                </c:pt>
                <c:pt idx="5">
                  <c:v>2.5706940874035988E-3</c:v>
                </c:pt>
                <c:pt idx="6">
                  <c:v>2.5839793281653748E-3</c:v>
                </c:pt>
                <c:pt idx="7">
                  <c:v>2.5974025974025974E-3</c:v>
                </c:pt>
                <c:pt idx="8">
                  <c:v>2.6109660574412533E-3</c:v>
                </c:pt>
                <c:pt idx="9">
                  <c:v>2.6246719160104987E-3</c:v>
                </c:pt>
                <c:pt idx="10">
                  <c:v>2.6385224274406332E-3</c:v>
                </c:pt>
                <c:pt idx="11">
                  <c:v>2.6525198938992041E-3</c:v>
                </c:pt>
                <c:pt idx="12">
                  <c:v>2.6666666666666666E-3</c:v>
                </c:pt>
                <c:pt idx="13">
                  <c:v>2.6809651474530832E-3</c:v>
                </c:pt>
                <c:pt idx="14">
                  <c:v>2.6954177897574125E-3</c:v>
                </c:pt>
                <c:pt idx="15">
                  <c:v>2.7100271002710027E-3</c:v>
                </c:pt>
                <c:pt idx="16">
                  <c:v>2.7247956403269754E-3</c:v>
                </c:pt>
                <c:pt idx="17">
                  <c:v>2.7397260273972603E-3</c:v>
                </c:pt>
                <c:pt idx="18">
                  <c:v>2.7548209366391185E-3</c:v>
                </c:pt>
                <c:pt idx="19">
                  <c:v>2.7700831024930748E-3</c:v>
                </c:pt>
                <c:pt idx="20">
                  <c:v>2.7855153203342618E-3</c:v>
                </c:pt>
                <c:pt idx="21">
                  <c:v>2.8011204481792717E-3</c:v>
                </c:pt>
                <c:pt idx="22">
                  <c:v>2.8169014084507044E-3</c:v>
                </c:pt>
                <c:pt idx="23">
                  <c:v>2.8328611898016999E-3</c:v>
                </c:pt>
              </c:numCache>
            </c:numRef>
          </c:xVal>
          <c:yVal>
            <c:numRef>
              <c:f>'Enfriamiento oh'!$D$2:$D$25</c:f>
              <c:numCache>
                <c:formatCode>General</c:formatCode>
                <c:ptCount val="24"/>
                <c:pt idx="0">
                  <c:v>13.134291948269603</c:v>
                </c:pt>
                <c:pt idx="1">
                  <c:v>13.076947513873845</c:v>
                </c:pt>
                <c:pt idx="2">
                  <c:v>13.012771700774234</c:v>
                </c:pt>
                <c:pt idx="3">
                  <c:v>12.955600159526227</c:v>
                </c:pt>
                <c:pt idx="4">
                  <c:v>12.89395599641502</c:v>
                </c:pt>
                <c:pt idx="5">
                  <c:v>12.833080023585573</c:v>
                </c:pt>
                <c:pt idx="6">
                  <c:v>12.769395838253919</c:v>
                </c:pt>
                <c:pt idx="7">
                  <c:v>12.704724468364455</c:v>
                </c:pt>
                <c:pt idx="8">
                  <c:v>12.638504201868152</c:v>
                </c:pt>
                <c:pt idx="9">
                  <c:v>12.572796925321908</c:v>
                </c:pt>
                <c:pt idx="10">
                  <c:v>12.506177237980511</c:v>
                </c:pt>
                <c:pt idx="11">
                  <c:v>12.438770409649194</c:v>
                </c:pt>
                <c:pt idx="12">
                  <c:v>12.36946619243861</c:v>
                </c:pt>
                <c:pt idx="13">
                  <c:v>12.299562988617513</c:v>
                </c:pt>
                <c:pt idx="14">
                  <c:v>12.227344780805714</c:v>
                </c:pt>
                <c:pt idx="15">
                  <c:v>12.139932843025628</c:v>
                </c:pt>
                <c:pt idx="16">
                  <c:v>12.045903893377352</c:v>
                </c:pt>
                <c:pt idx="17">
                  <c:v>11.917056350065256</c:v>
                </c:pt>
                <c:pt idx="18">
                  <c:v>11.831379196088763</c:v>
                </c:pt>
                <c:pt idx="19">
                  <c:v>11.750366320985263</c:v>
                </c:pt>
                <c:pt idx="20">
                  <c:v>11.666504552898529</c:v>
                </c:pt>
                <c:pt idx="21">
                  <c:v>11.591736645394519</c:v>
                </c:pt>
                <c:pt idx="22">
                  <c:v>11.519901078706653</c:v>
                </c:pt>
                <c:pt idx="23">
                  <c:v>11.445716715276779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C-42D0-8894-5CEE4E42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91279"/>
        <c:axId val="716253535"/>
      </c:scatterChart>
      <c:valAx>
        <c:axId val="14349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253535"/>
        <c:crosses val="autoZero"/>
        <c:crossBetween val="midCat"/>
      </c:valAx>
      <c:valAx>
        <c:axId val="716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5264654418198"/>
                  <c:y val="-2.71945173519976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'Calentamiento agua'!$D$2:$D$74</c:f>
              <c:numCache>
                <c:formatCode>General</c:formatCode>
                <c:ptCount val="73"/>
                <c:pt idx="0">
                  <c:v>3.2216494845360827E-3</c:v>
                </c:pt>
                <c:pt idx="1">
                  <c:v>3.1466331025802388E-3</c:v>
                </c:pt>
                <c:pt idx="2">
                  <c:v>3.0693677102516881E-3</c:v>
                </c:pt>
                <c:pt idx="3">
                  <c:v>3.0147723846849564E-3</c:v>
                </c:pt>
                <c:pt idx="4">
                  <c:v>2.9753049687592978E-3</c:v>
                </c:pt>
                <c:pt idx="5">
                  <c:v>2.9437739181630853E-3</c:v>
                </c:pt>
                <c:pt idx="6">
                  <c:v>2.9205607476635517E-3</c:v>
                </c:pt>
                <c:pt idx="7">
                  <c:v>2.8951939779965261E-3</c:v>
                </c:pt>
                <c:pt idx="8">
                  <c:v>2.8710881424059719E-3</c:v>
                </c:pt>
                <c:pt idx="9">
                  <c:v>2.8555111364934323E-3</c:v>
                </c:pt>
                <c:pt idx="10">
                  <c:v>2.844141069397042E-3</c:v>
                </c:pt>
                <c:pt idx="11">
                  <c:v>2.8208744710860366E-3</c:v>
                </c:pt>
                <c:pt idx="12">
                  <c:v>2.7995520716685329E-3</c:v>
                </c:pt>
                <c:pt idx="13">
                  <c:v>2.7731558513588461E-3</c:v>
                </c:pt>
                <c:pt idx="14">
                  <c:v>2.7624309392265192E-3</c:v>
                </c:pt>
                <c:pt idx="15">
                  <c:v>2.7563395810363835E-3</c:v>
                </c:pt>
                <c:pt idx="16">
                  <c:v>2.7472527472527475E-3</c:v>
                </c:pt>
                <c:pt idx="17">
                  <c:v>2.7389756231169541E-3</c:v>
                </c:pt>
                <c:pt idx="18">
                  <c:v>2.7292576419213977E-3</c:v>
                </c:pt>
                <c:pt idx="19">
                  <c:v>2.718129926610492E-3</c:v>
                </c:pt>
                <c:pt idx="20">
                  <c:v>2.7137042062415195E-3</c:v>
                </c:pt>
                <c:pt idx="21">
                  <c:v>2.7063599458728013E-3</c:v>
                </c:pt>
                <c:pt idx="22">
                  <c:v>2.7012425715829281E-3</c:v>
                </c:pt>
                <c:pt idx="23">
                  <c:v>2.6954177897574125E-3</c:v>
                </c:pt>
                <c:pt idx="24">
                  <c:v>2.6896180742334587E-3</c:v>
                </c:pt>
                <c:pt idx="25">
                  <c:v>2.6845637583892616E-3</c:v>
                </c:pt>
                <c:pt idx="26">
                  <c:v>2.6773761713520749E-3</c:v>
                </c:pt>
                <c:pt idx="27">
                  <c:v>2.667377967457989E-3</c:v>
                </c:pt>
                <c:pt idx="28">
                  <c:v>2.6588673225206062E-3</c:v>
                </c:pt>
                <c:pt idx="29">
                  <c:v>2.6497085320614732E-3</c:v>
                </c:pt>
                <c:pt idx="30">
                  <c:v>2.6364355391510679E-3</c:v>
                </c:pt>
                <c:pt idx="31">
                  <c:v>2.6281208935611039E-3</c:v>
                </c:pt>
                <c:pt idx="32">
                  <c:v>2.6205450733752618E-3</c:v>
                </c:pt>
                <c:pt idx="33">
                  <c:v>2.6130128037627387E-3</c:v>
                </c:pt>
                <c:pt idx="34">
                  <c:v>2.6001040041601664E-3</c:v>
                </c:pt>
                <c:pt idx="35">
                  <c:v>2.5900025900025899E-3</c:v>
                </c:pt>
                <c:pt idx="36">
                  <c:v>2.5799793601651187E-3</c:v>
                </c:pt>
                <c:pt idx="37">
                  <c:v>2.5693730729701952E-3</c:v>
                </c:pt>
                <c:pt idx="38">
                  <c:v>2.5595085743537241E-3</c:v>
                </c:pt>
                <c:pt idx="39">
                  <c:v>2.5458248472505093E-3</c:v>
                </c:pt>
                <c:pt idx="40">
                  <c:v>2.5335697998479859E-3</c:v>
                </c:pt>
                <c:pt idx="41">
                  <c:v>2.5233409033560434E-3</c:v>
                </c:pt>
                <c:pt idx="42">
                  <c:v>2.5144581342720646E-3</c:v>
                </c:pt>
                <c:pt idx="43">
                  <c:v>2.5043826696719259E-3</c:v>
                </c:pt>
                <c:pt idx="44">
                  <c:v>2.4956326428749688E-3</c:v>
                </c:pt>
                <c:pt idx="45">
                  <c:v>2.486943546381497E-3</c:v>
                </c:pt>
                <c:pt idx="46">
                  <c:v>2.4783147459727386E-3</c:v>
                </c:pt>
                <c:pt idx="47">
                  <c:v>2.4709661477637758E-3</c:v>
                </c:pt>
                <c:pt idx="48">
                  <c:v>2.4630541871921183E-3</c:v>
                </c:pt>
                <c:pt idx="49">
                  <c:v>2.4576062914721062E-3</c:v>
                </c:pt>
                <c:pt idx="50">
                  <c:v>2.4515812699190979E-3</c:v>
                </c:pt>
                <c:pt idx="51">
                  <c:v>2.4467824810374358E-3</c:v>
                </c:pt>
                <c:pt idx="52">
                  <c:v>2.4390243902439024E-3</c:v>
                </c:pt>
                <c:pt idx="53">
                  <c:v>2.432498175626368E-3</c:v>
                </c:pt>
                <c:pt idx="54">
                  <c:v>2.4260067928190202E-3</c:v>
                </c:pt>
                <c:pt idx="55">
                  <c:v>2.482005460412013E-3</c:v>
                </c:pt>
                <c:pt idx="56">
                  <c:v>2.4148756339048539E-3</c:v>
                </c:pt>
                <c:pt idx="57">
                  <c:v>2.4113817217265494E-3</c:v>
                </c:pt>
                <c:pt idx="58">
                  <c:v>2.4050024050024051E-3</c:v>
                </c:pt>
                <c:pt idx="59">
                  <c:v>2.400384061449832E-3</c:v>
                </c:pt>
                <c:pt idx="60">
                  <c:v>2.3969319271332696E-3</c:v>
                </c:pt>
                <c:pt idx="61">
                  <c:v>2.3923444976076554E-3</c:v>
                </c:pt>
                <c:pt idx="62">
                  <c:v>2.3860653781913625E-3</c:v>
                </c:pt>
                <c:pt idx="63">
                  <c:v>2.3820867079561697E-3</c:v>
                </c:pt>
                <c:pt idx="64">
                  <c:v>2.3781212841854932E-3</c:v>
                </c:pt>
                <c:pt idx="65">
                  <c:v>2.3752969121140144E-3</c:v>
                </c:pt>
                <c:pt idx="66">
                  <c:v>2.3713540431586438E-3</c:v>
                </c:pt>
                <c:pt idx="67">
                  <c:v>2.3685457129322598E-3</c:v>
                </c:pt>
                <c:pt idx="68">
                  <c:v>2.3651844843897824E-3</c:v>
                </c:pt>
                <c:pt idx="69">
                  <c:v>2.3612750885478157E-3</c:v>
                </c:pt>
                <c:pt idx="70">
                  <c:v>2.3573785950023575E-3</c:v>
                </c:pt>
                <c:pt idx="71">
                  <c:v>2.3557126030624262E-3</c:v>
                </c:pt>
                <c:pt idx="72">
                  <c:v>2.3540489642184556E-3</c:v>
                </c:pt>
              </c:numCache>
            </c:numRef>
          </c:xVal>
          <c:yVal>
            <c:numRef>
              <c:f>'Calentamiento agua'!$F$2:$F$74</c:f>
              <c:numCache>
                <c:formatCode>General</c:formatCode>
                <c:ptCount val="73"/>
                <c:pt idx="0">
                  <c:v>8.9489756078417759</c:v>
                </c:pt>
                <c:pt idx="1">
                  <c:v>9.2686092801001578</c:v>
                </c:pt>
                <c:pt idx="2">
                  <c:v>9.6989203867948532</c:v>
                </c:pt>
                <c:pt idx="3">
                  <c:v>9.9711462010099421</c:v>
                </c:pt>
                <c:pt idx="4">
                  <c:v>10.165851817003619</c:v>
                </c:pt>
                <c:pt idx="5">
                  <c:v>10.325481962595504</c:v>
                </c:pt>
                <c:pt idx="6">
                  <c:v>10.451608961045816</c:v>
                </c:pt>
                <c:pt idx="7">
                  <c:v>10.563594879017874</c:v>
                </c:pt>
                <c:pt idx="8">
                  <c:v>10.698739956033227</c:v>
                </c:pt>
                <c:pt idx="9">
                  <c:v>10.770588040219511</c:v>
                </c:pt>
                <c:pt idx="10">
                  <c:v>10.837618202538614</c:v>
                </c:pt>
                <c:pt idx="11">
                  <c:v>10.945529489715843</c:v>
                </c:pt>
                <c:pt idx="12">
                  <c:v>11.046116726621012</c:v>
                </c:pt>
                <c:pt idx="13">
                  <c:v>11.144756141605761</c:v>
                </c:pt>
                <c:pt idx="14">
                  <c:v>11.205040685200927</c:v>
                </c:pt>
                <c:pt idx="15">
                  <c:v>11.231887935237117</c:v>
                </c:pt>
                <c:pt idx="16">
                  <c:v>11.27466827584597</c:v>
                </c:pt>
                <c:pt idx="17">
                  <c:v>11.309584540952198</c:v>
                </c:pt>
                <c:pt idx="18">
                  <c:v>11.35392973347977</c:v>
                </c:pt>
                <c:pt idx="19">
                  <c:v>11.400875961161606</c:v>
                </c:pt>
                <c:pt idx="20">
                  <c:v>11.424094251263613</c:v>
                </c:pt>
                <c:pt idx="21">
                  <c:v>11.458469279174169</c:v>
                </c:pt>
                <c:pt idx="22">
                  <c:v>11.480402273264668</c:v>
                </c:pt>
                <c:pt idx="23">
                  <c:v>11.505900850033264</c:v>
                </c:pt>
                <c:pt idx="24">
                  <c:v>11.5376180775606</c:v>
                </c:pt>
                <c:pt idx="25">
                  <c:v>11.558854396858628</c:v>
                </c:pt>
                <c:pt idx="26">
                  <c:v>11.588032937457033</c:v>
                </c:pt>
                <c:pt idx="27">
                  <c:v>11.635143097694478</c:v>
                </c:pt>
                <c:pt idx="28">
                  <c:v>11.669929213779893</c:v>
                </c:pt>
                <c:pt idx="29">
                  <c:v>11.713414325719633</c:v>
                </c:pt>
                <c:pt idx="30">
                  <c:v>11.762126550603728</c:v>
                </c:pt>
                <c:pt idx="31">
                  <c:v>11.807831382511329</c:v>
                </c:pt>
                <c:pt idx="32">
                  <c:v>11.838625604609531</c:v>
                </c:pt>
                <c:pt idx="33">
                  <c:v>11.877568578558138</c:v>
                </c:pt>
                <c:pt idx="34">
                  <c:v>11.937539391917154</c:v>
                </c:pt>
                <c:pt idx="35">
                  <c:v>11.982929094215963</c:v>
                </c:pt>
                <c:pt idx="36">
                  <c:v>12.033503380178898</c:v>
                </c:pt>
                <c:pt idx="37">
                  <c:v>12.085034317153118</c:v>
                </c:pt>
                <c:pt idx="38">
                  <c:v>12.129731412273451</c:v>
                </c:pt>
                <c:pt idx="39">
                  <c:v>12.196022309676673</c:v>
                </c:pt>
                <c:pt idx="40">
                  <c:v>12.253909974944333</c:v>
                </c:pt>
                <c:pt idx="41">
                  <c:v>12.30591798049989</c:v>
                </c:pt>
                <c:pt idx="42">
                  <c:v>12.345834587905332</c:v>
                </c:pt>
                <c:pt idx="43">
                  <c:v>12.397519110101129</c:v>
                </c:pt>
                <c:pt idx="44">
                  <c:v>12.439166527697552</c:v>
                </c:pt>
                <c:pt idx="45">
                  <c:v>12.485974530662993</c:v>
                </c:pt>
                <c:pt idx="46">
                  <c:v>12.522706539931722</c:v>
                </c:pt>
                <c:pt idx="47">
                  <c:v>12.563047544477904</c:v>
                </c:pt>
                <c:pt idx="48">
                  <c:v>12.601487417784837</c:v>
                </c:pt>
                <c:pt idx="49">
                  <c:v>12.6270829649738</c:v>
                </c:pt>
                <c:pt idx="50">
                  <c:v>12.652999543445933</c:v>
                </c:pt>
                <c:pt idx="51">
                  <c:v>12.67732549417634</c:v>
                </c:pt>
                <c:pt idx="52">
                  <c:v>12.715897768962581</c:v>
                </c:pt>
                <c:pt idx="53">
                  <c:v>12.748396936355535</c:v>
                </c:pt>
                <c:pt idx="54">
                  <c:v>12.777052192115912</c:v>
                </c:pt>
                <c:pt idx="55">
                  <c:v>12.799399490807907</c:v>
                </c:pt>
                <c:pt idx="56">
                  <c:v>12.832545692822126</c:v>
                </c:pt>
                <c:pt idx="57">
                  <c:v>12.850292152466695</c:v>
                </c:pt>
                <c:pt idx="58">
                  <c:v>12.878761984187722</c:v>
                </c:pt>
                <c:pt idx="59">
                  <c:v>12.903958580437292</c:v>
                </c:pt>
                <c:pt idx="60">
                  <c:v>12.923912438680491</c:v>
                </c:pt>
                <c:pt idx="61">
                  <c:v>12.945864833913163</c:v>
                </c:pt>
                <c:pt idx="62">
                  <c:v>12.972237918826691</c:v>
                </c:pt>
                <c:pt idx="63">
                  <c:v>12.9906588864069</c:v>
                </c:pt>
                <c:pt idx="64">
                  <c:v>13.007176967595212</c:v>
                </c:pt>
                <c:pt idx="65">
                  <c:v>13.02298493342405</c:v>
                </c:pt>
                <c:pt idx="66">
                  <c:v>13.041587067377041</c:v>
                </c:pt>
                <c:pt idx="67">
                  <c:v>13.056223574899784</c:v>
                </c:pt>
                <c:pt idx="68">
                  <c:v>13.072752876850995</c:v>
                </c:pt>
                <c:pt idx="69">
                  <c:v>13.091904169919619</c:v>
                </c:pt>
                <c:pt idx="70">
                  <c:v>13.108872787221829</c:v>
                </c:pt>
                <c:pt idx="71">
                  <c:v>13.116144077590413</c:v>
                </c:pt>
                <c:pt idx="72">
                  <c:v>13.1209623964887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0-4212-8AB9-1FB4E75E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89359"/>
        <c:axId val="793213007"/>
      </c:scatterChart>
      <c:valAx>
        <c:axId val="1434989359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213007"/>
        <c:crosses val="autoZero"/>
        <c:crossBetween val="midCat"/>
      </c:valAx>
      <c:valAx>
        <c:axId val="79321300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5424321959755"/>
                  <c:y val="5.01567512394284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'Enfriamiento agua'!$D$2:$D$60</c:f>
              <c:numCache>
                <c:formatCode>General</c:formatCode>
                <c:ptCount val="59"/>
                <c:pt idx="0">
                  <c:v>2.3540489642184556E-3</c:v>
                </c:pt>
                <c:pt idx="1">
                  <c:v>2.3579344494223061E-3</c:v>
                </c:pt>
                <c:pt idx="2">
                  <c:v>2.3629489603024575E-3</c:v>
                </c:pt>
                <c:pt idx="3">
                  <c:v>2.3685457129322598E-3</c:v>
                </c:pt>
                <c:pt idx="4">
                  <c:v>2.3747328425552123E-3</c:v>
                </c:pt>
                <c:pt idx="5">
                  <c:v>2.3820867079561697E-3</c:v>
                </c:pt>
                <c:pt idx="6">
                  <c:v>2.3877745940783192E-3</c:v>
                </c:pt>
                <c:pt idx="7">
                  <c:v>2.3934897079942556E-3</c:v>
                </c:pt>
                <c:pt idx="8">
                  <c:v>2.3975065931431312E-3</c:v>
                </c:pt>
                <c:pt idx="9">
                  <c:v>2.4021138601969731E-3</c:v>
                </c:pt>
                <c:pt idx="10">
                  <c:v>2.406159769008662E-3</c:v>
                </c:pt>
                <c:pt idx="11">
                  <c:v>2.41196333815726E-3</c:v>
                </c:pt>
                <c:pt idx="12">
                  <c:v>2.4177949709864601E-3</c:v>
                </c:pt>
                <c:pt idx="13">
                  <c:v>2.4242424242424242E-3</c:v>
                </c:pt>
                <c:pt idx="14">
                  <c:v>2.4307243558580457E-3</c:v>
                </c:pt>
                <c:pt idx="15">
                  <c:v>2.4390243902439024E-3</c:v>
                </c:pt>
                <c:pt idx="16">
                  <c:v>2.4455857177794085E-3</c:v>
                </c:pt>
                <c:pt idx="17">
                  <c:v>2.4539877300613498E-3</c:v>
                </c:pt>
                <c:pt idx="18">
                  <c:v>2.4600246002460025E-3</c:v>
                </c:pt>
                <c:pt idx="19">
                  <c:v>2.472187886279357E-3</c:v>
                </c:pt>
                <c:pt idx="20">
                  <c:v>2.485089463220676E-3</c:v>
                </c:pt>
                <c:pt idx="21">
                  <c:v>2.4981264051961031E-3</c:v>
                </c:pt>
                <c:pt idx="22">
                  <c:v>2.505637684790779E-3</c:v>
                </c:pt>
                <c:pt idx="23">
                  <c:v>2.5163563160543532E-3</c:v>
                </c:pt>
                <c:pt idx="24">
                  <c:v>2.5239777889954568E-3</c:v>
                </c:pt>
                <c:pt idx="25">
                  <c:v>2.5284450063211127E-3</c:v>
                </c:pt>
                <c:pt idx="26">
                  <c:v>2.5354969574036511E-3</c:v>
                </c:pt>
                <c:pt idx="27">
                  <c:v>2.5412960609911056E-3</c:v>
                </c:pt>
                <c:pt idx="28">
                  <c:v>2.5458248472505093E-3</c:v>
                </c:pt>
                <c:pt idx="29">
                  <c:v>2.5529742149604292E-3</c:v>
                </c:pt>
                <c:pt idx="30">
                  <c:v>2.5588536335721594E-3</c:v>
                </c:pt>
                <c:pt idx="31">
                  <c:v>2.5700334104343356E-3</c:v>
                </c:pt>
                <c:pt idx="32">
                  <c:v>2.5773195876288659E-3</c:v>
                </c:pt>
                <c:pt idx="33">
                  <c:v>2.5893319523562922E-3</c:v>
                </c:pt>
                <c:pt idx="34">
                  <c:v>2.5987525987525985E-3</c:v>
                </c:pt>
                <c:pt idx="35">
                  <c:v>2.6116479498563597E-3</c:v>
                </c:pt>
                <c:pt idx="36">
                  <c:v>2.6219192448872575E-3</c:v>
                </c:pt>
                <c:pt idx="37">
                  <c:v>2.6413100898045427E-3</c:v>
                </c:pt>
                <c:pt idx="38">
                  <c:v>2.6532236667551074E-3</c:v>
                </c:pt>
                <c:pt idx="39">
                  <c:v>2.6616981634282671E-3</c:v>
                </c:pt>
                <c:pt idx="40">
                  <c:v>2.6780931976432784E-3</c:v>
                </c:pt>
                <c:pt idx="41">
                  <c:v>2.6824034334763948E-3</c:v>
                </c:pt>
                <c:pt idx="42">
                  <c:v>2.6983270372369131E-3</c:v>
                </c:pt>
                <c:pt idx="43">
                  <c:v>2.7107617240444567E-3</c:v>
                </c:pt>
                <c:pt idx="44">
                  <c:v>2.7203482045701846E-3</c:v>
                </c:pt>
                <c:pt idx="45">
                  <c:v>2.7285129604365621E-3</c:v>
                </c:pt>
                <c:pt idx="46">
                  <c:v>2.7374760470845879E-3</c:v>
                </c:pt>
                <c:pt idx="47">
                  <c:v>2.7434842249657062E-3</c:v>
                </c:pt>
                <c:pt idx="48">
                  <c:v>2.75027502750275E-3</c:v>
                </c:pt>
                <c:pt idx="49">
                  <c:v>2.760143527463428E-3</c:v>
                </c:pt>
                <c:pt idx="50">
                  <c:v>2.7685492801771874E-3</c:v>
                </c:pt>
                <c:pt idx="51">
                  <c:v>2.7793218454697055E-3</c:v>
                </c:pt>
                <c:pt idx="52">
                  <c:v>2.7870680044593085E-3</c:v>
                </c:pt>
                <c:pt idx="53">
                  <c:v>2.7948574622694241E-3</c:v>
                </c:pt>
                <c:pt idx="54">
                  <c:v>2.8011204481792717E-3</c:v>
                </c:pt>
                <c:pt idx="55">
                  <c:v>2.8089887640449437E-3</c:v>
                </c:pt>
                <c:pt idx="56">
                  <c:v>2.8153153153153156E-3</c:v>
                </c:pt>
                <c:pt idx="57">
                  <c:v>2.8280542986425339E-3</c:v>
                </c:pt>
                <c:pt idx="58">
                  <c:v>2.8320589068252617E-3</c:v>
                </c:pt>
              </c:numCache>
            </c:numRef>
          </c:xVal>
          <c:yVal>
            <c:numRef>
              <c:f>'Enfriamiento agua'!$F$2:$F$60</c:f>
              <c:numCache>
                <c:formatCode>General</c:formatCode>
                <c:ptCount val="59"/>
                <c:pt idx="0">
                  <c:v>13.119559450071595</c:v>
                </c:pt>
                <c:pt idx="1">
                  <c:v>13.098275581875239</c:v>
                </c:pt>
                <c:pt idx="2">
                  <c:v>13.074223002076394</c:v>
                </c:pt>
                <c:pt idx="3">
                  <c:v>13.044618028779476</c:v>
                </c:pt>
                <c:pt idx="4">
                  <c:v>13.014109791964074</c:v>
                </c:pt>
                <c:pt idx="5">
                  <c:v>12.977568792501096</c:v>
                </c:pt>
                <c:pt idx="6">
                  <c:v>12.949437542250736</c:v>
                </c:pt>
                <c:pt idx="7">
                  <c:v>12.921470435024938</c:v>
                </c:pt>
                <c:pt idx="8">
                  <c:v>12.901467298630598</c:v>
                </c:pt>
                <c:pt idx="9">
                  <c:v>12.877229808198503</c:v>
                </c:pt>
                <c:pt idx="10">
                  <c:v>12.859178776552936</c:v>
                </c:pt>
                <c:pt idx="11">
                  <c:v>12.83067328355501</c:v>
                </c:pt>
                <c:pt idx="12">
                  <c:v>12.801055577302888</c:v>
                </c:pt>
                <c:pt idx="13">
                  <c:v>12.769680454735134</c:v>
                </c:pt>
                <c:pt idx="14">
                  <c:v>12.741102957992982</c:v>
                </c:pt>
                <c:pt idx="15">
                  <c:v>12.704724468364455</c:v>
                </c:pt>
                <c:pt idx="16">
                  <c:v>12.672319225898198</c:v>
                </c:pt>
                <c:pt idx="17">
                  <c:v>12.62905017872297</c:v>
                </c:pt>
                <c:pt idx="18">
                  <c:v>12.604177399232046</c:v>
                </c:pt>
                <c:pt idx="19">
                  <c:v>12.528518397918246</c:v>
                </c:pt>
                <c:pt idx="20">
                  <c:v>12.462264050890584</c:v>
                </c:pt>
                <c:pt idx="21">
                  <c:v>12.402461459535564</c:v>
                </c:pt>
                <c:pt idx="22">
                  <c:v>12.366063381839115</c:v>
                </c:pt>
                <c:pt idx="23">
                  <c:v>12.313131717823582</c:v>
                </c:pt>
                <c:pt idx="24">
                  <c:v>12.275598708178784</c:v>
                </c:pt>
                <c:pt idx="25">
                  <c:v>12.255338886833092</c:v>
                </c:pt>
                <c:pt idx="26">
                  <c:v>12.220468525813907</c:v>
                </c:pt>
                <c:pt idx="27">
                  <c:v>12.190451264627217</c:v>
                </c:pt>
                <c:pt idx="28">
                  <c:v>12.168889854402458</c:v>
                </c:pt>
                <c:pt idx="29">
                  <c:v>12.141534124392603</c:v>
                </c:pt>
                <c:pt idx="30">
                  <c:v>12.15845679158851</c:v>
                </c:pt>
                <c:pt idx="31">
                  <c:v>12.046490575705709</c:v>
                </c:pt>
                <c:pt idx="32">
                  <c:v>12.006401450401107</c:v>
                </c:pt>
                <c:pt idx="33">
                  <c:v>11.946654038351252</c:v>
                </c:pt>
                <c:pt idx="34">
                  <c:v>11.900226602450722</c:v>
                </c:pt>
                <c:pt idx="35">
                  <c:v>11.840789327054841</c:v>
                </c:pt>
                <c:pt idx="36">
                  <c:v>11.795846220320298</c:v>
                </c:pt>
                <c:pt idx="37">
                  <c:v>11.721564330081556</c:v>
                </c:pt>
                <c:pt idx="38">
                  <c:v>11.66907414746016</c:v>
                </c:pt>
                <c:pt idx="39">
                  <c:v>11.612770799939945</c:v>
                </c:pt>
                <c:pt idx="40">
                  <c:v>11.564568698122066</c:v>
                </c:pt>
                <c:pt idx="41">
                  <c:v>11.541512921822141</c:v>
                </c:pt>
                <c:pt idx="42">
                  <c:v>11.491701828518602</c:v>
                </c:pt>
                <c:pt idx="43">
                  <c:v>11.445716715276779</c:v>
                </c:pt>
                <c:pt idx="44">
                  <c:v>11.407564949312402</c:v>
                </c:pt>
                <c:pt idx="45">
                  <c:v>11.381677178360274</c:v>
                </c:pt>
                <c:pt idx="46">
                  <c:v>11.352756712817406</c:v>
                </c:pt>
                <c:pt idx="47">
                  <c:v>11.332601910838946</c:v>
                </c:pt>
                <c:pt idx="48">
                  <c:v>11.308358299228955</c:v>
                </c:pt>
                <c:pt idx="49">
                  <c:v>11.277203131449159</c:v>
                </c:pt>
                <c:pt idx="50">
                  <c:v>11.238488619268468</c:v>
                </c:pt>
                <c:pt idx="51">
                  <c:v>11.206400304716968</c:v>
                </c:pt>
                <c:pt idx="52">
                  <c:v>11.174651606402387</c:v>
                </c:pt>
                <c:pt idx="53">
                  <c:v>11.151955596748616</c:v>
                </c:pt>
                <c:pt idx="54">
                  <c:v>11.130199843831553</c:v>
                </c:pt>
                <c:pt idx="55">
                  <c:v>11.104957226643945</c:v>
                </c:pt>
                <c:pt idx="56">
                  <c:v>11.085214747914744</c:v>
                </c:pt>
                <c:pt idx="57">
                  <c:v>11.039716704775545</c:v>
                </c:pt>
                <c:pt idx="58">
                  <c:v>11.026792453794609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4-4151-8F7E-7FF23B84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01359"/>
        <c:axId val="782656063"/>
      </c:scatterChart>
      <c:valAx>
        <c:axId val="1435001359"/>
        <c:scaling>
          <c:orientation val="minMax"/>
          <c:min val="2.3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656063"/>
        <c:crosses val="autoZero"/>
        <c:crossBetween val="midCat"/>
      </c:valAx>
      <c:valAx>
        <c:axId val="78265606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00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415925</xdr:colOff>
      <xdr:row>2</xdr:row>
      <xdr:rowOff>53975</xdr:rowOff>
    </xdr:from>
    <xdr:to>
      <xdr:col>14</xdr:col>
      <xdr:colOff>415925</xdr:colOff>
      <xdr:row>17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748A-CA69-4DDC-E21A-BB55D9BB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180975</xdr:rowOff>
    </xdr:from>
    <xdr:to>
      <xdr:col>13</xdr:col>
      <xdr:colOff>371475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8C807F-4287-5880-2C3E-EEE388977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142875</xdr:rowOff>
    </xdr:from>
    <xdr:to>
      <xdr:col>13</xdr:col>
      <xdr:colOff>257175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FA6C5-1DF4-9698-5218-749895E3F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</xdr:row>
      <xdr:rowOff>3175</xdr:rowOff>
    </xdr:from>
    <xdr:to>
      <xdr:col>12</xdr:col>
      <xdr:colOff>587375</xdr:colOff>
      <xdr:row>16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AF9587-3C37-0A06-031F-837DF35D5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G1" workbookViewId="0">
      <selection activeCell="A2" sqref="A2:B56"/>
    </sheetView>
  </sheetViews>
  <sheetFormatPr baseColWidth="10" defaultRowHeight="14.5" x14ac:dyDescent="0.35"/>
  <sheetData>
    <row r="1" spans="1:6" x14ac:dyDescent="0.3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6</v>
      </c>
    </row>
    <row r="2" spans="1:6" x14ac:dyDescent="0.35">
      <c r="A2">
        <v>0.05</v>
      </c>
      <c r="B2">
        <v>17</v>
      </c>
      <c r="C2">
        <f>A2*10^5</f>
        <v>5000</v>
      </c>
      <c r="D2">
        <f>B2+273</f>
        <v>290</v>
      </c>
      <c r="E2">
        <f>LN(C2)</f>
        <v>8.5171931914162382</v>
      </c>
      <c r="F2">
        <f>1/D2</f>
        <v>3.4482758620689655E-3</v>
      </c>
    </row>
    <row r="3" spans="1:6" x14ac:dyDescent="0.35">
      <c r="A3">
        <v>5.2999999999999999E-2</v>
      </c>
      <c r="B3">
        <v>19</v>
      </c>
      <c r="C3">
        <f t="shared" ref="C3:C56" si="0">A3*10^5</f>
        <v>5300</v>
      </c>
      <c r="D3">
        <f t="shared" ref="D3:D56" si="1">B3+273</f>
        <v>292</v>
      </c>
      <c r="E3">
        <f t="shared" ref="E3:E56" si="2">LN(C3)</f>
        <v>8.5754620995402124</v>
      </c>
      <c r="F3">
        <f t="shared" ref="F3:F56" si="3">1/D3</f>
        <v>3.4246575342465752E-3</v>
      </c>
    </row>
    <row r="4" spans="1:6" x14ac:dyDescent="0.35">
      <c r="A4">
        <v>5.5E-2</v>
      </c>
      <c r="B4">
        <v>21</v>
      </c>
      <c r="C4">
        <f t="shared" si="0"/>
        <v>5500</v>
      </c>
      <c r="D4">
        <f t="shared" si="1"/>
        <v>294</v>
      </c>
      <c r="E4">
        <f t="shared" si="2"/>
        <v>8.6125033712205621</v>
      </c>
      <c r="F4">
        <f t="shared" si="3"/>
        <v>3.4013605442176869E-3</v>
      </c>
    </row>
    <row r="5" spans="1:6" x14ac:dyDescent="0.35">
      <c r="A5">
        <v>6.7000000000000004E-2</v>
      </c>
      <c r="B5">
        <v>23</v>
      </c>
      <c r="C5">
        <f t="shared" si="0"/>
        <v>6700</v>
      </c>
      <c r="D5">
        <f t="shared" si="1"/>
        <v>296</v>
      </c>
      <c r="E5">
        <f t="shared" si="2"/>
        <v>8.8098628053790566</v>
      </c>
      <c r="F5">
        <f t="shared" si="3"/>
        <v>3.3783783783783786E-3</v>
      </c>
    </row>
    <row r="6" spans="1:6" x14ac:dyDescent="0.35">
      <c r="A6">
        <v>7.0000000000000007E-2</v>
      </c>
      <c r="B6">
        <v>25</v>
      </c>
      <c r="C6">
        <f t="shared" si="0"/>
        <v>7000.0000000000009</v>
      </c>
      <c r="D6">
        <f t="shared" si="1"/>
        <v>298</v>
      </c>
      <c r="E6">
        <f t="shared" si="2"/>
        <v>8.8536654280374503</v>
      </c>
      <c r="F6">
        <f t="shared" si="3"/>
        <v>3.3557046979865771E-3</v>
      </c>
    </row>
    <row r="7" spans="1:6" x14ac:dyDescent="0.35">
      <c r="A7">
        <v>7.4999999999999997E-2</v>
      </c>
      <c r="B7">
        <v>27</v>
      </c>
      <c r="C7">
        <f t="shared" si="0"/>
        <v>7500</v>
      </c>
      <c r="D7">
        <f t="shared" si="1"/>
        <v>300</v>
      </c>
      <c r="E7">
        <f t="shared" si="2"/>
        <v>8.9226582995244019</v>
      </c>
      <c r="F7">
        <f t="shared" si="3"/>
        <v>3.3333333333333335E-3</v>
      </c>
    </row>
    <row r="8" spans="1:6" x14ac:dyDescent="0.35">
      <c r="A8">
        <v>8.3000000000000004E-2</v>
      </c>
      <c r="B8">
        <v>29</v>
      </c>
      <c r="C8">
        <f t="shared" si="0"/>
        <v>8300</v>
      </c>
      <c r="D8">
        <f t="shared" si="1"/>
        <v>302</v>
      </c>
      <c r="E8">
        <f t="shared" si="2"/>
        <v>9.0240107937846901</v>
      </c>
      <c r="F8">
        <f t="shared" si="3"/>
        <v>3.3112582781456954E-3</v>
      </c>
    </row>
    <row r="9" spans="1:6" x14ac:dyDescent="0.35">
      <c r="A9">
        <v>9.4E-2</v>
      </c>
      <c r="B9">
        <v>31</v>
      </c>
      <c r="C9">
        <f t="shared" si="0"/>
        <v>9400</v>
      </c>
      <c r="D9">
        <f t="shared" si="1"/>
        <v>304</v>
      </c>
      <c r="E9">
        <f t="shared" si="2"/>
        <v>9.1484649682580947</v>
      </c>
      <c r="F9">
        <f t="shared" si="3"/>
        <v>3.2894736842105261E-3</v>
      </c>
    </row>
    <row r="10" spans="1:6" x14ac:dyDescent="0.35">
      <c r="A10">
        <v>0.106</v>
      </c>
      <c r="B10">
        <v>33</v>
      </c>
      <c r="C10">
        <f t="shared" si="0"/>
        <v>10600</v>
      </c>
      <c r="D10">
        <f t="shared" si="1"/>
        <v>306</v>
      </c>
      <c r="E10">
        <f t="shared" si="2"/>
        <v>9.2686092801001578</v>
      </c>
      <c r="F10">
        <f t="shared" si="3"/>
        <v>3.2679738562091504E-3</v>
      </c>
    </row>
    <row r="11" spans="1:6" x14ac:dyDescent="0.35">
      <c r="A11">
        <v>0.11899999999999999</v>
      </c>
      <c r="B11">
        <v>35</v>
      </c>
      <c r="C11">
        <f t="shared" si="0"/>
        <v>11900</v>
      </c>
      <c r="D11">
        <f t="shared" si="1"/>
        <v>308</v>
      </c>
      <c r="E11">
        <f t="shared" si="2"/>
        <v>9.3842936790996205</v>
      </c>
      <c r="F11">
        <f t="shared" si="3"/>
        <v>3.246753246753247E-3</v>
      </c>
    </row>
    <row r="12" spans="1:6" x14ac:dyDescent="0.35">
      <c r="A12">
        <v>0.13400000000000001</v>
      </c>
      <c r="B12">
        <v>37</v>
      </c>
      <c r="C12">
        <f t="shared" si="0"/>
        <v>13400</v>
      </c>
      <c r="D12">
        <f t="shared" si="1"/>
        <v>310</v>
      </c>
      <c r="E12">
        <f t="shared" si="2"/>
        <v>9.503009985939002</v>
      </c>
      <c r="F12">
        <f t="shared" si="3"/>
        <v>3.2258064516129032E-3</v>
      </c>
    </row>
    <row r="13" spans="1:6" x14ac:dyDescent="0.35">
      <c r="A13">
        <v>0.154</v>
      </c>
      <c r="B13">
        <v>39</v>
      </c>
      <c r="C13">
        <f t="shared" si="0"/>
        <v>15400</v>
      </c>
      <c r="D13">
        <f t="shared" si="1"/>
        <v>312</v>
      </c>
      <c r="E13">
        <f t="shared" si="2"/>
        <v>9.6421227884017213</v>
      </c>
      <c r="F13">
        <f t="shared" si="3"/>
        <v>3.205128205128205E-3</v>
      </c>
    </row>
    <row r="14" spans="1:6" x14ac:dyDescent="0.35">
      <c r="A14">
        <v>0.17199999999999999</v>
      </c>
      <c r="B14">
        <v>41</v>
      </c>
      <c r="C14">
        <f t="shared" si="0"/>
        <v>17200</v>
      </c>
      <c r="D14">
        <f t="shared" si="1"/>
        <v>314</v>
      </c>
      <c r="E14">
        <f t="shared" si="2"/>
        <v>9.7526646628015445</v>
      </c>
      <c r="F14">
        <f t="shared" si="3"/>
        <v>3.1847133757961785E-3</v>
      </c>
    </row>
    <row r="15" spans="1:6" x14ac:dyDescent="0.35">
      <c r="A15">
        <v>0.191</v>
      </c>
      <c r="B15">
        <v>43</v>
      </c>
      <c r="C15">
        <f t="shared" si="0"/>
        <v>19100</v>
      </c>
      <c r="D15">
        <f t="shared" si="1"/>
        <v>316</v>
      </c>
      <c r="E15">
        <f t="shared" si="2"/>
        <v>9.8574436140347217</v>
      </c>
      <c r="F15">
        <f t="shared" si="3"/>
        <v>3.1645569620253164E-3</v>
      </c>
    </row>
    <row r="16" spans="1:6" x14ac:dyDescent="0.35">
      <c r="A16">
        <v>0.217</v>
      </c>
      <c r="B16">
        <v>45</v>
      </c>
      <c r="C16">
        <f t="shared" si="0"/>
        <v>21700</v>
      </c>
      <c r="D16">
        <f t="shared" si="1"/>
        <v>318</v>
      </c>
      <c r="E16">
        <f t="shared" si="2"/>
        <v>9.9850675395285506</v>
      </c>
      <c r="F16">
        <f t="shared" si="3"/>
        <v>3.1446540880503146E-3</v>
      </c>
    </row>
    <row r="17" spans="1:9" x14ac:dyDescent="0.35">
      <c r="A17">
        <v>0.23799999999999999</v>
      </c>
      <c r="B17">
        <v>47</v>
      </c>
      <c r="C17">
        <f t="shared" si="0"/>
        <v>23800</v>
      </c>
      <c r="D17">
        <f t="shared" si="1"/>
        <v>320</v>
      </c>
      <c r="E17">
        <f t="shared" si="2"/>
        <v>10.077440859659566</v>
      </c>
      <c r="F17">
        <f t="shared" si="3"/>
        <v>3.1250000000000002E-3</v>
      </c>
    </row>
    <row r="18" spans="1:9" x14ac:dyDescent="0.35">
      <c r="A18">
        <v>0.26900000000000002</v>
      </c>
      <c r="B18">
        <v>49</v>
      </c>
      <c r="C18">
        <f t="shared" si="0"/>
        <v>26900</v>
      </c>
      <c r="D18">
        <f t="shared" si="1"/>
        <v>322</v>
      </c>
      <c r="E18">
        <f t="shared" si="2"/>
        <v>10.19988156558993</v>
      </c>
      <c r="F18">
        <f t="shared" si="3"/>
        <v>3.105590062111801E-3</v>
      </c>
    </row>
    <row r="19" spans="1:9" x14ac:dyDescent="0.35">
      <c r="A19">
        <v>0.29799999999999999</v>
      </c>
      <c r="B19">
        <v>51</v>
      </c>
      <c r="C19">
        <f t="shared" si="0"/>
        <v>29800</v>
      </c>
      <c r="D19">
        <f t="shared" si="1"/>
        <v>324</v>
      </c>
      <c r="E19">
        <f t="shared" si="2"/>
        <v>10.302263672493496</v>
      </c>
      <c r="F19">
        <f t="shared" si="3"/>
        <v>3.0864197530864196E-3</v>
      </c>
      <c r="H19" t="s">
        <v>7</v>
      </c>
    </row>
    <row r="20" spans="1:9" x14ac:dyDescent="0.35">
      <c r="A20">
        <v>0.32800000000000001</v>
      </c>
      <c r="B20">
        <v>53</v>
      </c>
      <c r="C20">
        <f t="shared" si="0"/>
        <v>32800</v>
      </c>
      <c r="D20">
        <f t="shared" si="1"/>
        <v>326</v>
      </c>
      <c r="E20">
        <f t="shared" si="2"/>
        <v>10.398183794372235</v>
      </c>
      <c r="F20">
        <f t="shared" si="3"/>
        <v>3.0674846625766872E-3</v>
      </c>
      <c r="H20" t="s">
        <v>8</v>
      </c>
    </row>
    <row r="21" spans="1:9" x14ac:dyDescent="0.35">
      <c r="A21">
        <v>0.36</v>
      </c>
      <c r="B21">
        <v>55</v>
      </c>
      <c r="C21">
        <f t="shared" si="0"/>
        <v>36000</v>
      </c>
      <c r="D21">
        <f t="shared" si="1"/>
        <v>328</v>
      </c>
      <c r="E21">
        <f t="shared" si="2"/>
        <v>10.491274217438248</v>
      </c>
      <c r="F21">
        <f t="shared" si="3"/>
        <v>3.0487804878048782E-3</v>
      </c>
      <c r="H21">
        <f>5067.4*8.31</f>
        <v>42110.093999999997</v>
      </c>
      <c r="I21">
        <f>H21/46.068</f>
        <v>914.08556915863505</v>
      </c>
    </row>
    <row r="22" spans="1:9" x14ac:dyDescent="0.35">
      <c r="A22">
        <v>0.39700000000000002</v>
      </c>
      <c r="B22">
        <v>57</v>
      </c>
      <c r="C22">
        <f t="shared" si="0"/>
        <v>39700</v>
      </c>
      <c r="D22">
        <f t="shared" si="1"/>
        <v>330</v>
      </c>
      <c r="E22">
        <f t="shared" si="2"/>
        <v>10.589106466675283</v>
      </c>
      <c r="F22">
        <f t="shared" si="3"/>
        <v>3.0303030303030303E-3</v>
      </c>
      <c r="H22">
        <v>1.6386903457771E-3</v>
      </c>
    </row>
    <row r="23" spans="1:9" x14ac:dyDescent="0.35">
      <c r="A23">
        <v>0.435</v>
      </c>
      <c r="B23">
        <v>59</v>
      </c>
      <c r="C23">
        <f t="shared" si="0"/>
        <v>43500</v>
      </c>
      <c r="D23">
        <f t="shared" si="1"/>
        <v>332</v>
      </c>
      <c r="E23">
        <f t="shared" si="2"/>
        <v>10.680516217076775</v>
      </c>
      <c r="F23">
        <f t="shared" si="3"/>
        <v>3.0120481927710845E-3</v>
      </c>
    </row>
    <row r="24" spans="1:9" x14ac:dyDescent="0.35">
      <c r="A24">
        <v>0.47199999999999998</v>
      </c>
      <c r="B24">
        <v>61</v>
      </c>
      <c r="C24">
        <f t="shared" si="0"/>
        <v>47200</v>
      </c>
      <c r="D24">
        <f t="shared" si="1"/>
        <v>334</v>
      </c>
      <c r="E24">
        <f t="shared" si="2"/>
        <v>10.762149171573647</v>
      </c>
      <c r="F24">
        <f t="shared" si="3"/>
        <v>2.9940119760479044E-3</v>
      </c>
    </row>
    <row r="25" spans="1:9" x14ac:dyDescent="0.35">
      <c r="A25">
        <v>0.51300000000000001</v>
      </c>
      <c r="B25">
        <v>63</v>
      </c>
      <c r="C25">
        <f t="shared" si="0"/>
        <v>51300</v>
      </c>
      <c r="D25">
        <f t="shared" si="1"/>
        <v>336</v>
      </c>
      <c r="E25">
        <f t="shared" si="2"/>
        <v>10.845446031158861</v>
      </c>
      <c r="F25">
        <f t="shared" si="3"/>
        <v>2.976190476190476E-3</v>
      </c>
    </row>
    <row r="26" spans="1:9" x14ac:dyDescent="0.35">
      <c r="A26">
        <v>0.56399999999999995</v>
      </c>
      <c r="B26">
        <v>65</v>
      </c>
      <c r="C26">
        <f t="shared" si="0"/>
        <v>56399.999999999993</v>
      </c>
      <c r="D26">
        <f t="shared" si="1"/>
        <v>338</v>
      </c>
      <c r="E26">
        <f t="shared" si="2"/>
        <v>10.940224437486149</v>
      </c>
      <c r="F26">
        <f t="shared" si="3"/>
        <v>2.9585798816568047E-3</v>
      </c>
    </row>
    <row r="27" spans="1:9" x14ac:dyDescent="0.35">
      <c r="A27">
        <v>0.61599999999999999</v>
      </c>
      <c r="B27">
        <v>67</v>
      </c>
      <c r="C27">
        <f t="shared" si="0"/>
        <v>61600</v>
      </c>
      <c r="D27">
        <f t="shared" si="1"/>
        <v>340</v>
      </c>
      <c r="E27">
        <f t="shared" si="2"/>
        <v>11.02841714952161</v>
      </c>
      <c r="F27">
        <f t="shared" si="3"/>
        <v>2.9411764705882353E-3</v>
      </c>
    </row>
    <row r="28" spans="1:9" x14ac:dyDescent="0.35">
      <c r="A28">
        <v>0.66800000000000004</v>
      </c>
      <c r="B28">
        <v>69</v>
      </c>
      <c r="C28">
        <f t="shared" si="0"/>
        <v>66800</v>
      </c>
      <c r="D28">
        <f t="shared" si="1"/>
        <v>342</v>
      </c>
      <c r="E28">
        <f t="shared" si="2"/>
        <v>11.109458359524737</v>
      </c>
      <c r="F28">
        <f t="shared" si="3"/>
        <v>2.9239766081871343E-3</v>
      </c>
    </row>
    <row r="29" spans="1:9" x14ac:dyDescent="0.35">
      <c r="A29">
        <v>0.72699999999999998</v>
      </c>
      <c r="B29">
        <v>71</v>
      </c>
      <c r="C29">
        <f t="shared" si="0"/>
        <v>72700</v>
      </c>
      <c r="D29">
        <f t="shared" si="1"/>
        <v>344</v>
      </c>
      <c r="E29">
        <f t="shared" si="2"/>
        <v>11.194096663521611</v>
      </c>
      <c r="F29">
        <f t="shared" si="3"/>
        <v>2.9069767441860465E-3</v>
      </c>
    </row>
    <row r="30" spans="1:9" x14ac:dyDescent="0.35">
      <c r="A30">
        <v>0.78800000000000003</v>
      </c>
      <c r="B30">
        <v>73</v>
      </c>
      <c r="C30">
        <f t="shared" si="0"/>
        <v>78800</v>
      </c>
      <c r="D30">
        <f t="shared" si="1"/>
        <v>346</v>
      </c>
      <c r="E30">
        <f t="shared" si="2"/>
        <v>11.27466827584597</v>
      </c>
      <c r="F30">
        <f t="shared" si="3"/>
        <v>2.8901734104046241E-3</v>
      </c>
    </row>
    <row r="31" spans="1:9" x14ac:dyDescent="0.35">
      <c r="A31">
        <v>0.85299999999999998</v>
      </c>
      <c r="B31">
        <v>75</v>
      </c>
      <c r="C31">
        <f t="shared" si="0"/>
        <v>85300</v>
      </c>
      <c r="D31">
        <f t="shared" si="1"/>
        <v>348</v>
      </c>
      <c r="E31">
        <f t="shared" si="2"/>
        <v>11.35392973347977</v>
      </c>
      <c r="F31">
        <f t="shared" si="3"/>
        <v>2.8735632183908046E-3</v>
      </c>
    </row>
    <row r="32" spans="1:9" x14ac:dyDescent="0.35">
      <c r="A32">
        <v>0.93</v>
      </c>
      <c r="B32">
        <v>77</v>
      </c>
      <c r="C32">
        <f t="shared" si="0"/>
        <v>93000</v>
      </c>
      <c r="D32">
        <f t="shared" si="1"/>
        <v>350</v>
      </c>
      <c r="E32">
        <f t="shared" si="2"/>
        <v>11.440354772135393</v>
      </c>
      <c r="F32">
        <f t="shared" si="3"/>
        <v>2.8571428571428571E-3</v>
      </c>
    </row>
    <row r="33" spans="1:6" x14ac:dyDescent="0.35">
      <c r="A33">
        <v>1.0069999999999999</v>
      </c>
      <c r="B33">
        <v>79</v>
      </c>
      <c r="C33">
        <f t="shared" si="0"/>
        <v>100699.99999999999</v>
      </c>
      <c r="D33">
        <f t="shared" si="1"/>
        <v>352</v>
      </c>
      <c r="E33">
        <f t="shared" si="2"/>
        <v>11.519901078706653</v>
      </c>
      <c r="F33">
        <f t="shared" si="3"/>
        <v>2.840909090909091E-3</v>
      </c>
    </row>
    <row r="34" spans="1:6" x14ac:dyDescent="0.35">
      <c r="A34">
        <v>1.0920000000000001</v>
      </c>
      <c r="B34">
        <v>81</v>
      </c>
      <c r="C34">
        <f t="shared" si="0"/>
        <v>109200.00000000001</v>
      </c>
      <c r="D34">
        <f t="shared" si="1"/>
        <v>354</v>
      </c>
      <c r="E34">
        <f t="shared" si="2"/>
        <v>11.600936342292941</v>
      </c>
      <c r="F34">
        <f t="shared" si="3"/>
        <v>2.8248587570621469E-3</v>
      </c>
    </row>
    <row r="35" spans="1:6" x14ac:dyDescent="0.35">
      <c r="A35">
        <v>1.1779999999999999</v>
      </c>
      <c r="B35">
        <v>83</v>
      </c>
      <c r="C35">
        <f t="shared" si="0"/>
        <v>117800</v>
      </c>
      <c r="D35">
        <f t="shared" si="1"/>
        <v>356</v>
      </c>
      <c r="E35">
        <f t="shared" si="2"/>
        <v>11.676743550199623</v>
      </c>
      <c r="F35">
        <f t="shared" si="3"/>
        <v>2.8089887640449437E-3</v>
      </c>
    </row>
    <row r="36" spans="1:6" x14ac:dyDescent="0.35">
      <c r="A36">
        <v>1.27</v>
      </c>
      <c r="B36">
        <v>85</v>
      </c>
      <c r="C36">
        <f t="shared" si="0"/>
        <v>127000</v>
      </c>
      <c r="D36">
        <f t="shared" si="1"/>
        <v>358</v>
      </c>
      <c r="E36">
        <f t="shared" si="2"/>
        <v>11.751942365440728</v>
      </c>
      <c r="F36">
        <f t="shared" si="3"/>
        <v>2.7932960893854749E-3</v>
      </c>
    </row>
    <row r="37" spans="1:6" x14ac:dyDescent="0.35">
      <c r="A37">
        <v>1.38</v>
      </c>
      <c r="B37">
        <v>87</v>
      </c>
      <c r="C37">
        <f t="shared" si="0"/>
        <v>138000</v>
      </c>
      <c r="D37">
        <f t="shared" si="1"/>
        <v>360</v>
      </c>
      <c r="E37">
        <f t="shared" si="2"/>
        <v>11.835008964139341</v>
      </c>
      <c r="F37">
        <f t="shared" si="3"/>
        <v>2.7777777777777779E-3</v>
      </c>
    </row>
    <row r="38" spans="1:6" x14ac:dyDescent="0.35">
      <c r="A38">
        <v>1.494</v>
      </c>
      <c r="B38">
        <v>89</v>
      </c>
      <c r="C38">
        <f t="shared" si="0"/>
        <v>149400</v>
      </c>
      <c r="D38">
        <f t="shared" si="1"/>
        <v>362</v>
      </c>
      <c r="E38">
        <f t="shared" si="2"/>
        <v>11.914382551680854</v>
      </c>
      <c r="F38">
        <f t="shared" si="3"/>
        <v>2.7624309392265192E-3</v>
      </c>
    </row>
    <row r="39" spans="1:6" x14ac:dyDescent="0.35">
      <c r="A39">
        <v>1.615</v>
      </c>
      <c r="B39">
        <v>91</v>
      </c>
      <c r="C39">
        <f t="shared" si="0"/>
        <v>161500</v>
      </c>
      <c r="D39">
        <f t="shared" si="1"/>
        <v>364</v>
      </c>
      <c r="E39">
        <f t="shared" si="2"/>
        <v>11.992260421644849</v>
      </c>
      <c r="F39">
        <f t="shared" si="3"/>
        <v>2.7472527472527475E-3</v>
      </c>
    </row>
    <row r="40" spans="1:6" x14ac:dyDescent="0.35">
      <c r="A40">
        <v>1.732</v>
      </c>
      <c r="B40">
        <v>93</v>
      </c>
      <c r="C40">
        <f t="shared" si="0"/>
        <v>173200</v>
      </c>
      <c r="D40">
        <f t="shared" si="1"/>
        <v>366</v>
      </c>
      <c r="E40">
        <f t="shared" si="2"/>
        <v>12.062202275110472</v>
      </c>
      <c r="F40">
        <f t="shared" si="3"/>
        <v>2.7322404371584699E-3</v>
      </c>
    </row>
    <row r="41" spans="1:6" x14ac:dyDescent="0.35">
      <c r="A41">
        <v>1.865</v>
      </c>
      <c r="B41">
        <v>95</v>
      </c>
      <c r="C41">
        <f t="shared" si="0"/>
        <v>186500</v>
      </c>
      <c r="D41">
        <f t="shared" si="1"/>
        <v>368</v>
      </c>
      <c r="E41">
        <f t="shared" si="2"/>
        <v>12.136186518066006</v>
      </c>
      <c r="F41">
        <f t="shared" si="3"/>
        <v>2.717391304347826E-3</v>
      </c>
    </row>
    <row r="42" spans="1:6" x14ac:dyDescent="0.35">
      <c r="A42">
        <v>2.0099999999999998</v>
      </c>
      <c r="B42">
        <v>97</v>
      </c>
      <c r="C42">
        <f t="shared" si="0"/>
        <v>200999.99999999997</v>
      </c>
      <c r="D42">
        <f t="shared" si="1"/>
        <v>370</v>
      </c>
      <c r="E42">
        <f t="shared" si="2"/>
        <v>12.211060187041213</v>
      </c>
      <c r="F42">
        <f t="shared" si="3"/>
        <v>2.7027027027027029E-3</v>
      </c>
    </row>
    <row r="43" spans="1:6" x14ac:dyDescent="0.35">
      <c r="A43">
        <v>2.1539999999999999</v>
      </c>
      <c r="B43">
        <v>99</v>
      </c>
      <c r="C43">
        <f t="shared" si="0"/>
        <v>215400</v>
      </c>
      <c r="D43">
        <f t="shared" si="1"/>
        <v>372</v>
      </c>
      <c r="E43">
        <f t="shared" si="2"/>
        <v>12.280252043704426</v>
      </c>
      <c r="F43">
        <f t="shared" si="3"/>
        <v>2.6881720430107529E-3</v>
      </c>
    </row>
    <row r="44" spans="1:6" x14ac:dyDescent="0.35">
      <c r="A44">
        <v>2.3079999999999998</v>
      </c>
      <c r="B44">
        <v>101</v>
      </c>
      <c r="C44">
        <f t="shared" si="0"/>
        <v>230799.99999999997</v>
      </c>
      <c r="D44">
        <f t="shared" si="1"/>
        <v>374</v>
      </c>
      <c r="E44">
        <f t="shared" si="2"/>
        <v>12.349306813616082</v>
      </c>
      <c r="F44">
        <f t="shared" si="3"/>
        <v>2.6737967914438501E-3</v>
      </c>
    </row>
    <row r="45" spans="1:6" x14ac:dyDescent="0.35">
      <c r="A45">
        <v>2.468</v>
      </c>
      <c r="B45">
        <v>103</v>
      </c>
      <c r="C45">
        <f t="shared" si="0"/>
        <v>246800</v>
      </c>
      <c r="D45">
        <f t="shared" si="1"/>
        <v>376</v>
      </c>
      <c r="E45">
        <f t="shared" si="2"/>
        <v>12.41633357101337</v>
      </c>
      <c r="F45">
        <f t="shared" si="3"/>
        <v>2.6595744680851063E-3</v>
      </c>
    </row>
    <row r="46" spans="1:6" x14ac:dyDescent="0.35">
      <c r="A46">
        <v>2.6429999999999998</v>
      </c>
      <c r="B46">
        <v>105</v>
      </c>
      <c r="C46">
        <f t="shared" si="0"/>
        <v>264300</v>
      </c>
      <c r="D46">
        <f t="shared" si="1"/>
        <v>378</v>
      </c>
      <c r="E46">
        <f t="shared" si="2"/>
        <v>12.484840100592381</v>
      </c>
      <c r="F46">
        <f t="shared" si="3"/>
        <v>2.6455026455026454E-3</v>
      </c>
    </row>
    <row r="47" spans="1:6" x14ac:dyDescent="0.35">
      <c r="A47">
        <v>2.8380000000000001</v>
      </c>
      <c r="B47">
        <v>107</v>
      </c>
      <c r="C47">
        <f t="shared" si="0"/>
        <v>283800</v>
      </c>
      <c r="D47">
        <f t="shared" si="1"/>
        <v>380</v>
      </c>
      <c r="E47">
        <f t="shared" si="2"/>
        <v>12.556025043708079</v>
      </c>
      <c r="F47">
        <f t="shared" si="3"/>
        <v>2.631578947368421E-3</v>
      </c>
    </row>
    <row r="48" spans="1:6" x14ac:dyDescent="0.35">
      <c r="A48">
        <v>3.0390000000000001</v>
      </c>
      <c r="B48">
        <v>109</v>
      </c>
      <c r="C48">
        <f t="shared" si="0"/>
        <v>303900</v>
      </c>
      <c r="D48">
        <f t="shared" si="1"/>
        <v>382</v>
      </c>
      <c r="E48">
        <f t="shared" si="2"/>
        <v>12.624453978904885</v>
      </c>
      <c r="F48">
        <f t="shared" si="3"/>
        <v>2.617801047120419E-3</v>
      </c>
    </row>
    <row r="49" spans="1:6" x14ac:dyDescent="0.35">
      <c r="A49">
        <v>3.238</v>
      </c>
      <c r="B49">
        <v>111</v>
      </c>
      <c r="C49">
        <f t="shared" si="0"/>
        <v>323800</v>
      </c>
      <c r="D49">
        <f t="shared" si="1"/>
        <v>384</v>
      </c>
      <c r="E49">
        <f t="shared" si="2"/>
        <v>12.687881320225673</v>
      </c>
      <c r="F49">
        <f t="shared" si="3"/>
        <v>2.6041666666666665E-3</v>
      </c>
    </row>
    <row r="50" spans="1:6" x14ac:dyDescent="0.35">
      <c r="A50">
        <v>3.4319999999999999</v>
      </c>
      <c r="B50">
        <v>113</v>
      </c>
      <c r="C50">
        <f t="shared" si="0"/>
        <v>343200</v>
      </c>
      <c r="D50">
        <f t="shared" si="1"/>
        <v>386</v>
      </c>
      <c r="E50">
        <f t="shared" si="2"/>
        <v>12.746068646595944</v>
      </c>
      <c r="F50">
        <f t="shared" si="3"/>
        <v>2.5906735751295338E-3</v>
      </c>
    </row>
    <row r="51" spans="1:6" x14ac:dyDescent="0.35">
      <c r="A51">
        <v>3.6709999999999998</v>
      </c>
      <c r="B51">
        <v>115</v>
      </c>
      <c r="C51">
        <f t="shared" si="0"/>
        <v>367100</v>
      </c>
      <c r="D51">
        <f t="shared" si="1"/>
        <v>388</v>
      </c>
      <c r="E51">
        <f t="shared" si="2"/>
        <v>12.813389569484926</v>
      </c>
      <c r="F51">
        <f t="shared" si="3"/>
        <v>2.5773195876288659E-3</v>
      </c>
    </row>
    <row r="52" spans="1:6" x14ac:dyDescent="0.35">
      <c r="A52">
        <v>3.9009999999999998</v>
      </c>
      <c r="B52">
        <v>117</v>
      </c>
      <c r="C52">
        <f t="shared" si="0"/>
        <v>390100</v>
      </c>
      <c r="D52">
        <f t="shared" si="1"/>
        <v>390</v>
      </c>
      <c r="E52">
        <f t="shared" si="2"/>
        <v>12.874158395494748</v>
      </c>
      <c r="F52">
        <f t="shared" si="3"/>
        <v>2.5641025641025641E-3</v>
      </c>
    </row>
    <row r="53" spans="1:6" x14ac:dyDescent="0.35">
      <c r="A53">
        <v>4.1749999999999998</v>
      </c>
      <c r="B53">
        <v>119</v>
      </c>
      <c r="C53">
        <f t="shared" si="0"/>
        <v>417500</v>
      </c>
      <c r="D53">
        <f t="shared" si="1"/>
        <v>392</v>
      </c>
      <c r="E53">
        <f t="shared" si="2"/>
        <v>12.942039823273047</v>
      </c>
      <c r="F53">
        <f t="shared" si="3"/>
        <v>2.5510204081632651E-3</v>
      </c>
    </row>
    <row r="54" spans="1:6" x14ac:dyDescent="0.35">
      <c r="A54">
        <v>4.4080000000000004</v>
      </c>
      <c r="B54">
        <v>121</v>
      </c>
      <c r="C54">
        <f t="shared" si="0"/>
        <v>440800.00000000006</v>
      </c>
      <c r="D54">
        <f t="shared" si="1"/>
        <v>394</v>
      </c>
      <c r="E54">
        <f t="shared" si="2"/>
        <v>12.996346536820841</v>
      </c>
      <c r="F54">
        <f t="shared" si="3"/>
        <v>2.5380710659898475E-3</v>
      </c>
    </row>
    <row r="55" spans="1:6" x14ac:dyDescent="0.35">
      <c r="A55">
        <v>4.6890000000000001</v>
      </c>
      <c r="B55">
        <v>123</v>
      </c>
      <c r="C55">
        <f t="shared" si="0"/>
        <v>468900</v>
      </c>
      <c r="D55">
        <f t="shared" si="1"/>
        <v>396</v>
      </c>
      <c r="E55">
        <f t="shared" si="2"/>
        <v>13.058144805077678</v>
      </c>
      <c r="F55">
        <f t="shared" si="3"/>
        <v>2.5252525252525255E-3</v>
      </c>
    </row>
    <row r="56" spans="1:6" x14ac:dyDescent="0.35">
      <c r="A56">
        <v>4.9889999999999999</v>
      </c>
      <c r="B56">
        <v>125</v>
      </c>
      <c r="C56">
        <f t="shared" si="0"/>
        <v>498900</v>
      </c>
      <c r="D56">
        <f t="shared" si="1"/>
        <v>398</v>
      </c>
      <c r="E56">
        <f t="shared" si="2"/>
        <v>13.120160953849128</v>
      </c>
      <c r="F56">
        <f t="shared" si="3"/>
        <v>2.5125628140703518E-3</v>
      </c>
    </row>
    <row r="58" spans="1:6" x14ac:dyDescent="0.35">
      <c r="A58" t="s">
        <v>10</v>
      </c>
      <c r="B5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opLeftCell="M17" workbookViewId="0">
      <selection activeCell="P2" sqref="P2:U29"/>
    </sheetView>
  </sheetViews>
  <sheetFormatPr baseColWidth="10" defaultRowHeight="14.5" x14ac:dyDescent="0.35"/>
  <sheetData>
    <row r="1" spans="1:21" x14ac:dyDescent="0.35">
      <c r="A1" t="s">
        <v>2</v>
      </c>
      <c r="B1" t="s">
        <v>9</v>
      </c>
      <c r="C1" t="s">
        <v>4</v>
      </c>
      <c r="D1" t="s">
        <v>3</v>
      </c>
      <c r="E1" t="s">
        <v>5</v>
      </c>
      <c r="F1" t="s">
        <v>6</v>
      </c>
    </row>
    <row r="2" spans="1:21" x14ac:dyDescent="0.35">
      <c r="A2">
        <v>5.0599999999999996</v>
      </c>
      <c r="B2">
        <v>126</v>
      </c>
      <c r="C2">
        <f>A2*10^5</f>
        <v>505999.99999999994</v>
      </c>
      <c r="D2">
        <f>LN(C2)</f>
        <v>13.134291948269603</v>
      </c>
      <c r="E2">
        <f>B2+273</f>
        <v>399</v>
      </c>
      <c r="F2">
        <f>1/E2</f>
        <v>2.5062656641604009E-3</v>
      </c>
      <c r="P2">
        <v>0.05</v>
      </c>
      <c r="Q2" s="2">
        <v>17</v>
      </c>
      <c r="R2">
        <v>0.78800000000000003</v>
      </c>
      <c r="S2" s="2">
        <v>73</v>
      </c>
      <c r="T2">
        <v>5.0599999999999996</v>
      </c>
      <c r="U2" s="2">
        <v>126</v>
      </c>
    </row>
    <row r="3" spans="1:21" x14ac:dyDescent="0.35">
      <c r="A3">
        <v>4.7779999999999996</v>
      </c>
      <c r="B3">
        <v>124</v>
      </c>
      <c r="C3">
        <f t="shared" ref="C3:C25" si="0">A3*10^5</f>
        <v>477799.99999999994</v>
      </c>
      <c r="D3">
        <f t="shared" ref="D3:D25" si="1">LN(C3)</f>
        <v>13.076947513873845</v>
      </c>
      <c r="E3">
        <f t="shared" ref="E3:E25" si="2">B3+273</f>
        <v>397</v>
      </c>
      <c r="F3">
        <f t="shared" ref="F3:F25" si="3">1/E3</f>
        <v>2.5188916876574307E-3</v>
      </c>
      <c r="P3">
        <v>5.2999999999999999E-2</v>
      </c>
      <c r="Q3" s="2">
        <v>19</v>
      </c>
      <c r="R3">
        <v>0.85299999999999998</v>
      </c>
      <c r="S3" s="2">
        <v>75</v>
      </c>
      <c r="T3">
        <v>4.7779999999999996</v>
      </c>
      <c r="U3" s="2">
        <v>124</v>
      </c>
    </row>
    <row r="4" spans="1:21" x14ac:dyDescent="0.35">
      <c r="A4">
        <v>4.4809999999999999</v>
      </c>
      <c r="B4">
        <v>122</v>
      </c>
      <c r="C4">
        <f t="shared" si="0"/>
        <v>448100</v>
      </c>
      <c r="D4">
        <f t="shared" si="1"/>
        <v>13.012771700774234</v>
      </c>
      <c r="E4">
        <f t="shared" si="2"/>
        <v>395</v>
      </c>
      <c r="F4">
        <f t="shared" si="3"/>
        <v>2.5316455696202532E-3</v>
      </c>
      <c r="P4">
        <v>5.5E-2</v>
      </c>
      <c r="Q4" s="2">
        <v>21</v>
      </c>
      <c r="R4">
        <v>0.93</v>
      </c>
      <c r="S4" s="2">
        <v>77</v>
      </c>
      <c r="T4">
        <v>4.4809999999999999</v>
      </c>
      <c r="U4" s="2">
        <v>122</v>
      </c>
    </row>
    <row r="5" spans="1:21" x14ac:dyDescent="0.35">
      <c r="A5">
        <v>4.2320000000000002</v>
      </c>
      <c r="B5">
        <v>120</v>
      </c>
      <c r="C5">
        <f t="shared" si="0"/>
        <v>423200</v>
      </c>
      <c r="D5">
        <f t="shared" si="1"/>
        <v>12.955600159526227</v>
      </c>
      <c r="E5">
        <f t="shared" si="2"/>
        <v>393</v>
      </c>
      <c r="F5">
        <f t="shared" si="3"/>
        <v>2.5445292620865142E-3</v>
      </c>
      <c r="P5">
        <v>6.7000000000000004E-2</v>
      </c>
      <c r="Q5" s="2">
        <v>23</v>
      </c>
      <c r="R5">
        <v>1.0069999999999999</v>
      </c>
      <c r="S5" s="2">
        <v>79</v>
      </c>
      <c r="T5">
        <v>4.2320000000000002</v>
      </c>
      <c r="U5" s="2">
        <v>120</v>
      </c>
    </row>
    <row r="6" spans="1:21" x14ac:dyDescent="0.35">
      <c r="A6">
        <v>3.9790000000000001</v>
      </c>
      <c r="B6">
        <v>118</v>
      </c>
      <c r="C6">
        <f t="shared" si="0"/>
        <v>397900</v>
      </c>
      <c r="D6">
        <f t="shared" si="1"/>
        <v>12.89395599641502</v>
      </c>
      <c r="E6">
        <f t="shared" si="2"/>
        <v>391</v>
      </c>
      <c r="F6">
        <f t="shared" si="3"/>
        <v>2.5575447570332483E-3</v>
      </c>
      <c r="P6">
        <v>7.0000000000000007E-2</v>
      </c>
      <c r="Q6" s="2">
        <v>25</v>
      </c>
      <c r="R6">
        <v>1.0920000000000001</v>
      </c>
      <c r="S6" s="2">
        <v>81</v>
      </c>
      <c r="T6">
        <v>3.9790000000000001</v>
      </c>
      <c r="U6" s="2">
        <v>118</v>
      </c>
    </row>
    <row r="7" spans="1:21" x14ac:dyDescent="0.35">
      <c r="A7">
        <v>3.7440000000000002</v>
      </c>
      <c r="B7">
        <v>116</v>
      </c>
      <c r="C7">
        <f t="shared" si="0"/>
        <v>374400</v>
      </c>
      <c r="D7">
        <f t="shared" si="1"/>
        <v>12.833080023585573</v>
      </c>
      <c r="E7">
        <f t="shared" si="2"/>
        <v>389</v>
      </c>
      <c r="F7">
        <f t="shared" si="3"/>
        <v>2.5706940874035988E-3</v>
      </c>
      <c r="P7">
        <v>7.4999999999999997E-2</v>
      </c>
      <c r="Q7" s="2">
        <v>27</v>
      </c>
      <c r="R7">
        <v>1.1779999999999999</v>
      </c>
      <c r="S7" s="2">
        <v>83</v>
      </c>
      <c r="T7">
        <v>3.7440000000000002</v>
      </c>
      <c r="U7" s="2">
        <v>116</v>
      </c>
    </row>
    <row r="8" spans="1:21" x14ac:dyDescent="0.35">
      <c r="A8">
        <v>3.5129999999999999</v>
      </c>
      <c r="B8">
        <v>114</v>
      </c>
      <c r="C8">
        <f t="shared" si="0"/>
        <v>351300</v>
      </c>
      <c r="D8">
        <f t="shared" si="1"/>
        <v>12.769395838253919</v>
      </c>
      <c r="E8">
        <f t="shared" si="2"/>
        <v>387</v>
      </c>
      <c r="F8">
        <f t="shared" si="3"/>
        <v>2.5839793281653748E-3</v>
      </c>
      <c r="P8">
        <v>8.3000000000000004E-2</v>
      </c>
      <c r="Q8" s="2">
        <v>29</v>
      </c>
      <c r="R8">
        <v>1.27</v>
      </c>
      <c r="S8" s="2">
        <v>85</v>
      </c>
      <c r="T8">
        <v>3.5129999999999999</v>
      </c>
      <c r="U8" s="2">
        <v>114</v>
      </c>
    </row>
    <row r="9" spans="1:21" x14ac:dyDescent="0.35">
      <c r="A9">
        <v>3.2930000000000001</v>
      </c>
      <c r="B9">
        <v>112</v>
      </c>
      <c r="C9">
        <f t="shared" si="0"/>
        <v>329300</v>
      </c>
      <c r="D9">
        <f t="shared" si="1"/>
        <v>12.704724468364455</v>
      </c>
      <c r="E9">
        <f t="shared" si="2"/>
        <v>385</v>
      </c>
      <c r="F9">
        <f t="shared" si="3"/>
        <v>2.5974025974025974E-3</v>
      </c>
      <c r="P9">
        <v>9.4E-2</v>
      </c>
      <c r="Q9" s="2">
        <v>31</v>
      </c>
      <c r="R9">
        <v>1.38</v>
      </c>
      <c r="S9" s="2">
        <v>87</v>
      </c>
      <c r="T9">
        <v>3.2930000000000001</v>
      </c>
      <c r="U9" s="2">
        <v>112</v>
      </c>
    </row>
    <row r="10" spans="1:21" x14ac:dyDescent="0.35">
      <c r="A10">
        <v>3.0819999999999999</v>
      </c>
      <c r="B10">
        <v>110</v>
      </c>
      <c r="C10">
        <f t="shared" si="0"/>
        <v>308200</v>
      </c>
      <c r="D10">
        <f t="shared" si="1"/>
        <v>12.638504201868152</v>
      </c>
      <c r="E10">
        <f t="shared" si="2"/>
        <v>383</v>
      </c>
      <c r="F10">
        <f t="shared" si="3"/>
        <v>2.6109660574412533E-3</v>
      </c>
      <c r="P10">
        <v>0.106</v>
      </c>
      <c r="Q10" s="2">
        <v>33</v>
      </c>
      <c r="R10">
        <v>1.494</v>
      </c>
      <c r="S10" s="2">
        <v>89</v>
      </c>
      <c r="T10">
        <v>3.0819999999999999</v>
      </c>
      <c r="U10" s="2">
        <v>110</v>
      </c>
    </row>
    <row r="11" spans="1:21" x14ac:dyDescent="0.35">
      <c r="A11">
        <v>2.8860000000000001</v>
      </c>
      <c r="B11">
        <v>108</v>
      </c>
      <c r="C11">
        <f t="shared" si="0"/>
        <v>288600</v>
      </c>
      <c r="D11">
        <f t="shared" si="1"/>
        <v>12.572796925321908</v>
      </c>
      <c r="E11">
        <f t="shared" si="2"/>
        <v>381</v>
      </c>
      <c r="F11">
        <f t="shared" si="3"/>
        <v>2.6246719160104987E-3</v>
      </c>
      <c r="P11">
        <v>0.11899999999999999</v>
      </c>
      <c r="Q11" s="2">
        <v>35</v>
      </c>
      <c r="R11">
        <v>1.615</v>
      </c>
      <c r="S11" s="2">
        <v>91</v>
      </c>
      <c r="T11">
        <v>2.8860000000000001</v>
      </c>
      <c r="U11" s="2">
        <v>108</v>
      </c>
    </row>
    <row r="12" spans="1:21" x14ac:dyDescent="0.35">
      <c r="A12">
        <v>2.7</v>
      </c>
      <c r="B12">
        <v>106</v>
      </c>
      <c r="C12">
        <f t="shared" si="0"/>
        <v>270000</v>
      </c>
      <c r="D12">
        <f t="shared" si="1"/>
        <v>12.506177237980511</v>
      </c>
      <c r="E12">
        <f t="shared" si="2"/>
        <v>379</v>
      </c>
      <c r="F12">
        <f t="shared" si="3"/>
        <v>2.6385224274406332E-3</v>
      </c>
      <c r="P12">
        <v>0.13400000000000001</v>
      </c>
      <c r="Q12" s="2">
        <v>37</v>
      </c>
      <c r="R12">
        <v>1.732</v>
      </c>
      <c r="S12" s="2">
        <v>93</v>
      </c>
      <c r="T12">
        <v>2.7</v>
      </c>
      <c r="U12" s="2">
        <v>106</v>
      </c>
    </row>
    <row r="13" spans="1:21" x14ac:dyDescent="0.35">
      <c r="A13">
        <v>2.524</v>
      </c>
      <c r="B13">
        <v>104</v>
      </c>
      <c r="C13">
        <f t="shared" si="0"/>
        <v>252400</v>
      </c>
      <c r="D13">
        <f t="shared" si="1"/>
        <v>12.438770409649194</v>
      </c>
      <c r="E13">
        <f t="shared" si="2"/>
        <v>377</v>
      </c>
      <c r="F13">
        <f t="shared" si="3"/>
        <v>2.6525198938992041E-3</v>
      </c>
      <c r="P13">
        <v>0.154</v>
      </c>
      <c r="Q13" s="2">
        <v>39</v>
      </c>
      <c r="R13">
        <v>1.865</v>
      </c>
      <c r="S13" s="2">
        <v>95</v>
      </c>
      <c r="T13">
        <v>2.524</v>
      </c>
      <c r="U13" s="2">
        <v>104</v>
      </c>
    </row>
    <row r="14" spans="1:21" x14ac:dyDescent="0.35">
      <c r="A14">
        <v>2.355</v>
      </c>
      <c r="B14">
        <v>102</v>
      </c>
      <c r="C14">
        <f t="shared" si="0"/>
        <v>235500</v>
      </c>
      <c r="D14">
        <f t="shared" si="1"/>
        <v>12.36946619243861</v>
      </c>
      <c r="E14">
        <f t="shared" si="2"/>
        <v>375</v>
      </c>
      <c r="F14">
        <f t="shared" si="3"/>
        <v>2.6666666666666666E-3</v>
      </c>
      <c r="P14">
        <v>0.17199999999999999</v>
      </c>
      <c r="Q14" s="2">
        <v>41</v>
      </c>
      <c r="R14">
        <v>2.0099999999999998</v>
      </c>
      <c r="S14" s="2">
        <v>97</v>
      </c>
      <c r="T14">
        <v>2.355</v>
      </c>
      <c r="U14" s="2">
        <v>102</v>
      </c>
    </row>
    <row r="15" spans="1:21" x14ac:dyDescent="0.35">
      <c r="A15">
        <v>2.1960000000000002</v>
      </c>
      <c r="B15">
        <v>100</v>
      </c>
      <c r="C15">
        <f t="shared" si="0"/>
        <v>219600.00000000003</v>
      </c>
      <c r="D15">
        <f t="shared" si="1"/>
        <v>12.299562988617513</v>
      </c>
      <c r="E15">
        <f t="shared" si="2"/>
        <v>373</v>
      </c>
      <c r="F15">
        <f t="shared" si="3"/>
        <v>2.6809651474530832E-3</v>
      </c>
      <c r="P15">
        <v>0.191</v>
      </c>
      <c r="Q15" s="2">
        <v>43</v>
      </c>
      <c r="R15">
        <v>2.1539999999999999</v>
      </c>
      <c r="S15" s="2">
        <v>99</v>
      </c>
      <c r="T15">
        <v>2.1960000000000002</v>
      </c>
      <c r="U15" s="2">
        <v>100</v>
      </c>
    </row>
    <row r="16" spans="1:21" x14ac:dyDescent="0.35">
      <c r="A16">
        <v>2.0430000000000001</v>
      </c>
      <c r="B16">
        <v>98</v>
      </c>
      <c r="C16">
        <f t="shared" si="0"/>
        <v>204300.00000000003</v>
      </c>
      <c r="D16">
        <f t="shared" si="1"/>
        <v>12.227344780805714</v>
      </c>
      <c r="E16">
        <f t="shared" si="2"/>
        <v>371</v>
      </c>
      <c r="F16">
        <f t="shared" si="3"/>
        <v>2.6954177897574125E-3</v>
      </c>
      <c r="P16">
        <v>0.217</v>
      </c>
      <c r="Q16" s="2">
        <v>45</v>
      </c>
      <c r="R16">
        <v>2.3079999999999998</v>
      </c>
      <c r="S16" s="2">
        <v>101</v>
      </c>
      <c r="T16">
        <v>2.0430000000000001</v>
      </c>
      <c r="U16" s="2">
        <v>98</v>
      </c>
    </row>
    <row r="17" spans="1:21" x14ac:dyDescent="0.35">
      <c r="A17">
        <v>1.8720000000000001</v>
      </c>
      <c r="B17">
        <v>96</v>
      </c>
      <c r="C17">
        <f t="shared" si="0"/>
        <v>187200</v>
      </c>
      <c r="D17">
        <f t="shared" si="1"/>
        <v>12.139932843025628</v>
      </c>
      <c r="E17">
        <f t="shared" si="2"/>
        <v>369</v>
      </c>
      <c r="F17">
        <f t="shared" si="3"/>
        <v>2.7100271002710027E-3</v>
      </c>
      <c r="P17">
        <v>0.23799999999999999</v>
      </c>
      <c r="Q17" s="2">
        <v>47</v>
      </c>
      <c r="R17">
        <v>2.468</v>
      </c>
      <c r="S17" s="2">
        <v>103</v>
      </c>
      <c r="T17">
        <v>1.8720000000000001</v>
      </c>
      <c r="U17" s="2">
        <v>96</v>
      </c>
    </row>
    <row r="18" spans="1:21" x14ac:dyDescent="0.35">
      <c r="A18">
        <v>1.704</v>
      </c>
      <c r="B18">
        <v>94</v>
      </c>
      <c r="C18">
        <f t="shared" si="0"/>
        <v>170400</v>
      </c>
      <c r="D18">
        <f t="shared" si="1"/>
        <v>12.045903893377352</v>
      </c>
      <c r="E18">
        <f t="shared" si="2"/>
        <v>367</v>
      </c>
      <c r="F18">
        <f t="shared" si="3"/>
        <v>2.7247956403269754E-3</v>
      </c>
      <c r="P18">
        <v>0.26900000000000002</v>
      </c>
      <c r="Q18" s="2">
        <v>49</v>
      </c>
      <c r="R18">
        <v>2.6429999999999998</v>
      </c>
      <c r="S18" s="2">
        <v>105</v>
      </c>
      <c r="T18">
        <v>1.704</v>
      </c>
      <c r="U18" s="2">
        <v>94</v>
      </c>
    </row>
    <row r="19" spans="1:21" x14ac:dyDescent="0.35">
      <c r="A19">
        <v>1.498</v>
      </c>
      <c r="B19">
        <v>92</v>
      </c>
      <c r="C19">
        <f t="shared" si="0"/>
        <v>149800</v>
      </c>
      <c r="D19">
        <f t="shared" si="1"/>
        <v>11.917056350065256</v>
      </c>
      <c r="E19">
        <f t="shared" si="2"/>
        <v>365</v>
      </c>
      <c r="F19">
        <f t="shared" si="3"/>
        <v>2.7397260273972603E-3</v>
      </c>
      <c r="P19">
        <v>0.29799999999999999</v>
      </c>
      <c r="Q19" s="2">
        <v>51</v>
      </c>
      <c r="R19">
        <v>2.8380000000000001</v>
      </c>
      <c r="S19" s="2">
        <v>107</v>
      </c>
      <c r="T19">
        <v>1.498</v>
      </c>
      <c r="U19" s="2">
        <v>92</v>
      </c>
    </row>
    <row r="20" spans="1:21" x14ac:dyDescent="0.35">
      <c r="A20">
        <v>1.375</v>
      </c>
      <c r="B20">
        <v>90</v>
      </c>
      <c r="C20">
        <f t="shared" si="0"/>
        <v>137500</v>
      </c>
      <c r="D20">
        <f t="shared" si="1"/>
        <v>11.831379196088763</v>
      </c>
      <c r="E20">
        <f t="shared" si="2"/>
        <v>363</v>
      </c>
      <c r="F20">
        <f t="shared" si="3"/>
        <v>2.7548209366391185E-3</v>
      </c>
      <c r="P20">
        <v>0.32800000000000001</v>
      </c>
      <c r="Q20" s="2">
        <v>53</v>
      </c>
      <c r="R20">
        <v>3.0390000000000001</v>
      </c>
      <c r="S20" s="2">
        <v>109</v>
      </c>
      <c r="T20">
        <v>1.375</v>
      </c>
      <c r="U20" s="2">
        <v>90</v>
      </c>
    </row>
    <row r="21" spans="1:21" x14ac:dyDescent="0.35">
      <c r="A21">
        <v>1.268</v>
      </c>
      <c r="B21">
        <v>88</v>
      </c>
      <c r="C21">
        <f t="shared" si="0"/>
        <v>126800</v>
      </c>
      <c r="D21">
        <f t="shared" si="1"/>
        <v>11.750366320985263</v>
      </c>
      <c r="E21">
        <f t="shared" si="2"/>
        <v>361</v>
      </c>
      <c r="F21">
        <f t="shared" si="3"/>
        <v>2.7700831024930748E-3</v>
      </c>
      <c r="H21">
        <f>5275.9*8.31</f>
        <v>43842.728999999999</v>
      </c>
      <c r="I21">
        <f>H21/46.068</f>
        <v>951.69594946600682</v>
      </c>
      <c r="P21">
        <v>0.36</v>
      </c>
      <c r="Q21" s="2">
        <v>55</v>
      </c>
      <c r="R21">
        <v>3.238</v>
      </c>
      <c r="S21" s="2">
        <v>111</v>
      </c>
      <c r="T21">
        <v>1.268</v>
      </c>
      <c r="U21" s="2">
        <v>88</v>
      </c>
    </row>
    <row r="22" spans="1:21" x14ac:dyDescent="0.35">
      <c r="A22">
        <v>1.1659999999999999</v>
      </c>
      <c r="B22">
        <v>86</v>
      </c>
      <c r="C22">
        <f t="shared" si="0"/>
        <v>116599.99999999999</v>
      </c>
      <c r="D22">
        <f t="shared" si="1"/>
        <v>11.666504552898529</v>
      </c>
      <c r="E22">
        <f t="shared" si="2"/>
        <v>359</v>
      </c>
      <c r="F22">
        <f t="shared" si="3"/>
        <v>2.7855153203342618E-3</v>
      </c>
      <c r="P22">
        <v>0.39700000000000002</v>
      </c>
      <c r="Q22" s="2">
        <v>57</v>
      </c>
      <c r="R22">
        <v>3.4319999999999999</v>
      </c>
      <c r="S22" s="2">
        <v>113</v>
      </c>
      <c r="T22">
        <v>1.1659999999999999</v>
      </c>
      <c r="U22" s="2">
        <v>86</v>
      </c>
    </row>
    <row r="23" spans="1:21" x14ac:dyDescent="0.35">
      <c r="A23">
        <v>1.0820000000000001</v>
      </c>
      <c r="B23">
        <v>84</v>
      </c>
      <c r="C23">
        <f t="shared" si="0"/>
        <v>108200.00000000001</v>
      </c>
      <c r="D23">
        <f t="shared" si="1"/>
        <v>11.591736645394519</v>
      </c>
      <c r="E23">
        <f t="shared" si="2"/>
        <v>357</v>
      </c>
      <c r="F23">
        <f t="shared" si="3"/>
        <v>2.8011204481792717E-3</v>
      </c>
      <c r="P23">
        <v>0.435</v>
      </c>
      <c r="Q23" s="2">
        <v>59</v>
      </c>
      <c r="R23">
        <v>3.6709999999999998</v>
      </c>
      <c r="S23" s="2">
        <v>115</v>
      </c>
      <c r="T23">
        <v>1.0820000000000001</v>
      </c>
      <c r="U23" s="2">
        <v>84</v>
      </c>
    </row>
    <row r="24" spans="1:21" x14ac:dyDescent="0.35">
      <c r="A24">
        <v>1.0069999999999999</v>
      </c>
      <c r="B24">
        <v>82</v>
      </c>
      <c r="C24">
        <f t="shared" si="0"/>
        <v>100699.99999999999</v>
      </c>
      <c r="D24">
        <f t="shared" si="1"/>
        <v>11.519901078706653</v>
      </c>
      <c r="E24">
        <f t="shared" si="2"/>
        <v>355</v>
      </c>
      <c r="F24">
        <f t="shared" si="3"/>
        <v>2.8169014084507044E-3</v>
      </c>
      <c r="P24">
        <v>0.47199999999999998</v>
      </c>
      <c r="Q24" s="2">
        <v>61</v>
      </c>
      <c r="R24">
        <v>3.9009999999999998</v>
      </c>
      <c r="S24" s="2">
        <v>117</v>
      </c>
      <c r="T24">
        <v>1.0069999999999999</v>
      </c>
      <c r="U24" s="2">
        <v>82</v>
      </c>
    </row>
    <row r="25" spans="1:21" x14ac:dyDescent="0.35">
      <c r="A25">
        <v>0.93500000000000005</v>
      </c>
      <c r="B25">
        <v>80</v>
      </c>
      <c r="C25">
        <f t="shared" si="0"/>
        <v>93500</v>
      </c>
      <c r="D25">
        <f t="shared" si="1"/>
        <v>11.445716715276779</v>
      </c>
      <c r="E25">
        <f t="shared" si="2"/>
        <v>353</v>
      </c>
      <c r="F25">
        <f t="shared" si="3"/>
        <v>2.8328611898016999E-3</v>
      </c>
      <c r="P25">
        <v>0.51300000000000001</v>
      </c>
      <c r="Q25" s="2">
        <v>63</v>
      </c>
      <c r="R25">
        <v>4.1749999999999998</v>
      </c>
      <c r="S25" s="2">
        <v>119</v>
      </c>
      <c r="T25">
        <v>0.93500000000000005</v>
      </c>
      <c r="U25" s="2">
        <v>80</v>
      </c>
    </row>
    <row r="26" spans="1:21" x14ac:dyDescent="0.35">
      <c r="P26">
        <v>0.56399999999999995</v>
      </c>
      <c r="Q26" s="2">
        <v>65</v>
      </c>
      <c r="R26">
        <v>4.4080000000000004</v>
      </c>
      <c r="S26" s="2">
        <v>121</v>
      </c>
    </row>
    <row r="27" spans="1:21" x14ac:dyDescent="0.35">
      <c r="P27">
        <v>0.61599999999999999</v>
      </c>
      <c r="Q27" s="2">
        <v>67</v>
      </c>
      <c r="R27">
        <v>4.6890000000000001</v>
      </c>
      <c r="S27" s="2">
        <v>123</v>
      </c>
    </row>
    <row r="28" spans="1:21" x14ac:dyDescent="0.35">
      <c r="P28">
        <v>0.66800000000000004</v>
      </c>
      <c r="Q28" s="2">
        <v>69</v>
      </c>
      <c r="R28">
        <v>4.9889999999999999</v>
      </c>
      <c r="S28" s="2">
        <v>125</v>
      </c>
    </row>
    <row r="29" spans="1:21" x14ac:dyDescent="0.35">
      <c r="P29">
        <v>0.72699999999999998</v>
      </c>
      <c r="Q29" s="2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"/>
  <sheetViews>
    <sheetView topLeftCell="A56" workbookViewId="0">
      <selection activeCell="A2" sqref="A2:B74"/>
    </sheetView>
  </sheetViews>
  <sheetFormatPr baseColWidth="10" defaultRowHeight="14.5" x14ac:dyDescent="0.35"/>
  <sheetData>
    <row r="1" spans="1:7" x14ac:dyDescent="0.35">
      <c r="A1" t="s">
        <v>1</v>
      </c>
      <c r="B1" t="s">
        <v>0</v>
      </c>
      <c r="C1" t="s">
        <v>5</v>
      </c>
      <c r="D1" t="s">
        <v>6</v>
      </c>
      <c r="E1" t="s">
        <v>4</v>
      </c>
      <c r="F1" t="s">
        <v>3</v>
      </c>
    </row>
    <row r="2" spans="1:7" x14ac:dyDescent="0.35">
      <c r="A2">
        <v>37.4</v>
      </c>
      <c r="B2">
        <v>7.6999999999999999E-2</v>
      </c>
      <c r="C2">
        <f>A2+273</f>
        <v>310.39999999999998</v>
      </c>
      <c r="D2">
        <f>1/C2</f>
        <v>3.2216494845360827E-3</v>
      </c>
      <c r="E2">
        <f>B2*10^5</f>
        <v>7700</v>
      </c>
      <c r="F2">
        <f>LN(E2)</f>
        <v>8.9489756078417759</v>
      </c>
    </row>
    <row r="3" spans="1:7" x14ac:dyDescent="0.35">
      <c r="A3">
        <v>44.8</v>
      </c>
      <c r="B3">
        <v>0.106</v>
      </c>
      <c r="C3">
        <f t="shared" ref="C3:C66" si="0">A3+273</f>
        <v>317.8</v>
      </c>
      <c r="D3">
        <f t="shared" ref="D3:D66" si="1">1/C3</f>
        <v>3.1466331025802388E-3</v>
      </c>
      <c r="E3">
        <f t="shared" ref="E3:E66" si="2">B3*10^5</f>
        <v>10600</v>
      </c>
      <c r="F3">
        <f t="shared" ref="F3:F66" si="3">LN(E3)</f>
        <v>9.2686092801001578</v>
      </c>
    </row>
    <row r="4" spans="1:7" x14ac:dyDescent="0.35">
      <c r="A4">
        <v>52.8</v>
      </c>
      <c r="B4">
        <v>0.16300000000000001</v>
      </c>
      <c r="C4">
        <f t="shared" si="0"/>
        <v>325.8</v>
      </c>
      <c r="D4">
        <f t="shared" si="1"/>
        <v>3.0693677102516881E-3</v>
      </c>
      <c r="E4">
        <f t="shared" si="2"/>
        <v>16300</v>
      </c>
      <c r="F4">
        <f t="shared" si="3"/>
        <v>9.6989203867948532</v>
      </c>
    </row>
    <row r="5" spans="1:7" x14ac:dyDescent="0.35">
      <c r="A5">
        <v>58.7</v>
      </c>
      <c r="B5">
        <v>0.214</v>
      </c>
      <c r="C5">
        <f t="shared" si="0"/>
        <v>331.7</v>
      </c>
      <c r="D5">
        <f t="shared" si="1"/>
        <v>3.0147723846849564E-3</v>
      </c>
      <c r="E5">
        <f t="shared" si="2"/>
        <v>21400</v>
      </c>
      <c r="F5">
        <f t="shared" si="3"/>
        <v>9.9711462010099421</v>
      </c>
    </row>
    <row r="6" spans="1:7" x14ac:dyDescent="0.35">
      <c r="A6">
        <v>63.1</v>
      </c>
      <c r="B6">
        <v>0.26</v>
      </c>
      <c r="C6">
        <f t="shared" si="0"/>
        <v>336.1</v>
      </c>
      <c r="D6">
        <f t="shared" si="1"/>
        <v>2.9753049687592978E-3</v>
      </c>
      <c r="E6">
        <f t="shared" si="2"/>
        <v>26000</v>
      </c>
      <c r="F6">
        <f t="shared" si="3"/>
        <v>10.165851817003619</v>
      </c>
      <c r="G6" s="1"/>
    </row>
    <row r="7" spans="1:7" x14ac:dyDescent="0.35">
      <c r="A7">
        <v>66.7</v>
      </c>
      <c r="B7">
        <v>0.30499999999999999</v>
      </c>
      <c r="C7">
        <f t="shared" si="0"/>
        <v>339.7</v>
      </c>
      <c r="D7">
        <f t="shared" si="1"/>
        <v>2.9437739181630853E-3</v>
      </c>
      <c r="E7">
        <f t="shared" si="2"/>
        <v>30500</v>
      </c>
      <c r="F7">
        <f t="shared" si="3"/>
        <v>10.325481962595504</v>
      </c>
    </row>
    <row r="8" spans="1:7" x14ac:dyDescent="0.35">
      <c r="A8">
        <v>69.400000000000006</v>
      </c>
      <c r="B8">
        <v>0.34599999999999997</v>
      </c>
      <c r="C8">
        <f t="shared" si="0"/>
        <v>342.4</v>
      </c>
      <c r="D8">
        <f t="shared" si="1"/>
        <v>2.9205607476635517E-3</v>
      </c>
      <c r="E8">
        <f t="shared" si="2"/>
        <v>34600</v>
      </c>
      <c r="F8">
        <f t="shared" si="3"/>
        <v>10.451608961045816</v>
      </c>
    </row>
    <row r="9" spans="1:7" x14ac:dyDescent="0.35">
      <c r="A9">
        <v>72.400000000000006</v>
      </c>
      <c r="B9">
        <v>0.38700000000000001</v>
      </c>
      <c r="C9">
        <f t="shared" si="0"/>
        <v>345.4</v>
      </c>
      <c r="D9">
        <f t="shared" si="1"/>
        <v>2.8951939779965261E-3</v>
      </c>
      <c r="E9">
        <f t="shared" si="2"/>
        <v>38700</v>
      </c>
      <c r="F9">
        <f t="shared" si="3"/>
        <v>10.563594879017874</v>
      </c>
    </row>
    <row r="10" spans="1:7" x14ac:dyDescent="0.35">
      <c r="A10">
        <v>75.3</v>
      </c>
      <c r="B10">
        <v>0.443</v>
      </c>
      <c r="C10">
        <f t="shared" si="0"/>
        <v>348.3</v>
      </c>
      <c r="D10">
        <f t="shared" si="1"/>
        <v>2.8710881424059719E-3</v>
      </c>
      <c r="E10">
        <f t="shared" si="2"/>
        <v>44300</v>
      </c>
      <c r="F10">
        <f t="shared" si="3"/>
        <v>10.698739956033227</v>
      </c>
    </row>
    <row r="11" spans="1:7" x14ac:dyDescent="0.35">
      <c r="A11">
        <v>77.2</v>
      </c>
      <c r="B11">
        <v>0.47599999999999998</v>
      </c>
      <c r="C11">
        <f t="shared" si="0"/>
        <v>350.2</v>
      </c>
      <c r="D11">
        <f t="shared" si="1"/>
        <v>2.8555111364934323E-3</v>
      </c>
      <c r="E11">
        <f t="shared" si="2"/>
        <v>47600</v>
      </c>
      <c r="F11">
        <f t="shared" si="3"/>
        <v>10.770588040219511</v>
      </c>
    </row>
    <row r="12" spans="1:7" x14ac:dyDescent="0.35">
      <c r="A12">
        <v>78.599999999999994</v>
      </c>
      <c r="B12">
        <v>0.50900000000000001</v>
      </c>
      <c r="C12">
        <f t="shared" si="0"/>
        <v>351.6</v>
      </c>
      <c r="D12">
        <f t="shared" si="1"/>
        <v>2.844141069397042E-3</v>
      </c>
      <c r="E12">
        <f t="shared" si="2"/>
        <v>50900</v>
      </c>
      <c r="F12">
        <f t="shared" si="3"/>
        <v>10.837618202538614</v>
      </c>
    </row>
    <row r="13" spans="1:7" x14ac:dyDescent="0.35">
      <c r="A13">
        <v>81.5</v>
      </c>
      <c r="B13">
        <v>0.56699999999999995</v>
      </c>
      <c r="C13">
        <f t="shared" si="0"/>
        <v>354.5</v>
      </c>
      <c r="D13">
        <f t="shared" si="1"/>
        <v>2.8208744710860366E-3</v>
      </c>
      <c r="E13">
        <f t="shared" si="2"/>
        <v>56699.999999999993</v>
      </c>
      <c r="F13">
        <f t="shared" si="3"/>
        <v>10.945529489715843</v>
      </c>
    </row>
    <row r="14" spans="1:7" x14ac:dyDescent="0.35">
      <c r="A14">
        <v>84.2</v>
      </c>
      <c r="B14">
        <v>0.627</v>
      </c>
      <c r="C14">
        <f t="shared" si="0"/>
        <v>357.2</v>
      </c>
      <c r="D14">
        <f t="shared" si="1"/>
        <v>2.7995520716685329E-3</v>
      </c>
      <c r="E14">
        <f t="shared" si="2"/>
        <v>62700</v>
      </c>
      <c r="F14">
        <f t="shared" si="3"/>
        <v>11.046116726621012</v>
      </c>
    </row>
    <row r="15" spans="1:7" x14ac:dyDescent="0.35">
      <c r="A15">
        <v>87.6</v>
      </c>
      <c r="B15">
        <v>0.69199999999999995</v>
      </c>
      <c r="C15">
        <f t="shared" si="0"/>
        <v>360.6</v>
      </c>
      <c r="D15">
        <f t="shared" si="1"/>
        <v>2.7731558513588461E-3</v>
      </c>
      <c r="E15">
        <f t="shared" si="2"/>
        <v>69200</v>
      </c>
      <c r="F15">
        <f t="shared" si="3"/>
        <v>11.144756141605761</v>
      </c>
    </row>
    <row r="16" spans="1:7" x14ac:dyDescent="0.35">
      <c r="A16">
        <v>89</v>
      </c>
      <c r="B16">
        <v>0.73499999999999999</v>
      </c>
      <c r="C16">
        <f t="shared" si="0"/>
        <v>362</v>
      </c>
      <c r="D16">
        <f t="shared" si="1"/>
        <v>2.7624309392265192E-3</v>
      </c>
      <c r="E16">
        <f t="shared" si="2"/>
        <v>73500</v>
      </c>
      <c r="F16">
        <f t="shared" si="3"/>
        <v>11.205040685200927</v>
      </c>
    </row>
    <row r="17" spans="1:10" x14ac:dyDescent="0.35">
      <c r="A17">
        <v>89.8</v>
      </c>
      <c r="B17">
        <v>0.755</v>
      </c>
      <c r="C17">
        <f t="shared" si="0"/>
        <v>362.8</v>
      </c>
      <c r="D17">
        <f t="shared" si="1"/>
        <v>2.7563395810363835E-3</v>
      </c>
      <c r="E17">
        <f t="shared" si="2"/>
        <v>75500</v>
      </c>
      <c r="F17">
        <f t="shared" si="3"/>
        <v>11.231887935237117</v>
      </c>
    </row>
    <row r="18" spans="1:10" x14ac:dyDescent="0.35">
      <c r="A18">
        <v>91</v>
      </c>
      <c r="B18">
        <v>0.78800000000000003</v>
      </c>
      <c r="C18">
        <f t="shared" si="0"/>
        <v>364</v>
      </c>
      <c r="D18">
        <f t="shared" si="1"/>
        <v>2.7472527472527475E-3</v>
      </c>
      <c r="E18">
        <f t="shared" si="2"/>
        <v>78800</v>
      </c>
      <c r="F18">
        <f t="shared" si="3"/>
        <v>11.27466827584597</v>
      </c>
      <c r="J18" t="s">
        <v>12</v>
      </c>
    </row>
    <row r="19" spans="1:10" x14ac:dyDescent="0.35">
      <c r="A19">
        <v>92.1</v>
      </c>
      <c r="B19">
        <v>0.81599999999999995</v>
      </c>
      <c r="C19">
        <f t="shared" si="0"/>
        <v>365.1</v>
      </c>
      <c r="D19">
        <f t="shared" si="1"/>
        <v>2.7389756231169541E-3</v>
      </c>
      <c r="E19">
        <f t="shared" si="2"/>
        <v>81600</v>
      </c>
      <c r="F19">
        <f t="shared" si="3"/>
        <v>11.309584540952198</v>
      </c>
      <c r="I19">
        <f>4767.1*8.31</f>
        <v>39614.601000000002</v>
      </c>
      <c r="J19">
        <f>I19/18</f>
        <v>2200.8111666666668</v>
      </c>
    </row>
    <row r="20" spans="1:10" x14ac:dyDescent="0.35">
      <c r="A20">
        <v>93.4</v>
      </c>
      <c r="B20">
        <v>0.85299999999999998</v>
      </c>
      <c r="C20">
        <f t="shared" si="0"/>
        <v>366.4</v>
      </c>
      <c r="D20">
        <f t="shared" si="1"/>
        <v>2.7292576419213977E-3</v>
      </c>
      <c r="E20">
        <f t="shared" si="2"/>
        <v>85300</v>
      </c>
      <c r="F20">
        <f t="shared" si="3"/>
        <v>11.35392973347977</v>
      </c>
    </row>
    <row r="21" spans="1:10" x14ac:dyDescent="0.35">
      <c r="A21">
        <v>94.9</v>
      </c>
      <c r="B21">
        <v>0.89400000000000002</v>
      </c>
      <c r="C21">
        <f t="shared" si="0"/>
        <v>367.9</v>
      </c>
      <c r="D21">
        <f t="shared" si="1"/>
        <v>2.718129926610492E-3</v>
      </c>
      <c r="E21">
        <f t="shared" si="2"/>
        <v>89400</v>
      </c>
      <c r="F21">
        <f t="shared" si="3"/>
        <v>11.400875961161606</v>
      </c>
    </row>
    <row r="22" spans="1:10" x14ac:dyDescent="0.35">
      <c r="A22">
        <v>95.5</v>
      </c>
      <c r="B22">
        <v>0.91500000000000004</v>
      </c>
      <c r="C22">
        <f t="shared" si="0"/>
        <v>368.5</v>
      </c>
      <c r="D22">
        <f t="shared" si="1"/>
        <v>2.7137042062415195E-3</v>
      </c>
      <c r="E22">
        <f t="shared" si="2"/>
        <v>91500</v>
      </c>
      <c r="F22">
        <f t="shared" si="3"/>
        <v>11.424094251263613</v>
      </c>
    </row>
    <row r="23" spans="1:10" x14ac:dyDescent="0.35">
      <c r="A23">
        <v>96.5</v>
      </c>
      <c r="B23">
        <v>0.94699999999999995</v>
      </c>
      <c r="C23">
        <f t="shared" si="0"/>
        <v>369.5</v>
      </c>
      <c r="D23">
        <f t="shared" si="1"/>
        <v>2.7063599458728013E-3</v>
      </c>
      <c r="E23">
        <f t="shared" si="2"/>
        <v>94700</v>
      </c>
      <c r="F23">
        <f t="shared" si="3"/>
        <v>11.458469279174169</v>
      </c>
    </row>
    <row r="24" spans="1:10" x14ac:dyDescent="0.35">
      <c r="A24">
        <v>97.2</v>
      </c>
      <c r="B24">
        <v>0.96799999999999997</v>
      </c>
      <c r="C24">
        <f t="shared" si="0"/>
        <v>370.2</v>
      </c>
      <c r="D24">
        <f t="shared" si="1"/>
        <v>2.7012425715829281E-3</v>
      </c>
      <c r="E24">
        <f t="shared" si="2"/>
        <v>96800</v>
      </c>
      <c r="F24">
        <f t="shared" si="3"/>
        <v>11.480402273264668</v>
      </c>
    </row>
    <row r="25" spans="1:10" x14ac:dyDescent="0.35">
      <c r="A25">
        <v>98</v>
      </c>
      <c r="B25">
        <v>0.99299999999999999</v>
      </c>
      <c r="C25">
        <f t="shared" si="0"/>
        <v>371</v>
      </c>
      <c r="D25">
        <f t="shared" si="1"/>
        <v>2.6954177897574125E-3</v>
      </c>
      <c r="E25">
        <f t="shared" si="2"/>
        <v>99300</v>
      </c>
      <c r="F25">
        <f t="shared" si="3"/>
        <v>11.505900850033264</v>
      </c>
    </row>
    <row r="26" spans="1:10" x14ac:dyDescent="0.35">
      <c r="A26">
        <v>98.8</v>
      </c>
      <c r="B26">
        <v>1.0249999999999999</v>
      </c>
      <c r="C26">
        <f t="shared" si="0"/>
        <v>371.8</v>
      </c>
      <c r="D26">
        <f t="shared" si="1"/>
        <v>2.6896180742334587E-3</v>
      </c>
      <c r="E26">
        <f t="shared" si="2"/>
        <v>102499.99999999999</v>
      </c>
      <c r="F26">
        <f t="shared" si="3"/>
        <v>11.5376180775606</v>
      </c>
    </row>
    <row r="27" spans="1:10" x14ac:dyDescent="0.35">
      <c r="A27">
        <v>99.5</v>
      </c>
      <c r="B27">
        <v>1.0469999999999999</v>
      </c>
      <c r="C27">
        <f t="shared" si="0"/>
        <v>372.5</v>
      </c>
      <c r="D27">
        <f t="shared" si="1"/>
        <v>2.6845637583892616E-3</v>
      </c>
      <c r="E27">
        <f t="shared" si="2"/>
        <v>104700</v>
      </c>
      <c r="F27">
        <f t="shared" si="3"/>
        <v>11.558854396858628</v>
      </c>
    </row>
    <row r="28" spans="1:10" x14ac:dyDescent="0.35">
      <c r="A28">
        <v>100.5</v>
      </c>
      <c r="B28">
        <v>1.0780000000000001</v>
      </c>
      <c r="C28">
        <f t="shared" si="0"/>
        <v>373.5</v>
      </c>
      <c r="D28">
        <f t="shared" si="1"/>
        <v>2.6773761713520749E-3</v>
      </c>
      <c r="E28">
        <f t="shared" si="2"/>
        <v>107800</v>
      </c>
      <c r="F28">
        <f t="shared" si="3"/>
        <v>11.588032937457033</v>
      </c>
    </row>
    <row r="29" spans="1:10" x14ac:dyDescent="0.35">
      <c r="A29">
        <v>101.9</v>
      </c>
      <c r="B29">
        <v>1.1299999999999999</v>
      </c>
      <c r="C29">
        <f t="shared" si="0"/>
        <v>374.9</v>
      </c>
      <c r="D29">
        <f t="shared" si="1"/>
        <v>2.667377967457989E-3</v>
      </c>
      <c r="E29">
        <f t="shared" si="2"/>
        <v>112999.99999999999</v>
      </c>
      <c r="F29">
        <f t="shared" si="3"/>
        <v>11.635143097694478</v>
      </c>
    </row>
    <row r="30" spans="1:10" x14ac:dyDescent="0.35">
      <c r="A30">
        <v>103.1</v>
      </c>
      <c r="B30">
        <v>1.17</v>
      </c>
      <c r="C30">
        <f t="shared" si="0"/>
        <v>376.1</v>
      </c>
      <c r="D30">
        <f t="shared" si="1"/>
        <v>2.6588673225206062E-3</v>
      </c>
      <c r="E30">
        <f t="shared" si="2"/>
        <v>117000</v>
      </c>
      <c r="F30">
        <f t="shared" si="3"/>
        <v>11.669929213779893</v>
      </c>
    </row>
    <row r="31" spans="1:10" x14ac:dyDescent="0.35">
      <c r="A31">
        <v>104.4</v>
      </c>
      <c r="B31">
        <v>1.222</v>
      </c>
      <c r="C31">
        <f t="shared" si="0"/>
        <v>377.4</v>
      </c>
      <c r="D31">
        <f t="shared" si="1"/>
        <v>2.6497085320614732E-3</v>
      </c>
      <c r="E31">
        <f t="shared" si="2"/>
        <v>122200</v>
      </c>
      <c r="F31">
        <f t="shared" si="3"/>
        <v>11.713414325719633</v>
      </c>
    </row>
    <row r="32" spans="1:10" x14ac:dyDescent="0.35">
      <c r="A32">
        <v>106.3</v>
      </c>
      <c r="B32">
        <v>1.2829999999999999</v>
      </c>
      <c r="C32">
        <f t="shared" si="0"/>
        <v>379.3</v>
      </c>
      <c r="D32">
        <f t="shared" si="1"/>
        <v>2.6364355391510679E-3</v>
      </c>
      <c r="E32">
        <f t="shared" si="2"/>
        <v>128299.99999999999</v>
      </c>
      <c r="F32">
        <f t="shared" si="3"/>
        <v>11.762126550603728</v>
      </c>
    </row>
    <row r="33" spans="1:6" x14ac:dyDescent="0.35">
      <c r="A33">
        <v>107.5</v>
      </c>
      <c r="B33">
        <v>1.343</v>
      </c>
      <c r="C33">
        <f t="shared" si="0"/>
        <v>380.5</v>
      </c>
      <c r="D33">
        <f t="shared" si="1"/>
        <v>2.6281208935611039E-3</v>
      </c>
      <c r="E33">
        <f t="shared" si="2"/>
        <v>134300</v>
      </c>
      <c r="F33">
        <f t="shared" si="3"/>
        <v>11.807831382511329</v>
      </c>
    </row>
    <row r="34" spans="1:6" x14ac:dyDescent="0.35">
      <c r="A34">
        <v>108.6</v>
      </c>
      <c r="B34">
        <v>1.385</v>
      </c>
      <c r="C34">
        <f t="shared" si="0"/>
        <v>381.6</v>
      </c>
      <c r="D34">
        <f t="shared" si="1"/>
        <v>2.6205450733752618E-3</v>
      </c>
      <c r="E34">
        <f t="shared" si="2"/>
        <v>138500</v>
      </c>
      <c r="F34">
        <f t="shared" si="3"/>
        <v>11.838625604609531</v>
      </c>
    </row>
    <row r="35" spans="1:6" x14ac:dyDescent="0.35">
      <c r="A35">
        <v>109.7</v>
      </c>
      <c r="B35">
        <v>1.44</v>
      </c>
      <c r="C35">
        <f t="shared" si="0"/>
        <v>382.7</v>
      </c>
      <c r="D35">
        <f t="shared" si="1"/>
        <v>2.6130128037627387E-3</v>
      </c>
      <c r="E35">
        <f t="shared" si="2"/>
        <v>144000</v>
      </c>
      <c r="F35">
        <f t="shared" si="3"/>
        <v>11.877568578558138</v>
      </c>
    </row>
    <row r="36" spans="1:6" x14ac:dyDescent="0.35">
      <c r="A36">
        <v>111.6</v>
      </c>
      <c r="B36">
        <v>1.5289999999999999</v>
      </c>
      <c r="C36">
        <f t="shared" si="0"/>
        <v>384.6</v>
      </c>
      <c r="D36">
        <f t="shared" si="1"/>
        <v>2.6001040041601664E-3</v>
      </c>
      <c r="E36">
        <f t="shared" si="2"/>
        <v>152900</v>
      </c>
      <c r="F36">
        <f t="shared" si="3"/>
        <v>11.937539391917154</v>
      </c>
    </row>
    <row r="37" spans="1:6" x14ac:dyDescent="0.35">
      <c r="A37">
        <v>113.1</v>
      </c>
      <c r="B37">
        <v>1.6</v>
      </c>
      <c r="C37">
        <f t="shared" si="0"/>
        <v>386.1</v>
      </c>
      <c r="D37">
        <f t="shared" si="1"/>
        <v>2.5900025900025899E-3</v>
      </c>
      <c r="E37">
        <f t="shared" si="2"/>
        <v>160000</v>
      </c>
      <c r="F37">
        <f t="shared" si="3"/>
        <v>11.982929094215963</v>
      </c>
    </row>
    <row r="38" spans="1:6" x14ac:dyDescent="0.35">
      <c r="A38">
        <v>114.6</v>
      </c>
      <c r="B38">
        <v>1.6830000000000001</v>
      </c>
      <c r="C38">
        <f t="shared" si="0"/>
        <v>387.6</v>
      </c>
      <c r="D38">
        <f t="shared" si="1"/>
        <v>2.5799793601651187E-3</v>
      </c>
      <c r="E38">
        <f t="shared" si="2"/>
        <v>168300</v>
      </c>
      <c r="F38">
        <f t="shared" si="3"/>
        <v>12.033503380178898</v>
      </c>
    </row>
    <row r="39" spans="1:6" x14ac:dyDescent="0.35">
      <c r="A39">
        <v>116.2</v>
      </c>
      <c r="B39">
        <v>1.772</v>
      </c>
      <c r="C39">
        <f t="shared" si="0"/>
        <v>389.2</v>
      </c>
      <c r="D39">
        <f t="shared" si="1"/>
        <v>2.5693730729701952E-3</v>
      </c>
      <c r="E39">
        <f t="shared" si="2"/>
        <v>177200</v>
      </c>
      <c r="F39">
        <f t="shared" si="3"/>
        <v>12.085034317153118</v>
      </c>
    </row>
    <row r="40" spans="1:6" x14ac:dyDescent="0.35">
      <c r="A40">
        <v>117.7</v>
      </c>
      <c r="B40">
        <v>1.853</v>
      </c>
      <c r="C40">
        <f t="shared" si="0"/>
        <v>390.7</v>
      </c>
      <c r="D40">
        <f t="shared" si="1"/>
        <v>2.5595085743537241E-3</v>
      </c>
      <c r="E40">
        <f t="shared" si="2"/>
        <v>185300</v>
      </c>
      <c r="F40">
        <f t="shared" si="3"/>
        <v>12.129731412273451</v>
      </c>
    </row>
    <row r="41" spans="1:6" x14ac:dyDescent="0.35">
      <c r="A41">
        <v>119.8</v>
      </c>
      <c r="B41">
        <v>1.98</v>
      </c>
      <c r="C41">
        <f t="shared" si="0"/>
        <v>392.8</v>
      </c>
      <c r="D41">
        <f t="shared" si="1"/>
        <v>2.5458248472505093E-3</v>
      </c>
      <c r="E41">
        <f t="shared" si="2"/>
        <v>198000</v>
      </c>
      <c r="F41">
        <f t="shared" si="3"/>
        <v>12.196022309676673</v>
      </c>
    </row>
    <row r="42" spans="1:6" x14ac:dyDescent="0.35">
      <c r="A42">
        <v>121.7</v>
      </c>
      <c r="B42">
        <v>2.0979999999999999</v>
      </c>
      <c r="C42">
        <f t="shared" si="0"/>
        <v>394.7</v>
      </c>
      <c r="D42">
        <f t="shared" si="1"/>
        <v>2.5335697998479859E-3</v>
      </c>
      <c r="E42">
        <f t="shared" si="2"/>
        <v>209800</v>
      </c>
      <c r="F42">
        <f t="shared" si="3"/>
        <v>12.253909974944333</v>
      </c>
    </row>
    <row r="43" spans="1:6" x14ac:dyDescent="0.35">
      <c r="A43">
        <v>123.3</v>
      </c>
      <c r="B43">
        <v>2.21</v>
      </c>
      <c r="C43">
        <f t="shared" si="0"/>
        <v>396.3</v>
      </c>
      <c r="D43">
        <f t="shared" si="1"/>
        <v>2.5233409033560434E-3</v>
      </c>
      <c r="E43">
        <f t="shared" si="2"/>
        <v>221000</v>
      </c>
      <c r="F43">
        <f t="shared" si="3"/>
        <v>12.30591798049989</v>
      </c>
    </row>
    <row r="44" spans="1:6" x14ac:dyDescent="0.35">
      <c r="A44">
        <v>124.7</v>
      </c>
      <c r="B44">
        <v>2.2999999999999998</v>
      </c>
      <c r="C44">
        <f t="shared" si="0"/>
        <v>397.7</v>
      </c>
      <c r="D44">
        <f t="shared" si="1"/>
        <v>2.5144581342720646E-3</v>
      </c>
      <c r="E44">
        <f t="shared" si="2"/>
        <v>229999.99999999997</v>
      </c>
      <c r="F44">
        <f t="shared" si="3"/>
        <v>12.345834587905332</v>
      </c>
    </row>
    <row r="45" spans="1:6" x14ac:dyDescent="0.35">
      <c r="A45">
        <v>126.3</v>
      </c>
      <c r="B45">
        <v>2.4220000000000002</v>
      </c>
      <c r="C45">
        <f t="shared" si="0"/>
        <v>399.3</v>
      </c>
      <c r="D45">
        <f t="shared" si="1"/>
        <v>2.5043826696719259E-3</v>
      </c>
      <c r="E45">
        <f t="shared" si="2"/>
        <v>242200.00000000003</v>
      </c>
      <c r="F45">
        <f t="shared" si="3"/>
        <v>12.397519110101129</v>
      </c>
    </row>
    <row r="46" spans="1:6" x14ac:dyDescent="0.35">
      <c r="A46">
        <v>127.7</v>
      </c>
      <c r="B46">
        <v>2.5249999999999999</v>
      </c>
      <c r="C46">
        <f t="shared" si="0"/>
        <v>400.7</v>
      </c>
      <c r="D46">
        <f t="shared" si="1"/>
        <v>2.4956326428749688E-3</v>
      </c>
      <c r="E46">
        <f t="shared" si="2"/>
        <v>252500</v>
      </c>
      <c r="F46">
        <f t="shared" si="3"/>
        <v>12.439166527697552</v>
      </c>
    </row>
    <row r="47" spans="1:6" x14ac:dyDescent="0.35">
      <c r="A47">
        <v>129.1</v>
      </c>
      <c r="B47">
        <v>2.6459999999999999</v>
      </c>
      <c r="C47">
        <f t="shared" si="0"/>
        <v>402.1</v>
      </c>
      <c r="D47">
        <f t="shared" si="1"/>
        <v>2.486943546381497E-3</v>
      </c>
      <c r="E47">
        <f t="shared" si="2"/>
        <v>264600</v>
      </c>
      <c r="F47">
        <f t="shared" si="3"/>
        <v>12.485974530662993</v>
      </c>
    </row>
    <row r="48" spans="1:6" x14ac:dyDescent="0.35">
      <c r="A48">
        <v>130.5</v>
      </c>
      <c r="B48">
        <v>2.7450000000000001</v>
      </c>
      <c r="C48">
        <f t="shared" si="0"/>
        <v>403.5</v>
      </c>
      <c r="D48">
        <f t="shared" si="1"/>
        <v>2.4783147459727386E-3</v>
      </c>
      <c r="E48">
        <f t="shared" si="2"/>
        <v>274500</v>
      </c>
      <c r="F48">
        <f t="shared" si="3"/>
        <v>12.522706539931722</v>
      </c>
    </row>
    <row r="49" spans="1:6" x14ac:dyDescent="0.35">
      <c r="A49">
        <v>131.69999999999999</v>
      </c>
      <c r="B49">
        <v>2.8580000000000001</v>
      </c>
      <c r="C49">
        <f t="shared" si="0"/>
        <v>404.7</v>
      </c>
      <c r="D49">
        <f t="shared" si="1"/>
        <v>2.4709661477637758E-3</v>
      </c>
      <c r="E49">
        <f t="shared" si="2"/>
        <v>285800</v>
      </c>
      <c r="F49">
        <f t="shared" si="3"/>
        <v>12.563047544477904</v>
      </c>
    </row>
    <row r="50" spans="1:6" x14ac:dyDescent="0.35">
      <c r="A50">
        <v>133</v>
      </c>
      <c r="B50">
        <v>2.97</v>
      </c>
      <c r="C50">
        <f t="shared" si="0"/>
        <v>406</v>
      </c>
      <c r="D50">
        <f t="shared" si="1"/>
        <v>2.4630541871921183E-3</v>
      </c>
      <c r="E50">
        <f t="shared" si="2"/>
        <v>297000</v>
      </c>
      <c r="F50">
        <f t="shared" si="3"/>
        <v>12.601487417784837</v>
      </c>
    </row>
    <row r="51" spans="1:6" x14ac:dyDescent="0.35">
      <c r="A51">
        <v>133.9</v>
      </c>
      <c r="B51">
        <v>3.0470000000000002</v>
      </c>
      <c r="C51">
        <f t="shared" si="0"/>
        <v>406.9</v>
      </c>
      <c r="D51">
        <f t="shared" si="1"/>
        <v>2.4576062914721062E-3</v>
      </c>
      <c r="E51">
        <f t="shared" si="2"/>
        <v>304700</v>
      </c>
      <c r="F51">
        <f t="shared" si="3"/>
        <v>12.6270829649738</v>
      </c>
    </row>
    <row r="52" spans="1:6" x14ac:dyDescent="0.35">
      <c r="A52">
        <v>134.9</v>
      </c>
      <c r="B52">
        <v>3.1269999999999998</v>
      </c>
      <c r="C52">
        <f t="shared" si="0"/>
        <v>407.9</v>
      </c>
      <c r="D52">
        <f t="shared" si="1"/>
        <v>2.4515812699190979E-3</v>
      </c>
      <c r="E52">
        <f t="shared" si="2"/>
        <v>312700</v>
      </c>
      <c r="F52">
        <f t="shared" si="3"/>
        <v>12.652999543445933</v>
      </c>
    </row>
    <row r="53" spans="1:6" x14ac:dyDescent="0.35">
      <c r="A53">
        <v>135.69999999999999</v>
      </c>
      <c r="B53">
        <v>3.2040000000000002</v>
      </c>
      <c r="C53">
        <f t="shared" si="0"/>
        <v>408.7</v>
      </c>
      <c r="D53">
        <f t="shared" si="1"/>
        <v>2.4467824810374358E-3</v>
      </c>
      <c r="E53">
        <f t="shared" si="2"/>
        <v>320400</v>
      </c>
      <c r="F53">
        <f t="shared" si="3"/>
        <v>12.67732549417634</v>
      </c>
    </row>
    <row r="54" spans="1:6" x14ac:dyDescent="0.35">
      <c r="A54">
        <v>137</v>
      </c>
      <c r="B54">
        <v>3.33</v>
      </c>
      <c r="C54">
        <f t="shared" si="0"/>
        <v>410</v>
      </c>
      <c r="D54">
        <f t="shared" si="1"/>
        <v>2.4390243902439024E-3</v>
      </c>
      <c r="E54">
        <f t="shared" si="2"/>
        <v>333000</v>
      </c>
      <c r="F54">
        <f t="shared" si="3"/>
        <v>12.715897768962581</v>
      </c>
    </row>
    <row r="55" spans="1:6" x14ac:dyDescent="0.35">
      <c r="A55">
        <v>138.1</v>
      </c>
      <c r="B55">
        <v>3.44</v>
      </c>
      <c r="C55">
        <f t="shared" si="0"/>
        <v>411.1</v>
      </c>
      <c r="D55">
        <f t="shared" si="1"/>
        <v>2.432498175626368E-3</v>
      </c>
      <c r="E55">
        <f t="shared" si="2"/>
        <v>344000</v>
      </c>
      <c r="F55">
        <f t="shared" si="3"/>
        <v>12.748396936355535</v>
      </c>
    </row>
    <row r="56" spans="1:6" x14ac:dyDescent="0.35">
      <c r="A56">
        <v>139.19999999999999</v>
      </c>
      <c r="B56">
        <v>3.54</v>
      </c>
      <c r="C56">
        <f t="shared" si="0"/>
        <v>412.2</v>
      </c>
      <c r="D56">
        <f t="shared" si="1"/>
        <v>2.4260067928190202E-3</v>
      </c>
      <c r="E56">
        <f t="shared" si="2"/>
        <v>354000</v>
      </c>
      <c r="F56">
        <f t="shared" si="3"/>
        <v>12.777052192115912</v>
      </c>
    </row>
    <row r="57" spans="1:6" x14ac:dyDescent="0.35">
      <c r="A57">
        <v>129.9</v>
      </c>
      <c r="B57">
        <v>3.62</v>
      </c>
      <c r="C57">
        <f t="shared" si="0"/>
        <v>402.9</v>
      </c>
      <c r="D57">
        <f t="shared" si="1"/>
        <v>2.482005460412013E-3</v>
      </c>
      <c r="E57">
        <f t="shared" si="2"/>
        <v>362000</v>
      </c>
      <c r="F57">
        <f t="shared" si="3"/>
        <v>12.799399490807907</v>
      </c>
    </row>
    <row r="58" spans="1:6" x14ac:dyDescent="0.35">
      <c r="A58">
        <v>141.1</v>
      </c>
      <c r="B58">
        <v>3.742</v>
      </c>
      <c r="C58">
        <f t="shared" si="0"/>
        <v>414.1</v>
      </c>
      <c r="D58">
        <f t="shared" si="1"/>
        <v>2.4148756339048539E-3</v>
      </c>
      <c r="E58">
        <f t="shared" si="2"/>
        <v>374200</v>
      </c>
      <c r="F58">
        <f t="shared" si="3"/>
        <v>12.832545692822126</v>
      </c>
    </row>
    <row r="59" spans="1:6" x14ac:dyDescent="0.35">
      <c r="A59">
        <v>141.69999999999999</v>
      </c>
      <c r="B59">
        <v>3.8090000000000002</v>
      </c>
      <c r="C59">
        <f t="shared" si="0"/>
        <v>414.7</v>
      </c>
      <c r="D59">
        <f t="shared" si="1"/>
        <v>2.4113817217265494E-3</v>
      </c>
      <c r="E59">
        <f t="shared" si="2"/>
        <v>380900</v>
      </c>
      <c r="F59">
        <f t="shared" si="3"/>
        <v>12.850292152466695</v>
      </c>
    </row>
    <row r="60" spans="1:6" x14ac:dyDescent="0.35">
      <c r="A60">
        <v>142.80000000000001</v>
      </c>
      <c r="B60">
        <v>3.919</v>
      </c>
      <c r="C60">
        <f t="shared" si="0"/>
        <v>415.8</v>
      </c>
      <c r="D60">
        <f t="shared" si="1"/>
        <v>2.4050024050024051E-3</v>
      </c>
      <c r="E60">
        <f t="shared" si="2"/>
        <v>391900</v>
      </c>
      <c r="F60">
        <f t="shared" si="3"/>
        <v>12.878761984187722</v>
      </c>
    </row>
    <row r="61" spans="1:6" x14ac:dyDescent="0.35">
      <c r="A61">
        <v>143.6</v>
      </c>
      <c r="B61">
        <v>4.0190000000000001</v>
      </c>
      <c r="C61">
        <f t="shared" si="0"/>
        <v>416.6</v>
      </c>
      <c r="D61">
        <f t="shared" si="1"/>
        <v>2.400384061449832E-3</v>
      </c>
      <c r="E61">
        <f t="shared" si="2"/>
        <v>401900</v>
      </c>
      <c r="F61">
        <f t="shared" si="3"/>
        <v>12.903958580437292</v>
      </c>
    </row>
    <row r="62" spans="1:6" x14ac:dyDescent="0.35">
      <c r="A62">
        <v>144.19999999999999</v>
      </c>
      <c r="B62">
        <v>4.0999999999999996</v>
      </c>
      <c r="C62">
        <f t="shared" si="0"/>
        <v>417.2</v>
      </c>
      <c r="D62">
        <f t="shared" si="1"/>
        <v>2.3969319271332696E-3</v>
      </c>
      <c r="E62">
        <f t="shared" si="2"/>
        <v>409999.99999999994</v>
      </c>
      <c r="F62">
        <f t="shared" si="3"/>
        <v>12.923912438680491</v>
      </c>
    </row>
    <row r="63" spans="1:6" x14ac:dyDescent="0.35">
      <c r="A63">
        <v>145</v>
      </c>
      <c r="B63">
        <v>4.1909999999999998</v>
      </c>
      <c r="C63">
        <f t="shared" si="0"/>
        <v>418</v>
      </c>
      <c r="D63">
        <f t="shared" si="1"/>
        <v>2.3923444976076554E-3</v>
      </c>
      <c r="E63">
        <f t="shared" si="2"/>
        <v>419100</v>
      </c>
      <c r="F63">
        <f t="shared" si="3"/>
        <v>12.945864833913163</v>
      </c>
    </row>
    <row r="64" spans="1:6" x14ac:dyDescent="0.35">
      <c r="A64">
        <v>146.1</v>
      </c>
      <c r="B64">
        <v>4.3029999999999999</v>
      </c>
      <c r="C64">
        <f t="shared" si="0"/>
        <v>419.1</v>
      </c>
      <c r="D64">
        <f t="shared" si="1"/>
        <v>2.3860653781913625E-3</v>
      </c>
      <c r="E64">
        <f t="shared" si="2"/>
        <v>430300</v>
      </c>
      <c r="F64">
        <f t="shared" si="3"/>
        <v>12.972237918826691</v>
      </c>
    </row>
    <row r="65" spans="1:6" x14ac:dyDescent="0.35">
      <c r="A65">
        <v>146.80000000000001</v>
      </c>
      <c r="B65">
        <v>4.383</v>
      </c>
      <c r="C65">
        <f t="shared" si="0"/>
        <v>419.8</v>
      </c>
      <c r="D65">
        <f t="shared" si="1"/>
        <v>2.3820867079561697E-3</v>
      </c>
      <c r="E65">
        <f t="shared" si="2"/>
        <v>438300</v>
      </c>
      <c r="F65">
        <f t="shared" si="3"/>
        <v>12.9906588864069</v>
      </c>
    </row>
    <row r="66" spans="1:6" x14ac:dyDescent="0.35">
      <c r="A66">
        <v>147.5</v>
      </c>
      <c r="B66">
        <v>4.4560000000000004</v>
      </c>
      <c r="C66">
        <f t="shared" si="0"/>
        <v>420.5</v>
      </c>
      <c r="D66">
        <f t="shared" si="1"/>
        <v>2.3781212841854932E-3</v>
      </c>
      <c r="E66">
        <f t="shared" si="2"/>
        <v>445600.00000000006</v>
      </c>
      <c r="F66">
        <f t="shared" si="3"/>
        <v>13.007176967595212</v>
      </c>
    </row>
    <row r="67" spans="1:6" x14ac:dyDescent="0.35">
      <c r="A67">
        <v>148</v>
      </c>
      <c r="B67">
        <v>4.5270000000000001</v>
      </c>
      <c r="C67">
        <f t="shared" ref="C67:C74" si="4">A67+273</f>
        <v>421</v>
      </c>
      <c r="D67">
        <f t="shared" ref="D67:D74" si="5">1/C67</f>
        <v>2.3752969121140144E-3</v>
      </c>
      <c r="E67">
        <f t="shared" ref="E67:E73" si="6">B67*10^5</f>
        <v>452700</v>
      </c>
      <c r="F67">
        <f t="shared" ref="F67:F74" si="7">LN(E67)</f>
        <v>13.02298493342405</v>
      </c>
    </row>
    <row r="68" spans="1:6" x14ac:dyDescent="0.35">
      <c r="A68">
        <v>148.69999999999999</v>
      </c>
      <c r="B68">
        <v>4.6120000000000001</v>
      </c>
      <c r="C68">
        <f t="shared" si="4"/>
        <v>421.7</v>
      </c>
      <c r="D68">
        <f t="shared" si="5"/>
        <v>2.3713540431586438E-3</v>
      </c>
      <c r="E68">
        <f t="shared" si="6"/>
        <v>461200</v>
      </c>
      <c r="F68">
        <f t="shared" si="7"/>
        <v>13.041587067377041</v>
      </c>
    </row>
    <row r="69" spans="1:6" x14ac:dyDescent="0.35">
      <c r="A69">
        <v>149.19999999999999</v>
      </c>
      <c r="B69">
        <v>4.68</v>
      </c>
      <c r="C69">
        <f t="shared" si="4"/>
        <v>422.2</v>
      </c>
      <c r="D69">
        <f t="shared" si="5"/>
        <v>2.3685457129322598E-3</v>
      </c>
      <c r="E69">
        <f t="shared" si="6"/>
        <v>468000</v>
      </c>
      <c r="F69">
        <f t="shared" si="7"/>
        <v>13.056223574899784</v>
      </c>
    </row>
    <row r="70" spans="1:6" x14ac:dyDescent="0.35">
      <c r="A70">
        <v>149.80000000000001</v>
      </c>
      <c r="B70">
        <v>4.758</v>
      </c>
      <c r="C70">
        <f t="shared" si="4"/>
        <v>422.8</v>
      </c>
      <c r="D70">
        <f t="shared" si="5"/>
        <v>2.3651844843897824E-3</v>
      </c>
      <c r="E70">
        <f t="shared" si="6"/>
        <v>475800</v>
      </c>
      <c r="F70">
        <f t="shared" si="7"/>
        <v>13.072752876850995</v>
      </c>
    </row>
    <row r="71" spans="1:6" x14ac:dyDescent="0.35">
      <c r="A71">
        <v>150.5</v>
      </c>
      <c r="B71">
        <v>4.8499999999999996</v>
      </c>
      <c r="C71">
        <f t="shared" si="4"/>
        <v>423.5</v>
      </c>
      <c r="D71">
        <f t="shared" si="5"/>
        <v>2.3612750885478157E-3</v>
      </c>
      <c r="E71">
        <f t="shared" si="6"/>
        <v>484999.99999999994</v>
      </c>
      <c r="F71">
        <f t="shared" si="7"/>
        <v>13.091904169919619</v>
      </c>
    </row>
    <row r="72" spans="1:6" x14ac:dyDescent="0.35">
      <c r="A72">
        <v>151.19999999999999</v>
      </c>
      <c r="B72">
        <v>4.9329999999999998</v>
      </c>
      <c r="C72">
        <f t="shared" si="4"/>
        <v>424.2</v>
      </c>
      <c r="D72">
        <f t="shared" si="5"/>
        <v>2.3573785950023575E-3</v>
      </c>
      <c r="E72">
        <f t="shared" si="6"/>
        <v>493300</v>
      </c>
      <c r="F72">
        <f t="shared" si="7"/>
        <v>13.108872787221829</v>
      </c>
    </row>
    <row r="73" spans="1:6" x14ac:dyDescent="0.35">
      <c r="A73">
        <v>151.5</v>
      </c>
      <c r="B73">
        <v>4.9690000000000003</v>
      </c>
      <c r="C73">
        <f t="shared" si="4"/>
        <v>424.5</v>
      </c>
      <c r="D73">
        <f t="shared" si="5"/>
        <v>2.3557126030624262E-3</v>
      </c>
      <c r="E73">
        <f t="shared" si="6"/>
        <v>496900.00000000006</v>
      </c>
      <c r="F73">
        <f t="shared" si="7"/>
        <v>13.116144077590413</v>
      </c>
    </row>
    <row r="74" spans="1:6" x14ac:dyDescent="0.35">
      <c r="A74">
        <v>151.80000000000001</v>
      </c>
      <c r="B74">
        <v>4.9930000000000003</v>
      </c>
      <c r="C74">
        <f t="shared" si="4"/>
        <v>424.8</v>
      </c>
      <c r="D74">
        <f t="shared" si="5"/>
        <v>2.3540489642184556E-3</v>
      </c>
      <c r="E74">
        <f>B74*10^5</f>
        <v>499300.00000000006</v>
      </c>
      <c r="F74">
        <f t="shared" si="7"/>
        <v>13.1209623964887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tabSelected="1" topLeftCell="I19" workbookViewId="0">
      <selection activeCell="K24" sqref="K24"/>
    </sheetView>
  </sheetViews>
  <sheetFormatPr baseColWidth="10" defaultRowHeight="14.5" x14ac:dyDescent="0.35"/>
  <sheetData>
    <row r="1" spans="1:21" x14ac:dyDescent="0.35">
      <c r="A1" t="s">
        <v>1</v>
      </c>
      <c r="B1" t="s">
        <v>0</v>
      </c>
      <c r="C1" t="s">
        <v>5</v>
      </c>
      <c r="D1" t="s">
        <v>6</v>
      </c>
      <c r="E1" t="s">
        <v>13</v>
      </c>
      <c r="F1" t="s">
        <v>3</v>
      </c>
    </row>
    <row r="2" spans="1:21" x14ac:dyDescent="0.35">
      <c r="C2">
        <f>S2+273</f>
        <v>424.8</v>
      </c>
      <c r="D2">
        <f>1/C2</f>
        <v>2.3540489642184556E-3</v>
      </c>
      <c r="E2">
        <f>R2*10^5</f>
        <v>498600</v>
      </c>
      <c r="F2">
        <f>LN(E2)</f>
        <v>13.119559450071595</v>
      </c>
      <c r="N2">
        <v>7.6999999999999999E-2</v>
      </c>
      <c r="O2" s="2">
        <v>37.4</v>
      </c>
      <c r="P2">
        <v>1.772</v>
      </c>
      <c r="Q2" s="2">
        <v>116.2</v>
      </c>
      <c r="R2">
        <v>4.9859999999999998</v>
      </c>
      <c r="S2" s="2">
        <v>151.80000000000001</v>
      </c>
      <c r="T2">
        <v>1.907</v>
      </c>
      <c r="U2" s="2">
        <v>117.8</v>
      </c>
    </row>
    <row r="3" spans="1:21" x14ac:dyDescent="0.35">
      <c r="C3">
        <f>S3+273</f>
        <v>424.1</v>
      </c>
      <c r="D3">
        <f t="shared" ref="D3:D60" si="0">1/C3</f>
        <v>2.3579344494223061E-3</v>
      </c>
      <c r="E3">
        <f>R3*10^5</f>
        <v>488100</v>
      </c>
      <c r="F3">
        <f t="shared" ref="F3:F60" si="1">LN(E3)</f>
        <v>13.098275581875239</v>
      </c>
      <c r="N3">
        <v>0.106</v>
      </c>
      <c r="O3" s="2">
        <v>44.8</v>
      </c>
      <c r="P3">
        <v>1.853</v>
      </c>
      <c r="Q3" s="2">
        <v>117.7</v>
      </c>
      <c r="R3">
        <v>4.8810000000000002</v>
      </c>
      <c r="S3" s="2">
        <v>151.1</v>
      </c>
      <c r="T3">
        <v>1.7050000000000001</v>
      </c>
      <c r="U3" s="2">
        <v>116.1</v>
      </c>
    </row>
    <row r="4" spans="1:21" x14ac:dyDescent="0.35">
      <c r="C4">
        <f>S4+273</f>
        <v>423.2</v>
      </c>
      <c r="D4">
        <f t="shared" si="0"/>
        <v>2.3629489603024575E-3</v>
      </c>
      <c r="E4">
        <f>R4*10^5</f>
        <v>476499.99999999994</v>
      </c>
      <c r="F4">
        <f t="shared" si="1"/>
        <v>13.074223002076394</v>
      </c>
      <c r="N4">
        <v>0.16300000000000001</v>
      </c>
      <c r="O4" s="2">
        <v>52.8</v>
      </c>
      <c r="P4">
        <v>1.98</v>
      </c>
      <c r="Q4" s="2">
        <v>119.8</v>
      </c>
      <c r="R4">
        <v>4.7649999999999997</v>
      </c>
      <c r="S4" s="2">
        <v>150.19999999999999</v>
      </c>
      <c r="T4">
        <v>1.6379999999999999</v>
      </c>
      <c r="U4" s="2">
        <v>115</v>
      </c>
    </row>
    <row r="5" spans="1:21" x14ac:dyDescent="0.35">
      <c r="C5">
        <f>S5+273</f>
        <v>422.2</v>
      </c>
      <c r="D5">
        <f t="shared" si="0"/>
        <v>2.3685457129322598E-3</v>
      </c>
      <c r="E5">
        <f>R5*10^5</f>
        <v>462600.00000000006</v>
      </c>
      <c r="F5">
        <f t="shared" si="1"/>
        <v>13.044618028779476</v>
      </c>
      <c r="N5">
        <v>0.214</v>
      </c>
      <c r="O5" s="2">
        <v>58.7</v>
      </c>
      <c r="P5">
        <v>2.0979999999999999</v>
      </c>
      <c r="Q5" s="2">
        <v>121.7</v>
      </c>
      <c r="R5">
        <v>4.6260000000000003</v>
      </c>
      <c r="S5" s="2">
        <v>149.19999999999999</v>
      </c>
      <c r="T5">
        <v>1.5429999999999999</v>
      </c>
      <c r="U5" s="2">
        <v>113.2</v>
      </c>
    </row>
    <row r="6" spans="1:21" x14ac:dyDescent="0.35">
      <c r="C6">
        <f>S6+273</f>
        <v>421.1</v>
      </c>
      <c r="D6">
        <f t="shared" si="0"/>
        <v>2.3747328425552123E-3</v>
      </c>
      <c r="E6">
        <f>R6*10^5</f>
        <v>448700</v>
      </c>
      <c r="F6">
        <f t="shared" si="1"/>
        <v>13.014109791964074</v>
      </c>
      <c r="N6">
        <v>0.26</v>
      </c>
      <c r="O6" s="2">
        <v>63.1</v>
      </c>
      <c r="P6">
        <v>2.21</v>
      </c>
      <c r="Q6" s="2">
        <v>123.3</v>
      </c>
      <c r="R6">
        <v>4.4870000000000001</v>
      </c>
      <c r="S6" s="2">
        <v>148.1</v>
      </c>
      <c r="T6">
        <v>1.4730000000000001</v>
      </c>
      <c r="U6" s="2">
        <v>111.8</v>
      </c>
    </row>
    <row r="7" spans="1:21" x14ac:dyDescent="0.35">
      <c r="C7">
        <f>S7+273</f>
        <v>419.8</v>
      </c>
      <c r="D7">
        <f t="shared" si="0"/>
        <v>2.3820867079561697E-3</v>
      </c>
      <c r="E7">
        <f>R7*10^5</f>
        <v>432599.99999999994</v>
      </c>
      <c r="F7">
        <f t="shared" si="1"/>
        <v>12.977568792501096</v>
      </c>
      <c r="N7">
        <v>0.30499999999999999</v>
      </c>
      <c r="O7" s="2">
        <v>66.7</v>
      </c>
      <c r="P7">
        <v>2.2999999999999998</v>
      </c>
      <c r="Q7" s="2">
        <v>124.7</v>
      </c>
      <c r="R7">
        <v>4.3259999999999996</v>
      </c>
      <c r="S7" s="2">
        <v>146.80000000000001</v>
      </c>
      <c r="T7">
        <v>1.3879999999999999</v>
      </c>
      <c r="U7" s="2">
        <v>109.9</v>
      </c>
    </row>
    <row r="8" spans="1:21" x14ac:dyDescent="0.35">
      <c r="C8">
        <f>S8+273</f>
        <v>418.8</v>
      </c>
      <c r="D8">
        <f t="shared" si="0"/>
        <v>2.3877745940783192E-3</v>
      </c>
      <c r="E8">
        <f>R8*10^5</f>
        <v>420600.00000000006</v>
      </c>
      <c r="F8">
        <f t="shared" si="1"/>
        <v>12.949437542250736</v>
      </c>
      <c r="N8">
        <v>0.34599999999999997</v>
      </c>
      <c r="O8" s="2">
        <v>69.400000000000006</v>
      </c>
      <c r="P8">
        <v>2.4220000000000002</v>
      </c>
      <c r="Q8" s="2">
        <v>126.3</v>
      </c>
      <c r="R8">
        <v>4.2060000000000004</v>
      </c>
      <c r="S8" s="2">
        <v>145.80000000000001</v>
      </c>
      <c r="T8">
        <v>1.327</v>
      </c>
      <c r="U8" s="2">
        <v>108.4</v>
      </c>
    </row>
    <row r="9" spans="1:21" x14ac:dyDescent="0.35">
      <c r="C9">
        <f>S9+273</f>
        <v>417.8</v>
      </c>
      <c r="D9">
        <f t="shared" si="0"/>
        <v>2.3934897079942556E-3</v>
      </c>
      <c r="E9">
        <f>R9*10^5</f>
        <v>409000</v>
      </c>
      <c r="F9">
        <f t="shared" si="1"/>
        <v>12.921470435024938</v>
      </c>
      <c r="N9">
        <v>0.38700000000000001</v>
      </c>
      <c r="O9" s="2">
        <v>72.400000000000006</v>
      </c>
      <c r="P9">
        <v>2.5249999999999999</v>
      </c>
      <c r="Q9" s="2">
        <v>127.7</v>
      </c>
      <c r="R9">
        <v>4.09</v>
      </c>
      <c r="S9" s="2">
        <v>144.80000000000001</v>
      </c>
      <c r="T9">
        <v>1.232</v>
      </c>
      <c r="U9" s="2">
        <v>105.6</v>
      </c>
    </row>
    <row r="10" spans="1:21" x14ac:dyDescent="0.35">
      <c r="C10">
        <f>S10+273</f>
        <v>417.1</v>
      </c>
      <c r="D10">
        <f t="shared" si="0"/>
        <v>2.3975065931431312E-3</v>
      </c>
      <c r="E10">
        <f>R10*10^5</f>
        <v>400900.00000000006</v>
      </c>
      <c r="F10">
        <f t="shared" si="1"/>
        <v>12.901467298630598</v>
      </c>
      <c r="N10">
        <v>0.443</v>
      </c>
      <c r="O10" s="2">
        <v>75.3</v>
      </c>
      <c r="P10">
        <v>2.6459999999999999</v>
      </c>
      <c r="Q10" s="2">
        <v>129.1</v>
      </c>
      <c r="R10">
        <v>4.0090000000000003</v>
      </c>
      <c r="S10" s="2">
        <v>144.1</v>
      </c>
      <c r="T10">
        <v>1.169</v>
      </c>
      <c r="U10" s="2">
        <v>103.9</v>
      </c>
    </row>
    <row r="11" spans="1:21" x14ac:dyDescent="0.35">
      <c r="C11">
        <f>S11+273</f>
        <v>416.3</v>
      </c>
      <c r="D11">
        <f t="shared" si="0"/>
        <v>2.4021138601969731E-3</v>
      </c>
      <c r="E11">
        <f>R11*10^5</f>
        <v>391300</v>
      </c>
      <c r="F11">
        <f t="shared" si="1"/>
        <v>12.877229808198503</v>
      </c>
      <c r="N11">
        <v>0.47599999999999998</v>
      </c>
      <c r="O11" s="2">
        <v>77.2</v>
      </c>
      <c r="P11">
        <v>2.7450000000000001</v>
      </c>
      <c r="Q11" s="2">
        <v>130.5</v>
      </c>
      <c r="R11">
        <v>3.9129999999999998</v>
      </c>
      <c r="S11" s="2">
        <v>143.30000000000001</v>
      </c>
      <c r="T11">
        <v>1.105</v>
      </c>
      <c r="U11" s="2">
        <v>102.7</v>
      </c>
    </row>
    <row r="12" spans="1:21" x14ac:dyDescent="0.35">
      <c r="C12">
        <f>S12+273</f>
        <v>415.6</v>
      </c>
      <c r="D12">
        <f t="shared" si="0"/>
        <v>2.406159769008662E-3</v>
      </c>
      <c r="E12">
        <f>R12*10^5</f>
        <v>384300</v>
      </c>
      <c r="F12">
        <f t="shared" si="1"/>
        <v>12.859178776552936</v>
      </c>
      <c r="N12">
        <v>0.50900000000000001</v>
      </c>
      <c r="O12" s="2">
        <v>78.599999999999994</v>
      </c>
      <c r="P12">
        <v>2.8580000000000001</v>
      </c>
      <c r="Q12" s="2">
        <v>131.69999999999999</v>
      </c>
      <c r="R12">
        <v>3.843</v>
      </c>
      <c r="S12" s="2">
        <v>142.6</v>
      </c>
      <c r="T12">
        <v>1.0529999999999999</v>
      </c>
      <c r="U12" s="2">
        <v>100.4</v>
      </c>
    </row>
    <row r="13" spans="1:21" x14ac:dyDescent="0.35">
      <c r="C13">
        <f>S13+273</f>
        <v>414.6</v>
      </c>
      <c r="D13">
        <f t="shared" si="0"/>
        <v>2.41196333815726E-3</v>
      </c>
      <c r="E13">
        <f>R13*10^5</f>
        <v>373500</v>
      </c>
      <c r="F13">
        <f t="shared" si="1"/>
        <v>12.83067328355501</v>
      </c>
      <c r="N13">
        <v>0.56699999999999995</v>
      </c>
      <c r="O13" s="2">
        <v>81.5</v>
      </c>
      <c r="P13">
        <v>2.97</v>
      </c>
      <c r="Q13" s="2">
        <v>133</v>
      </c>
      <c r="R13">
        <v>3.7349999999999999</v>
      </c>
      <c r="S13" s="2">
        <v>141.6</v>
      </c>
      <c r="T13">
        <v>1.0289999999999999</v>
      </c>
      <c r="U13" s="2">
        <v>99.8</v>
      </c>
    </row>
    <row r="14" spans="1:21" x14ac:dyDescent="0.35">
      <c r="C14">
        <f>S14+273</f>
        <v>413.6</v>
      </c>
      <c r="D14">
        <f t="shared" si="0"/>
        <v>2.4177949709864601E-3</v>
      </c>
      <c r="E14">
        <f>R14*10^5</f>
        <v>362600</v>
      </c>
      <c r="F14">
        <f t="shared" si="1"/>
        <v>12.801055577302888</v>
      </c>
      <c r="N14">
        <v>0.627</v>
      </c>
      <c r="O14" s="2">
        <v>84.2</v>
      </c>
      <c r="P14">
        <v>3.0470000000000002</v>
      </c>
      <c r="Q14" s="2">
        <v>133.9</v>
      </c>
      <c r="R14">
        <v>3.6259999999999999</v>
      </c>
      <c r="S14" s="2">
        <v>140.6</v>
      </c>
      <c r="T14">
        <v>0.97899999999999998</v>
      </c>
      <c r="U14" s="2">
        <v>97.6</v>
      </c>
    </row>
    <row r="15" spans="1:21" x14ac:dyDescent="0.35">
      <c r="C15">
        <f>S15+273</f>
        <v>412.5</v>
      </c>
      <c r="D15">
        <f t="shared" si="0"/>
        <v>2.4242424242424242E-3</v>
      </c>
      <c r="E15">
        <f>R15*10^5</f>
        <v>351400</v>
      </c>
      <c r="F15">
        <f t="shared" si="1"/>
        <v>12.769680454735134</v>
      </c>
      <c r="N15">
        <v>0.69199999999999995</v>
      </c>
      <c r="O15" s="2">
        <v>87.6</v>
      </c>
      <c r="P15">
        <v>3.1269999999999998</v>
      </c>
      <c r="Q15" s="2">
        <v>134.9</v>
      </c>
      <c r="R15">
        <v>3.5139999999999998</v>
      </c>
      <c r="S15" s="2">
        <v>139.5</v>
      </c>
      <c r="T15">
        <v>0.93500000000000005</v>
      </c>
      <c r="U15" s="2">
        <v>95.9</v>
      </c>
    </row>
    <row r="16" spans="1:21" x14ac:dyDescent="0.35">
      <c r="C16">
        <f>S16+273</f>
        <v>411.4</v>
      </c>
      <c r="D16">
        <f t="shared" si="0"/>
        <v>2.4307243558580457E-3</v>
      </c>
      <c r="E16">
        <f>R16*10^5</f>
        <v>341500</v>
      </c>
      <c r="F16">
        <f t="shared" si="1"/>
        <v>12.741102957992982</v>
      </c>
      <c r="N16">
        <v>0.73499999999999999</v>
      </c>
      <c r="O16" s="2">
        <v>89</v>
      </c>
      <c r="P16">
        <v>3.2040000000000002</v>
      </c>
      <c r="Q16" s="2">
        <v>135.69999999999999</v>
      </c>
      <c r="R16">
        <v>3.415</v>
      </c>
      <c r="S16" s="2">
        <v>138.4</v>
      </c>
      <c r="T16">
        <v>0.9</v>
      </c>
      <c r="U16" s="2">
        <v>94.6</v>
      </c>
    </row>
    <row r="17" spans="3:21" x14ac:dyDescent="0.35">
      <c r="C17">
        <f>S17+273</f>
        <v>410</v>
      </c>
      <c r="D17">
        <f t="shared" si="0"/>
        <v>2.4390243902439024E-3</v>
      </c>
      <c r="E17">
        <f>R17*10^5</f>
        <v>329300</v>
      </c>
      <c r="F17">
        <f t="shared" si="1"/>
        <v>12.704724468364455</v>
      </c>
      <c r="N17">
        <v>0.755</v>
      </c>
      <c r="O17" s="2">
        <v>89.8</v>
      </c>
      <c r="P17">
        <v>3.33</v>
      </c>
      <c r="Q17" s="2">
        <v>137</v>
      </c>
      <c r="R17">
        <v>3.2930000000000001</v>
      </c>
      <c r="S17" s="2">
        <v>137</v>
      </c>
      <c r="T17">
        <v>0.877</v>
      </c>
      <c r="U17" s="2">
        <v>93.5</v>
      </c>
    </row>
    <row r="18" spans="3:21" x14ac:dyDescent="0.35">
      <c r="C18">
        <f>S18+273</f>
        <v>408.9</v>
      </c>
      <c r="D18">
        <f t="shared" si="0"/>
        <v>2.4455857177794085E-3</v>
      </c>
      <c r="E18">
        <f>R18*10^5</f>
        <v>318800</v>
      </c>
      <c r="F18">
        <f t="shared" si="1"/>
        <v>12.672319225898198</v>
      </c>
      <c r="N18">
        <v>0.78800000000000003</v>
      </c>
      <c r="O18" s="2">
        <v>91</v>
      </c>
      <c r="P18">
        <v>3.44</v>
      </c>
      <c r="Q18" s="2">
        <v>138.1</v>
      </c>
      <c r="R18">
        <v>3.1880000000000002</v>
      </c>
      <c r="S18" s="2">
        <v>135.9</v>
      </c>
      <c r="T18">
        <v>0.85199999999999998</v>
      </c>
      <c r="U18" s="2">
        <v>92.3</v>
      </c>
    </row>
    <row r="19" spans="3:21" x14ac:dyDescent="0.35">
      <c r="C19">
        <f>S19+273</f>
        <v>407.5</v>
      </c>
      <c r="D19">
        <f t="shared" si="0"/>
        <v>2.4539877300613498E-3</v>
      </c>
      <c r="E19">
        <f>R19*10^5</f>
        <v>305300</v>
      </c>
      <c r="F19">
        <f t="shared" si="1"/>
        <v>12.62905017872297</v>
      </c>
      <c r="I19" t="s">
        <v>12</v>
      </c>
      <c r="N19">
        <v>0.81599999999999995</v>
      </c>
      <c r="O19" s="2">
        <v>92.1</v>
      </c>
      <c r="P19">
        <v>3.54</v>
      </c>
      <c r="Q19" s="2">
        <v>139.19999999999999</v>
      </c>
      <c r="R19">
        <v>3.0529999999999999</v>
      </c>
      <c r="S19" s="2">
        <v>134.5</v>
      </c>
      <c r="T19">
        <v>0.83499999999999996</v>
      </c>
      <c r="U19" s="2">
        <v>91.5</v>
      </c>
    </row>
    <row r="20" spans="3:21" x14ac:dyDescent="0.35">
      <c r="C20">
        <f>S20+273</f>
        <v>406.5</v>
      </c>
      <c r="D20">
        <f t="shared" si="0"/>
        <v>2.4600246002460025E-3</v>
      </c>
      <c r="E20">
        <f>R20*10^5</f>
        <v>297800</v>
      </c>
      <c r="F20">
        <f t="shared" si="1"/>
        <v>12.604177399232046</v>
      </c>
      <c r="H20">
        <f>4464.9*8.31</f>
        <v>37103.318999999996</v>
      </c>
      <c r="I20">
        <f>H20/18</f>
        <v>2061.2954999999997</v>
      </c>
      <c r="N20">
        <v>0.85299999999999998</v>
      </c>
      <c r="O20" s="2">
        <v>93.4</v>
      </c>
      <c r="P20">
        <v>3.62</v>
      </c>
      <c r="Q20" s="2">
        <v>129.9</v>
      </c>
      <c r="R20">
        <v>2.9780000000000002</v>
      </c>
      <c r="S20" s="2">
        <v>133.5</v>
      </c>
      <c r="T20">
        <v>0.81499999999999995</v>
      </c>
      <c r="U20" s="2">
        <v>90.6</v>
      </c>
    </row>
    <row r="21" spans="3:21" x14ac:dyDescent="0.35">
      <c r="C21">
        <f>S21+273</f>
        <v>404.5</v>
      </c>
      <c r="D21">
        <f t="shared" si="0"/>
        <v>2.472187886279357E-3</v>
      </c>
      <c r="E21">
        <f>R21*10^5</f>
        <v>276100</v>
      </c>
      <c r="F21">
        <f t="shared" si="1"/>
        <v>12.528518397918246</v>
      </c>
      <c r="N21">
        <v>0.89400000000000002</v>
      </c>
      <c r="O21" s="2">
        <v>94.9</v>
      </c>
      <c r="P21">
        <v>3.742</v>
      </c>
      <c r="Q21" s="2">
        <v>141.1</v>
      </c>
      <c r="R21">
        <v>2.7610000000000001</v>
      </c>
      <c r="S21" s="2">
        <v>131.5</v>
      </c>
      <c r="T21">
        <v>0.79</v>
      </c>
      <c r="U21" s="2">
        <v>89.3</v>
      </c>
    </row>
    <row r="22" spans="3:21" x14ac:dyDescent="0.35">
      <c r="C22">
        <f>S22+273</f>
        <v>402.4</v>
      </c>
      <c r="D22">
        <f t="shared" si="0"/>
        <v>2.485089463220676E-3</v>
      </c>
      <c r="E22">
        <f>R22*10^5</f>
        <v>258400</v>
      </c>
      <c r="F22">
        <f t="shared" si="1"/>
        <v>12.462264050890584</v>
      </c>
      <c r="N22">
        <v>0.91500000000000004</v>
      </c>
      <c r="O22" s="2">
        <v>95.5</v>
      </c>
      <c r="P22">
        <v>3.8090000000000002</v>
      </c>
      <c r="Q22" s="2">
        <v>141.69999999999999</v>
      </c>
      <c r="R22">
        <v>2.5840000000000001</v>
      </c>
      <c r="S22" s="2">
        <v>129.4</v>
      </c>
      <c r="T22">
        <v>0.76</v>
      </c>
      <c r="U22" s="2">
        <v>88.2</v>
      </c>
    </row>
    <row r="23" spans="3:21" x14ac:dyDescent="0.35">
      <c r="C23">
        <f>S23+273</f>
        <v>400.3</v>
      </c>
      <c r="D23">
        <f t="shared" si="0"/>
        <v>2.4981264051961031E-3</v>
      </c>
      <c r="E23">
        <f>R23*10^5</f>
        <v>243400.00000000003</v>
      </c>
      <c r="F23">
        <f t="shared" si="1"/>
        <v>12.402461459535564</v>
      </c>
      <c r="N23">
        <v>0.94699999999999995</v>
      </c>
      <c r="O23" s="2">
        <v>96.5</v>
      </c>
      <c r="P23">
        <v>3.919</v>
      </c>
      <c r="Q23" s="2">
        <v>142.80000000000001</v>
      </c>
      <c r="R23">
        <v>2.4340000000000002</v>
      </c>
      <c r="S23" s="2">
        <v>127.3</v>
      </c>
      <c r="T23">
        <v>0.73599999999999999</v>
      </c>
      <c r="U23" s="2">
        <v>86.8</v>
      </c>
    </row>
    <row r="24" spans="3:21" x14ac:dyDescent="0.35">
      <c r="C24">
        <f>S24+273</f>
        <v>399.1</v>
      </c>
      <c r="D24">
        <f t="shared" si="0"/>
        <v>2.505637684790779E-3</v>
      </c>
      <c r="E24">
        <f>R24*10^5</f>
        <v>234700</v>
      </c>
      <c r="F24">
        <f t="shared" si="1"/>
        <v>12.366063381839115</v>
      </c>
      <c r="N24">
        <v>0.96799999999999997</v>
      </c>
      <c r="O24" s="2">
        <v>97.2</v>
      </c>
      <c r="P24">
        <v>4.0190000000000001</v>
      </c>
      <c r="Q24" s="2">
        <v>143.6</v>
      </c>
      <c r="R24">
        <v>2.347</v>
      </c>
      <c r="S24" s="2">
        <v>126.1</v>
      </c>
      <c r="T24">
        <v>0.71299999999999997</v>
      </c>
      <c r="U24" s="2">
        <v>85.8</v>
      </c>
    </row>
    <row r="25" spans="3:21" x14ac:dyDescent="0.35">
      <c r="C25">
        <f>S25+273</f>
        <v>397.4</v>
      </c>
      <c r="D25">
        <f t="shared" si="0"/>
        <v>2.5163563160543532E-3</v>
      </c>
      <c r="E25">
        <f>R25*10^5</f>
        <v>222600</v>
      </c>
      <c r="F25">
        <f t="shared" si="1"/>
        <v>12.313131717823582</v>
      </c>
      <c r="N25">
        <v>0.99299999999999999</v>
      </c>
      <c r="O25" s="2">
        <v>98</v>
      </c>
      <c r="P25">
        <v>4.0999999999999996</v>
      </c>
      <c r="Q25" s="2">
        <v>144.19999999999999</v>
      </c>
      <c r="R25">
        <v>2.226</v>
      </c>
      <c r="S25" s="2">
        <v>124.4</v>
      </c>
      <c r="T25">
        <v>0.69699999999999995</v>
      </c>
      <c r="U25" s="2">
        <v>84.8</v>
      </c>
    </row>
    <row r="26" spans="3:21" x14ac:dyDescent="0.35">
      <c r="C26">
        <f>S26+273</f>
        <v>396.2</v>
      </c>
      <c r="D26">
        <f t="shared" si="0"/>
        <v>2.5239777889954568E-3</v>
      </c>
      <c r="E26">
        <f>R26*10^5</f>
        <v>214400</v>
      </c>
      <c r="F26">
        <f t="shared" si="1"/>
        <v>12.275598708178784</v>
      </c>
      <c r="N26">
        <v>1.0249999999999999</v>
      </c>
      <c r="O26" s="2">
        <v>98.8</v>
      </c>
      <c r="P26">
        <v>4.1909999999999998</v>
      </c>
      <c r="Q26" s="2">
        <v>145</v>
      </c>
      <c r="R26">
        <v>2.1440000000000001</v>
      </c>
      <c r="S26" s="2">
        <v>123.2</v>
      </c>
      <c r="T26">
        <v>0.68200000000000005</v>
      </c>
      <c r="U26" s="2">
        <v>84</v>
      </c>
    </row>
    <row r="27" spans="3:21" x14ac:dyDescent="0.35">
      <c r="C27">
        <f>S27+273</f>
        <v>395.5</v>
      </c>
      <c r="D27">
        <f t="shared" si="0"/>
        <v>2.5284450063211127E-3</v>
      </c>
      <c r="E27">
        <f>R27*10^5</f>
        <v>210100</v>
      </c>
      <c r="F27">
        <f t="shared" si="1"/>
        <v>12.255338886833092</v>
      </c>
      <c r="N27">
        <v>1.0469999999999999</v>
      </c>
      <c r="O27" s="2">
        <v>99.5</v>
      </c>
      <c r="P27">
        <v>4.3029999999999999</v>
      </c>
      <c r="Q27" s="2">
        <v>146.1</v>
      </c>
      <c r="R27">
        <v>2.101</v>
      </c>
      <c r="S27" s="2">
        <v>122.5</v>
      </c>
      <c r="T27">
        <v>0.66500000000000004</v>
      </c>
      <c r="U27" s="2">
        <v>83</v>
      </c>
    </row>
    <row r="28" spans="3:21" x14ac:dyDescent="0.35">
      <c r="C28">
        <f>S28+273</f>
        <v>394.4</v>
      </c>
      <c r="D28">
        <f t="shared" si="0"/>
        <v>2.5354969574036511E-3</v>
      </c>
      <c r="E28">
        <f>R28*10^5</f>
        <v>202900</v>
      </c>
      <c r="F28">
        <f t="shared" si="1"/>
        <v>12.220468525813907</v>
      </c>
      <c r="N28">
        <v>1.0780000000000001</v>
      </c>
      <c r="O28" s="2">
        <v>100.5</v>
      </c>
      <c r="P28">
        <v>4.383</v>
      </c>
      <c r="Q28" s="2">
        <v>146.80000000000001</v>
      </c>
      <c r="R28">
        <v>2.0289999999999999</v>
      </c>
      <c r="S28" s="2">
        <v>121.4</v>
      </c>
      <c r="T28">
        <v>0.65200000000000002</v>
      </c>
      <c r="U28" s="2">
        <v>82.2</v>
      </c>
    </row>
    <row r="29" spans="3:21" x14ac:dyDescent="0.35">
      <c r="C29">
        <f>S29+273</f>
        <v>393.5</v>
      </c>
      <c r="D29">
        <f t="shared" si="0"/>
        <v>2.5412960609911056E-3</v>
      </c>
      <c r="E29">
        <f>R29*10^5</f>
        <v>196900</v>
      </c>
      <c r="F29">
        <f t="shared" si="1"/>
        <v>12.190451264627217</v>
      </c>
      <c r="N29">
        <v>1.1299999999999999</v>
      </c>
      <c r="O29" s="2">
        <v>101.9</v>
      </c>
      <c r="P29">
        <v>4.4560000000000004</v>
      </c>
      <c r="Q29" s="2">
        <v>147.5</v>
      </c>
      <c r="R29">
        <v>1.9690000000000001</v>
      </c>
      <c r="S29" s="2">
        <v>120.5</v>
      </c>
      <c r="T29">
        <v>0.623</v>
      </c>
      <c r="U29" s="2">
        <v>80.599999999999994</v>
      </c>
    </row>
    <row r="30" spans="3:21" x14ac:dyDescent="0.35">
      <c r="C30">
        <f>S30+273</f>
        <v>392.8</v>
      </c>
      <c r="D30">
        <f t="shared" si="0"/>
        <v>2.5458248472505093E-3</v>
      </c>
      <c r="E30">
        <f>R30*10^5</f>
        <v>192700</v>
      </c>
      <c r="F30">
        <f t="shared" si="1"/>
        <v>12.168889854402458</v>
      </c>
      <c r="N30">
        <v>1.17</v>
      </c>
      <c r="O30" s="2">
        <v>103.1</v>
      </c>
      <c r="P30">
        <v>4.5270000000000001</v>
      </c>
      <c r="Q30" s="2">
        <v>148</v>
      </c>
      <c r="R30">
        <v>1.927</v>
      </c>
      <c r="S30" s="2">
        <v>119.8</v>
      </c>
      <c r="T30">
        <v>0.61499999999999999</v>
      </c>
      <c r="U30" s="2">
        <v>80.099999999999994</v>
      </c>
    </row>
    <row r="31" spans="3:21" x14ac:dyDescent="0.35">
      <c r="C31">
        <f>S31+273</f>
        <v>391.7</v>
      </c>
      <c r="D31">
        <f t="shared" si="0"/>
        <v>2.5529742149604292E-3</v>
      </c>
      <c r="E31">
        <f>R31*10^5</f>
        <v>187500</v>
      </c>
      <c r="F31">
        <f t="shared" si="1"/>
        <v>12.141534124392603</v>
      </c>
      <c r="N31">
        <v>1.222</v>
      </c>
      <c r="O31" s="2">
        <v>104.4</v>
      </c>
      <c r="P31">
        <v>4.6120000000000001</v>
      </c>
      <c r="Q31" s="2">
        <v>148.69999999999999</v>
      </c>
      <c r="R31">
        <v>1.875</v>
      </c>
      <c r="S31" s="2">
        <v>118.7</v>
      </c>
    </row>
    <row r="32" spans="3:21" x14ac:dyDescent="0.35">
      <c r="C32">
        <f>U2+273</f>
        <v>390.8</v>
      </c>
      <c r="D32">
        <f t="shared" si="0"/>
        <v>2.5588536335721594E-3</v>
      </c>
      <c r="E32">
        <f>T2*10^5</f>
        <v>190700</v>
      </c>
      <c r="F32">
        <f t="shared" si="1"/>
        <v>12.15845679158851</v>
      </c>
      <c r="N32">
        <v>1.2829999999999999</v>
      </c>
      <c r="O32" s="2">
        <v>106.3</v>
      </c>
      <c r="P32">
        <v>4.68</v>
      </c>
      <c r="Q32" s="2">
        <v>149.19999999999999</v>
      </c>
    </row>
    <row r="33" spans="3:17" x14ac:dyDescent="0.35">
      <c r="C33">
        <f>U3+273</f>
        <v>389.1</v>
      </c>
      <c r="D33">
        <f t="shared" si="0"/>
        <v>2.5700334104343356E-3</v>
      </c>
      <c r="E33">
        <f>T3*10^5</f>
        <v>170500</v>
      </c>
      <c r="F33">
        <f t="shared" si="1"/>
        <v>12.046490575705709</v>
      </c>
      <c r="N33">
        <v>1.343</v>
      </c>
      <c r="O33" s="2">
        <v>107.5</v>
      </c>
      <c r="P33">
        <v>4.758</v>
      </c>
      <c r="Q33" s="2">
        <v>149.80000000000001</v>
      </c>
    </row>
    <row r="34" spans="3:17" x14ac:dyDescent="0.35">
      <c r="C34">
        <f>U4+273</f>
        <v>388</v>
      </c>
      <c r="D34">
        <f t="shared" si="0"/>
        <v>2.5773195876288659E-3</v>
      </c>
      <c r="E34">
        <f>T4*10^5</f>
        <v>163800</v>
      </c>
      <c r="F34">
        <f t="shared" si="1"/>
        <v>12.006401450401107</v>
      </c>
      <c r="N34">
        <v>1.385</v>
      </c>
      <c r="O34" s="2">
        <v>108.6</v>
      </c>
      <c r="P34">
        <v>4.8499999999999996</v>
      </c>
      <c r="Q34" s="2">
        <v>150.5</v>
      </c>
    </row>
    <row r="35" spans="3:17" x14ac:dyDescent="0.35">
      <c r="C35">
        <f>U5+273</f>
        <v>386.2</v>
      </c>
      <c r="D35">
        <f t="shared" si="0"/>
        <v>2.5893319523562922E-3</v>
      </c>
      <c r="E35">
        <f>T5*10^5</f>
        <v>154300</v>
      </c>
      <c r="F35">
        <f t="shared" si="1"/>
        <v>11.946654038351252</v>
      </c>
      <c r="N35">
        <v>1.44</v>
      </c>
      <c r="O35" s="2">
        <v>109.7</v>
      </c>
      <c r="P35">
        <v>4.9329999999999998</v>
      </c>
      <c r="Q35" s="2">
        <v>151.19999999999999</v>
      </c>
    </row>
    <row r="36" spans="3:17" x14ac:dyDescent="0.35">
      <c r="C36">
        <f>U6+273</f>
        <v>384.8</v>
      </c>
      <c r="D36">
        <f t="shared" si="0"/>
        <v>2.5987525987525985E-3</v>
      </c>
      <c r="E36">
        <f>T6*10^5</f>
        <v>147300</v>
      </c>
      <c r="F36">
        <f t="shared" si="1"/>
        <v>11.900226602450722</v>
      </c>
      <c r="N36">
        <v>1.5289999999999999</v>
      </c>
      <c r="O36" s="2">
        <v>111.6</v>
      </c>
      <c r="P36">
        <v>4.9690000000000003</v>
      </c>
      <c r="Q36" s="2">
        <v>151.5</v>
      </c>
    </row>
    <row r="37" spans="3:17" x14ac:dyDescent="0.35">
      <c r="C37">
        <f>U7+273</f>
        <v>382.9</v>
      </c>
      <c r="D37">
        <f t="shared" si="0"/>
        <v>2.6116479498563597E-3</v>
      </c>
      <c r="E37">
        <f>T7*10^5</f>
        <v>138800</v>
      </c>
      <c r="F37">
        <f t="shared" si="1"/>
        <v>11.840789327054841</v>
      </c>
      <c r="N37">
        <v>1.6</v>
      </c>
      <c r="O37" s="2">
        <v>113.1</v>
      </c>
      <c r="P37">
        <v>4.9930000000000003</v>
      </c>
      <c r="Q37" s="2">
        <v>151.80000000000001</v>
      </c>
    </row>
    <row r="38" spans="3:17" x14ac:dyDescent="0.35">
      <c r="C38">
        <f>U8+273</f>
        <v>381.4</v>
      </c>
      <c r="D38">
        <f t="shared" si="0"/>
        <v>2.6219192448872575E-3</v>
      </c>
      <c r="E38">
        <f>T8*10^5</f>
        <v>132700</v>
      </c>
      <c r="F38">
        <f t="shared" si="1"/>
        <v>11.795846220320298</v>
      </c>
      <c r="N38">
        <v>1.6830000000000001</v>
      </c>
      <c r="O38" s="2">
        <v>114.6</v>
      </c>
    </row>
    <row r="39" spans="3:17" x14ac:dyDescent="0.35">
      <c r="C39">
        <f>U9+273</f>
        <v>378.6</v>
      </c>
      <c r="D39">
        <f t="shared" si="0"/>
        <v>2.6413100898045427E-3</v>
      </c>
      <c r="E39">
        <f>T9*10^5</f>
        <v>123200</v>
      </c>
      <c r="F39">
        <f t="shared" si="1"/>
        <v>11.721564330081556</v>
      </c>
    </row>
    <row r="40" spans="3:17" x14ac:dyDescent="0.35">
      <c r="C40">
        <f>U10+273</f>
        <v>376.9</v>
      </c>
      <c r="D40">
        <f t="shared" si="0"/>
        <v>2.6532236667551074E-3</v>
      </c>
      <c r="E40">
        <f>T10*10^5</f>
        <v>116900</v>
      </c>
      <c r="F40">
        <f t="shared" si="1"/>
        <v>11.66907414746016</v>
      </c>
    </row>
    <row r="41" spans="3:17" x14ac:dyDescent="0.35">
      <c r="C41">
        <f>U11+273</f>
        <v>375.7</v>
      </c>
      <c r="D41">
        <f t="shared" si="0"/>
        <v>2.6616981634282671E-3</v>
      </c>
      <c r="E41">
        <f>T11*10^5</f>
        <v>110500</v>
      </c>
      <c r="F41">
        <f t="shared" si="1"/>
        <v>11.612770799939945</v>
      </c>
    </row>
    <row r="42" spans="3:17" x14ac:dyDescent="0.35">
      <c r="C42">
        <f>U12+273</f>
        <v>373.4</v>
      </c>
      <c r="D42">
        <f t="shared" si="0"/>
        <v>2.6780931976432784E-3</v>
      </c>
      <c r="E42">
        <f>T12*10^5</f>
        <v>105300</v>
      </c>
      <c r="F42">
        <f t="shared" si="1"/>
        <v>11.564568698122066</v>
      </c>
    </row>
    <row r="43" spans="3:17" x14ac:dyDescent="0.35">
      <c r="C43">
        <f>U13+273</f>
        <v>372.8</v>
      </c>
      <c r="D43">
        <f t="shared" si="0"/>
        <v>2.6824034334763948E-3</v>
      </c>
      <c r="E43">
        <f>T13*10^5</f>
        <v>102899.99999999999</v>
      </c>
      <c r="F43">
        <f t="shared" si="1"/>
        <v>11.541512921822141</v>
      </c>
    </row>
    <row r="44" spans="3:17" x14ac:dyDescent="0.35">
      <c r="C44">
        <f>U14+273</f>
        <v>370.6</v>
      </c>
      <c r="D44">
        <f t="shared" si="0"/>
        <v>2.6983270372369131E-3</v>
      </c>
      <c r="E44">
        <f>T14*10^5</f>
        <v>97900</v>
      </c>
      <c r="F44">
        <f t="shared" si="1"/>
        <v>11.491701828518602</v>
      </c>
    </row>
    <row r="45" spans="3:17" x14ac:dyDescent="0.35">
      <c r="C45">
        <f>U15+273</f>
        <v>368.9</v>
      </c>
      <c r="D45">
        <f t="shared" si="0"/>
        <v>2.7107617240444567E-3</v>
      </c>
      <c r="E45">
        <f>T15*10^5</f>
        <v>93500</v>
      </c>
      <c r="F45">
        <f t="shared" si="1"/>
        <v>11.445716715276779</v>
      </c>
    </row>
    <row r="46" spans="3:17" x14ac:dyDescent="0.35">
      <c r="C46">
        <f>U16+273</f>
        <v>367.6</v>
      </c>
      <c r="D46">
        <f t="shared" si="0"/>
        <v>2.7203482045701846E-3</v>
      </c>
      <c r="E46">
        <f>T16*10^5</f>
        <v>90000</v>
      </c>
      <c r="F46">
        <f t="shared" si="1"/>
        <v>11.407564949312402</v>
      </c>
    </row>
    <row r="47" spans="3:17" x14ac:dyDescent="0.35">
      <c r="C47">
        <f>U17+273</f>
        <v>366.5</v>
      </c>
      <c r="D47">
        <f t="shared" si="0"/>
        <v>2.7285129604365621E-3</v>
      </c>
      <c r="E47">
        <f>T17*10^5</f>
        <v>87700</v>
      </c>
      <c r="F47">
        <f t="shared" si="1"/>
        <v>11.381677178360274</v>
      </c>
    </row>
    <row r="48" spans="3:17" x14ac:dyDescent="0.35">
      <c r="C48">
        <f>U18+273</f>
        <v>365.3</v>
      </c>
      <c r="D48">
        <f t="shared" si="0"/>
        <v>2.7374760470845879E-3</v>
      </c>
      <c r="E48">
        <f>T18*10^5</f>
        <v>85200</v>
      </c>
      <c r="F48">
        <f t="shared" si="1"/>
        <v>11.352756712817406</v>
      </c>
    </row>
    <row r="49" spans="3:6" x14ac:dyDescent="0.35">
      <c r="C49">
        <f>U19+273</f>
        <v>364.5</v>
      </c>
      <c r="D49">
        <f t="shared" si="0"/>
        <v>2.7434842249657062E-3</v>
      </c>
      <c r="E49">
        <f>T19*10^5</f>
        <v>83500</v>
      </c>
      <c r="F49">
        <f t="shared" si="1"/>
        <v>11.332601910838946</v>
      </c>
    </row>
    <row r="50" spans="3:6" x14ac:dyDescent="0.35">
      <c r="C50">
        <f>U20+273</f>
        <v>363.6</v>
      </c>
      <c r="D50">
        <f t="shared" si="0"/>
        <v>2.75027502750275E-3</v>
      </c>
      <c r="E50">
        <f>T20*10^5</f>
        <v>81500</v>
      </c>
      <c r="F50">
        <f t="shared" si="1"/>
        <v>11.308358299228955</v>
      </c>
    </row>
    <row r="51" spans="3:6" x14ac:dyDescent="0.35">
      <c r="C51">
        <f>U21+273</f>
        <v>362.3</v>
      </c>
      <c r="D51">
        <f t="shared" si="0"/>
        <v>2.760143527463428E-3</v>
      </c>
      <c r="E51">
        <f>T21*10^5</f>
        <v>79000</v>
      </c>
      <c r="F51">
        <f t="shared" si="1"/>
        <v>11.277203131449159</v>
      </c>
    </row>
    <row r="52" spans="3:6" x14ac:dyDescent="0.35">
      <c r="C52">
        <f>U22+273</f>
        <v>361.2</v>
      </c>
      <c r="D52">
        <f t="shared" si="0"/>
        <v>2.7685492801771874E-3</v>
      </c>
      <c r="E52">
        <f>T22*10^5</f>
        <v>76000</v>
      </c>
      <c r="F52">
        <f t="shared" si="1"/>
        <v>11.238488619268468</v>
      </c>
    </row>
    <row r="53" spans="3:6" x14ac:dyDescent="0.35">
      <c r="C53">
        <f>U23+273</f>
        <v>359.8</v>
      </c>
      <c r="D53">
        <f t="shared" si="0"/>
        <v>2.7793218454697055E-3</v>
      </c>
      <c r="E53">
        <f>T23*10^5</f>
        <v>73600</v>
      </c>
      <c r="F53">
        <f t="shared" si="1"/>
        <v>11.206400304716968</v>
      </c>
    </row>
    <row r="54" spans="3:6" x14ac:dyDescent="0.35">
      <c r="C54">
        <f>U24+273</f>
        <v>358.8</v>
      </c>
      <c r="D54">
        <f t="shared" si="0"/>
        <v>2.7870680044593085E-3</v>
      </c>
      <c r="E54">
        <f>T24*10^5</f>
        <v>71300</v>
      </c>
      <c r="F54">
        <f t="shared" si="1"/>
        <v>11.174651606402387</v>
      </c>
    </row>
    <row r="55" spans="3:6" x14ac:dyDescent="0.35">
      <c r="C55">
        <f>U25+273</f>
        <v>357.8</v>
      </c>
      <c r="D55">
        <f t="shared" si="0"/>
        <v>2.7948574622694241E-3</v>
      </c>
      <c r="E55">
        <f>T25*10^5</f>
        <v>69700</v>
      </c>
      <c r="F55">
        <f t="shared" si="1"/>
        <v>11.151955596748616</v>
      </c>
    </row>
    <row r="56" spans="3:6" x14ac:dyDescent="0.35">
      <c r="C56">
        <f>U26+273</f>
        <v>357</v>
      </c>
      <c r="D56">
        <f t="shared" si="0"/>
        <v>2.8011204481792717E-3</v>
      </c>
      <c r="E56">
        <f>T26*10^5</f>
        <v>68200</v>
      </c>
      <c r="F56">
        <f t="shared" si="1"/>
        <v>11.130199843831553</v>
      </c>
    </row>
    <row r="57" spans="3:6" x14ac:dyDescent="0.35">
      <c r="C57">
        <f>U27+273</f>
        <v>356</v>
      </c>
      <c r="D57">
        <f t="shared" si="0"/>
        <v>2.8089887640449437E-3</v>
      </c>
      <c r="E57">
        <f>T27*10^5</f>
        <v>66500</v>
      </c>
      <c r="F57">
        <f t="shared" si="1"/>
        <v>11.104957226643945</v>
      </c>
    </row>
    <row r="58" spans="3:6" x14ac:dyDescent="0.35">
      <c r="C58">
        <f>U28+273</f>
        <v>355.2</v>
      </c>
      <c r="D58">
        <f t="shared" si="0"/>
        <v>2.8153153153153156E-3</v>
      </c>
      <c r="E58">
        <f>T28*10^5</f>
        <v>65200</v>
      </c>
      <c r="F58">
        <f t="shared" si="1"/>
        <v>11.085214747914744</v>
      </c>
    </row>
    <row r="59" spans="3:6" x14ac:dyDescent="0.35">
      <c r="C59">
        <f>U29+273</f>
        <v>353.6</v>
      </c>
      <c r="D59">
        <f t="shared" si="0"/>
        <v>2.8280542986425339E-3</v>
      </c>
      <c r="E59">
        <f>T29*10^5</f>
        <v>62300</v>
      </c>
      <c r="F59">
        <f t="shared" si="1"/>
        <v>11.039716704775545</v>
      </c>
    </row>
    <row r="60" spans="3:6" x14ac:dyDescent="0.35">
      <c r="C60">
        <f>U30+273</f>
        <v>353.1</v>
      </c>
      <c r="D60">
        <f t="shared" si="0"/>
        <v>2.8320589068252617E-3</v>
      </c>
      <c r="E60">
        <f>T30*10^5</f>
        <v>61500</v>
      </c>
      <c r="F60">
        <f t="shared" si="1"/>
        <v>11.026792453794609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9FCF045ABC1D42B73344A14A8AFECA" ma:contentTypeVersion="8" ma:contentTypeDescription="Crear nuevo documento." ma:contentTypeScope="" ma:versionID="02d4b29bbc90186d4f9386b0e9c6ed14">
  <xsd:schema xmlns:xsd="http://www.w3.org/2001/XMLSchema" xmlns:xs="http://www.w3.org/2001/XMLSchema" xmlns:p="http://schemas.microsoft.com/office/2006/metadata/properties" xmlns:ns3="4421c9bb-2ad6-4fc5-868f-c52c338ba45b" xmlns:ns4="55dbfd36-e4bb-4054-a577-1f5fe0513a88" targetNamespace="http://schemas.microsoft.com/office/2006/metadata/properties" ma:root="true" ma:fieldsID="308cb16f1b331883c85ba964f3d19a42" ns3:_="" ns4:_="">
    <xsd:import namespace="4421c9bb-2ad6-4fc5-868f-c52c338ba45b"/>
    <xsd:import namespace="55dbfd36-e4bb-4054-a577-1f5fe0513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1c9bb-2ad6-4fc5-868f-c52c338b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fd36-e4bb-4054-a577-1f5fe0513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21c9bb-2ad6-4fc5-868f-c52c338ba45b" xsi:nil="true"/>
  </documentManagement>
</p:properties>
</file>

<file path=customXml/itemProps1.xml><?xml version="1.0" encoding="utf-8"?>
<ds:datastoreItem xmlns:ds="http://schemas.openxmlformats.org/officeDocument/2006/customXml" ds:itemID="{CA6B3CBF-2EE8-40A4-811F-685E65FA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1c9bb-2ad6-4fc5-868f-c52c338ba45b"/>
    <ds:schemaRef ds:uri="55dbfd36-e4bb-4054-a577-1f5fe0513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0A7167-58D8-454A-8AEE-CFCF38BA1B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A8CE35-9361-4804-B130-58A9AA7AB32F}">
  <ds:schemaRefs>
    <ds:schemaRef ds:uri="55dbfd36-e4bb-4054-a577-1f5fe0513a8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4421c9bb-2ad6-4fc5-868f-c52c338ba4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Calentamiento oh</vt:lpstr>
      <vt:lpstr>Enfriamiento oh</vt:lpstr>
      <vt:lpstr>Calentamiento agua</vt:lpstr>
      <vt:lpstr>Enfriamiento 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2024-02-26T09:39:33Z</dcterms:created>
  <dcterms:modified xsi:type="dcterms:W3CDTF">2024-03-21T18:22:04Z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0x010100039FCF045ABC1D42B73344A14A8AFECA</vt:lpwstr>
  </property>
</Properties>
</file>