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DYAHX\Desktop\"/>
    </mc:Choice>
  </mc:AlternateContent>
  <xr:revisionPtr revIDLastSave="0" documentId="13_ncr:1_{4E9DA863-74BF-4C45-A761-608E8411A26D}" xr6:coauthVersionLast="47" xr6:coauthVersionMax="47" xr10:uidLastSave="{00000000-0000-0000-0000-000000000000}"/>
  <bookViews>
    <workbookView xWindow="-108" yWindow="-108" windowWidth="23256" windowHeight="12576" xr2:uid="{83DFEB03-18B9-4F5F-8A4D-0E056FBBC89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E4" i="1"/>
  <c r="E11" i="1" s="1"/>
  <c r="F15" i="1"/>
  <c r="E15" i="1"/>
  <c r="E23" i="1" s="1"/>
  <c r="E22" i="1"/>
  <c r="E10" i="1"/>
  <c r="G14" i="1"/>
  <c r="F14" i="1"/>
  <c r="G3" i="1"/>
  <c r="F3" i="1"/>
  <c r="F21" i="1"/>
  <c r="E21" i="1"/>
  <c r="G21" i="1"/>
  <c r="F18" i="1"/>
  <c r="E18" i="1"/>
  <c r="G17" i="1"/>
  <c r="F17" i="1"/>
  <c r="E17" i="1"/>
  <c r="G20" i="1"/>
  <c r="F20" i="1"/>
  <c r="E20" i="1"/>
  <c r="G19" i="1"/>
  <c r="F19" i="1"/>
  <c r="E19" i="1"/>
  <c r="G18" i="1"/>
  <c r="G16" i="1"/>
  <c r="F16" i="1"/>
  <c r="E16" i="1"/>
  <c r="G15" i="1"/>
  <c r="E14" i="1"/>
  <c r="H6" i="1"/>
  <c r="G6" i="1"/>
  <c r="F6" i="1"/>
  <c r="E6" i="1"/>
  <c r="H5" i="1"/>
  <c r="H3" i="1"/>
  <c r="G5" i="1"/>
  <c r="G4" i="1"/>
  <c r="F5" i="1"/>
  <c r="E5" i="1"/>
  <c r="E3" i="1"/>
  <c r="J29" i="1"/>
  <c r="J27" i="1"/>
  <c r="J28" i="1"/>
  <c r="K7" i="1"/>
  <c r="K5" i="1"/>
  <c r="G8" i="1"/>
  <c r="F8" i="1"/>
  <c r="E8" i="1"/>
  <c r="G7" i="1"/>
  <c r="F7" i="1"/>
  <c r="E7" i="1"/>
  <c r="H9" i="1"/>
  <c r="F23" i="1" l="1"/>
  <c r="K3" i="1"/>
  <c r="G23" i="1"/>
  <c r="H23" i="1"/>
  <c r="H11" i="1"/>
  <c r="F11" i="1"/>
  <c r="G11" i="1"/>
  <c r="K10" i="1" l="1"/>
  <c r="K8" i="1"/>
  <c r="K9" i="1" s="1"/>
</calcChain>
</file>

<file path=xl/sharedStrings.xml><?xml version="1.0" encoding="utf-8"?>
<sst xmlns="http://schemas.openxmlformats.org/spreadsheetml/2006/main" count="71" uniqueCount="42">
  <si>
    <t>Calories</t>
  </si>
  <si>
    <t>Protein</t>
  </si>
  <si>
    <t>Fiber</t>
  </si>
  <si>
    <t>Price</t>
  </si>
  <si>
    <t>Banana</t>
  </si>
  <si>
    <t>Chicken Thigh</t>
  </si>
  <si>
    <t>Total</t>
  </si>
  <si>
    <t>Oil</t>
  </si>
  <si>
    <t>Yogurt</t>
  </si>
  <si>
    <t>Water</t>
  </si>
  <si>
    <t>Fairlife Milk</t>
  </si>
  <si>
    <t>Quaker Fiber &amp; Protein</t>
  </si>
  <si>
    <t>Unit</t>
  </si>
  <si>
    <t>each</t>
  </si>
  <si>
    <t>gram</t>
  </si>
  <si>
    <t>tbsp</t>
  </si>
  <si>
    <t>serving</t>
  </si>
  <si>
    <t>gallon</t>
  </si>
  <si>
    <t>Fat to lose</t>
  </si>
  <si>
    <t>kg</t>
  </si>
  <si>
    <t>kcal</t>
  </si>
  <si>
    <t>Days left</t>
  </si>
  <si>
    <t>day</t>
  </si>
  <si>
    <t>Calorie Goals</t>
  </si>
  <si>
    <t>Calorie Left</t>
  </si>
  <si>
    <t>Calorie Needed</t>
  </si>
  <si>
    <t>days</t>
  </si>
  <si>
    <t>Calorie Deficit</t>
  </si>
  <si>
    <t>Date</t>
  </si>
  <si>
    <t>Weight</t>
  </si>
  <si>
    <t>Succesful/Fail</t>
  </si>
  <si>
    <t>Succesful - Fail Day</t>
  </si>
  <si>
    <t>Calculated Weight</t>
  </si>
  <si>
    <t xml:space="preserve"> </t>
  </si>
  <si>
    <t>calorie</t>
  </si>
  <si>
    <t>protein</t>
  </si>
  <si>
    <t>price</t>
  </si>
  <si>
    <t>Serving</t>
  </si>
  <si>
    <t>Spaghetti Protein</t>
  </si>
  <si>
    <t>Ground Beef 93%</t>
  </si>
  <si>
    <t>Spaghetti Victoria</t>
  </si>
  <si>
    <t>Sugar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</si>
</sst>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2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44" fontId="0" fillId="0" borderId="0" xfId="1" applyFont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Fill="1" applyBorder="1"/>
  </cellXfs>
  <cellStyles count="2">
    <cellStyle name="Currency" xfId="1" builtinId="4"/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57363-22A0-4A40-B8E9-2C30EB552D5A}">
  <dimension ref="B2:L135"/>
  <sheetViews>
    <sheetView showGridLines="0" tabSelected="1" topLeftCell="A6" workbookViewId="0">
      <selection activeCell="G15" sqref="G15"/>
    </sheetView>
  </sheetViews>
  <sheetFormatPr defaultRowHeight="14.4" x14ac:dyDescent="0.3"/>
  <cols>
    <col min="1" max="1" width="3.44140625" customWidth="1"/>
    <col min="2" max="2" width="21.44140625" customWidth="1"/>
    <col min="3" max="4" width="8.88671875" style="1" customWidth="1"/>
    <col min="5" max="5" width="12" style="1" customWidth="1"/>
    <col min="6" max="7" width="8.88671875" style="1"/>
    <col min="8" max="8" width="8.88671875" style="2"/>
    <col min="10" max="10" width="17.44140625" style="11" customWidth="1"/>
    <col min="11" max="12" width="8.88671875" style="1"/>
  </cols>
  <sheetData>
    <row r="2" spans="2:12" x14ac:dyDescent="0.3">
      <c r="B2" s="3"/>
      <c r="C2" s="4" t="s">
        <v>37</v>
      </c>
      <c r="D2" s="4" t="s">
        <v>12</v>
      </c>
      <c r="E2" s="4" t="s">
        <v>0</v>
      </c>
      <c r="F2" s="4" t="s">
        <v>1</v>
      </c>
      <c r="G2" s="4" t="s">
        <v>2</v>
      </c>
      <c r="H2" s="4" t="s">
        <v>3</v>
      </c>
      <c r="J2" s="9" t="s">
        <v>25</v>
      </c>
      <c r="K2" s="4">
        <v>2250</v>
      </c>
      <c r="L2" s="8" t="s">
        <v>20</v>
      </c>
    </row>
    <row r="3" spans="2:12" x14ac:dyDescent="0.3">
      <c r="B3" s="3" t="s">
        <v>11</v>
      </c>
      <c r="C3" s="4">
        <v>2</v>
      </c>
      <c r="D3" s="4" t="s">
        <v>16</v>
      </c>
      <c r="E3" s="12">
        <f>150*C3</f>
        <v>300</v>
      </c>
      <c r="F3" s="12">
        <f>4*C3</f>
        <v>8</v>
      </c>
      <c r="G3" s="4">
        <f>10*C3</f>
        <v>20</v>
      </c>
      <c r="H3" s="5">
        <f>4.84*2</f>
        <v>9.68</v>
      </c>
      <c r="J3" s="10" t="s">
        <v>27</v>
      </c>
      <c r="K3" s="4">
        <f>K2-(E11*5+E23*2)/7</f>
        <v>699.89120151371799</v>
      </c>
      <c r="L3" s="4" t="s">
        <v>20</v>
      </c>
    </row>
    <row r="4" spans="2:12" x14ac:dyDescent="0.3">
      <c r="B4" s="3" t="s">
        <v>10</v>
      </c>
      <c r="C4" s="4">
        <v>1</v>
      </c>
      <c r="D4" s="4" t="s">
        <v>16</v>
      </c>
      <c r="E4" s="12">
        <f>140*C4</f>
        <v>140</v>
      </c>
      <c r="F4" s="12">
        <f>10*C4</f>
        <v>10</v>
      </c>
      <c r="G4" s="4">
        <f>0*C4</f>
        <v>0</v>
      </c>
      <c r="H4" s="5">
        <v>4.68</v>
      </c>
      <c r="J4" s="9" t="s">
        <v>18</v>
      </c>
      <c r="K4" s="4">
        <v>10</v>
      </c>
      <c r="L4" s="8" t="s">
        <v>19</v>
      </c>
    </row>
    <row r="5" spans="2:12" x14ac:dyDescent="0.3">
      <c r="B5" s="3" t="s">
        <v>4</v>
      </c>
      <c r="C5" s="4">
        <v>1</v>
      </c>
      <c r="D5" s="4" t="s">
        <v>13</v>
      </c>
      <c r="E5" s="12">
        <f>105*C5</f>
        <v>105</v>
      </c>
      <c r="F5" s="12">
        <f>1.3*C5</f>
        <v>1.3</v>
      </c>
      <c r="G5" s="4">
        <f>3.1*C5</f>
        <v>3.1</v>
      </c>
      <c r="H5" s="6">
        <f>0.27*7</f>
        <v>1.8900000000000001</v>
      </c>
      <c r="J5" s="10" t="s">
        <v>23</v>
      </c>
      <c r="K5" s="4">
        <f>K4*7700</f>
        <v>77000</v>
      </c>
      <c r="L5" s="4" t="s">
        <v>20</v>
      </c>
    </row>
    <row r="6" spans="2:12" x14ac:dyDescent="0.3">
      <c r="B6" s="3" t="s">
        <v>5</v>
      </c>
      <c r="C6" s="4">
        <v>600</v>
      </c>
      <c r="D6" s="4" t="s">
        <v>14</v>
      </c>
      <c r="E6" s="12">
        <f>549/453*C6</f>
        <v>727.15231788079473</v>
      </c>
      <c r="F6" s="12">
        <f>89.2/453*C6</f>
        <v>118.14569536423842</v>
      </c>
      <c r="G6" s="4">
        <f>0/453*C6</f>
        <v>0</v>
      </c>
      <c r="H6" s="6">
        <f>C6*5/453*2.97</f>
        <v>19.668874172185433</v>
      </c>
    </row>
    <row r="7" spans="2:12" x14ac:dyDescent="0.3">
      <c r="B7" s="3" t="s">
        <v>7</v>
      </c>
      <c r="C7" s="4">
        <v>1</v>
      </c>
      <c r="D7" s="4" t="s">
        <v>15</v>
      </c>
      <c r="E7" s="12">
        <f>120*C7</f>
        <v>120</v>
      </c>
      <c r="F7" s="12">
        <f>0*C7</f>
        <v>0</v>
      </c>
      <c r="G7" s="4">
        <f>0*C7</f>
        <v>0</v>
      </c>
      <c r="H7" s="6">
        <v>0</v>
      </c>
      <c r="J7" s="10" t="s">
        <v>31</v>
      </c>
      <c r="K7" s="4">
        <f>SUM(E26:E512)</f>
        <v>0</v>
      </c>
      <c r="L7" s="4" t="s">
        <v>26</v>
      </c>
    </row>
    <row r="8" spans="2:12" x14ac:dyDescent="0.3">
      <c r="B8" s="3" t="s">
        <v>8</v>
      </c>
      <c r="C8" s="4">
        <v>1</v>
      </c>
      <c r="D8" s="4" t="s">
        <v>16</v>
      </c>
      <c r="E8" s="12">
        <f>80*C8</f>
        <v>80</v>
      </c>
      <c r="F8" s="12">
        <f>12*C8</f>
        <v>12</v>
      </c>
      <c r="G8" s="4">
        <f>0*C8</f>
        <v>0</v>
      </c>
      <c r="H8" s="6">
        <v>5.86</v>
      </c>
      <c r="J8" s="10" t="s">
        <v>24</v>
      </c>
      <c r="K8" s="4">
        <f>K5-K7*K3</f>
        <v>77000</v>
      </c>
      <c r="L8" s="4" t="s">
        <v>20</v>
      </c>
    </row>
    <row r="9" spans="2:12" x14ac:dyDescent="0.3">
      <c r="B9" s="3" t="s">
        <v>9</v>
      </c>
      <c r="C9" s="4">
        <v>5</v>
      </c>
      <c r="D9" s="4" t="s">
        <v>17</v>
      </c>
      <c r="E9" s="12">
        <v>0</v>
      </c>
      <c r="F9" s="12">
        <v>0</v>
      </c>
      <c r="G9" s="4">
        <v>0</v>
      </c>
      <c r="H9" s="6">
        <f>1.38*5</f>
        <v>6.8999999999999995</v>
      </c>
      <c r="J9" s="10" t="s">
        <v>21</v>
      </c>
      <c r="K9" s="12">
        <f>_xlfn.CEILING.MATH(K8/K3)</f>
        <v>111</v>
      </c>
      <c r="L9" s="4" t="s">
        <v>22</v>
      </c>
    </row>
    <row r="10" spans="2:12" x14ac:dyDescent="0.3">
      <c r="B10" s="28" t="s">
        <v>41</v>
      </c>
      <c r="C10" s="19">
        <v>2</v>
      </c>
      <c r="D10" s="19" t="s">
        <v>15</v>
      </c>
      <c r="E10" s="19">
        <f>C10/2*30</f>
        <v>30</v>
      </c>
      <c r="F10" s="19">
        <v>0</v>
      </c>
      <c r="G10" s="19">
        <v>0</v>
      </c>
      <c r="H10" s="6">
        <v>0</v>
      </c>
      <c r="J10" s="10" t="s">
        <v>32</v>
      </c>
      <c r="K10" s="7">
        <f>C26-K7*K3/7700</f>
        <v>86.9</v>
      </c>
      <c r="L10" s="7" t="s">
        <v>19</v>
      </c>
    </row>
    <row r="11" spans="2:12" x14ac:dyDescent="0.3">
      <c r="B11" s="25" t="s">
        <v>6</v>
      </c>
      <c r="C11" s="26"/>
      <c r="D11" s="27"/>
      <c r="E11" s="12">
        <f>SUM(E3:E10)</f>
        <v>1502.1523178807947</v>
      </c>
      <c r="F11" s="12">
        <f>SUM(F3:F9)</f>
        <v>149.44569536423842</v>
      </c>
      <c r="G11" s="4">
        <f>SUM(G3:G9)</f>
        <v>23.1</v>
      </c>
      <c r="H11" s="6">
        <f>SUM(H3:H9)</f>
        <v>48.678874172185431</v>
      </c>
    </row>
    <row r="12" spans="2:12" x14ac:dyDescent="0.3">
      <c r="B12" s="18"/>
      <c r="C12" s="18"/>
      <c r="D12" s="18"/>
      <c r="E12" s="16"/>
      <c r="F12" s="16"/>
      <c r="G12" s="18"/>
      <c r="H12" s="17"/>
    </row>
    <row r="13" spans="2:12" x14ac:dyDescent="0.3">
      <c r="B13" s="3"/>
      <c r="C13" s="19" t="s">
        <v>37</v>
      </c>
      <c r="D13" s="19" t="s">
        <v>12</v>
      </c>
      <c r="E13" s="19" t="s">
        <v>0</v>
      </c>
      <c r="F13" s="19" t="s">
        <v>1</v>
      </c>
      <c r="G13" s="19" t="s">
        <v>2</v>
      </c>
      <c r="H13" s="19" t="s">
        <v>3</v>
      </c>
    </row>
    <row r="14" spans="2:12" x14ac:dyDescent="0.3">
      <c r="B14" s="3" t="s">
        <v>11</v>
      </c>
      <c r="C14" s="19">
        <v>2</v>
      </c>
      <c r="D14" s="19" t="s">
        <v>16</v>
      </c>
      <c r="E14" s="12">
        <f>150*C14</f>
        <v>300</v>
      </c>
      <c r="F14" s="12">
        <f>4*C14</f>
        <v>8</v>
      </c>
      <c r="G14" s="19">
        <f>10*C14</f>
        <v>20</v>
      </c>
      <c r="H14" s="5">
        <v>0</v>
      </c>
    </row>
    <row r="15" spans="2:12" x14ac:dyDescent="0.3">
      <c r="B15" s="3" t="s">
        <v>10</v>
      </c>
      <c r="C15" s="19">
        <v>1</v>
      </c>
      <c r="D15" s="19" t="s">
        <v>16</v>
      </c>
      <c r="E15" s="12">
        <f>140*C15</f>
        <v>140</v>
      </c>
      <c r="F15" s="12">
        <f>10*C15</f>
        <v>10</v>
      </c>
      <c r="G15" s="19">
        <f>0*C15</f>
        <v>0</v>
      </c>
      <c r="H15" s="5">
        <v>0</v>
      </c>
    </row>
    <row r="16" spans="2:12" x14ac:dyDescent="0.3">
      <c r="B16" s="3" t="s">
        <v>4</v>
      </c>
      <c r="C16" s="19">
        <v>1</v>
      </c>
      <c r="D16" s="19" t="s">
        <v>13</v>
      </c>
      <c r="E16" s="12">
        <f>105*C16</f>
        <v>105</v>
      </c>
      <c r="F16" s="12">
        <f>1.3*C16</f>
        <v>1.3</v>
      </c>
      <c r="G16" s="19">
        <f>3.1*C16</f>
        <v>3.1</v>
      </c>
      <c r="H16" s="6">
        <v>0</v>
      </c>
    </row>
    <row r="17" spans="2:10" x14ac:dyDescent="0.3">
      <c r="B17" s="3" t="s">
        <v>38</v>
      </c>
      <c r="C17" s="19">
        <v>2</v>
      </c>
      <c r="D17" s="19" t="s">
        <v>16</v>
      </c>
      <c r="E17" s="12">
        <f>190*C17</f>
        <v>380</v>
      </c>
      <c r="F17" s="12">
        <f>10*C17</f>
        <v>20</v>
      </c>
      <c r="G17" s="19">
        <f>5*C17</f>
        <v>10</v>
      </c>
      <c r="H17" s="6">
        <v>2.52</v>
      </c>
    </row>
    <row r="18" spans="2:10" x14ac:dyDescent="0.3">
      <c r="B18" s="3" t="s">
        <v>39</v>
      </c>
      <c r="C18" s="19">
        <v>224</v>
      </c>
      <c r="D18" s="19" t="s">
        <v>14</v>
      </c>
      <c r="E18" s="12">
        <f>170/112*C18</f>
        <v>340</v>
      </c>
      <c r="F18" s="12">
        <f>23/112*C18</f>
        <v>46</v>
      </c>
      <c r="G18" s="19">
        <f>0/453*C18</f>
        <v>0</v>
      </c>
      <c r="H18" s="6">
        <v>6.24</v>
      </c>
    </row>
    <row r="19" spans="2:10" x14ac:dyDescent="0.3">
      <c r="B19" s="3" t="s">
        <v>7</v>
      </c>
      <c r="C19" s="19">
        <v>1</v>
      </c>
      <c r="D19" s="19" t="s">
        <v>15</v>
      </c>
      <c r="E19" s="12">
        <f>120*C19</f>
        <v>120</v>
      </c>
      <c r="F19" s="12">
        <f>0*C19</f>
        <v>0</v>
      </c>
      <c r="G19" s="19">
        <f>0*C19</f>
        <v>0</v>
      </c>
      <c r="H19" s="6">
        <v>0</v>
      </c>
    </row>
    <row r="20" spans="2:10" x14ac:dyDescent="0.3">
      <c r="B20" s="3" t="s">
        <v>8</v>
      </c>
      <c r="C20" s="19">
        <v>1</v>
      </c>
      <c r="D20" s="19" t="s">
        <v>16</v>
      </c>
      <c r="E20" s="12">
        <f>80*C20</f>
        <v>80</v>
      </c>
      <c r="F20" s="12">
        <f>12*C20</f>
        <v>12</v>
      </c>
      <c r="G20" s="19">
        <f>0*C20</f>
        <v>0</v>
      </c>
      <c r="H20" s="6">
        <v>0</v>
      </c>
    </row>
    <row r="21" spans="2:10" x14ac:dyDescent="0.3">
      <c r="B21" s="3" t="s">
        <v>40</v>
      </c>
      <c r="C21" s="19">
        <v>2.5</v>
      </c>
      <c r="D21" s="19" t="s">
        <v>16</v>
      </c>
      <c r="E21" s="12">
        <f>70*C21</f>
        <v>175</v>
      </c>
      <c r="F21" s="12">
        <f>1*C21</f>
        <v>2.5</v>
      </c>
      <c r="G21" s="19">
        <f>0*C21</f>
        <v>0</v>
      </c>
      <c r="H21" s="6">
        <v>5.74</v>
      </c>
    </row>
    <row r="22" spans="2:10" x14ac:dyDescent="0.3">
      <c r="B22" s="28" t="s">
        <v>41</v>
      </c>
      <c r="C22" s="19">
        <v>2</v>
      </c>
      <c r="D22" s="19" t="s">
        <v>15</v>
      </c>
      <c r="E22" s="19">
        <f>C22/2*30</f>
        <v>30</v>
      </c>
      <c r="F22" s="19">
        <v>0</v>
      </c>
      <c r="G22" s="19">
        <v>0</v>
      </c>
      <c r="H22" s="6">
        <v>0</v>
      </c>
    </row>
    <row r="23" spans="2:10" x14ac:dyDescent="0.3">
      <c r="B23" s="20" t="s">
        <v>6</v>
      </c>
      <c r="C23" s="21"/>
      <c r="D23" s="22"/>
      <c r="E23" s="12">
        <f>SUM(E14:E22)</f>
        <v>1670</v>
      </c>
      <c r="F23" s="12">
        <f>SUM(F14:F21)</f>
        <v>99.8</v>
      </c>
      <c r="G23" s="19">
        <f>SUM(G14:G21)</f>
        <v>33.1</v>
      </c>
      <c r="H23" s="6">
        <f>SUM(H14:H21)</f>
        <v>14.5</v>
      </c>
    </row>
    <row r="25" spans="2:10" x14ac:dyDescent="0.3">
      <c r="B25" s="13" t="s">
        <v>28</v>
      </c>
      <c r="C25" s="24" t="s">
        <v>29</v>
      </c>
      <c r="D25" s="24"/>
      <c r="E25" s="7" t="s">
        <v>30</v>
      </c>
    </row>
    <row r="26" spans="2:10" x14ac:dyDescent="0.3">
      <c r="B26" s="15">
        <v>44942</v>
      </c>
      <c r="C26" s="25">
        <v>86.9</v>
      </c>
      <c r="D26" s="27"/>
      <c r="E26" s="7">
        <v>0</v>
      </c>
      <c r="J26" s="11">
        <v>927</v>
      </c>
    </row>
    <row r="27" spans="2:10" x14ac:dyDescent="0.3">
      <c r="B27" s="15">
        <v>44943</v>
      </c>
      <c r="C27" s="24"/>
      <c r="D27" s="24"/>
      <c r="E27" s="7"/>
      <c r="I27" t="s">
        <v>34</v>
      </c>
      <c r="J27" s="11">
        <f>130+130+190+190+70+70</f>
        <v>780</v>
      </c>
    </row>
    <row r="28" spans="2:10" x14ac:dyDescent="0.3">
      <c r="B28" s="15">
        <v>44944</v>
      </c>
      <c r="C28" s="24" t="s">
        <v>33</v>
      </c>
      <c r="D28" s="24"/>
      <c r="E28" s="7"/>
      <c r="I28" t="s">
        <v>35</v>
      </c>
      <c r="J28" s="11">
        <f>24+24+10+10+1+1</f>
        <v>70</v>
      </c>
    </row>
    <row r="29" spans="2:10" x14ac:dyDescent="0.3">
      <c r="B29" s="15">
        <v>44945</v>
      </c>
      <c r="C29" s="24"/>
      <c r="D29" s="24"/>
      <c r="E29" s="7"/>
      <c r="I29" t="s">
        <v>36</v>
      </c>
      <c r="J29" s="11">
        <f>2.57+5.74+5.97</f>
        <v>14.280000000000001</v>
      </c>
    </row>
    <row r="30" spans="2:10" x14ac:dyDescent="0.3">
      <c r="B30" s="15">
        <v>44946</v>
      </c>
      <c r="C30" s="24"/>
      <c r="D30" s="24"/>
      <c r="E30" s="7"/>
    </row>
    <row r="31" spans="2:10" x14ac:dyDescent="0.3">
      <c r="B31" s="15">
        <v>44947</v>
      </c>
      <c r="C31" s="24"/>
      <c r="D31" s="24"/>
      <c r="E31" s="7"/>
    </row>
    <row r="32" spans="2:10" x14ac:dyDescent="0.3">
      <c r="B32" s="15">
        <v>44948</v>
      </c>
      <c r="C32" s="24"/>
      <c r="D32" s="24"/>
      <c r="E32" s="7"/>
    </row>
    <row r="33" spans="2:5" x14ac:dyDescent="0.3">
      <c r="B33" s="15">
        <v>44949</v>
      </c>
      <c r="C33" s="24"/>
      <c r="D33" s="24"/>
      <c r="E33" s="7"/>
    </row>
    <row r="34" spans="2:5" x14ac:dyDescent="0.3">
      <c r="B34" s="15">
        <v>44950</v>
      </c>
      <c r="C34" s="24"/>
      <c r="D34" s="24"/>
      <c r="E34" s="7"/>
    </row>
    <row r="35" spans="2:5" x14ac:dyDescent="0.3">
      <c r="B35" s="15">
        <v>44951</v>
      </c>
      <c r="C35" s="24"/>
      <c r="D35" s="24"/>
      <c r="E35" s="7"/>
    </row>
    <row r="36" spans="2:5" x14ac:dyDescent="0.3">
      <c r="B36" s="15">
        <v>44952</v>
      </c>
      <c r="C36" s="24"/>
      <c r="D36" s="24"/>
      <c r="E36" s="7"/>
    </row>
    <row r="37" spans="2:5" x14ac:dyDescent="0.3">
      <c r="B37" s="14"/>
      <c r="C37" s="23"/>
      <c r="D37" s="23"/>
      <c r="E37" s="14"/>
    </row>
    <row r="38" spans="2:5" x14ac:dyDescent="0.3">
      <c r="B38" s="14"/>
      <c r="C38" s="23"/>
      <c r="D38" s="23"/>
      <c r="E38" s="14"/>
    </row>
    <row r="39" spans="2:5" x14ac:dyDescent="0.3">
      <c r="B39" s="1"/>
    </row>
    <row r="40" spans="2:5" x14ac:dyDescent="0.3">
      <c r="B40" s="1"/>
    </row>
    <row r="41" spans="2:5" x14ac:dyDescent="0.3">
      <c r="B41" s="1"/>
    </row>
    <row r="42" spans="2:5" x14ac:dyDescent="0.3">
      <c r="B42" s="1"/>
    </row>
    <row r="43" spans="2:5" x14ac:dyDescent="0.3">
      <c r="B43" s="1"/>
    </row>
    <row r="44" spans="2:5" x14ac:dyDescent="0.3">
      <c r="B44" s="1"/>
    </row>
    <row r="45" spans="2:5" x14ac:dyDescent="0.3">
      <c r="B45" s="1"/>
    </row>
    <row r="46" spans="2:5" x14ac:dyDescent="0.3">
      <c r="B46" s="1"/>
    </row>
    <row r="47" spans="2:5" x14ac:dyDescent="0.3">
      <c r="B47" s="1"/>
    </row>
    <row r="48" spans="2:5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  <row r="95" spans="2:2" x14ac:dyDescent="0.3">
      <c r="B95" s="1"/>
    </row>
    <row r="96" spans="2:2" x14ac:dyDescent="0.3">
      <c r="B96" s="1"/>
    </row>
    <row r="97" spans="2:2" x14ac:dyDescent="0.3">
      <c r="B97" s="1"/>
    </row>
    <row r="98" spans="2:2" x14ac:dyDescent="0.3">
      <c r="B98" s="1"/>
    </row>
    <row r="99" spans="2:2" x14ac:dyDescent="0.3">
      <c r="B99" s="1"/>
    </row>
    <row r="100" spans="2:2" x14ac:dyDescent="0.3">
      <c r="B100" s="1"/>
    </row>
    <row r="101" spans="2:2" x14ac:dyDescent="0.3">
      <c r="B101" s="1"/>
    </row>
    <row r="102" spans="2:2" x14ac:dyDescent="0.3">
      <c r="B102" s="1"/>
    </row>
    <row r="103" spans="2:2" x14ac:dyDescent="0.3">
      <c r="B103" s="1"/>
    </row>
    <row r="104" spans="2:2" x14ac:dyDescent="0.3">
      <c r="B104" s="1"/>
    </row>
    <row r="105" spans="2:2" x14ac:dyDescent="0.3">
      <c r="B105" s="1"/>
    </row>
    <row r="106" spans="2:2" x14ac:dyDescent="0.3">
      <c r="B106" s="1"/>
    </row>
    <row r="107" spans="2:2" x14ac:dyDescent="0.3">
      <c r="B107" s="1"/>
    </row>
    <row r="108" spans="2:2" x14ac:dyDescent="0.3">
      <c r="B108" s="1"/>
    </row>
    <row r="109" spans="2:2" x14ac:dyDescent="0.3">
      <c r="B109" s="1"/>
    </row>
    <row r="110" spans="2:2" x14ac:dyDescent="0.3">
      <c r="B110" s="1"/>
    </row>
    <row r="111" spans="2:2" x14ac:dyDescent="0.3">
      <c r="B111" s="1"/>
    </row>
    <row r="112" spans="2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</sheetData>
  <mergeCells count="15">
    <mergeCell ref="C38:D38"/>
    <mergeCell ref="C33:D33"/>
    <mergeCell ref="B11:D11"/>
    <mergeCell ref="C25:D25"/>
    <mergeCell ref="C26:D26"/>
    <mergeCell ref="C27:D27"/>
    <mergeCell ref="C28:D28"/>
    <mergeCell ref="C29:D29"/>
    <mergeCell ref="C30:D30"/>
    <mergeCell ref="C31:D31"/>
    <mergeCell ref="C32:D32"/>
    <mergeCell ref="C34:D34"/>
    <mergeCell ref="C35:D35"/>
    <mergeCell ref="C36:D36"/>
    <mergeCell ref="C37:D37"/>
  </mergeCells>
  <conditionalFormatting sqref="C27:E36 B37:E1048576">
    <cfRule type="notContainsBlanks" dxfId="0" priority="1">
      <formula>LEN(TRIM(B27))&gt;0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1E65-CA77-4D78-B980-89AEF6058734}">
  <dimension ref="A1"/>
  <sheetViews>
    <sheetView workbookViewId="0">
      <selection activeCell="B2" sqref="B2:H11"/>
    </sheetView>
  </sheetViews>
  <sheetFormatPr defaultRowHeight="14.4" x14ac:dyDescent="0.3"/>
  <cols>
    <col min="2" max="2" width="8.88671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Office 365 Apps for Enterprise 2008 - CAGI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Widyanto, Hendry</dc:creator>
  <cp:lastModifiedBy>Widyanto, Hendry</cp:lastModifiedBy>
  <dcterms:created xsi:type="dcterms:W3CDTF">2024-01-12T23:22:05Z</dcterms:created>
  <dcterms:modified xsi:type="dcterms:W3CDTF">2024-01-24T19:50:37Z</dcterms:modified>
</cp:coreProperties>
</file>