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D:\UADER\Tercero\Ingenieria de software ll\ing-sw-II\TP 8\"/>
    </mc:Choice>
  </mc:AlternateContent>
  <xr:revisionPtr revIDLastSave="0" documentId="13_ncr:1_{ACBA139A-93D8-4EFE-838A-AC9DDB93B9ED}" xr6:coauthVersionLast="47" xr6:coauthVersionMax="47" xr10:uidLastSave="{00000000-0000-0000-0000-000000000000}"/>
  <bookViews>
    <workbookView xWindow="6900" yWindow="6384" windowWidth="5328" windowHeight="8904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1" i="1" l="1"/>
  <c r="G17" i="1"/>
  <c r="G18" i="1"/>
  <c r="G19" i="1" s="1"/>
  <c r="G20" i="1" s="1"/>
  <c r="G21" i="1" s="1"/>
  <c r="F21" i="1"/>
  <c r="F20" i="1"/>
  <c r="F19" i="1"/>
  <c r="F18" i="1"/>
  <c r="F17" i="1"/>
  <c r="D25" i="1"/>
  <c r="D15" i="1"/>
  <c r="D14" i="1"/>
  <c r="D13" i="1"/>
  <c r="C22" i="1" s="1"/>
  <c r="D12" i="1"/>
  <c r="C23" i="1" l="1"/>
  <c r="C24" i="1"/>
  <c r="C2" i="1" s="1"/>
  <c r="D11" i="1"/>
  <c r="D10" i="1"/>
  <c r="D9" i="1"/>
  <c r="D8" i="1"/>
  <c r="D7" i="1"/>
  <c r="D6" i="1"/>
  <c r="D5" i="1"/>
  <c r="C5" i="1"/>
  <c r="C6" i="1" s="1"/>
  <c r="C7" i="1" s="1"/>
  <c r="C8" i="1" s="1"/>
  <c r="C9" i="1" s="1"/>
  <c r="C10" i="1" s="1"/>
  <c r="C11" i="1" s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5" i="1"/>
  <c r="E13" i="1" l="1"/>
  <c r="F13" i="1" s="1"/>
  <c r="E15" i="1"/>
  <c r="F15" i="1" s="1"/>
  <c r="C25" i="1"/>
  <c r="C3" i="1" s="1"/>
  <c r="E19" i="1"/>
  <c r="E14" i="1"/>
  <c r="F14" i="1" s="1"/>
  <c r="E7" i="1"/>
  <c r="F7" i="1" s="1"/>
  <c r="E20" i="1"/>
  <c r="E8" i="1"/>
  <c r="F8" i="1" s="1"/>
  <c r="E9" i="1"/>
  <c r="F9" i="1" s="1"/>
  <c r="E21" i="1"/>
  <c r="E10" i="1"/>
  <c r="F10" i="1" s="1"/>
  <c r="E16" i="1"/>
  <c r="F16" i="1" s="1"/>
  <c r="E5" i="1"/>
  <c r="F5" i="1" s="1"/>
  <c r="G5" i="1" s="1"/>
  <c r="E11" i="1"/>
  <c r="F11" i="1" s="1"/>
  <c r="E17" i="1"/>
  <c r="E6" i="1"/>
  <c r="F6" i="1" s="1"/>
  <c r="E12" i="1"/>
  <c r="F12" i="1" s="1"/>
  <c r="E18" i="1"/>
  <c r="G6" i="1" l="1"/>
  <c r="G7" i="1" s="1"/>
  <c r="G8" i="1" s="1"/>
  <c r="G9" i="1" s="1"/>
  <c r="G10" i="1" s="1"/>
  <c r="G11" i="1" s="1"/>
  <c r="G12" i="1" s="1"/>
  <c r="G13" i="1" s="1"/>
  <c r="G14" i="1" s="1"/>
  <c r="G15" i="1" s="1"/>
  <c r="G16" i="1" s="1"/>
</calcChain>
</file>

<file path=xl/sharedStrings.xml><?xml version="1.0" encoding="utf-8"?>
<sst xmlns="http://schemas.openxmlformats.org/spreadsheetml/2006/main" count="13" uniqueCount="12">
  <si>
    <t>Dia</t>
  </si>
  <si>
    <t>Defectos(λ)</t>
  </si>
  <si>
    <r>
      <t>Acum(</t>
    </r>
    <r>
      <rPr>
        <b/>
        <sz val="11"/>
        <color theme="1"/>
        <rFont val="Calibri"/>
        <family val="2"/>
      </rPr>
      <t>μ)</t>
    </r>
  </si>
  <si>
    <t>Ln(def)</t>
  </si>
  <si>
    <t>λ'</t>
  </si>
  <si>
    <t>round(λ')</t>
  </si>
  <si>
    <t>K</t>
  </si>
  <si>
    <t>z</t>
  </si>
  <si>
    <r>
      <rPr>
        <sz val="11"/>
        <color theme="1"/>
        <rFont val="Calibri"/>
        <family val="2"/>
      </rPr>
      <t>λ0=</t>
    </r>
    <r>
      <rPr>
        <sz val="11"/>
        <color theme="1"/>
        <rFont val="Calibri"/>
        <family val="2"/>
        <scheme val="minor"/>
      </rPr>
      <t>exp(K)</t>
    </r>
  </si>
  <si>
    <t>μ0</t>
  </si>
  <si>
    <t>Acum(λ')</t>
  </si>
  <si>
    <t>λ0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</si>
</sst>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 * #,##0_ ;_ * \-#,##0_ ;_ * &quot;-&quot;??_ ;_ @_ 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1" xfId="0" applyFont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3" fillId="0" borderId="1" xfId="0" applyFont="1" applyBorder="1" applyAlignment="1">
      <alignment horizontal="center"/>
    </xf>
    <xf numFmtId="43" fontId="0" fillId="0" borderId="0" xfId="1" applyFont="1"/>
    <xf numFmtId="0" fontId="0" fillId="0" borderId="5" xfId="0" applyBorder="1"/>
    <xf numFmtId="0" fontId="4" fillId="0" borderId="0" xfId="0" applyFont="1"/>
    <xf numFmtId="164" fontId="0" fillId="0" borderId="0" xfId="0" applyNumberFormat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25"/>
  <sheetViews>
    <sheetView tabSelected="1" zoomScale="112" zoomScaleNormal="112" workbookViewId="0">
      <selection activeCell="H21" sqref="H21"/>
    </sheetView>
  </sheetViews>
  <sheetFormatPr baseColWidth="10" defaultColWidth="8.88671875" defaultRowHeight="14.4" x14ac:dyDescent="0.3"/>
  <cols>
    <col min="2" max="2" width="12.6640625" customWidth="1"/>
  </cols>
  <sheetData>
    <row r="2" spans="1:7" x14ac:dyDescent="0.3">
      <c r="B2" s="8" t="s">
        <v>11</v>
      </c>
      <c r="C2">
        <f>ROUND(C24,0)</f>
        <v>16</v>
      </c>
    </row>
    <row r="3" spans="1:7" x14ac:dyDescent="0.3">
      <c r="B3" s="8" t="s">
        <v>9</v>
      </c>
      <c r="C3">
        <f>ROUND(C25,0)</f>
        <v>56</v>
      </c>
    </row>
    <row r="4" spans="1:7" x14ac:dyDescent="0.3">
      <c r="A4" s="1" t="s">
        <v>0</v>
      </c>
      <c r="B4" s="5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10</v>
      </c>
    </row>
    <row r="5" spans="1:7" x14ac:dyDescent="0.3">
      <c r="A5" s="2">
        <f>0</f>
        <v>0</v>
      </c>
      <c r="B5" s="2">
        <v>9</v>
      </c>
      <c r="C5" s="2">
        <f>B5</f>
        <v>9</v>
      </c>
      <c r="D5" s="6">
        <f>LN(B5)</f>
        <v>2.1972245773362196</v>
      </c>
      <c r="E5" s="6">
        <f>$C$24*EXP($C$23*A5)</f>
        <v>16.314987271867508</v>
      </c>
      <c r="F5" s="9">
        <f>ROUND(E5,0)</f>
        <v>16</v>
      </c>
      <c r="G5" s="9">
        <f>F5</f>
        <v>16</v>
      </c>
    </row>
    <row r="6" spans="1:7" x14ac:dyDescent="0.3">
      <c r="A6" s="3">
        <f>1</f>
        <v>1</v>
      </c>
      <c r="B6" s="3">
        <v>18</v>
      </c>
      <c r="C6" s="3">
        <f>C5+B6</f>
        <v>27</v>
      </c>
      <c r="D6" s="6">
        <f t="shared" ref="D6:D9" si="0">LN(B6)</f>
        <v>2.8903717578961645</v>
      </c>
      <c r="E6" s="6">
        <f t="shared" ref="E6:E21" si="1">$C$24*EXP($C$23*A6)</f>
        <v>12.160967691664849</v>
      </c>
      <c r="F6" s="9">
        <f t="shared" ref="F6:F21" si="2">ROUND(E6,0)</f>
        <v>12</v>
      </c>
      <c r="G6" s="9">
        <f>G5+F6</f>
        <v>28</v>
      </c>
    </row>
    <row r="7" spans="1:7" x14ac:dyDescent="0.3">
      <c r="A7" s="3">
        <f>A6+1</f>
        <v>2</v>
      </c>
      <c r="B7" s="3">
        <v>5</v>
      </c>
      <c r="C7" s="3">
        <f t="shared" ref="C7:C11" si="3">C6+B7</f>
        <v>32</v>
      </c>
      <c r="D7" s="6">
        <f t="shared" si="0"/>
        <v>1.6094379124341003</v>
      </c>
      <c r="E7" s="6">
        <f t="shared" si="1"/>
        <v>9.0646184844242317</v>
      </c>
      <c r="F7" s="9">
        <f t="shared" si="2"/>
        <v>9</v>
      </c>
      <c r="G7" s="9">
        <f t="shared" ref="G7:G21" si="4">G6+F7</f>
        <v>37</v>
      </c>
    </row>
    <row r="8" spans="1:7" x14ac:dyDescent="0.3">
      <c r="A8" s="3">
        <f t="shared" ref="A8:A21" si="5">A7+1</f>
        <v>3</v>
      </c>
      <c r="B8" s="3">
        <v>7</v>
      </c>
      <c r="C8" s="3">
        <f t="shared" si="3"/>
        <v>39</v>
      </c>
      <c r="D8" s="6">
        <f t="shared" si="0"/>
        <v>1.9459101490553132</v>
      </c>
      <c r="E8" s="6">
        <f t="shared" si="1"/>
        <v>6.7566422633030339</v>
      </c>
      <c r="F8" s="9">
        <f t="shared" si="2"/>
        <v>7</v>
      </c>
      <c r="G8" s="9">
        <f t="shared" si="4"/>
        <v>44</v>
      </c>
    </row>
    <row r="9" spans="1:7" x14ac:dyDescent="0.3">
      <c r="A9" s="3">
        <f t="shared" si="5"/>
        <v>4</v>
      </c>
      <c r="B9" s="3">
        <v>23</v>
      </c>
      <c r="C9" s="3">
        <f t="shared" si="3"/>
        <v>62</v>
      </c>
      <c r="D9" s="6">
        <f t="shared" si="0"/>
        <v>3.1354942159291497</v>
      </c>
      <c r="E9" s="6">
        <f t="shared" si="1"/>
        <v>5.0363084505649205</v>
      </c>
      <c r="F9" s="9">
        <f t="shared" si="2"/>
        <v>5</v>
      </c>
      <c r="G9" s="9">
        <f t="shared" si="4"/>
        <v>49</v>
      </c>
    </row>
    <row r="10" spans="1:7" x14ac:dyDescent="0.3">
      <c r="A10" s="3">
        <f t="shared" si="5"/>
        <v>5</v>
      </c>
      <c r="B10" s="3">
        <v>2</v>
      </c>
      <c r="C10" s="3">
        <f t="shared" si="3"/>
        <v>64</v>
      </c>
      <c r="D10" s="6">
        <f t="shared" ref="D10:D21" si="6">IF(B10&gt;0,LN(B10),0)</f>
        <v>0.69314718055994529</v>
      </c>
      <c r="E10" s="6">
        <f t="shared" si="1"/>
        <v>3.7539952273323505</v>
      </c>
      <c r="F10" s="9">
        <f t="shared" si="2"/>
        <v>4</v>
      </c>
      <c r="G10" s="9">
        <f t="shared" si="4"/>
        <v>53</v>
      </c>
    </row>
    <row r="11" spans="1:7" x14ac:dyDescent="0.3">
      <c r="A11" s="3">
        <f t="shared" si="5"/>
        <v>6</v>
      </c>
      <c r="B11" s="3">
        <v>8</v>
      </c>
      <c r="C11" s="3">
        <f t="shared" si="3"/>
        <v>72</v>
      </c>
      <c r="D11" s="6">
        <f t="shared" si="6"/>
        <v>2.0794415416798357</v>
      </c>
      <c r="E11" s="6">
        <f t="shared" si="1"/>
        <v>2.7981765424342329</v>
      </c>
      <c r="F11" s="9">
        <f t="shared" si="2"/>
        <v>3</v>
      </c>
      <c r="G11" s="9">
        <f t="shared" si="4"/>
        <v>56</v>
      </c>
    </row>
    <row r="12" spans="1:7" x14ac:dyDescent="0.3">
      <c r="A12" s="3">
        <f t="shared" si="5"/>
        <v>7</v>
      </c>
      <c r="D12" s="6">
        <f t="shared" si="6"/>
        <v>0</v>
      </c>
      <c r="E12" s="6">
        <f t="shared" si="1"/>
        <v>2.0857224073226059</v>
      </c>
      <c r="F12" s="9">
        <f t="shared" si="2"/>
        <v>2</v>
      </c>
      <c r="G12" s="9">
        <f t="shared" si="4"/>
        <v>58</v>
      </c>
    </row>
    <row r="13" spans="1:7" x14ac:dyDescent="0.3">
      <c r="A13" s="3">
        <f t="shared" si="5"/>
        <v>8</v>
      </c>
      <c r="D13" s="6">
        <f t="shared" si="6"/>
        <v>0</v>
      </c>
      <c r="E13" s="6">
        <f t="shared" si="1"/>
        <v>1.5546688689710686</v>
      </c>
      <c r="F13" s="9">
        <f t="shared" si="2"/>
        <v>2</v>
      </c>
      <c r="G13" s="9">
        <f t="shared" si="4"/>
        <v>60</v>
      </c>
    </row>
    <row r="14" spans="1:7" x14ac:dyDescent="0.3">
      <c r="A14" s="3">
        <f t="shared" si="5"/>
        <v>9</v>
      </c>
      <c r="D14" s="6">
        <f t="shared" si="6"/>
        <v>0</v>
      </c>
      <c r="E14" s="6">
        <f t="shared" si="1"/>
        <v>1.1588288468600301</v>
      </c>
      <c r="F14" s="9">
        <f t="shared" si="2"/>
        <v>1</v>
      </c>
      <c r="G14" s="9">
        <f t="shared" si="4"/>
        <v>61</v>
      </c>
    </row>
    <row r="15" spans="1:7" x14ac:dyDescent="0.3">
      <c r="A15" s="3">
        <f t="shared" si="5"/>
        <v>10</v>
      </c>
      <c r="D15" s="6">
        <f t="shared" si="6"/>
        <v>0</v>
      </c>
      <c r="E15" s="6">
        <f t="shared" si="1"/>
        <v>0.86377512479793417</v>
      </c>
      <c r="F15" s="9">
        <f t="shared" si="2"/>
        <v>1</v>
      </c>
      <c r="G15" s="9">
        <f t="shared" si="4"/>
        <v>62</v>
      </c>
    </row>
    <row r="16" spans="1:7" x14ac:dyDescent="0.3">
      <c r="A16" s="3">
        <f t="shared" si="5"/>
        <v>11</v>
      </c>
      <c r="E16" s="6">
        <f t="shared" si="1"/>
        <v>0.643846128133023</v>
      </c>
      <c r="F16" s="9">
        <f t="shared" si="2"/>
        <v>1</v>
      </c>
      <c r="G16" s="9">
        <f t="shared" si="4"/>
        <v>63</v>
      </c>
    </row>
    <row r="17" spans="1:8" x14ac:dyDescent="0.3">
      <c r="A17" s="3">
        <f t="shared" si="5"/>
        <v>12</v>
      </c>
      <c r="E17" s="6">
        <f t="shared" si="1"/>
        <v>0.47991407116390322</v>
      </c>
      <c r="F17" s="9">
        <f t="shared" si="2"/>
        <v>0</v>
      </c>
      <c r="G17" s="9">
        <f t="shared" si="4"/>
        <v>63</v>
      </c>
    </row>
    <row r="18" spans="1:8" x14ac:dyDescent="0.3">
      <c r="A18" s="3">
        <f t="shared" si="5"/>
        <v>13</v>
      </c>
      <c r="E18" s="6">
        <f t="shared" si="1"/>
        <v>0.35772136483754219</v>
      </c>
      <c r="F18" s="9">
        <f t="shared" si="2"/>
        <v>0</v>
      </c>
      <c r="G18" s="9">
        <f t="shared" si="4"/>
        <v>63</v>
      </c>
    </row>
    <row r="19" spans="1:8" x14ac:dyDescent="0.3">
      <c r="A19" s="3">
        <f t="shared" si="5"/>
        <v>14</v>
      </c>
      <c r="E19" s="6">
        <f t="shared" si="1"/>
        <v>0.26664059786971883</v>
      </c>
      <c r="F19" s="9">
        <f t="shared" si="2"/>
        <v>0</v>
      </c>
      <c r="G19" s="9">
        <f t="shared" si="4"/>
        <v>63</v>
      </c>
    </row>
    <row r="20" spans="1:8" x14ac:dyDescent="0.3">
      <c r="A20" s="3">
        <f t="shared" si="5"/>
        <v>15</v>
      </c>
      <c r="E20" s="6">
        <f t="shared" si="1"/>
        <v>0.19875024368368274</v>
      </c>
      <c r="F20" s="9">
        <f t="shared" si="2"/>
        <v>0</v>
      </c>
      <c r="G20" s="9">
        <f t="shared" si="4"/>
        <v>63</v>
      </c>
    </row>
    <row r="21" spans="1:8" x14ac:dyDescent="0.3">
      <c r="A21" s="4">
        <f t="shared" si="5"/>
        <v>16</v>
      </c>
      <c r="E21" s="6">
        <f t="shared" si="1"/>
        <v>0.1481457050423502</v>
      </c>
      <c r="F21" s="9">
        <f t="shared" si="2"/>
        <v>0</v>
      </c>
      <c r="G21" s="9">
        <f t="shared" si="4"/>
        <v>63</v>
      </c>
      <c r="H21" s="9">
        <f>G21*0.9</f>
        <v>56.7</v>
      </c>
    </row>
    <row r="22" spans="1:8" x14ac:dyDescent="0.3">
      <c r="B22" t="s">
        <v>6</v>
      </c>
      <c r="C22" s="7">
        <f>INTERCEPT(D5:D21,A5:A21)</f>
        <v>2.7920841498958842</v>
      </c>
    </row>
    <row r="23" spans="1:8" x14ac:dyDescent="0.3">
      <c r="B23" t="s">
        <v>7</v>
      </c>
      <c r="C23" s="7">
        <f>SLOPE(D5:D21,A5:A21)</f>
        <v>-0.29385269661752728</v>
      </c>
    </row>
    <row r="24" spans="1:8" x14ac:dyDescent="0.3">
      <c r="B24" t="s">
        <v>8</v>
      </c>
      <c r="C24">
        <f>EXP(C22)</f>
        <v>16.314987271867508</v>
      </c>
    </row>
    <row r="25" spans="1:8" x14ac:dyDescent="0.3">
      <c r="B25" s="8" t="s">
        <v>9</v>
      </c>
      <c r="C25">
        <f>-C24/C23</f>
        <v>55.520971764648344</v>
      </c>
      <c r="D25">
        <f>ROUND(C25,0)</f>
        <v>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54344</dc:creator>
  <cp:lastModifiedBy>54344</cp:lastModifiedBy>
  <dcterms:created xsi:type="dcterms:W3CDTF">2015-06-05T18:19:34Z</dcterms:created>
  <dcterms:modified xsi:type="dcterms:W3CDTF">2022-11-03T01:13:20Z</dcterms:modified>
</cp:coreProperties>
</file>