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Inventory" sheetId="2" state="visible" r:id="rId2"/>
    <sheet name="Rates" sheetId="3" state="visible" r:id="rId3"/>
    <sheet name="BondSchedu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$&quot;#,##0.00_-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blBonds" displayName="tblBonds" ref="A1:H101" headerRowCount="1">
  <autoFilter ref="A1:H101"/>
  <tableColumns count="8">
    <tableColumn id="1" name="BondID"/>
    <tableColumn id="2" name="Owner"/>
    <tableColumn id="3" name="IssueDate"/>
    <tableColumn id="4" name="PurchaseAmount"/>
    <tableColumn id="5" name="FixedRate"/>
    <tableColumn id="6" name="MonthsToProject"/>
    <tableColumn id="7" name="MonthsHeld"/>
    <tableColumn id="8" name="Current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Rates" displayName="tblRates" ref="A1:B100" headerRowCount="1">
  <autoFilter ref="A1:B100"/>
  <tableColumns count="2">
    <tableColumn id="1" name="EffDate"/>
    <tableColumn id="2" name="Variable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t="inlineStr">
        <is>
          <t>I Bond Inventory &amp; Monthly Value Tracker</t>
        </is>
      </c>
    </row>
    <row r="2">
      <c r="A2" t="inlineStr"/>
    </row>
    <row r="3">
      <c r="A3" t="inlineStr">
        <is>
          <t>How to use:</t>
        </is>
      </c>
    </row>
    <row r="4">
      <c r="A4" t="inlineStr">
        <is>
          <t>1) Fill the 'Rates' sheet with May/Nov announcement dates and the published annual VARIABLE rate for each period.</t>
        </is>
      </c>
    </row>
    <row r="5">
      <c r="A5" t="inlineStr">
        <is>
          <t xml:space="preserve">   - Example Effective Dates: 2024-05-01, 2024-11-01, etc.</t>
        </is>
      </c>
    </row>
    <row r="6">
      <c r="A6" t="inlineStr">
        <is>
          <t xml:space="preserve">   - Enter Variable rate as a decimal (e.g., 0.0490 for 4.90%).</t>
        </is>
      </c>
    </row>
    <row r="7">
      <c r="A7" t="inlineStr">
        <is>
          <t>2) Enter each bond in the 'Inventory' sheet:</t>
        </is>
      </c>
    </row>
    <row r="8">
      <c r="A8" t="inlineStr">
        <is>
          <t xml:space="preserve">   - BondID: your identifier</t>
        </is>
      </c>
    </row>
    <row r="9">
      <c r="A9" t="inlineStr">
        <is>
          <t xml:space="preserve">   - IssueDate: the bond's issue date (any day in the issue month is ok)</t>
        </is>
      </c>
    </row>
    <row r="10">
      <c r="A10" t="inlineStr">
        <is>
          <t xml:space="preserve">   - PurchaseAmount: the amount you paid (face value)</t>
        </is>
      </c>
    </row>
    <row r="11">
      <c r="A11" t="inlineStr">
        <is>
          <t xml:space="preserve">   - FixedRate: the bond's fixed rate at issue (decimal)</t>
        </is>
      </c>
    </row>
    <row r="12">
      <c r="A12" t="inlineStr">
        <is>
          <t xml:space="preserve">   - MonthsToProject: how many months of schedule to build in 'BondSchedule'</t>
        </is>
      </c>
    </row>
    <row r="13">
      <c r="A13" t="inlineStr">
        <is>
          <t>3) To view a monthly schedule for any bond:</t>
        </is>
      </c>
    </row>
    <row r="14">
      <c r="A14" t="inlineStr">
        <is>
          <t xml:space="preserve">   - Go to 'BondSchedule', choose a Bond ID from the dropdown in B1.</t>
        </is>
      </c>
    </row>
    <row r="15">
      <c r="A15" t="inlineStr">
        <is>
          <t xml:space="preserve">   - Columns A–E will spill a monthly schedule with the applicable rate and value.</t>
        </is>
      </c>
    </row>
    <row r="16">
      <c r="A16" t="inlineStr"/>
    </row>
    <row r="17">
      <c r="A17" t="inlineStr">
        <is>
          <t>Notes:</t>
        </is>
      </c>
    </row>
    <row r="18">
      <c r="A18" t="inlineStr">
        <is>
          <t>- This workbook uses modern Excel dynamic array functions (LET, SEQUENCE, SCAN, LAMBDA).</t>
        </is>
      </c>
    </row>
    <row r="19">
      <c r="A19" t="inlineStr">
        <is>
          <t xml:space="preserve">  Use Excel 365 or Excel 2021+ for best results.</t>
        </is>
      </c>
    </row>
    <row r="20">
      <c r="A20" t="inlineStr">
        <is>
          <t>- 'CurrentValue' in Inventory estimates accrued value to today using the same model.</t>
        </is>
      </c>
    </row>
    <row r="21">
      <c r="A21" t="inlineStr">
        <is>
          <t>- Estimated redemption value (with early redemption penalty) is not included,</t>
        </is>
      </c>
    </row>
    <row r="22">
      <c r="A22" t="inlineStr">
        <is>
          <t xml:space="preserve">  but can be derived similarly by removing roughly the last 3 months of interest</t>
        </is>
      </c>
    </row>
    <row r="23">
      <c r="A23" t="inlineStr">
        <is>
          <t xml:space="preserve">  if held less than 5 years.</t>
        </is>
      </c>
    </row>
    <row r="24">
      <c r="A24" t="inlineStr">
        <is>
          <t>- Composite rate per period is computed as: fixed + variable + fixed*variable (all annual).</t>
        </is>
      </c>
    </row>
    <row r="25">
      <c r="A25" t="inlineStr">
        <is>
          <t xml:space="preserve">  Monthly growth within a 6-month period uses the 6th-root of (1 + composite/2).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12" customWidth="1" min="3" max="3"/>
    <col width="16" customWidth="1" min="4" max="4"/>
    <col width="11" customWidth="1" min="5" max="5"/>
    <col width="17" customWidth="1" min="6" max="6"/>
    <col width="43" customWidth="1" min="7" max="7"/>
    <col width="60" customWidth="1" min="8" max="8"/>
  </cols>
  <sheetData>
    <row r="1">
      <c r="A1" s="1" t="inlineStr">
        <is>
          <t>BondID</t>
        </is>
      </c>
      <c r="B1" s="1" t="inlineStr">
        <is>
          <t>Owner</t>
        </is>
      </c>
      <c r="C1" s="1" t="inlineStr">
        <is>
          <t>IssueDate</t>
        </is>
      </c>
      <c r="D1" s="1" t="inlineStr">
        <is>
          <t>PurchaseAmount</t>
        </is>
      </c>
      <c r="E1" s="1" t="inlineStr">
        <is>
          <t>FixedRate</t>
        </is>
      </c>
      <c r="F1" s="1" t="inlineStr">
        <is>
          <t>MonthsToProject</t>
        </is>
      </c>
      <c r="G1" s="1" t="inlineStr">
        <is>
          <t>MonthsHeld</t>
        </is>
      </c>
      <c r="H1" s="1" t="inlineStr">
        <is>
          <t>CurrentValue</t>
        </is>
      </c>
    </row>
    <row r="2">
      <c r="A2" t="inlineStr">
        <is>
          <t>EX-0001</t>
        </is>
      </c>
      <c r="B2" t="inlineStr">
        <is>
          <t>Sample Owner</t>
        </is>
      </c>
      <c r="C2" s="2" t="n">
        <v>45306</v>
      </c>
      <c r="D2" s="3" t="n">
        <v>1000</v>
      </c>
      <c r="E2" s="4" t="n">
        <v>0.008999999999999999</v>
      </c>
      <c r="F2" t="n">
        <v>120</v>
      </c>
      <c r="G2">
        <f>IFERROR(DATEDIF(C2, TODAY(), "m"), "")</f>
        <v/>
      </c>
      <c r="H2" s="3">
        <f>IF(OR(C2="",D2="",E2=""),"",LET(issue,C2, principal,D2, fixed,E2,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">
      <c r="C3" s="2" t="n"/>
      <c r="D3" s="3" t="n"/>
      <c r="E3" s="4" t="n"/>
      <c r="G3">
        <f>IFERROR(DATEDIF(C3, TODAY(), "m"), "")</f>
        <v/>
      </c>
      <c r="H3" s="3">
        <f>IF(OR(C3="",D3="",E3=""),"",LET(issue,C3, principal,D3, fixed,E3,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">
      <c r="C4" s="2" t="n"/>
      <c r="D4" s="3" t="n"/>
      <c r="E4" s="4" t="n"/>
      <c r="G4">
        <f>IFERROR(DATEDIF(C4, TODAY(), "m"), "")</f>
        <v/>
      </c>
      <c r="H4" s="3">
        <f>IF(OR(C4="",D4="",E4=""),"",LET(issue,C4, principal,D4, fixed,E4,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">
      <c r="C5" s="2" t="n"/>
      <c r="D5" s="3" t="n"/>
      <c r="E5" s="4" t="n"/>
      <c r="G5">
        <f>IFERROR(DATEDIF(C5, TODAY(), "m"), "")</f>
        <v/>
      </c>
      <c r="H5" s="3">
        <f>IF(OR(C5="",D5="",E5=""),"",LET(issue,C5, principal,D5, fixed,E5,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">
      <c r="C6" s="2" t="n"/>
      <c r="D6" s="3" t="n"/>
      <c r="E6" s="4" t="n"/>
      <c r="G6">
        <f>IFERROR(DATEDIF(C6, TODAY(), "m"), "")</f>
        <v/>
      </c>
      <c r="H6" s="3">
        <f>IF(OR(C6="",D6="",E6=""),"",LET(issue,C6, principal,D6, fixed,E6,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">
      <c r="C7" s="2" t="n"/>
      <c r="D7" s="3" t="n"/>
      <c r="E7" s="4" t="n"/>
      <c r="G7">
        <f>IFERROR(DATEDIF(C7, TODAY(), "m"), "")</f>
        <v/>
      </c>
      <c r="H7" s="3">
        <f>IF(OR(C7="",D7="",E7=""),"",LET(issue,C7, principal,D7, fixed,E7,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">
      <c r="C8" s="2" t="n"/>
      <c r="D8" s="3" t="n"/>
      <c r="E8" s="4" t="n"/>
      <c r="G8">
        <f>IFERROR(DATEDIF(C8, TODAY(), "m"), "")</f>
        <v/>
      </c>
      <c r="H8" s="3">
        <f>IF(OR(C8="",D8="",E8=""),"",LET(issue,C8, principal,D8, fixed,E8,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">
      <c r="C9" s="2" t="n"/>
      <c r="D9" s="3" t="n"/>
      <c r="E9" s="4" t="n"/>
      <c r="G9">
        <f>IFERROR(DATEDIF(C9, TODAY(), "m"), "")</f>
        <v/>
      </c>
      <c r="H9" s="3">
        <f>IF(OR(C9="",D9="",E9=""),"",LET(issue,C9, principal,D9, fixed,E9,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0">
      <c r="C10" s="2" t="n"/>
      <c r="D10" s="3" t="n"/>
      <c r="E10" s="4" t="n"/>
      <c r="G10">
        <f>IFERROR(DATEDIF(C10, TODAY(), "m"), "")</f>
        <v/>
      </c>
      <c r="H10" s="3">
        <f>IF(OR(C10="",D10="",E10=""),"",LET(issue,C10, principal,D10, fixed,E10,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1">
      <c r="C11" s="2" t="n"/>
      <c r="D11" s="3" t="n"/>
      <c r="E11" s="4" t="n"/>
      <c r="G11">
        <f>IFERROR(DATEDIF(C11, TODAY(), "m"), "")</f>
        <v/>
      </c>
      <c r="H11" s="3">
        <f>IF(OR(C11="",D11="",E11=""),"",LET(issue,C11, principal,D11, fixed,E11,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2">
      <c r="C12" s="2" t="n"/>
      <c r="D12" s="3" t="n"/>
      <c r="E12" s="4" t="n"/>
      <c r="G12">
        <f>IFERROR(DATEDIF(C12, TODAY(), "m"), "")</f>
        <v/>
      </c>
      <c r="H12" s="3">
        <f>IF(OR(C12="",D12="",E12=""),"",LET(issue,C12, principal,D12, fixed,E12,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3">
      <c r="C13" s="2" t="n"/>
      <c r="D13" s="3" t="n"/>
      <c r="E13" s="4" t="n"/>
      <c r="G13">
        <f>IFERROR(DATEDIF(C13, TODAY(), "m"), "")</f>
        <v/>
      </c>
      <c r="H13" s="3">
        <f>IF(OR(C13="",D13="",E13=""),"",LET(issue,C13, principal,D13, fixed,E13,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4">
      <c r="C14" s="2" t="n"/>
      <c r="D14" s="3" t="n"/>
      <c r="E14" s="4" t="n"/>
      <c r="G14">
        <f>IFERROR(DATEDIF(C14, TODAY(), "m"), "")</f>
        <v/>
      </c>
      <c r="H14" s="3">
        <f>IF(OR(C14="",D14="",E14=""),"",LET(issue,C14, principal,D14, fixed,E14,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5">
      <c r="C15" s="2" t="n"/>
      <c r="D15" s="3" t="n"/>
      <c r="E15" s="4" t="n"/>
      <c r="G15">
        <f>IFERROR(DATEDIF(C15, TODAY(), "m"), "")</f>
        <v/>
      </c>
      <c r="H15" s="3">
        <f>IF(OR(C15="",D15="",E15=""),"",LET(issue,C15, principal,D15, fixed,E15,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6">
      <c r="C16" s="2" t="n"/>
      <c r="D16" s="3" t="n"/>
      <c r="E16" s="4" t="n"/>
      <c r="G16">
        <f>IFERROR(DATEDIF(C16, TODAY(), "m"), "")</f>
        <v/>
      </c>
      <c r="H16" s="3">
        <f>IF(OR(C16="",D16="",E16=""),"",LET(issue,C16, principal,D16, fixed,E16,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7">
      <c r="C17" s="2" t="n"/>
      <c r="D17" s="3" t="n"/>
      <c r="E17" s="4" t="n"/>
      <c r="G17">
        <f>IFERROR(DATEDIF(C17, TODAY(), "m"), "")</f>
        <v/>
      </c>
      <c r="H17" s="3">
        <f>IF(OR(C17="",D17="",E17=""),"",LET(issue,C17, principal,D17, fixed,E17,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8">
      <c r="C18" s="2" t="n"/>
      <c r="D18" s="3" t="n"/>
      <c r="E18" s="4" t="n"/>
      <c r="G18">
        <f>IFERROR(DATEDIF(C18, TODAY(), "m"), "")</f>
        <v/>
      </c>
      <c r="H18" s="3">
        <f>IF(OR(C18="",D18="",E18=""),"",LET(issue,C18, principal,D18, fixed,E18,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9">
      <c r="C19" s="2" t="n"/>
      <c r="D19" s="3" t="n"/>
      <c r="E19" s="4" t="n"/>
      <c r="G19">
        <f>IFERROR(DATEDIF(C19, TODAY(), "m"), "")</f>
        <v/>
      </c>
      <c r="H19" s="3">
        <f>IF(OR(C19="",D19="",E19=""),"",LET(issue,C19, principal,D19, fixed,E19,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0">
      <c r="C20" s="2" t="n"/>
      <c r="D20" s="3" t="n"/>
      <c r="E20" s="4" t="n"/>
      <c r="G20">
        <f>IFERROR(DATEDIF(C20, TODAY(), "m"), "")</f>
        <v/>
      </c>
      <c r="H20" s="3">
        <f>IF(OR(C20="",D20="",E20=""),"",LET(issue,C20, principal,D20, fixed,E20,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1">
      <c r="C21" s="2" t="n"/>
      <c r="D21" s="3" t="n"/>
      <c r="E21" s="4" t="n"/>
      <c r="G21">
        <f>IFERROR(DATEDIF(C21, TODAY(), "m"), "")</f>
        <v/>
      </c>
      <c r="H21" s="3">
        <f>IF(OR(C21="",D21="",E21=""),"",LET(issue,C21, principal,D21, fixed,E21,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2">
      <c r="C22" s="2" t="n"/>
      <c r="D22" s="3" t="n"/>
      <c r="E22" s="4" t="n"/>
      <c r="G22">
        <f>IFERROR(DATEDIF(C22, TODAY(), "m"), "")</f>
        <v/>
      </c>
      <c r="H22" s="3">
        <f>IF(OR(C22="",D22="",E22=""),"",LET(issue,C22, principal,D22, fixed,E22,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3">
      <c r="C23" s="2" t="n"/>
      <c r="D23" s="3" t="n"/>
      <c r="E23" s="4" t="n"/>
      <c r="G23">
        <f>IFERROR(DATEDIF(C23, TODAY(), "m"), "")</f>
        <v/>
      </c>
      <c r="H23" s="3">
        <f>IF(OR(C23="",D23="",E23=""),"",LET(issue,C23, principal,D23, fixed,E23,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4">
      <c r="C24" s="2" t="n"/>
      <c r="D24" s="3" t="n"/>
      <c r="E24" s="4" t="n"/>
      <c r="G24">
        <f>IFERROR(DATEDIF(C24, TODAY(), "m"), "")</f>
        <v/>
      </c>
      <c r="H24" s="3">
        <f>IF(OR(C24="",D24="",E24=""),"",LET(issue,C24, principal,D24, fixed,E24,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5">
      <c r="C25" s="2" t="n"/>
      <c r="D25" s="3" t="n"/>
      <c r="E25" s="4" t="n"/>
      <c r="G25">
        <f>IFERROR(DATEDIF(C25, TODAY(), "m"), "")</f>
        <v/>
      </c>
      <c r="H25" s="3">
        <f>IF(OR(C25="",D25="",E25=""),"",LET(issue,C25, principal,D25, fixed,E25,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6">
      <c r="C26" s="2" t="n"/>
      <c r="D26" s="3" t="n"/>
      <c r="E26" s="4" t="n"/>
      <c r="G26">
        <f>IFERROR(DATEDIF(C26, TODAY(), "m"), "")</f>
        <v/>
      </c>
      <c r="H26" s="3">
        <f>IF(OR(C26="",D26="",E26=""),"",LET(issue,C26, principal,D26, fixed,E26,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7">
      <c r="C27" s="2" t="n"/>
      <c r="D27" s="3" t="n"/>
      <c r="E27" s="4" t="n"/>
      <c r="G27">
        <f>IFERROR(DATEDIF(C27, TODAY(), "m"), "")</f>
        <v/>
      </c>
      <c r="H27" s="3">
        <f>IF(OR(C27="",D27="",E27=""),"",LET(issue,C27, principal,D27, fixed,E27,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8">
      <c r="C28" s="2" t="n"/>
      <c r="D28" s="3" t="n"/>
      <c r="E28" s="4" t="n"/>
      <c r="G28">
        <f>IFERROR(DATEDIF(C28, TODAY(), "m"), "")</f>
        <v/>
      </c>
      <c r="H28" s="3">
        <f>IF(OR(C28="",D28="",E28=""),"",LET(issue,C28, principal,D28, fixed,E28,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29">
      <c r="C29" s="2" t="n"/>
      <c r="D29" s="3" t="n"/>
      <c r="E29" s="4" t="n"/>
      <c r="G29">
        <f>IFERROR(DATEDIF(C29, TODAY(), "m"), "")</f>
        <v/>
      </c>
      <c r="H29" s="3">
        <f>IF(OR(C29="",D29="",E29=""),"",LET(issue,C29, principal,D29, fixed,E29,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0">
      <c r="C30" s="2" t="n"/>
      <c r="D30" s="3" t="n"/>
      <c r="E30" s="4" t="n"/>
      <c r="G30">
        <f>IFERROR(DATEDIF(C30, TODAY(), "m"), "")</f>
        <v/>
      </c>
      <c r="H30" s="3">
        <f>IF(OR(C30="",D30="",E30=""),"",LET(issue,C30, principal,D30, fixed,E30,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1">
      <c r="C31" s="2" t="n"/>
      <c r="D31" s="3" t="n"/>
      <c r="E31" s="4" t="n"/>
      <c r="G31">
        <f>IFERROR(DATEDIF(C31, TODAY(), "m"), "")</f>
        <v/>
      </c>
      <c r="H31" s="3">
        <f>IF(OR(C31="",D31="",E31=""),"",LET(issue,C31, principal,D31, fixed,E31,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2">
      <c r="C32" s="2" t="n"/>
      <c r="D32" s="3" t="n"/>
      <c r="E32" s="4" t="n"/>
      <c r="G32">
        <f>IFERROR(DATEDIF(C32, TODAY(), "m"), "")</f>
        <v/>
      </c>
      <c r="H32" s="3">
        <f>IF(OR(C32="",D32="",E32=""),"",LET(issue,C32, principal,D32, fixed,E32,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3">
      <c r="C33" s="2" t="n"/>
      <c r="D33" s="3" t="n"/>
      <c r="E33" s="4" t="n"/>
      <c r="G33">
        <f>IFERROR(DATEDIF(C33, TODAY(), "m"), "")</f>
        <v/>
      </c>
      <c r="H33" s="3">
        <f>IF(OR(C33="",D33="",E33=""),"",LET(issue,C33, principal,D33, fixed,E33,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4">
      <c r="C34" s="2" t="n"/>
      <c r="D34" s="3" t="n"/>
      <c r="E34" s="4" t="n"/>
      <c r="G34">
        <f>IFERROR(DATEDIF(C34, TODAY(), "m"), "")</f>
        <v/>
      </c>
      <c r="H34" s="3">
        <f>IF(OR(C34="",D34="",E34=""),"",LET(issue,C34, principal,D34, fixed,E34,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5">
      <c r="C35" s="2" t="n"/>
      <c r="D35" s="3" t="n"/>
      <c r="E35" s="4" t="n"/>
      <c r="G35">
        <f>IFERROR(DATEDIF(C35, TODAY(), "m"), "")</f>
        <v/>
      </c>
      <c r="H35" s="3">
        <f>IF(OR(C35="",D35="",E35=""),"",LET(issue,C35, principal,D35, fixed,E35,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6">
      <c r="C36" s="2" t="n"/>
      <c r="D36" s="3" t="n"/>
      <c r="E36" s="4" t="n"/>
      <c r="G36">
        <f>IFERROR(DATEDIF(C36, TODAY(), "m"), "")</f>
        <v/>
      </c>
      <c r="H36" s="3">
        <f>IF(OR(C36="",D36="",E36=""),"",LET(issue,C36, principal,D36, fixed,E36,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7">
      <c r="C37" s="2" t="n"/>
      <c r="D37" s="3" t="n"/>
      <c r="E37" s="4" t="n"/>
      <c r="G37">
        <f>IFERROR(DATEDIF(C37, TODAY(), "m"), "")</f>
        <v/>
      </c>
      <c r="H37" s="3">
        <f>IF(OR(C37="",D37="",E37=""),"",LET(issue,C37, principal,D37, fixed,E37,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8">
      <c r="C38" s="2" t="n"/>
      <c r="D38" s="3" t="n"/>
      <c r="E38" s="4" t="n"/>
      <c r="G38">
        <f>IFERROR(DATEDIF(C38, TODAY(), "m"), "")</f>
        <v/>
      </c>
      <c r="H38" s="3">
        <f>IF(OR(C38="",D38="",E38=""),"",LET(issue,C38, principal,D38, fixed,E38,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39">
      <c r="C39" s="2" t="n"/>
      <c r="D39" s="3" t="n"/>
      <c r="E39" s="4" t="n"/>
      <c r="G39">
        <f>IFERROR(DATEDIF(C39, TODAY(), "m"), "")</f>
        <v/>
      </c>
      <c r="H39" s="3">
        <f>IF(OR(C39="",D39="",E39=""),"",LET(issue,C39, principal,D39, fixed,E39,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0">
      <c r="C40" s="2" t="n"/>
      <c r="D40" s="3" t="n"/>
      <c r="E40" s="4" t="n"/>
      <c r="G40">
        <f>IFERROR(DATEDIF(C40, TODAY(), "m"), "")</f>
        <v/>
      </c>
      <c r="H40" s="3">
        <f>IF(OR(C40="",D40="",E40=""),"",LET(issue,C40, principal,D40, fixed,E40,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1">
      <c r="C41" s="2" t="n"/>
      <c r="D41" s="3" t="n"/>
      <c r="E41" s="4" t="n"/>
      <c r="G41">
        <f>IFERROR(DATEDIF(C41, TODAY(), "m"), "")</f>
        <v/>
      </c>
      <c r="H41" s="3">
        <f>IF(OR(C41="",D41="",E41=""),"",LET(issue,C41, principal,D41, fixed,E41,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2">
      <c r="C42" s="2" t="n"/>
      <c r="D42" s="3" t="n"/>
      <c r="E42" s="4" t="n"/>
      <c r="G42">
        <f>IFERROR(DATEDIF(C42, TODAY(), "m"), "")</f>
        <v/>
      </c>
      <c r="H42" s="3">
        <f>IF(OR(C42="",D42="",E42=""),"",LET(issue,C42, principal,D42, fixed,E42,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3">
      <c r="C43" s="2" t="n"/>
      <c r="D43" s="3" t="n"/>
      <c r="E43" s="4" t="n"/>
      <c r="G43">
        <f>IFERROR(DATEDIF(C43, TODAY(), "m"), "")</f>
        <v/>
      </c>
      <c r="H43" s="3">
        <f>IF(OR(C43="",D43="",E43=""),"",LET(issue,C43, principal,D43, fixed,E43,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4">
      <c r="C44" s="2" t="n"/>
      <c r="D44" s="3" t="n"/>
      <c r="E44" s="4" t="n"/>
      <c r="G44">
        <f>IFERROR(DATEDIF(C44, TODAY(), "m"), "")</f>
        <v/>
      </c>
      <c r="H44" s="3">
        <f>IF(OR(C44="",D44="",E44=""),"",LET(issue,C44, principal,D44, fixed,E44,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5">
      <c r="C45" s="2" t="n"/>
      <c r="D45" s="3" t="n"/>
      <c r="E45" s="4" t="n"/>
      <c r="G45">
        <f>IFERROR(DATEDIF(C45, TODAY(), "m"), "")</f>
        <v/>
      </c>
      <c r="H45" s="3">
        <f>IF(OR(C45="",D45="",E45=""),"",LET(issue,C45, principal,D45, fixed,E45,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6">
      <c r="C46" s="2" t="n"/>
      <c r="D46" s="3" t="n"/>
      <c r="E46" s="4" t="n"/>
      <c r="G46">
        <f>IFERROR(DATEDIF(C46, TODAY(), "m"), "")</f>
        <v/>
      </c>
      <c r="H46" s="3">
        <f>IF(OR(C46="",D46="",E46=""),"",LET(issue,C46, principal,D46, fixed,E46,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7">
      <c r="C47" s="2" t="n"/>
      <c r="D47" s="3" t="n"/>
      <c r="E47" s="4" t="n"/>
      <c r="G47">
        <f>IFERROR(DATEDIF(C47, TODAY(), "m"), "")</f>
        <v/>
      </c>
      <c r="H47" s="3">
        <f>IF(OR(C47="",D47="",E47=""),"",LET(issue,C47, principal,D47, fixed,E47,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8">
      <c r="C48" s="2" t="n"/>
      <c r="D48" s="3" t="n"/>
      <c r="E48" s="4" t="n"/>
      <c r="G48">
        <f>IFERROR(DATEDIF(C48, TODAY(), "m"), "")</f>
        <v/>
      </c>
      <c r="H48" s="3">
        <f>IF(OR(C48="",D48="",E48=""),"",LET(issue,C48, principal,D48, fixed,E48,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49">
      <c r="C49" s="2" t="n"/>
      <c r="D49" s="3" t="n"/>
      <c r="E49" s="4" t="n"/>
      <c r="G49">
        <f>IFERROR(DATEDIF(C49, TODAY(), "m"), "")</f>
        <v/>
      </c>
      <c r="H49" s="3">
        <f>IF(OR(C49="",D49="",E49=""),"",LET(issue,C49, principal,D49, fixed,E49,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0">
      <c r="C50" s="2" t="n"/>
      <c r="D50" s="3" t="n"/>
      <c r="E50" s="4" t="n"/>
      <c r="G50">
        <f>IFERROR(DATEDIF(C50, TODAY(), "m"), "")</f>
        <v/>
      </c>
      <c r="H50" s="3">
        <f>IF(OR(C50="",D50="",E50=""),"",LET(issue,C50, principal,D50, fixed,E50,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1">
      <c r="C51" s="2" t="n"/>
      <c r="D51" s="3" t="n"/>
      <c r="E51" s="4" t="n"/>
      <c r="G51">
        <f>IFERROR(DATEDIF(C51, TODAY(), "m"), "")</f>
        <v/>
      </c>
      <c r="H51" s="3">
        <f>IF(OR(C51="",D51="",E51=""),"",LET(issue,C51, principal,D51, fixed,E51,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2">
      <c r="C52" s="2" t="n"/>
      <c r="D52" s="3" t="n"/>
      <c r="E52" s="4" t="n"/>
      <c r="G52">
        <f>IFERROR(DATEDIF(C52, TODAY(), "m"), "")</f>
        <v/>
      </c>
      <c r="H52" s="3">
        <f>IF(OR(C52="",D52="",E52=""),"",LET(issue,C52, principal,D52, fixed,E52,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3">
      <c r="C53" s="2" t="n"/>
      <c r="D53" s="3" t="n"/>
      <c r="E53" s="4" t="n"/>
      <c r="G53">
        <f>IFERROR(DATEDIF(C53, TODAY(), "m"), "")</f>
        <v/>
      </c>
      <c r="H53" s="3">
        <f>IF(OR(C53="",D53="",E53=""),"",LET(issue,C53, principal,D53, fixed,E53,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4">
      <c r="C54" s="2" t="n"/>
      <c r="D54" s="3" t="n"/>
      <c r="E54" s="4" t="n"/>
      <c r="G54">
        <f>IFERROR(DATEDIF(C54, TODAY(), "m"), "")</f>
        <v/>
      </c>
      <c r="H54" s="3">
        <f>IF(OR(C54="",D54="",E54=""),"",LET(issue,C54, principal,D54, fixed,E54,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5">
      <c r="C55" s="2" t="n"/>
      <c r="D55" s="3" t="n"/>
      <c r="E55" s="4" t="n"/>
      <c r="G55">
        <f>IFERROR(DATEDIF(C55, TODAY(), "m"), "")</f>
        <v/>
      </c>
      <c r="H55" s="3">
        <f>IF(OR(C55="",D55="",E55=""),"",LET(issue,C55, principal,D55, fixed,E55,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6">
      <c r="C56" s="2" t="n"/>
      <c r="D56" s="3" t="n"/>
      <c r="E56" s="4" t="n"/>
      <c r="G56">
        <f>IFERROR(DATEDIF(C56, TODAY(), "m"), "")</f>
        <v/>
      </c>
      <c r="H56" s="3">
        <f>IF(OR(C56="",D56="",E56=""),"",LET(issue,C56, principal,D56, fixed,E56,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7">
      <c r="C57" s="2" t="n"/>
      <c r="D57" s="3" t="n"/>
      <c r="E57" s="4" t="n"/>
      <c r="G57">
        <f>IFERROR(DATEDIF(C57, TODAY(), "m"), "")</f>
        <v/>
      </c>
      <c r="H57" s="3">
        <f>IF(OR(C57="",D57="",E57=""),"",LET(issue,C57, principal,D57, fixed,E57,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8">
      <c r="C58" s="2" t="n"/>
      <c r="D58" s="3" t="n"/>
      <c r="E58" s="4" t="n"/>
      <c r="G58">
        <f>IFERROR(DATEDIF(C58, TODAY(), "m"), "")</f>
        <v/>
      </c>
      <c r="H58" s="3">
        <f>IF(OR(C58="",D58="",E58=""),"",LET(issue,C58, principal,D58, fixed,E58,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59">
      <c r="C59" s="2" t="n"/>
      <c r="D59" s="3" t="n"/>
      <c r="E59" s="4" t="n"/>
      <c r="G59">
        <f>IFERROR(DATEDIF(C59, TODAY(), "m"), "")</f>
        <v/>
      </c>
      <c r="H59" s="3">
        <f>IF(OR(C59="",D59="",E59=""),"",LET(issue,C59, principal,D59, fixed,E59,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0">
      <c r="C60" s="2" t="n"/>
      <c r="D60" s="3" t="n"/>
      <c r="E60" s="4" t="n"/>
      <c r="G60">
        <f>IFERROR(DATEDIF(C60, TODAY(), "m"), "")</f>
        <v/>
      </c>
      <c r="H60" s="3">
        <f>IF(OR(C60="",D60="",E60=""),"",LET(issue,C60, principal,D60, fixed,E60,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1">
      <c r="C61" s="2" t="n"/>
      <c r="D61" s="3" t="n"/>
      <c r="E61" s="4" t="n"/>
      <c r="G61">
        <f>IFERROR(DATEDIF(C61, TODAY(), "m"), "")</f>
        <v/>
      </c>
      <c r="H61" s="3">
        <f>IF(OR(C61="",D61="",E61=""),"",LET(issue,C61, principal,D61, fixed,E61,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2">
      <c r="C62" s="2" t="n"/>
      <c r="D62" s="3" t="n"/>
      <c r="E62" s="4" t="n"/>
      <c r="G62">
        <f>IFERROR(DATEDIF(C62, TODAY(), "m"), "")</f>
        <v/>
      </c>
      <c r="H62" s="3">
        <f>IF(OR(C62="",D62="",E62=""),"",LET(issue,C62, principal,D62, fixed,E62,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3">
      <c r="C63" s="2" t="n"/>
      <c r="D63" s="3" t="n"/>
      <c r="E63" s="4" t="n"/>
      <c r="G63">
        <f>IFERROR(DATEDIF(C63, TODAY(), "m"), "")</f>
        <v/>
      </c>
      <c r="H63" s="3">
        <f>IF(OR(C63="",D63="",E63=""),"",LET(issue,C63, principal,D63, fixed,E63,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4">
      <c r="C64" s="2" t="n"/>
      <c r="D64" s="3" t="n"/>
      <c r="E64" s="4" t="n"/>
      <c r="G64">
        <f>IFERROR(DATEDIF(C64, TODAY(), "m"), "")</f>
        <v/>
      </c>
      <c r="H64" s="3">
        <f>IF(OR(C64="",D64="",E64=""),"",LET(issue,C64, principal,D64, fixed,E64,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5">
      <c r="C65" s="2" t="n"/>
      <c r="D65" s="3" t="n"/>
      <c r="E65" s="4" t="n"/>
      <c r="G65">
        <f>IFERROR(DATEDIF(C65, TODAY(), "m"), "")</f>
        <v/>
      </c>
      <c r="H65" s="3">
        <f>IF(OR(C65="",D65="",E65=""),"",LET(issue,C65, principal,D65, fixed,E65,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6">
      <c r="C66" s="2" t="n"/>
      <c r="D66" s="3" t="n"/>
      <c r="E66" s="4" t="n"/>
      <c r="G66">
        <f>IFERROR(DATEDIF(C66, TODAY(), "m"), "")</f>
        <v/>
      </c>
      <c r="H66" s="3">
        <f>IF(OR(C66="",D66="",E66=""),"",LET(issue,C66, principal,D66, fixed,E66,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7">
      <c r="C67" s="2" t="n"/>
      <c r="D67" s="3" t="n"/>
      <c r="E67" s="4" t="n"/>
      <c r="G67">
        <f>IFERROR(DATEDIF(C67, TODAY(), "m"), "")</f>
        <v/>
      </c>
      <c r="H67" s="3">
        <f>IF(OR(C67="",D67="",E67=""),"",LET(issue,C67, principal,D67, fixed,E67,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8">
      <c r="C68" s="2" t="n"/>
      <c r="D68" s="3" t="n"/>
      <c r="E68" s="4" t="n"/>
      <c r="G68">
        <f>IFERROR(DATEDIF(C68, TODAY(), "m"), "")</f>
        <v/>
      </c>
      <c r="H68" s="3">
        <f>IF(OR(C68="",D68="",E68=""),"",LET(issue,C68, principal,D68, fixed,E68,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69">
      <c r="C69" s="2" t="n"/>
      <c r="D69" s="3" t="n"/>
      <c r="E69" s="4" t="n"/>
      <c r="G69">
        <f>IFERROR(DATEDIF(C69, TODAY(), "m"), "")</f>
        <v/>
      </c>
      <c r="H69" s="3">
        <f>IF(OR(C69="",D69="",E69=""),"",LET(issue,C69, principal,D69, fixed,E69,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0">
      <c r="C70" s="2" t="n"/>
      <c r="D70" s="3" t="n"/>
      <c r="E70" s="4" t="n"/>
      <c r="G70">
        <f>IFERROR(DATEDIF(C70, TODAY(), "m"), "")</f>
        <v/>
      </c>
      <c r="H70" s="3">
        <f>IF(OR(C70="",D70="",E70=""),"",LET(issue,C70, principal,D70, fixed,E70,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1">
      <c r="C71" s="2" t="n"/>
      <c r="D71" s="3" t="n"/>
      <c r="E71" s="4" t="n"/>
      <c r="G71">
        <f>IFERROR(DATEDIF(C71, TODAY(), "m"), "")</f>
        <v/>
      </c>
      <c r="H71" s="3">
        <f>IF(OR(C71="",D71="",E71=""),"",LET(issue,C71, principal,D71, fixed,E71,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2">
      <c r="C72" s="2" t="n"/>
      <c r="D72" s="3" t="n"/>
      <c r="E72" s="4" t="n"/>
      <c r="G72">
        <f>IFERROR(DATEDIF(C72, TODAY(), "m"), "")</f>
        <v/>
      </c>
      <c r="H72" s="3">
        <f>IF(OR(C72="",D72="",E72=""),"",LET(issue,C72, principal,D72, fixed,E72,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3">
      <c r="C73" s="2" t="n"/>
      <c r="D73" s="3" t="n"/>
      <c r="E73" s="4" t="n"/>
      <c r="G73">
        <f>IFERROR(DATEDIF(C73, TODAY(), "m"), "")</f>
        <v/>
      </c>
      <c r="H73" s="3">
        <f>IF(OR(C73="",D73="",E73=""),"",LET(issue,C73, principal,D73, fixed,E73,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4">
      <c r="C74" s="2" t="n"/>
      <c r="D74" s="3" t="n"/>
      <c r="E74" s="4" t="n"/>
      <c r="G74">
        <f>IFERROR(DATEDIF(C74, TODAY(), "m"), "")</f>
        <v/>
      </c>
      <c r="H74" s="3">
        <f>IF(OR(C74="",D74="",E74=""),"",LET(issue,C74, principal,D74, fixed,E74,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5">
      <c r="C75" s="2" t="n"/>
      <c r="D75" s="3" t="n"/>
      <c r="E75" s="4" t="n"/>
      <c r="G75">
        <f>IFERROR(DATEDIF(C75, TODAY(), "m"), "")</f>
        <v/>
      </c>
      <c r="H75" s="3">
        <f>IF(OR(C75="",D75="",E75=""),"",LET(issue,C75, principal,D75, fixed,E75,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6">
      <c r="C76" s="2" t="n"/>
      <c r="D76" s="3" t="n"/>
      <c r="E76" s="4" t="n"/>
      <c r="G76">
        <f>IFERROR(DATEDIF(C76, TODAY(), "m"), "")</f>
        <v/>
      </c>
      <c r="H76" s="3">
        <f>IF(OR(C76="",D76="",E76=""),"",LET(issue,C76, principal,D76, fixed,E76,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7">
      <c r="C77" s="2" t="n"/>
      <c r="D77" s="3" t="n"/>
      <c r="E77" s="4" t="n"/>
      <c r="G77">
        <f>IFERROR(DATEDIF(C77, TODAY(), "m"), "")</f>
        <v/>
      </c>
      <c r="H77" s="3">
        <f>IF(OR(C77="",D77="",E77=""),"",LET(issue,C77, principal,D77, fixed,E77,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8">
      <c r="C78" s="2" t="n"/>
      <c r="D78" s="3" t="n"/>
      <c r="E78" s="4" t="n"/>
      <c r="G78">
        <f>IFERROR(DATEDIF(C78, TODAY(), "m"), "")</f>
        <v/>
      </c>
      <c r="H78" s="3">
        <f>IF(OR(C78="",D78="",E78=""),"",LET(issue,C78, principal,D78, fixed,E78,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79">
      <c r="C79" s="2" t="n"/>
      <c r="D79" s="3" t="n"/>
      <c r="E79" s="4" t="n"/>
      <c r="G79">
        <f>IFERROR(DATEDIF(C79, TODAY(), "m"), "")</f>
        <v/>
      </c>
      <c r="H79" s="3">
        <f>IF(OR(C79="",D79="",E79=""),"",LET(issue,C79, principal,D79, fixed,E79,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0">
      <c r="C80" s="2" t="n"/>
      <c r="D80" s="3" t="n"/>
      <c r="E80" s="4" t="n"/>
      <c r="G80">
        <f>IFERROR(DATEDIF(C80, TODAY(), "m"), "")</f>
        <v/>
      </c>
      <c r="H80" s="3">
        <f>IF(OR(C80="",D80="",E80=""),"",LET(issue,C80, principal,D80, fixed,E80,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1">
      <c r="C81" s="2" t="n"/>
      <c r="D81" s="3" t="n"/>
      <c r="E81" s="4" t="n"/>
      <c r="G81">
        <f>IFERROR(DATEDIF(C81, TODAY(), "m"), "")</f>
        <v/>
      </c>
      <c r="H81" s="3">
        <f>IF(OR(C81="",D81="",E81=""),"",LET(issue,C81, principal,D81, fixed,E81,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2">
      <c r="C82" s="2" t="n"/>
      <c r="D82" s="3" t="n"/>
      <c r="E82" s="4" t="n"/>
      <c r="G82">
        <f>IFERROR(DATEDIF(C82, TODAY(), "m"), "")</f>
        <v/>
      </c>
      <c r="H82" s="3">
        <f>IF(OR(C82="",D82="",E82=""),"",LET(issue,C82, principal,D82, fixed,E82,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3">
      <c r="C83" s="2" t="n"/>
      <c r="D83" s="3" t="n"/>
      <c r="E83" s="4" t="n"/>
      <c r="G83">
        <f>IFERROR(DATEDIF(C83, TODAY(), "m"), "")</f>
        <v/>
      </c>
      <c r="H83" s="3">
        <f>IF(OR(C83="",D83="",E83=""),"",LET(issue,C83, principal,D83, fixed,E83,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4">
      <c r="C84" s="2" t="n"/>
      <c r="D84" s="3" t="n"/>
      <c r="E84" s="4" t="n"/>
      <c r="G84">
        <f>IFERROR(DATEDIF(C84, TODAY(), "m"), "")</f>
        <v/>
      </c>
      <c r="H84" s="3">
        <f>IF(OR(C84="",D84="",E84=""),"",LET(issue,C84, principal,D84, fixed,E84,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5">
      <c r="C85" s="2" t="n"/>
      <c r="D85" s="3" t="n"/>
      <c r="E85" s="4" t="n"/>
      <c r="G85">
        <f>IFERROR(DATEDIF(C85, TODAY(), "m"), "")</f>
        <v/>
      </c>
      <c r="H85" s="3">
        <f>IF(OR(C85="",D85="",E85=""),"",LET(issue,C85, principal,D85, fixed,E85,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6">
      <c r="C86" s="2" t="n"/>
      <c r="D86" s="3" t="n"/>
      <c r="E86" s="4" t="n"/>
      <c r="G86">
        <f>IFERROR(DATEDIF(C86, TODAY(), "m"), "")</f>
        <v/>
      </c>
      <c r="H86" s="3">
        <f>IF(OR(C86="",D86="",E86=""),"",LET(issue,C86, principal,D86, fixed,E86,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7">
      <c r="C87" s="2" t="n"/>
      <c r="D87" s="3" t="n"/>
      <c r="E87" s="4" t="n"/>
      <c r="G87">
        <f>IFERROR(DATEDIF(C87, TODAY(), "m"), "")</f>
        <v/>
      </c>
      <c r="H87" s="3">
        <f>IF(OR(C87="",D87="",E87=""),"",LET(issue,C87, principal,D87, fixed,E87,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8">
      <c r="C88" s="2" t="n"/>
      <c r="D88" s="3" t="n"/>
      <c r="E88" s="4" t="n"/>
      <c r="G88">
        <f>IFERROR(DATEDIF(C88, TODAY(), "m"), "")</f>
        <v/>
      </c>
      <c r="H88" s="3">
        <f>IF(OR(C88="",D88="",E88=""),"",LET(issue,C88, principal,D88, fixed,E88,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89">
      <c r="C89" s="2" t="n"/>
      <c r="D89" s="3" t="n"/>
      <c r="E89" s="4" t="n"/>
      <c r="G89">
        <f>IFERROR(DATEDIF(C89, TODAY(), "m"), "")</f>
        <v/>
      </c>
      <c r="H89" s="3">
        <f>IF(OR(C89="",D89="",E89=""),"",LET(issue,C89, principal,D89, fixed,E89,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0">
      <c r="C90" s="2" t="n"/>
      <c r="D90" s="3" t="n"/>
      <c r="E90" s="4" t="n"/>
      <c r="G90">
        <f>IFERROR(DATEDIF(C90, TODAY(), "m"), "")</f>
        <v/>
      </c>
      <c r="H90" s="3">
        <f>IF(OR(C90="",D90="",E90=""),"",LET(issue,C90, principal,D90, fixed,E90,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1">
      <c r="C91" s="2" t="n"/>
      <c r="D91" s="3" t="n"/>
      <c r="E91" s="4" t="n"/>
      <c r="G91">
        <f>IFERROR(DATEDIF(C91, TODAY(), "m"), "")</f>
        <v/>
      </c>
      <c r="H91" s="3">
        <f>IF(OR(C91="",D91="",E91=""),"",LET(issue,C91, principal,D91, fixed,E91,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2">
      <c r="C92" s="2" t="n"/>
      <c r="D92" s="3" t="n"/>
      <c r="E92" s="4" t="n"/>
      <c r="G92">
        <f>IFERROR(DATEDIF(C92, TODAY(), "m"), "")</f>
        <v/>
      </c>
      <c r="H92" s="3">
        <f>IF(OR(C92="",D92="",E92=""),"",LET(issue,C92, principal,D92, fixed,E92,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3">
      <c r="C93" s="2" t="n"/>
      <c r="D93" s="3" t="n"/>
      <c r="E93" s="4" t="n"/>
      <c r="G93">
        <f>IFERROR(DATEDIF(C93, TODAY(), "m"), "")</f>
        <v/>
      </c>
      <c r="H93" s="3">
        <f>IF(OR(C93="",D93="",E93=""),"",LET(issue,C93, principal,D93, fixed,E93,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4">
      <c r="C94" s="2" t="n"/>
      <c r="D94" s="3" t="n"/>
      <c r="E94" s="4" t="n"/>
      <c r="G94">
        <f>IFERROR(DATEDIF(C94, TODAY(), "m"), "")</f>
        <v/>
      </c>
      <c r="H94" s="3">
        <f>IF(OR(C94="",D94="",E94=""),"",LET(issue,C94, principal,D94, fixed,E94,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5">
      <c r="C95" s="2" t="n"/>
      <c r="D95" s="3" t="n"/>
      <c r="E95" s="4" t="n"/>
      <c r="G95">
        <f>IFERROR(DATEDIF(C95, TODAY(), "m"), "")</f>
        <v/>
      </c>
      <c r="H95" s="3">
        <f>IF(OR(C95="",D95="",E95=""),"",LET(issue,C95, principal,D95, fixed,E95,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6">
      <c r="C96" s="2" t="n"/>
      <c r="D96" s="3" t="n"/>
      <c r="E96" s="4" t="n"/>
      <c r="G96">
        <f>IFERROR(DATEDIF(C96, TODAY(), "m"), "")</f>
        <v/>
      </c>
      <c r="H96" s="3">
        <f>IF(OR(C96="",D96="",E96=""),"",LET(issue,C96, principal,D96, fixed,E96,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7">
      <c r="C97" s="2" t="n"/>
      <c r="D97" s="3" t="n"/>
      <c r="E97" s="4" t="n"/>
      <c r="G97">
        <f>IFERROR(DATEDIF(C97, TODAY(), "m"), "")</f>
        <v/>
      </c>
      <c r="H97" s="3">
        <f>IF(OR(C97="",D97="",E97=""),"",LET(issue,C97, principal,D97, fixed,E97,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8">
      <c r="C98" s="2" t="n"/>
      <c r="D98" s="3" t="n"/>
      <c r="E98" s="4" t="n"/>
      <c r="G98">
        <f>IFERROR(DATEDIF(C98, TODAY(), "m"), "")</f>
        <v/>
      </c>
      <c r="H98" s="3">
        <f>IF(OR(C98="",D98="",E98=""),"",LET(issue,C98, principal,D98, fixed,E98,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99">
      <c r="C99" s="2" t="n"/>
      <c r="D99" s="3" t="n"/>
      <c r="E99" s="4" t="n"/>
      <c r="G99">
        <f>IFERROR(DATEDIF(C99, TODAY(), "m"), "")</f>
        <v/>
      </c>
      <c r="H99" s="3">
        <f>IF(OR(C99="",D99="",E99=""),"",LET(issue,C99, principal,D99, fixed,E99,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00">
      <c r="C100" s="2" t="n"/>
      <c r="D100" s="3" t="n"/>
      <c r="E100" s="4" t="n"/>
      <c r="G100">
        <f>IFERROR(DATEDIF(C100, TODAY(), "m"), "")</f>
        <v/>
      </c>
      <c r="H100" s="3">
        <f>IF(OR(C100="",D100="",E100=""),"",LET(issue,C100, principal,D100, fixed,E100,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  <row r="101">
      <c r="C101" s="2" t="n"/>
      <c r="D101" s="3" t="n"/>
      <c r="E101" s="4" t="n"/>
      <c r="G101">
        <f>IFERROR(DATEDIF(C101, TODAY(), "m"), "")</f>
        <v/>
      </c>
      <c r="H101" s="3">
        <f>IF(OR(C101="",D101="",E101=""),"",LET(issue,C101, principal,D101, fixed,E101, months, IFERROR(DATEDIF(issue, TODAY(), "m"),0), startIdx, MATCH(issue, Rates!A:A, 1), fullPeriods, INT(months/6), monthsInPeriod, MOD(months,6), varVec, IF(fullPeriods=0, "", INDEX(Rates!B:B, SEQUENCE(fullPeriods,1, startIdx, 1))), fullProd, IF(fullPeriods=0, 1, EXP(SUM(LN(1 + ((fixed + varVec + fixed*varVec)/2))))), lastVar, INDEX(Rates!B:B, startIdx + fullPeriods), partial, POWER(1 + ((fixed + lastVar + fixed*lastVar)/2), monthsInPeriod/6), IFERROR(ROUND(principal * fullProd * partial, 2), "")))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</cols>
  <sheetData>
    <row r="1">
      <c r="A1" s="1" t="inlineStr">
        <is>
          <t>EffDate</t>
        </is>
      </c>
      <c r="B1" s="1" t="inlineStr">
        <is>
          <t>VariableRate</t>
        </is>
      </c>
    </row>
    <row r="2">
      <c r="A2" s="2" t="n">
        <v>45413</v>
      </c>
      <c r="B2" s="4" t="n">
        <v>0</v>
      </c>
    </row>
    <row r="3">
      <c r="A3" s="2" t="n">
        <v>45597</v>
      </c>
      <c r="B3" s="4" t="n">
        <v>0</v>
      </c>
    </row>
    <row r="4">
      <c r="A4" s="2" t="n">
        <v>45778</v>
      </c>
      <c r="B4" s="4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59" customWidth="1" min="1" max="1"/>
    <col width="60" customWidth="1" min="2" max="2"/>
    <col width="60" customWidth="1" min="3" max="3"/>
    <col width="60" customWidth="1" min="4" max="4"/>
    <col width="60" customWidth="1" min="5" max="5"/>
  </cols>
  <sheetData>
    <row r="1">
      <c r="A1" t="inlineStr">
        <is>
          <t>Select Bond ID:</t>
        </is>
      </c>
    </row>
    <row r="2"/>
    <row r="3">
      <c r="A3" t="inlineStr">
        <is>
          <t>IssueDate</t>
        </is>
      </c>
      <c r="B3" s="2">
        <f>IFERROR(XLOOKUP($B$1, Inventory!$A$2:$A$101, Inventory!$C$2:$C$101), "")</f>
        <v/>
      </c>
    </row>
    <row r="4">
      <c r="A4" t="inlineStr">
        <is>
          <t>PurchaseAmount</t>
        </is>
      </c>
      <c r="B4" s="3">
        <f>IFERROR(XLOOKUP($B$1, Inventory!$A$2:$A$101, Inventory!$D$2:$D$101), "")</f>
        <v/>
      </c>
    </row>
    <row r="5">
      <c r="A5" t="inlineStr">
        <is>
          <t>FixedRate</t>
        </is>
      </c>
      <c r="B5" s="4">
        <f>IFERROR(XLOOKUP($B$1, Inventory!$A$2:$A$101, Inventory!$E$2:$E$101), "")</f>
        <v/>
      </c>
    </row>
    <row r="6">
      <c r="A6" t="inlineStr">
        <is>
          <t>MonthsToProject</t>
        </is>
      </c>
      <c r="B6">
        <f>IFERROR(XLOOKUP($B$1, Inventory!$A$2:$A$101, Inventory!$F$2:$F$101), 0)</f>
        <v/>
      </c>
    </row>
    <row r="7"/>
    <row r="8">
      <c r="A8" s="1" t="inlineStr">
        <is>
          <t>Month</t>
        </is>
      </c>
      <c r="B8" s="1" t="inlineStr">
        <is>
          <t>MonthIndex</t>
        </is>
      </c>
      <c r="C8" s="1" t="inlineStr">
        <is>
          <t>VariableRate</t>
        </is>
      </c>
      <c r="D8" s="1" t="inlineStr">
        <is>
          <t>CompositeRate</t>
        </is>
      </c>
      <c r="E8" s="1" t="inlineStr">
        <is>
          <t>Value</t>
        </is>
      </c>
    </row>
    <row r="9">
      <c r="A9" s="2">
        <f>IF($B$3="" , "", EDATE($B$3, SEQUENCE($B$6+1, 1, 0, 1)))</f>
        <v/>
      </c>
      <c r="B9">
        <f>IF($B$3="" , "", SEQUENCE($B$6+1, 1, 0, 1))</f>
        <v/>
      </c>
      <c r="C9" s="4">
        <f>IF($B$3="", "", LET(m, B9#, issue, $B$3, startIdx, MATCH(issue, Rates!A:A, 1), periodIdx, INT(m/6), annIdx, startIdx + periodIdx, INDEX(Rates!B:B, annIdx)))</f>
        <v/>
      </c>
      <c r="D9" s="4">
        <f>IF($B$3="", "", LET(m, B9#, fixed, $B$5, var, C9#, fixed + var + fixed*var))</f>
        <v/>
      </c>
      <c r="E9" s="3">
        <f>IF($B$3="", "", LET(m, B9#, principal, $B$4, fixed, $B$5, maxM, $B$6, issue, $B$3, startIdx, MATCH(issue, Rates!A:A, 1), numPeriods, INT(maxM/6)+1, periodIdxVec, SEQUENCE(numPeriods,1,0,1), annIdxVec, startIdx + periodIdxVec, varVec, INDEX(Rates!B:B, annIdxVec), halfFacVec, 1 + (fixed + varVec + fixed*varVec)/2, cumProdVec, SCAN(1, halfFacVec, LAMBDA(a,x,a*x)), k, INT(m/6), r, MOD(m,6), fullProd, INDEX(cumProdVec, k+1), partial, POWER(INDEX(halfFacVec, k+1), r/6), ROUND(principal * fullProd * partial, 2)))</f>
        <v/>
      </c>
    </row>
  </sheetData>
  <dataValidations count="1">
    <dataValidation sqref="B1" showDropDown="0" showInputMessage="0" showErrorMessage="0" allowBlank="1" type="list">
      <formula1>=Inventory!$A$2:$A$101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2025-08-09T15:31:57Z</dcterms:created>
  <dcterms:modified xsi:type="dcterms:W3CDTF">2025-08-09T15:31:57Z</dcterms:modified>
</cp:coreProperties>
</file>