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itro\Desktop\CIS 17A C++ Objects\Git_Repository\VasquezGabriel_CIS_17A\Lab\Lab_Conversions\"/>
    </mc:Choice>
  </mc:AlternateContent>
  <xr:revisionPtr revIDLastSave="0" documentId="13_ncr:1_{2BDB4005-D521-4131-A714-7834111F7C3E}" xr6:coauthVersionLast="47" xr6:coauthVersionMax="47" xr10:uidLastSave="{00000000-0000-0000-0000-000000000000}"/>
  <bookViews>
    <workbookView xWindow="28680" yWindow="-120" windowWidth="29040" windowHeight="15840" xr2:uid="{3E135818-0D64-4498-9C3B-9580C5B49BC1}"/>
  </bookViews>
  <sheets>
    <sheet name="Lab_1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2" i="1" l="1"/>
  <c r="S32" i="1"/>
  <c r="P31" i="1"/>
  <c r="W42" i="1"/>
  <c r="S42" i="1"/>
  <c r="P41" i="1"/>
  <c r="W37" i="1"/>
  <c r="S37" i="1"/>
  <c r="P36" i="1"/>
  <c r="W28" i="1"/>
  <c r="S28" i="1"/>
  <c r="P27" i="1"/>
  <c r="P25" i="1"/>
  <c r="W23" i="1"/>
  <c r="S23" i="1"/>
  <c r="P22" i="1"/>
  <c r="W18" i="1"/>
  <c r="S18" i="1"/>
  <c r="P17" i="1"/>
  <c r="W13" i="1"/>
  <c r="S13" i="1"/>
  <c r="P12" i="1"/>
  <c r="P10" i="1"/>
  <c r="W8" i="1"/>
  <c r="S8" i="1"/>
  <c r="P5" i="1"/>
  <c r="E23" i="1"/>
  <c r="D23" i="1"/>
  <c r="C22" i="1"/>
  <c r="I60" i="1"/>
  <c r="E18" i="1"/>
  <c r="D18" i="1"/>
  <c r="C17" i="1"/>
  <c r="B17" i="1"/>
  <c r="E13" i="1"/>
  <c r="D13" i="1"/>
  <c r="C12" i="1"/>
  <c r="B12" i="1"/>
  <c r="I52" i="1"/>
  <c r="E8" i="1"/>
  <c r="D8" i="1"/>
</calcChain>
</file>

<file path=xl/sharedStrings.xml><?xml version="1.0" encoding="utf-8"?>
<sst xmlns="http://schemas.openxmlformats.org/spreadsheetml/2006/main" count="155" uniqueCount="143">
  <si>
    <t>Values from Base10, Base8, and Base16 can be represented in Base2. So, I just went back and forth between Base2 and the other Base values to help determine their equilvalence.</t>
  </si>
  <si>
    <t>Base 10</t>
  </si>
  <si>
    <t>Base 2</t>
  </si>
  <si>
    <t>Base 8</t>
  </si>
  <si>
    <t>Base 16</t>
  </si>
  <si>
    <t>7F</t>
  </si>
  <si>
    <t>(1*10^2)+(2*10^1)+(7*10^0)</t>
  </si>
  <si>
    <t>64+32+16+8+4+2+1</t>
  </si>
  <si>
    <t>1 111 111</t>
  </si>
  <si>
    <t>111 1111</t>
  </si>
  <si>
    <t>100+20+7</t>
  </si>
  <si>
    <t>(1*8^2)+(7*8^1)+(7*8^0)</t>
  </si>
  <si>
    <t>(7*16^1)+(15*16^0)</t>
  </si>
  <si>
    <t>Base2-to-Base10 &amp; Base10-to-Base2</t>
  </si>
  <si>
    <t>result:</t>
  </si>
  <si>
    <t>(2*10^1)+(1*10^0)</t>
  </si>
  <si>
    <t>16+4+1</t>
  </si>
  <si>
    <t>10 101</t>
  </si>
  <si>
    <t>1 0101</t>
  </si>
  <si>
    <t>Base2-to-Base8 &amp; Base8-to-Base2</t>
  </si>
  <si>
    <t>(2*8^1)+(5*8^0)</t>
  </si>
  <si>
    <t>(1*16^1)+(5*16^0)</t>
  </si>
  <si>
    <t>Base2-to-Base16 &amp; Base16-to-Base2</t>
  </si>
  <si>
    <t>(5*10^1)+(7*10^0)</t>
  </si>
  <si>
    <t>32+16+8+1</t>
  </si>
  <si>
    <t>111  001</t>
  </si>
  <si>
    <t>11 1001</t>
  </si>
  <si>
    <t>(7*8^1)+(1*8^0)</t>
  </si>
  <si>
    <t>(3*16^1)+(9*16^0)</t>
  </si>
  <si>
    <t>AB</t>
  </si>
  <si>
    <t>(1*10^2)+(7*10^1)+(1*10^0)</t>
  </si>
  <si>
    <t>128 +32+8+2+1</t>
  </si>
  <si>
    <t>10 101 011</t>
  </si>
  <si>
    <t>1010 1011</t>
  </si>
  <si>
    <t>(2*8^2)+(5*8^1)+(3*8^0)</t>
  </si>
  <si>
    <t>(10*16^1)+(11*16^0)</t>
  </si>
  <si>
    <t>1 111 011</t>
  </si>
  <si>
    <t>111 1011</t>
  </si>
  <si>
    <t>(1*10^2)+(2*10^1)+(3*10^0)</t>
  </si>
  <si>
    <t>(1*8^2)+(7*8^1)+(3*8^0)</t>
  </si>
  <si>
    <t>(7*16^1)+(11*16^0)</t>
  </si>
  <si>
    <t>(1*10^2)+(2*10^1)+(1*10^0)</t>
  </si>
  <si>
    <t>64+32+16+8+1</t>
  </si>
  <si>
    <t>1 111 001</t>
  </si>
  <si>
    <t>111 1001</t>
  </si>
  <si>
    <t>(1*8^2)+(7*8^1)+(1*8^0)</t>
  </si>
  <si>
    <t>(7*16^1)+(9*16^0)</t>
  </si>
  <si>
    <t>1A2</t>
  </si>
  <si>
    <t>(4*10^2)+(1*10^1)+(8*10^0)</t>
  </si>
  <si>
    <t>256+128+32+2</t>
  </si>
  <si>
    <t>110  100  010</t>
  </si>
  <si>
    <t>1  1010  0010</t>
  </si>
  <si>
    <t>(6*8^2)+(4*8^1)+(2*8^0)</t>
  </si>
  <si>
    <t>(1*16^2)+(10*16^1)+(2*16^0)</t>
  </si>
  <si>
    <t>Reference Conversion Table</t>
  </si>
  <si>
    <t>Decimal</t>
  </si>
  <si>
    <t>Binary</t>
  </si>
  <si>
    <t>Octal</t>
  </si>
  <si>
    <t>Hexi</t>
  </si>
  <si>
    <t>2^3</t>
  </si>
  <si>
    <t>2^4</t>
  </si>
  <si>
    <t>A</t>
  </si>
  <si>
    <t>B</t>
  </si>
  <si>
    <t>C</t>
  </si>
  <si>
    <t>D</t>
  </si>
  <si>
    <t>E</t>
  </si>
  <si>
    <t>F</t>
  </si>
  <si>
    <t>Step 1:Convert to Base 2</t>
  </si>
  <si>
    <t>Step 2: Flip the Bits(1's Compl)</t>
  </si>
  <si>
    <t>Step 3: Add 1</t>
  </si>
  <si>
    <t>Convert to Base 2</t>
  </si>
  <si>
    <t>Convert to Base 8</t>
  </si>
  <si>
    <t>convert to Base 10</t>
  </si>
  <si>
    <t>Convert to Base 16</t>
  </si>
  <si>
    <t>0_1_1_1_1_1_1_1</t>
  </si>
  <si>
    <t>1_0_0_0_0_0_0</t>
  </si>
  <si>
    <t>1_0_0_0_0_0_0_1</t>
  </si>
  <si>
    <t>10  _000  _001</t>
  </si>
  <si>
    <t>1000_0001</t>
  </si>
  <si>
    <t>(2*8^2)+(0*8^1)+(1*8^0)</t>
  </si>
  <si>
    <t>(8*16^1)+(1*16^0)</t>
  </si>
  <si>
    <t>0_0_0_1_0_1_0_1</t>
  </si>
  <si>
    <t>1_1_1_0_1_0_1_0</t>
  </si>
  <si>
    <t>1_1_1_0_1_0_1_1</t>
  </si>
  <si>
    <t>EB</t>
  </si>
  <si>
    <t>128+64+32+8+2+1</t>
  </si>
  <si>
    <t>1_1   _1_0 _1   _0_1_1</t>
  </si>
  <si>
    <t>1_1_1_0   _1_0_1_1</t>
  </si>
  <si>
    <t>(3*8^2)+(5*8^1)+(3*8^0)</t>
  </si>
  <si>
    <t>(14*16^1)+(11*16^0)</t>
  </si>
  <si>
    <t>0_0_1_1_1_0_0_1</t>
  </si>
  <si>
    <t>1_1_0_0_0_1_1_0</t>
  </si>
  <si>
    <t>1_1_0_0_0_1_1_1</t>
  </si>
  <si>
    <t>C7</t>
  </si>
  <si>
    <t>128+64+4+2+1</t>
  </si>
  <si>
    <t>1_1_  0_0_0_  1_1_1</t>
  </si>
  <si>
    <t>1_1_0_0   _0_1_1_1</t>
  </si>
  <si>
    <t>(3*8^2)+(0*8^1)+(7*8^0)</t>
  </si>
  <si>
    <t>(12*16^1)+(7*16^0)</t>
  </si>
  <si>
    <t>1_0_1_0_1_0_1_1</t>
  </si>
  <si>
    <t>0_1_0_1_0_1_0_0</t>
  </si>
  <si>
    <t>0_1_0_1_0_1_0_1</t>
  </si>
  <si>
    <t>64+16+4+1</t>
  </si>
  <si>
    <t>0_1_   0_1_0   _1_0_1</t>
  </si>
  <si>
    <t>0_1_0_1   _0_1_0_1</t>
  </si>
  <si>
    <t>(1*8^2)+(2*8^1)+(5*8^0)</t>
  </si>
  <si>
    <t>(5*16^1)+(5*16^0)</t>
  </si>
  <si>
    <t>0_0_0_0_0_1_0_1</t>
  </si>
  <si>
    <t>1_1_1_1_1_0_1_0</t>
  </si>
  <si>
    <t>1_1_1_1_1_0_1_1</t>
  </si>
  <si>
    <t>FB</t>
  </si>
  <si>
    <t>128+64+32+16+8+2+1</t>
  </si>
  <si>
    <t>1_1_   1_1_1  _0_1_1</t>
  </si>
  <si>
    <t>1_1_1_1    _1_0_1_1</t>
  </si>
  <si>
    <t>(3*8^2)+(7*8^1)+(3*8^0)</t>
  </si>
  <si>
    <t>(15*16^1)+(11*16^0)</t>
  </si>
  <si>
    <t>0_1_1_1_1_0_0_1</t>
  </si>
  <si>
    <t>1_0_0_0_0_1_1_0</t>
  </si>
  <si>
    <t>1_0_0_0_0_1_1_1</t>
  </si>
  <si>
    <t>128+4+2+1</t>
  </si>
  <si>
    <t>1_0   _0_0_0   _1_1_1</t>
  </si>
  <si>
    <t>1_0_0_0    _0_1_1_1</t>
  </si>
  <si>
    <t>(2*8^2)+(0*8^1)+(7*8^0)</t>
  </si>
  <si>
    <t>(8*16^1)+(7*16^0)</t>
  </si>
  <si>
    <t>1_1_0_1_0_0_0_1_0</t>
  </si>
  <si>
    <t>0_0_1_0_1_1_1_0_1</t>
  </si>
  <si>
    <t>0_0_1_0_1_1_1_1_0</t>
  </si>
  <si>
    <t>05E</t>
  </si>
  <si>
    <t>64+16+8+4+2</t>
  </si>
  <si>
    <t>0_0_1_   0_1_1_   1_1_0</t>
  </si>
  <si>
    <t>0_  0_1_0 _1  _1_1_1_0</t>
  </si>
  <si>
    <t>(1*8^2)+(3*8^1)+(6*8^0)</t>
  </si>
  <si>
    <t>(5*16^1)+(14*16^0)</t>
  </si>
  <si>
    <t>Given Base Numbers to solve</t>
  </si>
  <si>
    <t>2's Compliment of the given base numbers:</t>
  </si>
  <si>
    <t>0_1_1_1_1_0_1_1</t>
  </si>
  <si>
    <t>1_0_0_0_0_1_0_0</t>
  </si>
  <si>
    <t>1_0_0_0_0_1_0_1</t>
  </si>
  <si>
    <t>128+4+1</t>
  </si>
  <si>
    <t>1_0  _0_0_0_  1_0_1</t>
  </si>
  <si>
    <t>(2*8^2)+(0*8^1)+(5*8^0)</t>
  </si>
  <si>
    <t>1_0_0_0   _0_1_0_1</t>
  </si>
  <si>
    <t>(8*16^1)+(5*16^0)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</si>
</sst>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3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horizontal="right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0A4D-CEE5-41B6-997C-8411768D4277}">
  <dimension ref="A3:W64"/>
  <sheetViews>
    <sheetView tabSelected="1" topLeftCell="B26" workbookViewId="0">
      <selection activeCell="G44" sqref="G44:T60"/>
    </sheetView>
  </sheetViews>
  <sheetFormatPr defaultRowHeight="15" x14ac:dyDescent="0.25"/>
  <cols>
    <col min="2" max="2" width="21.7109375" customWidth="1"/>
    <col min="3" max="3" width="26.42578125" customWidth="1"/>
    <col min="4" max="4" width="26.28515625" customWidth="1"/>
    <col min="5" max="5" width="18.85546875" customWidth="1"/>
    <col min="6" max="6" width="8" customWidth="1"/>
    <col min="19" max="19" width="16.28515625" customWidth="1"/>
    <col min="23" max="23" width="11.5703125" customWidth="1"/>
  </cols>
  <sheetData>
    <row r="3" spans="1:23" x14ac:dyDescent="0.25">
      <c r="B3" s="51" t="s">
        <v>133</v>
      </c>
      <c r="C3" s="51"/>
      <c r="D3" s="51"/>
      <c r="E3" s="51"/>
      <c r="G3" s="45" t="s">
        <v>134</v>
      </c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 spans="1:23" x14ac:dyDescent="0.25">
      <c r="B4" s="1" t="s">
        <v>1</v>
      </c>
      <c r="C4" s="1" t="s">
        <v>2</v>
      </c>
      <c r="D4" s="1" t="s">
        <v>3</v>
      </c>
      <c r="E4" s="1" t="s">
        <v>4</v>
      </c>
      <c r="F4" s="26"/>
      <c r="G4" s="38" t="s">
        <v>67</v>
      </c>
      <c r="H4" s="38"/>
      <c r="I4" s="38"/>
      <c r="J4" s="36" t="s">
        <v>68</v>
      </c>
      <c r="K4" s="36"/>
      <c r="L4" s="36"/>
      <c r="M4" s="36" t="s">
        <v>69</v>
      </c>
      <c r="N4" s="36"/>
      <c r="O4" s="36"/>
      <c r="P4" s="36" t="s">
        <v>70</v>
      </c>
      <c r="Q4" s="36"/>
      <c r="R4" s="36" t="s">
        <v>71</v>
      </c>
      <c r="S4" s="36"/>
      <c r="T4" s="36" t="s">
        <v>72</v>
      </c>
      <c r="U4" s="36"/>
      <c r="V4" s="36" t="s">
        <v>73</v>
      </c>
      <c r="W4" s="36"/>
    </row>
    <row r="5" spans="1:23" x14ac:dyDescent="0.25">
      <c r="B5" s="3">
        <v>127</v>
      </c>
      <c r="C5" s="4">
        <v>1111111</v>
      </c>
      <c r="D5" s="5">
        <v>177</v>
      </c>
      <c r="E5" s="5" t="s">
        <v>5</v>
      </c>
      <c r="F5" s="22"/>
      <c r="G5" s="35" t="s">
        <v>74</v>
      </c>
      <c r="H5" s="35"/>
      <c r="I5" s="35"/>
      <c r="J5" s="35" t="s">
        <v>75</v>
      </c>
      <c r="K5" s="35"/>
      <c r="L5" s="35"/>
      <c r="M5" s="33" t="s">
        <v>76</v>
      </c>
      <c r="N5" s="33"/>
      <c r="O5" s="33"/>
      <c r="P5" s="33" t="str">
        <f>M5</f>
        <v>1_0_0_0_0_0_0_1</v>
      </c>
      <c r="Q5" s="33"/>
      <c r="R5" s="52">
        <v>201</v>
      </c>
      <c r="S5" s="52"/>
      <c r="T5" s="52">
        <v>-127</v>
      </c>
      <c r="U5" s="52"/>
      <c r="V5" s="52">
        <v>81</v>
      </c>
      <c r="W5" s="52"/>
    </row>
    <row r="6" spans="1:23" x14ac:dyDescent="0.25">
      <c r="A6" s="34" t="s">
        <v>6</v>
      </c>
      <c r="B6" s="34"/>
      <c r="C6" s="6" t="s">
        <v>7</v>
      </c>
      <c r="D6" s="7" t="s">
        <v>8</v>
      </c>
      <c r="E6" s="7" t="s">
        <v>9</v>
      </c>
      <c r="F6" s="23"/>
      <c r="R6" s="33" t="s">
        <v>77</v>
      </c>
      <c r="S6" s="33"/>
      <c r="V6" s="33" t="s">
        <v>78</v>
      </c>
      <c r="W6" s="33"/>
    </row>
    <row r="7" spans="1:23" x14ac:dyDescent="0.25">
      <c r="B7" s="6" t="s">
        <v>10</v>
      </c>
      <c r="C7" s="8">
        <v>127</v>
      </c>
      <c r="D7" s="6" t="s">
        <v>11</v>
      </c>
      <c r="E7" s="8" t="s">
        <v>12</v>
      </c>
      <c r="F7" s="24"/>
      <c r="G7" s="2"/>
      <c r="H7" s="2"/>
      <c r="R7" s="33" t="s">
        <v>79</v>
      </c>
      <c r="S7" s="33"/>
      <c r="V7" s="33" t="s">
        <v>80</v>
      </c>
      <c r="W7" s="33"/>
    </row>
    <row r="8" spans="1:23" x14ac:dyDescent="0.25">
      <c r="B8" s="8">
        <v>127</v>
      </c>
      <c r="D8" s="8">
        <f>(1*8^2)+(7*8^1)+(7*8^0)</f>
        <v>127</v>
      </c>
      <c r="E8" s="8">
        <f>(7*16^1)+(15*16^0)</f>
        <v>127</v>
      </c>
      <c r="F8" s="24"/>
      <c r="G8" s="2"/>
      <c r="H8" s="2"/>
      <c r="S8" s="8">
        <f>(2*8^2)+(0*8^1)+(1*8^0)</f>
        <v>129</v>
      </c>
      <c r="W8" s="8">
        <f>(8*16^1)+(1*16^0)</f>
        <v>129</v>
      </c>
    </row>
    <row r="10" spans="1:23" ht="15" customHeight="1" x14ac:dyDescent="0.25">
      <c r="B10" s="4">
        <v>21</v>
      </c>
      <c r="C10" s="11">
        <v>10101</v>
      </c>
      <c r="D10" s="4">
        <v>25</v>
      </c>
      <c r="E10" s="4">
        <v>15</v>
      </c>
      <c r="F10" s="22"/>
      <c r="G10" s="33" t="s">
        <v>81</v>
      </c>
      <c r="H10" s="33"/>
      <c r="I10" s="33"/>
      <c r="J10" s="33" t="s">
        <v>82</v>
      </c>
      <c r="K10" s="33"/>
      <c r="L10" s="33"/>
      <c r="M10" s="33" t="s">
        <v>83</v>
      </c>
      <c r="N10" s="33"/>
      <c r="O10" s="33"/>
      <c r="P10" s="33" t="str">
        <f>M10</f>
        <v>1_1_1_0_1_0_1_1</v>
      </c>
      <c r="Q10" s="33"/>
      <c r="R10" s="52">
        <v>353</v>
      </c>
      <c r="S10" s="52"/>
      <c r="T10" s="52">
        <v>-21</v>
      </c>
      <c r="U10" s="52"/>
      <c r="V10" s="52" t="s">
        <v>84</v>
      </c>
      <c r="W10" s="52"/>
    </row>
    <row r="11" spans="1:23" x14ac:dyDescent="0.25">
      <c r="B11" s="6" t="s">
        <v>15</v>
      </c>
      <c r="C11" s="6" t="s">
        <v>16</v>
      </c>
      <c r="D11" s="7" t="s">
        <v>17</v>
      </c>
      <c r="E11" s="7" t="s">
        <v>18</v>
      </c>
      <c r="F11" s="23"/>
      <c r="G11" s="2"/>
      <c r="H11" s="2"/>
      <c r="P11" s="34" t="s">
        <v>85</v>
      </c>
      <c r="Q11" s="34"/>
      <c r="R11" s="33" t="s">
        <v>86</v>
      </c>
      <c r="S11" s="33"/>
      <c r="V11" s="33" t="s">
        <v>87</v>
      </c>
      <c r="W11" s="33"/>
    </row>
    <row r="12" spans="1:23" x14ac:dyDescent="0.25">
      <c r="B12" s="8">
        <f>(2*10^1)+(1*10^0)</f>
        <v>21</v>
      </c>
      <c r="C12" s="8">
        <f>16+4+1</f>
        <v>21</v>
      </c>
      <c r="D12" s="6" t="s">
        <v>20</v>
      </c>
      <c r="E12" s="6" t="s">
        <v>21</v>
      </c>
      <c r="F12" s="25"/>
      <c r="G12" s="2"/>
      <c r="H12" s="2"/>
      <c r="P12" s="8">
        <f>(128+64+32+8+2+1)</f>
        <v>235</v>
      </c>
      <c r="Q12" s="34" t="s">
        <v>88</v>
      </c>
      <c r="R12" s="34"/>
      <c r="S12" s="34"/>
      <c r="V12" s="33" t="s">
        <v>89</v>
      </c>
      <c r="W12" s="33"/>
    </row>
    <row r="13" spans="1:23" x14ac:dyDescent="0.25">
      <c r="D13" s="8">
        <f>(2*8^1)+(5*8^0)</f>
        <v>21</v>
      </c>
      <c r="E13" s="8">
        <f>(1*16^1)+(5*16^0)</f>
        <v>21</v>
      </c>
      <c r="F13" s="24"/>
      <c r="S13" s="8">
        <f>(3*8^2)+(5*8^1)+(3*8^0)</f>
        <v>235</v>
      </c>
      <c r="W13" s="8">
        <f>(14*16^1)+(11*16^0)</f>
        <v>235</v>
      </c>
    </row>
    <row r="14" spans="1:23" x14ac:dyDescent="0.25">
      <c r="H14" s="12"/>
    </row>
    <row r="15" spans="1:23" x14ac:dyDescent="0.25">
      <c r="B15" s="4">
        <v>57</v>
      </c>
      <c r="C15" s="4">
        <v>111001</v>
      </c>
      <c r="D15" s="11">
        <v>71</v>
      </c>
      <c r="E15" s="4">
        <v>39</v>
      </c>
      <c r="F15" s="22"/>
      <c r="G15" s="35" t="s">
        <v>90</v>
      </c>
      <c r="H15" s="35"/>
      <c r="I15" s="35"/>
      <c r="J15" s="33" t="s">
        <v>91</v>
      </c>
      <c r="K15" s="33"/>
      <c r="L15" s="33"/>
      <c r="M15" s="33" t="s">
        <v>92</v>
      </c>
      <c r="N15" s="33"/>
      <c r="O15" s="33"/>
      <c r="P15" s="33" t="s">
        <v>91</v>
      </c>
      <c r="Q15" s="33"/>
      <c r="R15" s="52">
        <v>307</v>
      </c>
      <c r="S15" s="52"/>
      <c r="T15" s="52">
        <v>-57</v>
      </c>
      <c r="U15" s="52"/>
      <c r="V15" s="52" t="s">
        <v>93</v>
      </c>
      <c r="W15" s="52"/>
    </row>
    <row r="16" spans="1:23" x14ac:dyDescent="0.25">
      <c r="B16" s="6" t="s">
        <v>23</v>
      </c>
      <c r="C16" s="6" t="s">
        <v>24</v>
      </c>
      <c r="D16" s="6" t="s">
        <v>25</v>
      </c>
      <c r="E16" s="6" t="s">
        <v>26</v>
      </c>
      <c r="F16" s="25"/>
      <c r="G16" s="2"/>
      <c r="H16" s="2"/>
      <c r="P16" s="33" t="s">
        <v>94</v>
      </c>
      <c r="Q16" s="33"/>
      <c r="R16" s="33" t="s">
        <v>95</v>
      </c>
      <c r="S16" s="33"/>
      <c r="V16" s="33" t="s">
        <v>96</v>
      </c>
      <c r="W16" s="33"/>
    </row>
    <row r="17" spans="1:23" x14ac:dyDescent="0.25">
      <c r="B17" s="8">
        <f>(5*10^1)+(7*10^0)</f>
        <v>57</v>
      </c>
      <c r="C17" s="8">
        <f>32+16+8+1</f>
        <v>57</v>
      </c>
      <c r="D17" s="6" t="s">
        <v>27</v>
      </c>
      <c r="E17" s="8" t="s">
        <v>28</v>
      </c>
      <c r="F17" s="24"/>
      <c r="P17" s="8">
        <f>(128+64+4+2+1)</f>
        <v>199</v>
      </c>
      <c r="Q17" s="34" t="s">
        <v>97</v>
      </c>
      <c r="R17" s="34"/>
      <c r="S17" s="34"/>
      <c r="V17" s="33" t="s">
        <v>98</v>
      </c>
      <c r="W17" s="33"/>
    </row>
    <row r="18" spans="1:23" ht="15" customHeight="1" x14ac:dyDescent="0.25">
      <c r="D18" s="6">
        <f>(7*8^1)+(1*8^0)</f>
        <v>57</v>
      </c>
      <c r="E18" s="8">
        <f>(3*16^1)+(9*16^0)</f>
        <v>57</v>
      </c>
      <c r="F18" s="24"/>
      <c r="H18" s="12"/>
      <c r="S18" s="8">
        <f>(3*8^2)+(0*8^1)+(7*8^0)</f>
        <v>199</v>
      </c>
      <c r="W18" s="8">
        <f>(12*16^1)+(7*16^0)</f>
        <v>199</v>
      </c>
    </row>
    <row r="20" spans="1:23" ht="15" customHeight="1" x14ac:dyDescent="0.25">
      <c r="B20" s="14">
        <v>171</v>
      </c>
      <c r="C20" s="14">
        <v>10101011</v>
      </c>
      <c r="D20" s="4">
        <v>253</v>
      </c>
      <c r="E20" s="11" t="s">
        <v>29</v>
      </c>
      <c r="F20" s="28"/>
      <c r="G20" s="33" t="s">
        <v>99</v>
      </c>
      <c r="H20" s="33"/>
      <c r="I20" s="33"/>
      <c r="J20" s="33" t="s">
        <v>100</v>
      </c>
      <c r="K20" s="33"/>
      <c r="L20" s="33"/>
      <c r="M20" s="33" t="s">
        <v>101</v>
      </c>
      <c r="N20" s="33"/>
      <c r="O20" s="33"/>
      <c r="P20" s="33" t="s">
        <v>101</v>
      </c>
      <c r="Q20" s="33"/>
      <c r="R20" s="52">
        <v>125</v>
      </c>
      <c r="S20" s="52"/>
      <c r="T20" s="52">
        <v>-171</v>
      </c>
      <c r="U20" s="52"/>
      <c r="V20" s="52">
        <v>55</v>
      </c>
      <c r="W20" s="52"/>
    </row>
    <row r="21" spans="1:23" x14ac:dyDescent="0.25">
      <c r="A21" s="34" t="s">
        <v>30</v>
      </c>
      <c r="B21" s="34"/>
      <c r="C21" s="6" t="s">
        <v>31</v>
      </c>
      <c r="D21" s="6" t="s">
        <v>32</v>
      </c>
      <c r="E21" s="6" t="s">
        <v>33</v>
      </c>
      <c r="F21" s="31"/>
      <c r="P21" s="33" t="s">
        <v>102</v>
      </c>
      <c r="Q21" s="33"/>
      <c r="R21" s="33" t="s">
        <v>103</v>
      </c>
      <c r="S21" s="33"/>
      <c r="V21" s="33" t="s">
        <v>104</v>
      </c>
      <c r="W21" s="33"/>
    </row>
    <row r="22" spans="1:23" x14ac:dyDescent="0.25">
      <c r="C22" s="8">
        <f>128 +32+8+2+1</f>
        <v>171</v>
      </c>
      <c r="D22" s="6" t="s">
        <v>34</v>
      </c>
      <c r="E22" s="6" t="s">
        <v>35</v>
      </c>
      <c r="F22" s="25"/>
      <c r="P22" s="8">
        <f>(64+16+4+1)</f>
        <v>85</v>
      </c>
      <c r="Q22" s="34" t="s">
        <v>105</v>
      </c>
      <c r="R22" s="34"/>
      <c r="S22" s="34"/>
      <c r="V22" s="33" t="s">
        <v>106</v>
      </c>
      <c r="W22" s="33"/>
    </row>
    <row r="23" spans="1:23" x14ac:dyDescent="0.25">
      <c r="D23" s="8">
        <f>(2*8^2)+(5*8^1)+(3*8^0)</f>
        <v>171</v>
      </c>
      <c r="E23" s="8">
        <f>(10*16^1)+(11*16^0)</f>
        <v>171</v>
      </c>
      <c r="F23" s="24"/>
      <c r="S23" s="8">
        <f>(1*8^2)+(2*8^1)+(5*8^0)</f>
        <v>85</v>
      </c>
      <c r="W23" s="8">
        <f>(5*16^1)+(5*16^0)</f>
        <v>85</v>
      </c>
    </row>
    <row r="25" spans="1:23" x14ac:dyDescent="0.25">
      <c r="B25" s="4">
        <v>5</v>
      </c>
      <c r="C25" s="11">
        <v>101</v>
      </c>
      <c r="D25" s="4">
        <v>5</v>
      </c>
      <c r="E25" s="4">
        <v>5</v>
      </c>
      <c r="F25" s="22"/>
      <c r="G25" s="33" t="s">
        <v>107</v>
      </c>
      <c r="H25" s="33"/>
      <c r="I25" s="33"/>
      <c r="J25" s="33" t="s">
        <v>108</v>
      </c>
      <c r="K25" s="33"/>
      <c r="L25" s="33"/>
      <c r="M25" s="33" t="s">
        <v>109</v>
      </c>
      <c r="N25" s="33"/>
      <c r="O25" s="33"/>
      <c r="P25" s="33" t="str">
        <f>M25</f>
        <v>1_1_1_1_1_0_1_1</v>
      </c>
      <c r="Q25" s="33"/>
      <c r="R25" s="52">
        <v>373</v>
      </c>
      <c r="S25" s="52"/>
      <c r="T25" s="52">
        <v>-5</v>
      </c>
      <c r="U25" s="52"/>
      <c r="V25" s="52" t="s">
        <v>110</v>
      </c>
      <c r="W25" s="52"/>
    </row>
    <row r="26" spans="1:23" x14ac:dyDescent="0.25">
      <c r="B26" s="15"/>
      <c r="C26" s="15"/>
      <c r="D26" s="15"/>
      <c r="E26" s="15"/>
      <c r="F26" s="15"/>
      <c r="P26" s="33" t="s">
        <v>111</v>
      </c>
      <c r="Q26" s="33"/>
      <c r="R26" s="33" t="s">
        <v>112</v>
      </c>
      <c r="S26" s="33"/>
      <c r="V26" s="33" t="s">
        <v>113</v>
      </c>
      <c r="W26" s="33"/>
    </row>
    <row r="27" spans="1:23" x14ac:dyDescent="0.25">
      <c r="P27" s="8">
        <f>(128+64+32+16+8+2+1)</f>
        <v>251</v>
      </c>
      <c r="Q27" s="34" t="s">
        <v>114</v>
      </c>
      <c r="R27" s="34"/>
      <c r="S27" s="34"/>
      <c r="V27" s="33" t="s">
        <v>115</v>
      </c>
      <c r="W27" s="33"/>
    </row>
    <row r="28" spans="1:23" x14ac:dyDescent="0.25">
      <c r="S28" s="20">
        <f>(3*8^2)+(7*8^1)+(3*8^0)</f>
        <v>251</v>
      </c>
      <c r="W28" s="20">
        <f>(15*16^1)+(11*16^0)</f>
        <v>251</v>
      </c>
    </row>
    <row r="29" spans="1:23" ht="15" customHeight="1" x14ac:dyDescent="0.25">
      <c r="B29" s="11">
        <v>123</v>
      </c>
      <c r="C29" s="7">
        <v>1111011</v>
      </c>
      <c r="D29" s="7" t="s">
        <v>36</v>
      </c>
      <c r="E29" s="7" t="s">
        <v>37</v>
      </c>
      <c r="F29" s="23"/>
      <c r="G29" s="33" t="s">
        <v>135</v>
      </c>
      <c r="H29" s="33"/>
      <c r="I29" s="33"/>
      <c r="J29" s="33" t="s">
        <v>136</v>
      </c>
      <c r="K29" s="33"/>
      <c r="L29" s="33"/>
      <c r="M29" s="33" t="s">
        <v>137</v>
      </c>
      <c r="N29" s="33"/>
      <c r="O29" s="33"/>
      <c r="P29" s="33" t="s">
        <v>137</v>
      </c>
      <c r="Q29" s="33"/>
      <c r="R29" s="33">
        <v>205</v>
      </c>
      <c r="S29" s="33"/>
      <c r="T29" s="33">
        <v>-123</v>
      </c>
      <c r="U29" s="33"/>
      <c r="V29" s="33">
        <v>85</v>
      </c>
      <c r="W29" s="33"/>
    </row>
    <row r="30" spans="1:23" x14ac:dyDescent="0.25">
      <c r="A30" s="40" t="s">
        <v>38</v>
      </c>
      <c r="B30" s="41"/>
      <c r="C30" s="16" t="s">
        <v>7</v>
      </c>
      <c r="D30" s="16" t="s">
        <v>39</v>
      </c>
      <c r="E30" s="16" t="s">
        <v>40</v>
      </c>
      <c r="F30" s="25"/>
      <c r="P30" s="33" t="s">
        <v>138</v>
      </c>
      <c r="Q30" s="33"/>
      <c r="R30" s="33" t="s">
        <v>139</v>
      </c>
      <c r="S30" s="33"/>
      <c r="V30" s="33" t="s">
        <v>141</v>
      </c>
      <c r="W30" s="33"/>
    </row>
    <row r="31" spans="1:23" x14ac:dyDescent="0.25">
      <c r="B31" s="15"/>
      <c r="C31" s="17"/>
      <c r="D31" s="7">
        <v>123</v>
      </c>
      <c r="E31" s="7">
        <v>123</v>
      </c>
      <c r="F31" s="23"/>
      <c r="P31" s="8">
        <f>128+4+1</f>
        <v>133</v>
      </c>
      <c r="Q31" s="33" t="s">
        <v>140</v>
      </c>
      <c r="R31" s="33"/>
      <c r="S31" s="33"/>
      <c r="V31" s="33" t="s">
        <v>142</v>
      </c>
      <c r="W31" s="33"/>
    </row>
    <row r="32" spans="1:23" x14ac:dyDescent="0.25">
      <c r="B32" s="15"/>
      <c r="C32" s="15"/>
      <c r="D32" s="15"/>
      <c r="E32" s="15"/>
      <c r="F32" s="15"/>
      <c r="S32" s="8">
        <f>(2*8^2)+(0*8^1)+(5*8^0)</f>
        <v>133</v>
      </c>
      <c r="W32" s="8">
        <f>(8*16^1)+(5*16^0)</f>
        <v>133</v>
      </c>
    </row>
    <row r="33" spans="1:23" x14ac:dyDescent="0.25">
      <c r="B33" s="15"/>
      <c r="C33" s="15"/>
      <c r="D33" s="15"/>
      <c r="E33" s="15"/>
      <c r="F33" s="15"/>
    </row>
    <row r="34" spans="1:23" x14ac:dyDescent="0.25">
      <c r="B34" s="11">
        <v>121</v>
      </c>
      <c r="C34" s="4">
        <v>1111001</v>
      </c>
      <c r="D34" s="4">
        <v>171</v>
      </c>
      <c r="E34" s="4">
        <v>79</v>
      </c>
      <c r="F34" s="22"/>
      <c r="G34" s="33" t="s">
        <v>116</v>
      </c>
      <c r="H34" s="33"/>
      <c r="I34" s="33"/>
      <c r="J34" s="33" t="s">
        <v>117</v>
      </c>
      <c r="K34" s="33"/>
      <c r="L34" s="33"/>
      <c r="M34" s="33" t="s">
        <v>118</v>
      </c>
      <c r="N34" s="33"/>
      <c r="O34" s="33"/>
      <c r="P34" s="33" t="s">
        <v>118</v>
      </c>
      <c r="Q34" s="33"/>
      <c r="R34" s="52">
        <v>207</v>
      </c>
      <c r="S34" s="52"/>
      <c r="T34" s="52">
        <v>-12</v>
      </c>
      <c r="U34" s="52"/>
      <c r="V34" s="52">
        <v>87</v>
      </c>
      <c r="W34" s="52"/>
    </row>
    <row r="35" spans="1:23" x14ac:dyDescent="0.25">
      <c r="A35" s="40" t="s">
        <v>41</v>
      </c>
      <c r="B35" s="42"/>
      <c r="C35" s="18" t="s">
        <v>42</v>
      </c>
      <c r="D35" s="19" t="s">
        <v>43</v>
      </c>
      <c r="E35" s="19" t="s">
        <v>44</v>
      </c>
      <c r="F35" s="23"/>
      <c r="P35" s="33" t="s">
        <v>119</v>
      </c>
      <c r="Q35" s="33"/>
      <c r="R35" s="33" t="s">
        <v>120</v>
      </c>
      <c r="S35" s="33"/>
      <c r="V35" s="33" t="s">
        <v>121</v>
      </c>
      <c r="W35" s="33"/>
    </row>
    <row r="36" spans="1:23" x14ac:dyDescent="0.25">
      <c r="C36" s="8">
        <v>121</v>
      </c>
      <c r="D36" s="16" t="s">
        <v>45</v>
      </c>
      <c r="E36" s="16" t="s">
        <v>46</v>
      </c>
      <c r="F36" s="25"/>
      <c r="P36" s="8">
        <f>(128+4+2+1)</f>
        <v>135</v>
      </c>
      <c r="Q36" s="34" t="s">
        <v>122</v>
      </c>
      <c r="R36" s="34"/>
      <c r="S36" s="34"/>
      <c r="V36" s="33" t="s">
        <v>123</v>
      </c>
      <c r="W36" s="33"/>
    </row>
    <row r="37" spans="1:23" x14ac:dyDescent="0.25">
      <c r="D37" s="8">
        <v>121</v>
      </c>
      <c r="E37" s="8">
        <v>121</v>
      </c>
      <c r="F37" s="24"/>
      <c r="S37" s="8">
        <f>(2*8^2)+(0*8^1)+(7*8^0)</f>
        <v>135</v>
      </c>
      <c r="W37" s="8">
        <f>(8*16^1)+(7*16^0)</f>
        <v>135</v>
      </c>
    </row>
    <row r="39" spans="1:23" x14ac:dyDescent="0.25">
      <c r="B39" s="4">
        <v>418</v>
      </c>
      <c r="C39" s="4">
        <v>110100010</v>
      </c>
      <c r="D39" s="4">
        <v>642</v>
      </c>
      <c r="E39" s="11" t="s">
        <v>47</v>
      </c>
      <c r="F39" s="28"/>
      <c r="G39" s="33" t="s">
        <v>124</v>
      </c>
      <c r="H39" s="33"/>
      <c r="I39" s="33"/>
      <c r="J39" s="33" t="s">
        <v>125</v>
      </c>
      <c r="K39" s="33"/>
      <c r="L39" s="33"/>
      <c r="M39" s="33" t="s">
        <v>126</v>
      </c>
      <c r="N39" s="33"/>
      <c r="O39" s="33"/>
      <c r="P39" s="33" t="s">
        <v>126</v>
      </c>
      <c r="Q39" s="33"/>
      <c r="R39" s="52">
        <v>136</v>
      </c>
      <c r="S39" s="52"/>
      <c r="T39" s="52">
        <v>-418</v>
      </c>
      <c r="U39" s="52"/>
      <c r="V39" s="52" t="s">
        <v>127</v>
      </c>
      <c r="W39" s="52"/>
    </row>
    <row r="40" spans="1:23" x14ac:dyDescent="0.25">
      <c r="A40" s="34" t="s">
        <v>48</v>
      </c>
      <c r="B40" s="34"/>
      <c r="C40" s="20" t="s">
        <v>49</v>
      </c>
      <c r="D40" s="21" t="s">
        <v>50</v>
      </c>
      <c r="E40" s="21" t="s">
        <v>51</v>
      </c>
      <c r="F40" s="23"/>
      <c r="P40" s="33" t="s">
        <v>128</v>
      </c>
      <c r="Q40" s="33"/>
      <c r="R40" s="33" t="s">
        <v>129</v>
      </c>
      <c r="S40" s="33"/>
      <c r="V40" s="33" t="s">
        <v>130</v>
      </c>
      <c r="W40" s="33"/>
    </row>
    <row r="41" spans="1:23" x14ac:dyDescent="0.25">
      <c r="C41" s="8">
        <v>418</v>
      </c>
      <c r="D41" s="16" t="s">
        <v>52</v>
      </c>
      <c r="E41" s="37" t="s">
        <v>53</v>
      </c>
      <c r="F41" s="50"/>
      <c r="P41" s="8">
        <f>64+16+8+4+2</f>
        <v>94</v>
      </c>
      <c r="Q41" s="33" t="s">
        <v>131</v>
      </c>
      <c r="R41" s="33"/>
      <c r="S41" s="33"/>
      <c r="U41" s="32"/>
      <c r="V41" s="33" t="s">
        <v>132</v>
      </c>
      <c r="W41" s="33"/>
    </row>
    <row r="42" spans="1:23" x14ac:dyDescent="0.25">
      <c r="D42" s="8">
        <v>418</v>
      </c>
      <c r="E42" s="29">
        <v>418</v>
      </c>
      <c r="F42" s="24"/>
      <c r="S42" s="8">
        <f>(1*8^2)+(3*8^1)+(6*8^0)</f>
        <v>94</v>
      </c>
      <c r="W42" s="8">
        <f>(5*16^1)+(14*16^0)</f>
        <v>94</v>
      </c>
    </row>
    <row r="44" spans="1:23" ht="18.75" x14ac:dyDescent="0.3">
      <c r="B44" s="46" t="s">
        <v>54</v>
      </c>
      <c r="C44" s="47"/>
      <c r="D44" s="47"/>
      <c r="E44" s="48"/>
      <c r="F44" s="27"/>
      <c r="G44" s="43" t="s">
        <v>0</v>
      </c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</row>
    <row r="45" spans="1:23" x14ac:dyDescent="0.25">
      <c r="B45" s="49" t="s">
        <v>1</v>
      </c>
      <c r="C45" s="49" t="s">
        <v>2</v>
      </c>
      <c r="D45" s="49" t="s">
        <v>3</v>
      </c>
      <c r="E45" s="49" t="s">
        <v>4</v>
      </c>
      <c r="F45" s="28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</row>
    <row r="46" spans="1:23" x14ac:dyDescent="0.25">
      <c r="B46" s="7" t="s">
        <v>55</v>
      </c>
      <c r="C46" s="7" t="s">
        <v>56</v>
      </c>
      <c r="D46" s="7" t="s">
        <v>57</v>
      </c>
      <c r="E46" s="7" t="s">
        <v>58</v>
      </c>
      <c r="F46" s="2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23" x14ac:dyDescent="0.25">
      <c r="B47" s="7"/>
      <c r="C47" s="7"/>
      <c r="D47" s="7" t="s">
        <v>59</v>
      </c>
      <c r="E47" s="7" t="s">
        <v>60</v>
      </c>
      <c r="F47" s="2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23" x14ac:dyDescent="0.25">
      <c r="B48" s="7">
        <v>0</v>
      </c>
      <c r="C48" s="7">
        <v>0</v>
      </c>
      <c r="D48" s="7">
        <v>0</v>
      </c>
      <c r="E48" s="7">
        <v>0</v>
      </c>
      <c r="F48" s="23"/>
    </row>
    <row r="49" spans="2:20" x14ac:dyDescent="0.25">
      <c r="B49" s="7">
        <v>1</v>
      </c>
      <c r="C49" s="7">
        <v>1</v>
      </c>
      <c r="D49" s="7">
        <v>1</v>
      </c>
      <c r="E49" s="7">
        <v>1</v>
      </c>
      <c r="F49" s="23"/>
      <c r="G49" s="35" t="s">
        <v>13</v>
      </c>
      <c r="H49" s="35"/>
      <c r="I49" s="9"/>
    </row>
    <row r="50" spans="2:20" x14ac:dyDescent="0.25">
      <c r="B50" s="7">
        <v>2</v>
      </c>
      <c r="C50" s="7">
        <v>10</v>
      </c>
      <c r="D50" s="7">
        <v>2</v>
      </c>
      <c r="E50" s="7">
        <v>2</v>
      </c>
      <c r="F50" s="23"/>
      <c r="G50" s="35"/>
      <c r="H50" s="35"/>
      <c r="I50" s="10">
        <v>256</v>
      </c>
      <c r="J50" s="8">
        <v>128</v>
      </c>
      <c r="K50" s="8">
        <v>64</v>
      </c>
      <c r="L50" s="8">
        <v>32</v>
      </c>
      <c r="M50" s="8">
        <v>16</v>
      </c>
      <c r="N50" s="8">
        <v>8</v>
      </c>
      <c r="O50" s="8">
        <v>4</v>
      </c>
      <c r="P50" s="8">
        <v>2</v>
      </c>
      <c r="Q50" s="8">
        <v>1</v>
      </c>
      <c r="R50" s="30"/>
      <c r="S50" s="30"/>
      <c r="T50" s="30"/>
    </row>
    <row r="51" spans="2:20" x14ac:dyDescent="0.25">
      <c r="B51" s="7">
        <v>3</v>
      </c>
      <c r="C51" s="7">
        <v>11</v>
      </c>
      <c r="D51" s="7">
        <v>3</v>
      </c>
      <c r="E51" s="7">
        <v>3</v>
      </c>
      <c r="F51" s="23"/>
      <c r="I51" s="8">
        <v>0</v>
      </c>
      <c r="J51" s="8">
        <v>0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8">
        <v>1</v>
      </c>
      <c r="Q51" s="8">
        <v>1</v>
      </c>
      <c r="R51" s="30"/>
      <c r="S51" s="30"/>
      <c r="T51" s="30"/>
    </row>
    <row r="52" spans="2:20" x14ac:dyDescent="0.25">
      <c r="B52" s="7">
        <v>4</v>
      </c>
      <c r="C52" s="7">
        <v>100</v>
      </c>
      <c r="D52" s="7">
        <v>4</v>
      </c>
      <c r="E52" s="7">
        <v>4</v>
      </c>
      <c r="F52" s="23"/>
      <c r="H52" s="12" t="s">
        <v>14</v>
      </c>
      <c r="I52" s="44">
        <f>K50+L50+M50+N50+O50+P50+Q50</f>
        <v>127</v>
      </c>
      <c r="J52" s="44"/>
      <c r="K52" s="13"/>
    </row>
    <row r="53" spans="2:20" x14ac:dyDescent="0.25">
      <c r="B53" s="7">
        <v>5</v>
      </c>
      <c r="C53" s="7">
        <v>101</v>
      </c>
      <c r="D53" s="7">
        <v>5</v>
      </c>
      <c r="E53" s="7">
        <v>5</v>
      </c>
      <c r="F53" s="23"/>
      <c r="G53" s="35" t="s">
        <v>19</v>
      </c>
      <c r="H53" s="35"/>
      <c r="I53" s="9"/>
    </row>
    <row r="54" spans="2:20" x14ac:dyDescent="0.25">
      <c r="B54" s="7">
        <v>6</v>
      </c>
      <c r="C54" s="7">
        <v>110</v>
      </c>
      <c r="D54" s="7">
        <v>6</v>
      </c>
      <c r="E54" s="7">
        <v>6</v>
      </c>
      <c r="F54" s="23"/>
      <c r="G54" s="35"/>
      <c r="H54" s="35"/>
      <c r="I54" s="8">
        <v>4</v>
      </c>
      <c r="J54" s="8">
        <v>2</v>
      </c>
      <c r="K54" s="8">
        <v>1</v>
      </c>
    </row>
    <row r="55" spans="2:20" x14ac:dyDescent="0.25">
      <c r="B55" s="7">
        <v>7</v>
      </c>
      <c r="C55" s="7">
        <v>111</v>
      </c>
      <c r="D55" s="7">
        <v>7</v>
      </c>
      <c r="E55" s="7">
        <v>7</v>
      </c>
      <c r="F55" s="23"/>
      <c r="I55" s="8">
        <v>0</v>
      </c>
      <c r="J55" s="8">
        <v>1</v>
      </c>
      <c r="K55" s="8">
        <v>1</v>
      </c>
    </row>
    <row r="56" spans="2:20" x14ac:dyDescent="0.25">
      <c r="B56" s="7">
        <v>8</v>
      </c>
      <c r="C56" s="7">
        <v>1000</v>
      </c>
      <c r="D56" s="7">
        <v>10</v>
      </c>
      <c r="E56" s="7">
        <v>8</v>
      </c>
      <c r="F56" s="23"/>
      <c r="H56" s="12" t="s">
        <v>14</v>
      </c>
      <c r="I56" s="39">
        <v>2</v>
      </c>
      <c r="J56" s="39"/>
      <c r="K56" s="13"/>
    </row>
    <row r="57" spans="2:20" x14ac:dyDescent="0.25">
      <c r="B57" s="7">
        <v>9</v>
      </c>
      <c r="C57" s="7">
        <v>1001</v>
      </c>
      <c r="D57" s="7">
        <v>11</v>
      </c>
      <c r="E57" s="7">
        <v>9</v>
      </c>
      <c r="F57" s="23"/>
      <c r="G57" s="35" t="s">
        <v>22</v>
      </c>
      <c r="H57" s="35"/>
      <c r="I57" s="9"/>
    </row>
    <row r="58" spans="2:20" x14ac:dyDescent="0.25">
      <c r="B58" s="7">
        <v>10</v>
      </c>
      <c r="C58" s="7">
        <v>1010</v>
      </c>
      <c r="D58" s="7">
        <v>12</v>
      </c>
      <c r="E58" s="7" t="s">
        <v>61</v>
      </c>
      <c r="F58" s="23"/>
      <c r="G58" s="35"/>
      <c r="H58" s="35"/>
      <c r="I58" s="8">
        <v>8</v>
      </c>
      <c r="J58" s="8">
        <v>4</v>
      </c>
      <c r="K58" s="8">
        <v>2</v>
      </c>
      <c r="L58" s="8">
        <v>1</v>
      </c>
    </row>
    <row r="59" spans="2:20" x14ac:dyDescent="0.25">
      <c r="B59" s="7">
        <v>11</v>
      </c>
      <c r="C59" s="7">
        <v>1011</v>
      </c>
      <c r="D59" s="7">
        <v>13</v>
      </c>
      <c r="E59" s="7" t="s">
        <v>62</v>
      </c>
      <c r="F59" s="23"/>
      <c r="I59" s="8">
        <v>1</v>
      </c>
      <c r="J59" s="8">
        <v>0</v>
      </c>
      <c r="K59" s="8">
        <v>1</v>
      </c>
      <c r="L59" s="8">
        <v>0</v>
      </c>
    </row>
    <row r="60" spans="2:20" ht="15" customHeight="1" x14ac:dyDescent="0.25">
      <c r="B60" s="7">
        <v>12</v>
      </c>
      <c r="C60" s="7">
        <v>1100</v>
      </c>
      <c r="D60" s="7">
        <v>14</v>
      </c>
      <c r="E60" s="7" t="s">
        <v>63</v>
      </c>
      <c r="F60" s="23"/>
      <c r="H60" s="12" t="s">
        <v>14</v>
      </c>
      <c r="I60" s="39">
        <f>I58+K58</f>
        <v>10</v>
      </c>
      <c r="J60" s="39"/>
      <c r="K60" s="13"/>
    </row>
    <row r="61" spans="2:20" x14ac:dyDescent="0.25">
      <c r="B61" s="7">
        <v>13</v>
      </c>
      <c r="C61" s="7">
        <v>1101</v>
      </c>
      <c r="D61" s="7">
        <v>15</v>
      </c>
      <c r="E61" s="7" t="s">
        <v>64</v>
      </c>
      <c r="F61" s="23"/>
    </row>
    <row r="62" spans="2:20" x14ac:dyDescent="0.25">
      <c r="B62" s="7">
        <v>14</v>
      </c>
      <c r="C62" s="7">
        <v>1110</v>
      </c>
      <c r="D62" s="7">
        <v>16</v>
      </c>
      <c r="E62" s="7" t="s">
        <v>65</v>
      </c>
      <c r="F62" s="23"/>
    </row>
    <row r="63" spans="2:20" x14ac:dyDescent="0.25">
      <c r="B63" s="7">
        <v>15</v>
      </c>
      <c r="C63" s="7">
        <v>1111</v>
      </c>
      <c r="D63" s="7">
        <v>17</v>
      </c>
      <c r="E63" s="7" t="s">
        <v>66</v>
      </c>
      <c r="F63" s="23"/>
    </row>
    <row r="64" spans="2:20" x14ac:dyDescent="0.25">
      <c r="B64" s="7">
        <v>16</v>
      </c>
      <c r="C64" s="7">
        <v>10000</v>
      </c>
      <c r="D64" s="7">
        <v>20</v>
      </c>
      <c r="E64" s="7">
        <v>10</v>
      </c>
      <c r="F64" s="23"/>
    </row>
  </sheetData>
  <mergeCells count="118">
    <mergeCell ref="V41:W41"/>
    <mergeCell ref="G3:W3"/>
    <mergeCell ref="G29:I29"/>
    <mergeCell ref="J29:L29"/>
    <mergeCell ref="M29:O29"/>
    <mergeCell ref="P29:Q29"/>
    <mergeCell ref="R29:S29"/>
    <mergeCell ref="T29:U29"/>
    <mergeCell ref="V29:W29"/>
    <mergeCell ref="P30:Q30"/>
    <mergeCell ref="R30:S30"/>
    <mergeCell ref="Q31:S31"/>
    <mergeCell ref="V30:W30"/>
    <mergeCell ref="V31:W31"/>
    <mergeCell ref="I60:J60"/>
    <mergeCell ref="A21:B21"/>
    <mergeCell ref="A30:B30"/>
    <mergeCell ref="A35:B35"/>
    <mergeCell ref="J25:L25"/>
    <mergeCell ref="G44:T45"/>
    <mergeCell ref="A6:B6"/>
    <mergeCell ref="G49:H50"/>
    <mergeCell ref="I52:J52"/>
    <mergeCell ref="G53:H54"/>
    <mergeCell ref="R6:S6"/>
    <mergeCell ref="P11:Q11"/>
    <mergeCell ref="R11:S11"/>
    <mergeCell ref="P16:Q16"/>
    <mergeCell ref="A40:B40"/>
    <mergeCell ref="B44:E44"/>
    <mergeCell ref="E41:F41"/>
    <mergeCell ref="G4:I4"/>
    <mergeCell ref="G5:I5"/>
    <mergeCell ref="G25:I25"/>
    <mergeCell ref="I56:J56"/>
    <mergeCell ref="G57:H58"/>
    <mergeCell ref="B3:E3"/>
    <mergeCell ref="J5:L5"/>
    <mergeCell ref="M5:O5"/>
    <mergeCell ref="P5:Q5"/>
    <mergeCell ref="R5:S5"/>
    <mergeCell ref="T5:U5"/>
    <mergeCell ref="V5:W5"/>
    <mergeCell ref="J4:L4"/>
    <mergeCell ref="M4:O4"/>
    <mergeCell ref="P4:Q4"/>
    <mergeCell ref="R4:S4"/>
    <mergeCell ref="T4:U4"/>
    <mergeCell ref="V4:W4"/>
    <mergeCell ref="V6:W6"/>
    <mergeCell ref="R7:S7"/>
    <mergeCell ref="V7:W7"/>
    <mergeCell ref="G10:I10"/>
    <mergeCell ref="J10:L10"/>
    <mergeCell ref="M10:O10"/>
    <mergeCell ref="P10:Q10"/>
    <mergeCell ref="R10:S10"/>
    <mergeCell ref="T10:U10"/>
    <mergeCell ref="V10:W10"/>
    <mergeCell ref="V11:W11"/>
    <mergeCell ref="Q12:S12"/>
    <mergeCell ref="V12:W12"/>
    <mergeCell ref="G15:I15"/>
    <mergeCell ref="J15:L15"/>
    <mergeCell ref="M15:O15"/>
    <mergeCell ref="P15:Q15"/>
    <mergeCell ref="R15:S15"/>
    <mergeCell ref="T15:U15"/>
    <mergeCell ref="V15:W15"/>
    <mergeCell ref="R16:S16"/>
    <mergeCell ref="V16:W16"/>
    <mergeCell ref="Q17:S17"/>
    <mergeCell ref="V17:W17"/>
    <mergeCell ref="G20:I20"/>
    <mergeCell ref="J20:L20"/>
    <mergeCell ref="M20:O20"/>
    <mergeCell ref="P20:Q20"/>
    <mergeCell ref="R20:S20"/>
    <mergeCell ref="T20:U20"/>
    <mergeCell ref="M25:O25"/>
    <mergeCell ref="P25:Q25"/>
    <mergeCell ref="R25:S25"/>
    <mergeCell ref="T25:U25"/>
    <mergeCell ref="V25:W25"/>
    <mergeCell ref="P26:Q26"/>
    <mergeCell ref="R26:S26"/>
    <mergeCell ref="V26:W26"/>
    <mergeCell ref="V20:W20"/>
    <mergeCell ref="P21:Q21"/>
    <mergeCell ref="R21:S21"/>
    <mergeCell ref="V21:W21"/>
    <mergeCell ref="Q22:S22"/>
    <mergeCell ref="V22:W22"/>
    <mergeCell ref="G39:I39"/>
    <mergeCell ref="J39:L39"/>
    <mergeCell ref="M39:O39"/>
    <mergeCell ref="P39:Q39"/>
    <mergeCell ref="R39:S39"/>
    <mergeCell ref="Q27:S27"/>
    <mergeCell ref="V27:W27"/>
    <mergeCell ref="G34:I34"/>
    <mergeCell ref="J34:L34"/>
    <mergeCell ref="M34:O34"/>
    <mergeCell ref="P34:Q34"/>
    <mergeCell ref="R34:S34"/>
    <mergeCell ref="T34:U34"/>
    <mergeCell ref="V34:W34"/>
    <mergeCell ref="T39:U39"/>
    <mergeCell ref="V39:W39"/>
    <mergeCell ref="P40:Q40"/>
    <mergeCell ref="R40:S40"/>
    <mergeCell ref="V40:W40"/>
    <mergeCell ref="Q41:S41"/>
    <mergeCell ref="P35:Q35"/>
    <mergeCell ref="R35:S35"/>
    <mergeCell ref="V35:W35"/>
    <mergeCell ref="Q36:S36"/>
    <mergeCell ref="V36:W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Lab_1a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GabeNitro</dc:creator>
  <cp:lastModifiedBy>GabeNitro</cp:lastModifiedBy>
  <dcterms:created xsi:type="dcterms:W3CDTF">2021-09-07T04:02:12Z</dcterms:created>
  <dcterms:modified xsi:type="dcterms:W3CDTF">2021-09-07T06:20:14Z</dcterms:modified>
</cp:coreProperties>
</file>