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7. Testing/7.4 Model Testing/results copy/"/>
    </mc:Choice>
  </mc:AlternateContent>
  <xr:revisionPtr revIDLastSave="0" documentId="10_ncr:8100000_{2C873DFE-F621-7949-A16E-DEE1D9F0B564}" xr6:coauthVersionLast="34" xr6:coauthVersionMax="34" xr10:uidLastSave="{00000000-0000-0000-0000-000000000000}"/>
  <bookViews>
    <workbookView xWindow="380" yWindow="440" windowWidth="28040" windowHeight="17060" xr2:uid="{3C20A692-0EE5-7B47-A533-E209B25AF4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60" i="1" l="1"/>
  <c r="E60" i="1"/>
  <c r="I60" i="1" s="1"/>
  <c r="G56" i="1"/>
  <c r="E56" i="1"/>
  <c r="G52" i="1"/>
  <c r="E52" i="1"/>
  <c r="I52" i="1" s="1"/>
  <c r="G48" i="1"/>
  <c r="E48" i="1"/>
  <c r="G44" i="1"/>
  <c r="E44" i="1"/>
  <c r="I44" i="1" s="1"/>
  <c r="G40" i="1"/>
  <c r="E40" i="1"/>
  <c r="G36" i="1"/>
  <c r="E36" i="1"/>
  <c r="I36" i="1" s="1"/>
  <c r="G32" i="1"/>
  <c r="E32" i="1"/>
  <c r="G28" i="1"/>
  <c r="E28" i="1"/>
  <c r="I28" i="1" s="1"/>
  <c r="G24" i="1"/>
  <c r="E24" i="1"/>
  <c r="G20" i="1"/>
  <c r="E20" i="1"/>
  <c r="I20" i="1" s="1"/>
  <c r="G16" i="1"/>
  <c r="E16" i="1"/>
  <c r="G12" i="1"/>
  <c r="E12" i="1"/>
  <c r="I12" i="1" s="1"/>
  <c r="G8" i="1"/>
  <c r="M5" i="1" s="1"/>
  <c r="E8" i="1"/>
  <c r="G4" i="1"/>
  <c r="E4" i="1"/>
  <c r="L1" i="1" l="1"/>
  <c r="M9" i="1"/>
  <c r="I24" i="1"/>
  <c r="I32" i="1"/>
  <c r="I40" i="1"/>
  <c r="I48" i="1"/>
  <c r="I56" i="1"/>
  <c r="M1" i="1"/>
  <c r="I4" i="1"/>
  <c r="K1" i="1"/>
  <c r="O9" i="1"/>
  <c r="N9" i="1"/>
  <c r="J5" i="1"/>
  <c r="I8" i="1"/>
  <c r="J1" i="1"/>
  <c r="I16" i="1"/>
  <c r="K5" i="1"/>
  <c r="L5" i="1"/>
  <c r="J9" i="1"/>
  <c r="K9" i="1"/>
  <c r="L9" i="1"/>
  <c r="N5" i="1" l="1"/>
  <c r="O5" i="1"/>
  <c r="N1" i="1"/>
  <c r="O1" i="1"/>
</calcChain>
</file>

<file path=xl/sharedStrings.xml><?xml version="1.0" encoding="utf-8"?>
<sst xmlns="http://schemas.openxmlformats.org/spreadsheetml/2006/main" count="186" uniqueCount="19">
  <si>
    <t>for original recall: 90</t>
  </si>
  <si>
    <t xml:space="preserve">     pred</t>
  </si>
  <si>
    <t xml:space="preserve">neg      </t>
  </si>
  <si>
    <t xml:space="preserve">pos      </t>
  </si>
  <si>
    <t>for origi</t>
  </si>
  <si>
    <t>recall</t>
  </si>
  <si>
    <t>precision</t>
  </si>
  <si>
    <t>accuracy</t>
  </si>
  <si>
    <t>Recall(orig 90)</t>
  </si>
  <si>
    <t>Recall(orig 99)</t>
  </si>
  <si>
    <t>Recall(orig 97)</t>
  </si>
  <si>
    <t>Precision(orig 90)</t>
  </si>
  <si>
    <t>Precision(orig 99)</t>
  </si>
  <si>
    <t>Precision(orig 97)</t>
  </si>
  <si>
    <t>f1-score</t>
  </si>
  <si>
    <t>d_neg</t>
  </si>
  <si>
    <t xml:space="preserve">inal </t>
  </si>
  <si>
    <t>_pos</t>
  </si>
  <si>
    <t>: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</si>
</sst>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356E-2D2B-6848-A6EB-52AC3620736A}">
  <dimension ref="A1:O60"/>
  <sheetViews>
    <sheetView tabSelected="1" workbookViewId="0">
      <selection activeCell="C2" sqref="C2:C60"/>
    </sheetView>
  </sheetViews>
  <sheetFormatPr baseColWidth="10" defaultRowHeight="16" x14ac:dyDescent="0.2"/>
  <cols>
    <col min="2" max="2" width="10.83203125" customWidth="1"/>
  </cols>
  <sheetData>
    <row r="1" spans="1:15" x14ac:dyDescent="0.2">
      <c r="A1" t="s">
        <v>0</v>
      </c>
      <c r="J1">
        <f>AVERAGE(E4,E16,E28,E40,E52)</f>
        <v>0.95524475524475538</v>
      </c>
      <c r="K1">
        <f>_xlfn.STDEV.P(E4,E16,E28,E40,E52)</f>
        <v>1.9008158153497813E-3</v>
      </c>
      <c r="L1">
        <f>AVERAGE(G4,G16,G28,G40,G52)</f>
        <v>0.69705827675546428</v>
      </c>
      <c r="M1">
        <f>_xlfn.STDEV.P(G4,G16,G28,G40,G52)</f>
        <v>3.5098906309568349E-2</v>
      </c>
      <c r="N1">
        <f>AVERAGE(I4,I16,I28,I40,I52)</f>
        <v>0.80545951754905454</v>
      </c>
      <c r="O1">
        <f>_xlfn.STDEV.P(I4,I16,I28,I40,I52)</f>
        <v>2.2710712867976834E-2</v>
      </c>
    </row>
    <row r="2" spans="1:15" x14ac:dyDescent="0.2">
      <c r="A2" t="s">
        <v>1</v>
      </c>
      <c r="B2" t="s">
        <v>15</v>
      </c>
      <c r="C2" t="s">
        <v>17</v>
      </c>
      <c r="J2" t="s">
        <v>8</v>
      </c>
      <c r="L2" t="s">
        <v>11</v>
      </c>
      <c r="N2" t="s">
        <v>14</v>
      </c>
    </row>
    <row r="3" spans="1:15" x14ac:dyDescent="0.2">
      <c r="A3" t="s">
        <v>2</v>
      </c>
      <c r="B3">
        <v>10566</v>
      </c>
      <c r="C3">
        <v>1277</v>
      </c>
      <c r="E3" t="s">
        <v>5</v>
      </c>
      <c r="G3" t="s">
        <v>6</v>
      </c>
      <c r="H3" t="s">
        <v>7</v>
      </c>
      <c r="I3" t="s">
        <v>14</v>
      </c>
    </row>
    <row r="4" spans="1:15" x14ac:dyDescent="0.2">
      <c r="A4" t="s">
        <v>3</v>
      </c>
      <c r="B4">
        <v>134</v>
      </c>
      <c r="C4">
        <v>3012</v>
      </c>
      <c r="E4">
        <f>C4/(C4+B4)</f>
        <v>0.9574062301335029</v>
      </c>
      <c r="G4">
        <f>C4/(C4+C3)</f>
        <v>0.70226159944042899</v>
      </c>
      <c r="H4">
        <f>(B3+C4)/(B4+C4+C3+B3)</f>
        <v>0.90586430048702382</v>
      </c>
      <c r="I4">
        <f>2/(1/E4+1/G4)</f>
        <v>0.81022192333557486</v>
      </c>
    </row>
    <row r="5" spans="1:15" x14ac:dyDescent="0.2">
      <c r="A5" t="s">
        <v>4</v>
      </c>
      <c r="B5" t="s">
        <v>16</v>
      </c>
      <c r="C5" t="s">
        <v>18</v>
      </c>
      <c r="J5">
        <f>AVERAGE(E8,E20,E32,E44,E56)</f>
        <v>0.98156389065479976</v>
      </c>
      <c r="K5">
        <f>_xlfn.STDEV.P(E8,E20,E32,E44,E56)</f>
        <v>2.4785236731872714E-3</v>
      </c>
      <c r="L5">
        <f>AVERAGE(G8,G20,G32,G44,G56)</f>
        <v>0.42781002194863832</v>
      </c>
      <c r="M5">
        <f>_xlfn.STDEV.P(G8,G20,G32,G44,G56)</f>
        <v>2.5545362485244503E-2</v>
      </c>
      <c r="N5">
        <f>AVERAGE(I8,I20,I32,I44,I56)</f>
        <v>0.59543105466948776</v>
      </c>
      <c r="O5">
        <f>_xlfn.STDEV.P(I8,I20,I32,I44,I56)</f>
        <v>2.3786145357344982E-2</v>
      </c>
    </row>
    <row r="6" spans="1:15" x14ac:dyDescent="0.2">
      <c r="A6" t="s">
        <v>1</v>
      </c>
      <c r="B6" t="s">
        <v>15</v>
      </c>
      <c r="C6" t="s">
        <v>17</v>
      </c>
      <c r="J6" t="s">
        <v>10</v>
      </c>
      <c r="L6" t="s">
        <v>13</v>
      </c>
      <c r="N6" t="s">
        <v>14</v>
      </c>
    </row>
    <row r="7" spans="1:15" x14ac:dyDescent="0.2">
      <c r="A7" t="s">
        <v>2</v>
      </c>
      <c r="B7">
        <v>7387</v>
      </c>
      <c r="C7">
        <v>4456</v>
      </c>
      <c r="E7" t="s">
        <v>5</v>
      </c>
      <c r="G7" t="s">
        <v>6</v>
      </c>
      <c r="H7" t="s">
        <v>7</v>
      </c>
      <c r="I7" t="s">
        <v>14</v>
      </c>
    </row>
    <row r="8" spans="1:15" x14ac:dyDescent="0.2">
      <c r="A8" t="s">
        <v>3</v>
      </c>
      <c r="B8">
        <v>51</v>
      </c>
      <c r="C8">
        <v>3095</v>
      </c>
      <c r="E8">
        <f>C8/(C8+B8)</f>
        <v>0.98378893833439285</v>
      </c>
      <c r="G8">
        <f>C8/(C8+C7)</f>
        <v>0.40987948616077341</v>
      </c>
      <c r="H8">
        <f>(B7+C8)/(B8+C8+C7+B7)</f>
        <v>0.69931282940823269</v>
      </c>
      <c r="I8">
        <f t="shared" ref="I8:I60" si="0">2/(1/E8+1/G8)</f>
        <v>0.57866691595774522</v>
      </c>
    </row>
    <row r="9" spans="1:15" x14ac:dyDescent="0.2">
      <c r="A9" t="s">
        <v>4</v>
      </c>
      <c r="B9" t="s">
        <v>16</v>
      </c>
      <c r="C9" t="s">
        <v>18</v>
      </c>
      <c r="J9">
        <f>AVERAGE(E12,E24,E36,E48,E60)</f>
        <v>0.992879847425302</v>
      </c>
      <c r="K9">
        <f>_xlfn.STDEV.P(E12,E24,E36,E48,E60)</f>
        <v>2.170803697261788E-3</v>
      </c>
      <c r="L9">
        <f>AVERAGE(G12,G24,G36,G48,G60)</f>
        <v>0.31208008376482577</v>
      </c>
      <c r="M9">
        <f>_xlfn.STDEV.P(G12,G24,G36,G48,G60)</f>
        <v>1.4284749590349921E-2</v>
      </c>
      <c r="N9">
        <f>AVERAGE(I12,I24,I36,I48,I60)</f>
        <v>0.47469752652723196</v>
      </c>
      <c r="O9">
        <f>_xlfn.STDEV.P(I12,I24,I36,I48,I60)</f>
        <v>1.6240671376766252E-2</v>
      </c>
    </row>
    <row r="10" spans="1:15" x14ac:dyDescent="0.2">
      <c r="A10" t="s">
        <v>1</v>
      </c>
      <c r="B10" t="s">
        <v>15</v>
      </c>
      <c r="C10" t="s">
        <v>17</v>
      </c>
      <c r="J10" t="s">
        <v>9</v>
      </c>
      <c r="L10" t="s">
        <v>12</v>
      </c>
      <c r="N10" t="s">
        <v>14</v>
      </c>
    </row>
    <row r="11" spans="1:15" x14ac:dyDescent="0.2">
      <c r="A11" t="s">
        <v>2</v>
      </c>
      <c r="B11">
        <v>5202</v>
      </c>
      <c r="C11">
        <v>6641</v>
      </c>
      <c r="E11" t="s">
        <v>5</v>
      </c>
      <c r="G11" t="s">
        <v>6</v>
      </c>
      <c r="H11" t="s">
        <v>7</v>
      </c>
      <c r="I11" t="s">
        <v>14</v>
      </c>
    </row>
    <row r="12" spans="1:15" x14ac:dyDescent="0.2">
      <c r="A12" t="s">
        <v>3</v>
      </c>
      <c r="B12">
        <v>28</v>
      </c>
      <c r="C12">
        <v>3118</v>
      </c>
      <c r="E12">
        <f>C12/(C12+B12)</f>
        <v>0.99109980928162744</v>
      </c>
      <c r="G12">
        <f>C12/(C12+C11)</f>
        <v>0.31949994876524235</v>
      </c>
      <c r="H12">
        <f>(B11+C12)/(B12+C12+C11+B11)</f>
        <v>0.55507372072853423</v>
      </c>
      <c r="I12">
        <f t="shared" si="0"/>
        <v>0.48322355676094536</v>
      </c>
    </row>
    <row r="13" spans="1:15" x14ac:dyDescent="0.2">
      <c r="A13" t="s">
        <v>4</v>
      </c>
      <c r="B13" t="s">
        <v>16</v>
      </c>
      <c r="C13" t="s">
        <v>18</v>
      </c>
    </row>
    <row r="14" spans="1:15" x14ac:dyDescent="0.2">
      <c r="A14" t="s">
        <v>1</v>
      </c>
      <c r="B14" t="s">
        <v>15</v>
      </c>
      <c r="C14" t="s">
        <v>17</v>
      </c>
    </row>
    <row r="15" spans="1:15" x14ac:dyDescent="0.2">
      <c r="A15" t="s">
        <v>2</v>
      </c>
      <c r="B15">
        <v>10882</v>
      </c>
      <c r="C15">
        <v>961</v>
      </c>
      <c r="E15" t="s">
        <v>5</v>
      </c>
      <c r="G15" t="s">
        <v>6</v>
      </c>
      <c r="H15" t="s">
        <v>7</v>
      </c>
      <c r="I15" t="s">
        <v>14</v>
      </c>
    </row>
    <row r="16" spans="1:15" x14ac:dyDescent="0.2">
      <c r="A16" t="s">
        <v>3</v>
      </c>
      <c r="B16">
        <v>152</v>
      </c>
      <c r="C16">
        <v>2994</v>
      </c>
      <c r="E16">
        <f>C16/(C16+B16)</f>
        <v>0.95168467895740627</v>
      </c>
      <c r="G16">
        <f>C16/(C16+C15)</f>
        <v>0.75701643489254111</v>
      </c>
      <c r="H16">
        <f>(B15+C16)/(B16+C16+C15+B15)</f>
        <v>0.92574554673427178</v>
      </c>
      <c r="I16">
        <f t="shared" si="0"/>
        <v>0.84326151246303338</v>
      </c>
    </row>
    <row r="17" spans="1:9" x14ac:dyDescent="0.2">
      <c r="A17" t="s">
        <v>4</v>
      </c>
      <c r="B17" t="s">
        <v>16</v>
      </c>
      <c r="C17" t="s">
        <v>18</v>
      </c>
    </row>
    <row r="18" spans="1:9" x14ac:dyDescent="0.2">
      <c r="A18" t="s">
        <v>1</v>
      </c>
      <c r="B18" t="s">
        <v>15</v>
      </c>
      <c r="C18" t="s">
        <v>17</v>
      </c>
    </row>
    <row r="19" spans="1:9" x14ac:dyDescent="0.2">
      <c r="A19" t="s">
        <v>2</v>
      </c>
      <c r="B19">
        <v>8486</v>
      </c>
      <c r="C19">
        <v>3357</v>
      </c>
      <c r="E19" t="s">
        <v>5</v>
      </c>
      <c r="G19" t="s">
        <v>6</v>
      </c>
      <c r="H19" t="s">
        <v>7</v>
      </c>
      <c r="I19" t="s">
        <v>14</v>
      </c>
    </row>
    <row r="20" spans="1:9" x14ac:dyDescent="0.2">
      <c r="A20" t="s">
        <v>3</v>
      </c>
      <c r="B20">
        <v>71</v>
      </c>
      <c r="C20">
        <v>3075</v>
      </c>
      <c r="E20">
        <f>C20/(C20+B20)</f>
        <v>0.9774316592498411</v>
      </c>
      <c r="G20">
        <f>C20/(C20+C19)</f>
        <v>0.47807835820895522</v>
      </c>
      <c r="H20">
        <f>(B19+C20)/(B20+C20+C19+B19)</f>
        <v>0.77129895256521452</v>
      </c>
      <c r="I20">
        <f t="shared" si="0"/>
        <v>0.64209647107955736</v>
      </c>
    </row>
    <row r="21" spans="1:9" x14ac:dyDescent="0.2">
      <c r="A21" t="s">
        <v>4</v>
      </c>
      <c r="B21" t="s">
        <v>16</v>
      </c>
      <c r="C21" t="s">
        <v>18</v>
      </c>
    </row>
    <row r="22" spans="1:9" x14ac:dyDescent="0.2">
      <c r="A22" t="s">
        <v>1</v>
      </c>
      <c r="B22" t="s">
        <v>15</v>
      </c>
      <c r="C22" t="s">
        <v>17</v>
      </c>
    </row>
    <row r="23" spans="1:9" x14ac:dyDescent="0.2">
      <c r="A23" t="s">
        <v>2</v>
      </c>
      <c r="B23">
        <v>5671</v>
      </c>
      <c r="C23">
        <v>6172</v>
      </c>
      <c r="E23" t="s">
        <v>5</v>
      </c>
      <c r="G23" t="s">
        <v>6</v>
      </c>
      <c r="H23" t="s">
        <v>7</v>
      </c>
      <c r="I23" t="s">
        <v>14</v>
      </c>
    </row>
    <row r="24" spans="1:9" x14ac:dyDescent="0.2">
      <c r="A24" t="s">
        <v>3</v>
      </c>
      <c r="B24">
        <v>31</v>
      </c>
      <c r="C24">
        <v>3115</v>
      </c>
      <c r="E24">
        <f>C24/(C24+B24)</f>
        <v>0.99014621741894471</v>
      </c>
      <c r="G24">
        <f>C24/(C24+C23)</f>
        <v>0.33541509637127165</v>
      </c>
      <c r="H24">
        <f>(B23+C24)/(B24+C24+C23+B23)</f>
        <v>0.58616318633664688</v>
      </c>
      <c r="I24">
        <f t="shared" si="0"/>
        <v>0.5010858199951741</v>
      </c>
    </row>
    <row r="25" spans="1:9" x14ac:dyDescent="0.2">
      <c r="A25" t="s">
        <v>4</v>
      </c>
      <c r="B25" t="s">
        <v>16</v>
      </c>
      <c r="C25" t="s">
        <v>18</v>
      </c>
    </row>
    <row r="26" spans="1:9" x14ac:dyDescent="0.2">
      <c r="A26" t="s">
        <v>1</v>
      </c>
      <c r="B26" t="s">
        <v>15</v>
      </c>
      <c r="C26" t="s">
        <v>17</v>
      </c>
    </row>
    <row r="27" spans="1:9" x14ac:dyDescent="0.2">
      <c r="A27" t="s">
        <v>2</v>
      </c>
      <c r="B27">
        <v>10291</v>
      </c>
      <c r="C27">
        <v>1552</v>
      </c>
      <c r="E27" t="s">
        <v>5</v>
      </c>
      <c r="G27" t="s">
        <v>6</v>
      </c>
      <c r="H27" t="s">
        <v>7</v>
      </c>
      <c r="I27" t="s">
        <v>14</v>
      </c>
    </row>
    <row r="28" spans="1:9" x14ac:dyDescent="0.2">
      <c r="A28" t="s">
        <v>3</v>
      </c>
      <c r="B28">
        <v>140</v>
      </c>
      <c r="C28">
        <v>3006</v>
      </c>
      <c r="E28">
        <f>C28/(C28+B28)</f>
        <v>0.95549904640813732</v>
      </c>
      <c r="G28">
        <f>C28/(C28+C27)</f>
        <v>0.65949978060552872</v>
      </c>
      <c r="H28">
        <f>(B27+C28)/(B28+C28+C27+B27)</f>
        <v>0.887117219294149</v>
      </c>
      <c r="I28">
        <f t="shared" si="0"/>
        <v>0.78037383177570085</v>
      </c>
    </row>
    <row r="29" spans="1:9" x14ac:dyDescent="0.2">
      <c r="A29" t="s">
        <v>4</v>
      </c>
      <c r="B29" t="s">
        <v>16</v>
      </c>
      <c r="C29" t="s">
        <v>18</v>
      </c>
    </row>
    <row r="30" spans="1:9" x14ac:dyDescent="0.2">
      <c r="A30" t="s">
        <v>1</v>
      </c>
      <c r="B30" t="s">
        <v>15</v>
      </c>
      <c r="C30" t="s">
        <v>17</v>
      </c>
    </row>
    <row r="31" spans="1:9" x14ac:dyDescent="0.2">
      <c r="A31" t="s">
        <v>2</v>
      </c>
      <c r="B31">
        <v>7580</v>
      </c>
      <c r="C31">
        <v>4263</v>
      </c>
      <c r="E31" t="s">
        <v>5</v>
      </c>
      <c r="G31" t="s">
        <v>6</v>
      </c>
      <c r="H31" t="s">
        <v>7</v>
      </c>
      <c r="I31" t="s">
        <v>14</v>
      </c>
    </row>
    <row r="32" spans="1:9" x14ac:dyDescent="0.2">
      <c r="A32" t="s">
        <v>3</v>
      </c>
      <c r="B32">
        <v>52</v>
      </c>
      <c r="C32">
        <v>3094</v>
      </c>
      <c r="E32">
        <f>C32/(C32+B32)</f>
        <v>0.98347107438016534</v>
      </c>
      <c r="G32">
        <f>C32/(C32+C31)</f>
        <v>0.42055185537583256</v>
      </c>
      <c r="H32">
        <f>(B31+C32)/(B32+C32+C31+B31)</f>
        <v>0.71212222296350658</v>
      </c>
      <c r="I32">
        <f t="shared" si="0"/>
        <v>0.58916500047605447</v>
      </c>
    </row>
    <row r="33" spans="1:9" x14ac:dyDescent="0.2">
      <c r="A33" t="s">
        <v>4</v>
      </c>
      <c r="B33" t="s">
        <v>16</v>
      </c>
      <c r="C33" t="s">
        <v>18</v>
      </c>
    </row>
    <row r="34" spans="1:9" x14ac:dyDescent="0.2">
      <c r="A34" t="s">
        <v>1</v>
      </c>
      <c r="B34" t="s">
        <v>15</v>
      </c>
      <c r="C34" t="s">
        <v>17</v>
      </c>
    </row>
    <row r="35" spans="1:9" x14ac:dyDescent="0.2">
      <c r="A35" t="s">
        <v>2</v>
      </c>
      <c r="B35">
        <v>4382</v>
      </c>
      <c r="C35">
        <v>7461</v>
      </c>
      <c r="E35" t="s">
        <v>5</v>
      </c>
      <c r="G35" t="s">
        <v>6</v>
      </c>
      <c r="H35" t="s">
        <v>7</v>
      </c>
      <c r="I35" t="s">
        <v>14</v>
      </c>
    </row>
    <row r="36" spans="1:9" x14ac:dyDescent="0.2">
      <c r="A36" t="s">
        <v>3</v>
      </c>
      <c r="B36">
        <v>12</v>
      </c>
      <c r="C36">
        <v>3134</v>
      </c>
      <c r="E36">
        <f>C36/(C36+B36)</f>
        <v>0.99618563254926895</v>
      </c>
      <c r="G36">
        <f>C36/(C36+C35)</f>
        <v>0.29579990561585656</v>
      </c>
      <c r="H36">
        <f>(B35+C36)/(B36+C36+C35+B35)</f>
        <v>0.50143438521582495</v>
      </c>
      <c r="I36">
        <f t="shared" si="0"/>
        <v>0.45615311840477407</v>
      </c>
    </row>
    <row r="37" spans="1:9" x14ac:dyDescent="0.2">
      <c r="A37" t="s">
        <v>4</v>
      </c>
      <c r="B37" t="s">
        <v>16</v>
      </c>
      <c r="C37" t="s">
        <v>18</v>
      </c>
    </row>
    <row r="38" spans="1:9" x14ac:dyDescent="0.2">
      <c r="A38" t="s">
        <v>1</v>
      </c>
      <c r="B38" t="s">
        <v>15</v>
      </c>
      <c r="C38" t="s">
        <v>17</v>
      </c>
    </row>
    <row r="39" spans="1:9" x14ac:dyDescent="0.2">
      <c r="A39" t="s">
        <v>2</v>
      </c>
      <c r="B39">
        <v>10570</v>
      </c>
      <c r="C39">
        <v>1273</v>
      </c>
      <c r="E39" t="s">
        <v>5</v>
      </c>
      <c r="G39" t="s">
        <v>6</v>
      </c>
      <c r="H39" t="s">
        <v>7</v>
      </c>
      <c r="I39" t="s">
        <v>14</v>
      </c>
    </row>
    <row r="40" spans="1:9" x14ac:dyDescent="0.2">
      <c r="A40" t="s">
        <v>3</v>
      </c>
      <c r="B40">
        <v>139</v>
      </c>
      <c r="C40">
        <v>3007</v>
      </c>
      <c r="E40">
        <f>C40/(C40+B40)</f>
        <v>0.95581691036236494</v>
      </c>
      <c r="G40">
        <f>C40/(C40+C39)</f>
        <v>0.70257009345794397</v>
      </c>
      <c r="H40">
        <f>(B39+C40)/(B40+C40+C39+B39)</f>
        <v>0.90579758489559015</v>
      </c>
      <c r="I40">
        <f t="shared" si="0"/>
        <v>0.80985725828171296</v>
      </c>
    </row>
    <row r="41" spans="1:9" x14ac:dyDescent="0.2">
      <c r="A41" t="s">
        <v>4</v>
      </c>
      <c r="B41" t="s">
        <v>16</v>
      </c>
      <c r="C41" t="s">
        <v>18</v>
      </c>
    </row>
    <row r="42" spans="1:9" x14ac:dyDescent="0.2">
      <c r="A42" t="s">
        <v>1</v>
      </c>
      <c r="B42" t="s">
        <v>15</v>
      </c>
      <c r="C42" t="s">
        <v>17</v>
      </c>
    </row>
    <row r="43" spans="1:9" x14ac:dyDescent="0.2">
      <c r="A43" t="s">
        <v>2</v>
      </c>
      <c r="B43">
        <v>7574</v>
      </c>
      <c r="C43">
        <v>4269</v>
      </c>
      <c r="E43" t="s">
        <v>5</v>
      </c>
      <c r="G43" t="s">
        <v>6</v>
      </c>
      <c r="H43" t="s">
        <v>7</v>
      </c>
      <c r="I43" t="s">
        <v>14</v>
      </c>
    </row>
    <row r="44" spans="1:9" x14ac:dyDescent="0.2">
      <c r="A44" t="s">
        <v>3</v>
      </c>
      <c r="B44">
        <v>53</v>
      </c>
      <c r="C44">
        <v>3093</v>
      </c>
      <c r="E44">
        <f>C44/(C44+B44)</f>
        <v>0.98315321042593773</v>
      </c>
      <c r="G44">
        <f>C44/(C44+C43)</f>
        <v>0.42013039934800328</v>
      </c>
      <c r="H44">
        <f>(B43+C44)/(B44+C44+C43+B43)</f>
        <v>0.71165521382347052</v>
      </c>
      <c r="I44">
        <f t="shared" si="0"/>
        <v>0.58869432813094791</v>
      </c>
    </row>
    <row r="45" spans="1:9" x14ac:dyDescent="0.2">
      <c r="A45" t="s">
        <v>4</v>
      </c>
      <c r="B45" t="s">
        <v>16</v>
      </c>
      <c r="C45" t="s">
        <v>18</v>
      </c>
    </row>
    <row r="46" spans="1:9" x14ac:dyDescent="0.2">
      <c r="A46" t="s">
        <v>1</v>
      </c>
      <c r="B46" t="s">
        <v>15</v>
      </c>
      <c r="C46" t="s">
        <v>17</v>
      </c>
    </row>
    <row r="47" spans="1:9" x14ac:dyDescent="0.2">
      <c r="A47" t="s">
        <v>2</v>
      </c>
      <c r="B47">
        <v>4877</v>
      </c>
      <c r="C47">
        <v>6966</v>
      </c>
      <c r="E47" t="s">
        <v>5</v>
      </c>
      <c r="G47" t="s">
        <v>6</v>
      </c>
      <c r="H47" t="s">
        <v>7</v>
      </c>
      <c r="I47" t="s">
        <v>14</v>
      </c>
    </row>
    <row r="48" spans="1:9" x14ac:dyDescent="0.2">
      <c r="A48" t="s">
        <v>3</v>
      </c>
      <c r="B48">
        <v>18</v>
      </c>
      <c r="C48">
        <v>3128</v>
      </c>
      <c r="E48">
        <f>C48/(C48+B48)</f>
        <v>0.99427844882390337</v>
      </c>
      <c r="G48">
        <f>C48/(C48+C47)</f>
        <v>0.30988706162076479</v>
      </c>
      <c r="H48">
        <f>(B47+C48)/(B48+C48+C47+B47)</f>
        <v>0.53405830942691312</v>
      </c>
      <c r="I48">
        <f t="shared" si="0"/>
        <v>0.47250755287009055</v>
      </c>
    </row>
    <row r="49" spans="1:9" x14ac:dyDescent="0.2">
      <c r="A49" t="s">
        <v>4</v>
      </c>
      <c r="B49" t="s">
        <v>16</v>
      </c>
      <c r="C49" t="s">
        <v>18</v>
      </c>
    </row>
    <row r="50" spans="1:9" x14ac:dyDescent="0.2">
      <c r="A50" t="s">
        <v>1</v>
      </c>
      <c r="B50" t="s">
        <v>15</v>
      </c>
      <c r="C50" t="s">
        <v>17</v>
      </c>
    </row>
    <row r="51" spans="1:9" x14ac:dyDescent="0.2">
      <c r="A51" t="s">
        <v>2</v>
      </c>
      <c r="B51">
        <v>10321</v>
      </c>
      <c r="C51">
        <v>1522</v>
      </c>
      <c r="E51" t="s">
        <v>5</v>
      </c>
      <c r="G51" t="s">
        <v>6</v>
      </c>
      <c r="H51" t="s">
        <v>7</v>
      </c>
      <c r="I51" t="s">
        <v>14</v>
      </c>
    </row>
    <row r="52" spans="1:9" x14ac:dyDescent="0.2">
      <c r="A52" t="s">
        <v>3</v>
      </c>
      <c r="B52">
        <v>139</v>
      </c>
      <c r="C52">
        <v>3007</v>
      </c>
      <c r="E52">
        <f>C52/(C52+B52)</f>
        <v>0.95581691036236494</v>
      </c>
      <c r="G52">
        <f>C52/(C52+C51)</f>
        <v>0.66394347538087883</v>
      </c>
      <c r="H52">
        <f>(B51+C52)/(B52+C52+C51+B51)</f>
        <v>0.88918540262859436</v>
      </c>
      <c r="I52">
        <f t="shared" si="0"/>
        <v>0.78358306188925086</v>
      </c>
    </row>
    <row r="53" spans="1:9" x14ac:dyDescent="0.2">
      <c r="A53" t="s">
        <v>4</v>
      </c>
      <c r="B53" t="s">
        <v>16</v>
      </c>
      <c r="C53" t="s">
        <v>18</v>
      </c>
    </row>
    <row r="54" spans="1:9" x14ac:dyDescent="0.2">
      <c r="A54" t="s">
        <v>1</v>
      </c>
      <c r="B54" t="s">
        <v>15</v>
      </c>
      <c r="C54" t="s">
        <v>17</v>
      </c>
    </row>
    <row r="55" spans="1:9" x14ac:dyDescent="0.2">
      <c r="A55" t="s">
        <v>2</v>
      </c>
      <c r="B55">
        <v>7414</v>
      </c>
      <c r="C55">
        <v>4429</v>
      </c>
      <c r="E55" t="s">
        <v>5</v>
      </c>
      <c r="G55" t="s">
        <v>6</v>
      </c>
      <c r="H55" t="s">
        <v>7</v>
      </c>
      <c r="I55" t="s">
        <v>14</v>
      </c>
    </row>
    <row r="56" spans="1:9" x14ac:dyDescent="0.2">
      <c r="A56" t="s">
        <v>3</v>
      </c>
      <c r="B56">
        <v>63</v>
      </c>
      <c r="C56">
        <v>3083</v>
      </c>
      <c r="E56">
        <f>C56/(C56+B56)</f>
        <v>0.9799745708836618</v>
      </c>
      <c r="G56">
        <f>C56/(C56+C55)</f>
        <v>0.41041001064962729</v>
      </c>
      <c r="H56">
        <f>(B55+C56)/(B56+C56+C55+B55)</f>
        <v>0.70031356327973848</v>
      </c>
      <c r="I56">
        <f t="shared" si="0"/>
        <v>0.57853255770313383</v>
      </c>
    </row>
    <row r="57" spans="1:9" x14ac:dyDescent="0.2">
      <c r="A57" t="s">
        <v>4</v>
      </c>
      <c r="B57" t="s">
        <v>16</v>
      </c>
      <c r="C57" t="s">
        <v>18</v>
      </c>
    </row>
    <row r="58" spans="1:9" x14ac:dyDescent="0.2">
      <c r="A58" t="s">
        <v>1</v>
      </c>
      <c r="B58" t="s">
        <v>15</v>
      </c>
      <c r="C58" t="s">
        <v>17</v>
      </c>
    </row>
    <row r="59" spans="1:9" x14ac:dyDescent="0.2">
      <c r="A59" t="s">
        <v>2</v>
      </c>
      <c r="B59">
        <v>4549</v>
      </c>
      <c r="C59">
        <v>7294</v>
      </c>
      <c r="E59" t="s">
        <v>5</v>
      </c>
      <c r="G59" t="s">
        <v>6</v>
      </c>
      <c r="H59" t="s">
        <v>7</v>
      </c>
    </row>
    <row r="60" spans="1:9" x14ac:dyDescent="0.2">
      <c r="A60" t="s">
        <v>3</v>
      </c>
      <c r="B60">
        <v>23</v>
      </c>
      <c r="C60">
        <v>3123</v>
      </c>
      <c r="E60">
        <f>C60/(C60+B60)</f>
        <v>0.99268912905276541</v>
      </c>
      <c r="G60">
        <f>C60/(C60+C59)</f>
        <v>0.29979840645099359</v>
      </c>
      <c r="H60">
        <f>(B59+C60)/(B60+C60+C59+B59)</f>
        <v>0.51184201747948499</v>
      </c>
      <c r="I60">
        <f t="shared" si="0"/>
        <v>0.46051758460517583</v>
      </c>
    </row>
  </sheetData>
  <pageMargins left="0.7" right="0.7" top="0.75" bottom="0.75" header="0.3" footer="0.3"/>
  <pageSetup orientation="portrait" horizontalDpi="0" verticalDpi="0"/>
  <ignoredErrors>
    <ignoredError sqref="K1:M1 K9:M9 K5:M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2018-08-08T21:34:56Z</dcterms:created>
  <dcterms:modified xsi:type="dcterms:W3CDTF">2018-08-12T08:30:17Z</dcterms:modified>
</cp:coreProperties>
</file>