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CTables\Wartune\Wartune\"/>
    </mc:Choice>
  </mc:AlternateContent>
  <xr:revisionPtr revIDLastSave="0" documentId="13_ncr:1_{CC926C0A-F439-47DD-B062-44DEE09C8A31}" xr6:coauthVersionLast="47" xr6:coauthVersionMax="47" xr10:uidLastSave="{00000000-0000-0000-0000-000000000000}"/>
  <bookViews>
    <workbookView xWindow="-109" yWindow="-109" windowWidth="34995" windowHeight="19318" xr2:uid="{00000000-000D-0000-FFFF-FFFF00000000}"/>
  </bookViews>
  <sheets>
    <sheet name="General" sheetId="3" r:id="rId1"/>
    <sheet name="Eternal" sheetId="1" r:id="rId2"/>
    <sheet name="Return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23" i="1"/>
  <c r="C22" i="1"/>
  <c r="C16" i="1"/>
  <c r="C78" i="2"/>
  <c r="C22" i="2"/>
  <c r="C1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26" i="2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6" i="1"/>
  <c r="F52" i="1" l="1"/>
  <c r="F73" i="2"/>
  <c r="F74" i="2"/>
</calcChain>
</file>

<file path=xl/sharedStrings.xml><?xml version="1.0" encoding="utf-8"?>
<sst xmlns="http://schemas.openxmlformats.org/spreadsheetml/2006/main" count="294" uniqueCount="147">
  <si>
    <t>Eudaemon Bounty Targets</t>
  </si>
  <si>
    <t>Max</t>
  </si>
  <si>
    <t>Cumulative Logins</t>
  </si>
  <si>
    <t>Game Hall participation</t>
  </si>
  <si>
    <t>Ally with players</t>
  </si>
  <si>
    <t>Participate World Boss</t>
  </si>
  <si>
    <t>Add friends</t>
  </si>
  <si>
    <t>Use Sky Trail Energy</t>
  </si>
  <si>
    <t>Participate Battlegrounds</t>
  </si>
  <si>
    <t>Enter Forgotten Catacombs</t>
  </si>
  <si>
    <t>Guild Treasure help</t>
  </si>
  <si>
    <t>Complete MPDs</t>
  </si>
  <si>
    <t>Complete daily logins in a row</t>
  </si>
  <si>
    <t>Participate Road to Glory</t>
  </si>
  <si>
    <t>Rewards</t>
  </si>
  <si>
    <t>EXP</t>
  </si>
  <si>
    <t>Quest A</t>
  </si>
  <si>
    <t>Quest B</t>
  </si>
  <si>
    <t>Quest C</t>
  </si>
  <si>
    <t>Divine Quest (non-reset)</t>
  </si>
  <si>
    <t>Ally Quest (daily; 1 per ally)</t>
  </si>
  <si>
    <t>Participate Arena</t>
  </si>
  <si>
    <t>Defend Sylph Atoll</t>
  </si>
  <si>
    <t>Ally Quest (daily; 1 ally only)</t>
  </si>
  <si>
    <t>Rewards // EXP</t>
  </si>
  <si>
    <t>50 // 20</t>
  </si>
  <si>
    <t>100 // 30</t>
  </si>
  <si>
    <t>200 // 50</t>
  </si>
  <si>
    <t>100 // 50</t>
  </si>
  <si>
    <t>10 // 20</t>
  </si>
  <si>
    <t>50 // 30</t>
  </si>
  <si>
    <t>Item</t>
  </si>
  <si>
    <t>Limit</t>
  </si>
  <si>
    <t>cost</t>
  </si>
  <si>
    <t>max_cost</t>
  </si>
  <si>
    <t>max_amnt</t>
  </si>
  <si>
    <t>The Eternal Title Card</t>
  </si>
  <si>
    <t>Spirit Covelant (31 days)</t>
  </si>
  <si>
    <t>amnt</t>
  </si>
  <si>
    <t>Advanced Henna</t>
  </si>
  <si>
    <t>Soul Crystal</t>
  </si>
  <si>
    <t>Soul Seal</t>
  </si>
  <si>
    <t>Basic Talent Stone</t>
  </si>
  <si>
    <t>Mount Training Whip</t>
  </si>
  <si>
    <t>Mount Hoof</t>
  </si>
  <si>
    <t>Smelting Stone</t>
  </si>
  <si>
    <t>Prayer Script</t>
  </si>
  <si>
    <t>Terra Seal</t>
  </si>
  <si>
    <t>Dragon's Whisper</t>
  </si>
  <si>
    <t>Resonance Crystal</t>
  </si>
  <si>
    <t>Pennant Ascension Stone</t>
  </si>
  <si>
    <t>Star Crystal</t>
  </si>
  <si>
    <t>Moon Crystal</t>
  </si>
  <si>
    <t>Sun Crystal</t>
  </si>
  <si>
    <t>Vengeful Crystal</t>
  </si>
  <si>
    <t>Wind Steel</t>
  </si>
  <si>
    <t>Light Steel</t>
  </si>
  <si>
    <t>Dark Steel</t>
  </si>
  <si>
    <t>Warpath Steel</t>
  </si>
  <si>
    <t>Warpath Spirit</t>
  </si>
  <si>
    <t>Warpath Darksteel</t>
  </si>
  <si>
    <t>RES Stone of Judgment Chest</t>
  </si>
  <si>
    <t>Red Devil Pearl Chest</t>
  </si>
  <si>
    <t>Total</t>
  </si>
  <si>
    <t>The Returner Title Card</t>
  </si>
  <si>
    <t>Blood of Zeus</t>
  </si>
  <si>
    <t>Sylph Sepulcrum</t>
  </si>
  <si>
    <t>Mahra</t>
  </si>
  <si>
    <t>Adv. Sepulcrum</t>
  </si>
  <si>
    <t>Adv. Mahra</t>
  </si>
  <si>
    <t>Book of Wisdom</t>
  </si>
  <si>
    <t>Eud RES Reduction Essence</t>
  </si>
  <si>
    <t>Eud RES Essence</t>
  </si>
  <si>
    <t>Eud Warpath Crystal</t>
  </si>
  <si>
    <t>Sylph Soul Orb</t>
  </si>
  <si>
    <t>Cast Stone</t>
  </si>
  <si>
    <t>Essence of Zeus</t>
  </si>
  <si>
    <t>Pennant Engrave Stone</t>
  </si>
  <si>
    <t>Goddess Heart Shard</t>
  </si>
  <si>
    <t>Charm Mace</t>
  </si>
  <si>
    <t>Wave Crystal</t>
  </si>
  <si>
    <t>Small Poseidon Chest</t>
  </si>
  <si>
    <t>Carving Stone</t>
  </si>
  <si>
    <t>Adv Stone of Judgment Chest</t>
  </si>
  <si>
    <t>Vulcan's Bellows</t>
  </si>
  <si>
    <t>Vulcan's Grinding Stone</t>
  </si>
  <si>
    <t>Water Steel</t>
  </si>
  <si>
    <t>Fire Steel</t>
  </si>
  <si>
    <t>Electro Steel</t>
  </si>
  <si>
    <t>Good stuff</t>
  </si>
  <si>
    <t>Total reward points</t>
  </si>
  <si>
    <t>Total reward points (14 days)</t>
  </si>
  <si>
    <t>Total pts in stuff not bought:</t>
  </si>
  <si>
    <t>Points grinded:</t>
  </si>
  <si>
    <t>Points left after Anniv 12:</t>
  </si>
  <si>
    <t>Enter/exit game 7 times</t>
  </si>
  <si>
    <t>Blitz cata, necro or purgatory</t>
  </si>
  <si>
    <t>Long grind</t>
  </si>
  <si>
    <t>Streak from 1 to 9 manually</t>
  </si>
  <si>
    <t>Enter/exit with 5 min cd</t>
  </si>
  <si>
    <t>Have base camp lvl 9 or 10</t>
  </si>
  <si>
    <t>Do green chests</t>
  </si>
  <si>
    <t>Just kill 15</t>
  </si>
  <si>
    <t>BGC boss kills only</t>
  </si>
  <si>
    <t>Open pm window, spam add/rem</t>
  </si>
  <si>
    <t>Rapid completion strategy</t>
  </si>
  <si>
    <t>Mega-Divine Quest grind</t>
  </si>
  <si>
    <t>Only do 5 (or 15)</t>
  </si>
  <si>
    <t>Blitz 9 "per"</t>
  </si>
  <si>
    <t>No restriction</t>
  </si>
  <si>
    <t>Max 2, unless inf Eternals</t>
  </si>
  <si>
    <t>Do 1 kill "per", max 15</t>
  </si>
  <si>
    <t>Try to do 5 per BG</t>
  </si>
  <si>
    <t>Do 1 "per", max 9</t>
  </si>
  <si>
    <t>Do greens with 1h cd, max 8</t>
  </si>
  <si>
    <t>Plan up to 3 Eternals in 1h, 2h cd</t>
  </si>
  <si>
    <t>Restricted by friend list limitation</t>
  </si>
  <si>
    <t>No speed up</t>
  </si>
  <si>
    <t>Max 1 "per"</t>
  </si>
  <si>
    <t>Do 100 energy "per"</t>
  </si>
  <si>
    <t>No speed up, unless energy RNG</t>
  </si>
  <si>
    <t>Total reward points (3x14 days)</t>
  </si>
  <si>
    <t>Have 3 Returner alts prepared</t>
  </si>
  <si>
    <t>Long grind: Each returner adds kills</t>
  </si>
  <si>
    <t>Max points obtainable / event</t>
  </si>
  <si>
    <t>Returner daily tasks</t>
  </si>
  <si>
    <t>- Milestone (free): 7 water steel, 7 fire steel, 7 electro steel, 7 wind steel, 5 light steel</t>
  </si>
  <si>
    <t>- Lots of free greenies pack and free Theseus iron ores</t>
  </si>
  <si>
    <t>Forgot to take screenshots, so this is only from memory…</t>
  </si>
  <si>
    <t>- Returner Quest: Lots of daily bound balens</t>
  </si>
  <si>
    <t>- Returner Quest: 1 red devil pearl chest a day</t>
  </si>
  <si>
    <t>- 1 lvl 2 Goddess Scroll and 9 lvl 1 Goddess Scroll</t>
  </si>
  <si>
    <t xml:space="preserve">Starts at August 22th; Event duration = 14 days; Shop stays open for 7 more days after; </t>
  </si>
  <si>
    <t>Requires lvl 80 or higher, although it may be bugged to show up for lower. (Wouldn't bet on it)</t>
  </si>
  <si>
    <t>Can only be accessed after forming an alliance, consisting: 1 Eternal and (up to) 3 Returner(s)</t>
  </si>
  <si>
    <t>Eternal = Character has been online within the 14 days prior to the event's launch</t>
  </si>
  <si>
    <t>Returner = Character was offline for &gt;=14 days, or has been created within the event's duration</t>
  </si>
  <si>
    <t xml:space="preserve">Alliance lvl maxes at 9 with 3K EXP; Alliance EXP = sum of total EXP from Eternal and Returner; </t>
  </si>
  <si>
    <t>Eternal can't get multiple alliance lvl rewards, bonus don't stack; Returner with highest EXP counts</t>
  </si>
  <si>
    <t>Event has been recurring yearly since Wartune's 10th anniversary</t>
  </si>
  <si>
    <t>Exhausting attempts of daily activities prior to the maintenance that launches the event = Wasted</t>
  </si>
  <si>
    <t>The unit that cancels an alliance bond receives a 48h (re)alliance cooldown as penalty</t>
  </si>
  <si>
    <t>Upon alliance cancelation, all accumulated ally quest EXP is lost. Divine Quest EXP is kept</t>
  </si>
  <si>
    <t>Only "pro" of Eternal = 5x Dark Steel in shop, is inferior to Returner in every single other aspect</t>
  </si>
  <si>
    <t>The power gap |Eternal - Returner| alone, already (far) surpasses 14 days of full-time Wartune</t>
  </si>
  <si>
    <r>
      <rPr>
        <i/>
        <sz val="11"/>
        <color theme="1"/>
        <rFont val="Calibri"/>
        <family val="2"/>
        <scheme val="minor"/>
      </rPr>
      <t>(being the inferior one)</t>
    </r>
    <r>
      <rPr>
        <sz val="11"/>
        <color theme="1"/>
        <rFont val="Calibri"/>
        <family val="2"/>
        <scheme val="minor"/>
      </rPr>
      <t xml:space="preserve"> Eternal vs non-Anniversary event is yet another &gt;14 days of full-time</t>
    </r>
  </si>
  <si>
    <t>Conclusion: 100% of the entire player base should be Returner (use disposable alts as Eternal)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</si>
</sst>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Border="1"/>
    <xf numFmtId="0" fontId="1" fillId="3" borderId="0" xfId="0" applyFont="1" applyFill="1"/>
    <xf numFmtId="3" fontId="1" fillId="0" borderId="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0" fontId="1" fillId="0" borderId="6" xfId="0" applyFont="1" applyBorder="1"/>
    <xf numFmtId="3" fontId="1" fillId="0" borderId="8" xfId="0" applyNumberFormat="1" applyFont="1" applyBorder="1"/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0203-2BDE-4802-8A79-E79C2E94A689}">
  <dimension ref="B1:J22"/>
  <sheetViews>
    <sheetView tabSelected="1" zoomScale="205" zoomScaleNormal="205" workbookViewId="0">
      <selection activeCell="B20" sqref="B20"/>
    </sheetView>
  </sheetViews>
  <sheetFormatPr defaultRowHeight="14.3" x14ac:dyDescent="0.25"/>
  <cols>
    <col min="1" max="1" width="5.375" customWidth="1"/>
  </cols>
  <sheetData>
    <row r="1" spans="2:10" ht="14.95" thickBot="1" x14ac:dyDescent="0.3"/>
    <row r="2" spans="2:10" x14ac:dyDescent="0.25">
      <c r="B2" s="39" t="s">
        <v>132</v>
      </c>
      <c r="C2" s="40"/>
      <c r="D2" s="40"/>
      <c r="E2" s="40"/>
      <c r="F2" s="40"/>
      <c r="G2" s="40"/>
      <c r="H2" s="40"/>
      <c r="I2" s="40"/>
      <c r="J2" s="41"/>
    </row>
    <row r="3" spans="2:10" x14ac:dyDescent="0.25">
      <c r="B3" s="48" t="s">
        <v>139</v>
      </c>
      <c r="C3" s="49"/>
      <c r="D3" s="49"/>
      <c r="E3" s="49"/>
      <c r="F3" s="49"/>
      <c r="G3" s="49"/>
      <c r="H3" s="49"/>
      <c r="I3" s="49"/>
      <c r="J3" s="50"/>
    </row>
    <row r="4" spans="2:10" ht="14.95" thickBot="1" x14ac:dyDescent="0.3">
      <c r="B4" s="42" t="s">
        <v>140</v>
      </c>
      <c r="C4" s="43"/>
      <c r="D4" s="43"/>
      <c r="E4" s="43"/>
      <c r="F4" s="43"/>
      <c r="G4" s="43"/>
      <c r="H4" s="43"/>
      <c r="I4" s="43"/>
      <c r="J4" s="44"/>
    </row>
    <row r="5" spans="2:10" ht="4.95" customHeight="1" thickBot="1" x14ac:dyDescent="0.3">
      <c r="B5" s="33"/>
      <c r="C5" s="33"/>
      <c r="D5" s="33"/>
      <c r="E5" s="33"/>
      <c r="F5" s="33"/>
      <c r="G5" s="33"/>
      <c r="H5" s="33"/>
      <c r="I5" s="33"/>
      <c r="J5" s="33"/>
    </row>
    <row r="6" spans="2:10" x14ac:dyDescent="0.25">
      <c r="B6" s="45" t="s">
        <v>133</v>
      </c>
      <c r="C6" s="46"/>
      <c r="D6" s="46"/>
      <c r="E6" s="46"/>
      <c r="F6" s="46"/>
      <c r="G6" s="46"/>
      <c r="H6" s="46"/>
      <c r="I6" s="46"/>
      <c r="J6" s="47"/>
    </row>
    <row r="7" spans="2:10" x14ac:dyDescent="0.25">
      <c r="B7" s="48" t="s">
        <v>134</v>
      </c>
      <c r="C7" s="49"/>
      <c r="D7" s="49"/>
      <c r="E7" s="49"/>
      <c r="F7" s="49"/>
      <c r="G7" s="49"/>
      <c r="H7" s="49"/>
      <c r="I7" s="49"/>
      <c r="J7" s="50"/>
    </row>
    <row r="8" spans="2:10" x14ac:dyDescent="0.25">
      <c r="B8" s="48" t="s">
        <v>135</v>
      </c>
      <c r="C8" s="49"/>
      <c r="D8" s="49"/>
      <c r="E8" s="49"/>
      <c r="F8" s="49"/>
      <c r="G8" s="49"/>
      <c r="H8" s="49"/>
      <c r="I8" s="49"/>
      <c r="J8" s="50"/>
    </row>
    <row r="9" spans="2:10" ht="14.95" thickBot="1" x14ac:dyDescent="0.3">
      <c r="B9" s="42" t="s">
        <v>136</v>
      </c>
      <c r="C9" s="43"/>
      <c r="D9" s="43"/>
      <c r="E9" s="43"/>
      <c r="F9" s="43"/>
      <c r="G9" s="43"/>
      <c r="H9" s="43"/>
      <c r="I9" s="43"/>
      <c r="J9" s="44"/>
    </row>
    <row r="10" spans="2:10" ht="4.9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</row>
    <row r="11" spans="2:10" x14ac:dyDescent="0.25">
      <c r="B11" s="34" t="s">
        <v>137</v>
      </c>
      <c r="C11" s="34"/>
      <c r="D11" s="34"/>
      <c r="E11" s="34"/>
      <c r="F11" s="34"/>
      <c r="G11" s="34"/>
      <c r="H11" s="34"/>
      <c r="I11" s="34"/>
      <c r="J11" s="34"/>
    </row>
    <row r="12" spans="2:10" x14ac:dyDescent="0.25">
      <c r="B12" s="34" t="s">
        <v>138</v>
      </c>
      <c r="C12" s="34"/>
      <c r="D12" s="34"/>
      <c r="E12" s="34"/>
      <c r="F12" s="34"/>
      <c r="G12" s="34"/>
      <c r="H12" s="34"/>
      <c r="I12" s="34"/>
      <c r="J12" s="34"/>
    </row>
    <row r="13" spans="2:10" x14ac:dyDescent="0.25">
      <c r="B13" s="34" t="s">
        <v>141</v>
      </c>
      <c r="C13" s="34"/>
      <c r="D13" s="34"/>
      <c r="E13" s="34"/>
      <c r="F13" s="34"/>
      <c r="G13" s="34"/>
      <c r="H13" s="34"/>
      <c r="I13" s="34"/>
      <c r="J13" s="34"/>
    </row>
    <row r="14" spans="2:10" x14ac:dyDescent="0.25">
      <c r="B14" s="34" t="s">
        <v>142</v>
      </c>
      <c r="C14" s="34"/>
      <c r="D14" s="34"/>
      <c r="E14" s="34"/>
      <c r="F14" s="34"/>
      <c r="G14" s="34"/>
      <c r="H14" s="34"/>
      <c r="I14" s="34"/>
      <c r="J14" s="34"/>
    </row>
    <row r="15" spans="2:10" ht="4.95" customHeight="1" thickBot="1" x14ac:dyDescent="0.3">
      <c r="B15" s="38"/>
      <c r="C15" s="38"/>
      <c r="D15" s="38"/>
      <c r="E15" s="38"/>
      <c r="F15" s="38"/>
      <c r="G15" s="38"/>
      <c r="H15" s="38"/>
      <c r="I15" s="38"/>
      <c r="J15" s="38"/>
    </row>
    <row r="16" spans="2:10" x14ac:dyDescent="0.25">
      <c r="B16" s="51" t="s">
        <v>143</v>
      </c>
      <c r="C16" s="52"/>
      <c r="D16" s="52"/>
      <c r="E16" s="52"/>
      <c r="F16" s="52"/>
      <c r="G16" s="52"/>
      <c r="H16" s="52"/>
      <c r="I16" s="52"/>
      <c r="J16" s="53"/>
    </row>
    <row r="17" spans="2:10" x14ac:dyDescent="0.25">
      <c r="B17" s="48" t="s">
        <v>144</v>
      </c>
      <c r="C17" s="49"/>
      <c r="D17" s="49"/>
      <c r="E17" s="49"/>
      <c r="F17" s="49"/>
      <c r="G17" s="49"/>
      <c r="H17" s="49"/>
      <c r="I17" s="49"/>
      <c r="J17" s="50"/>
    </row>
    <row r="18" spans="2:10" x14ac:dyDescent="0.25">
      <c r="B18" s="48" t="s">
        <v>145</v>
      </c>
      <c r="C18" s="49"/>
      <c r="D18" s="49"/>
      <c r="E18" s="49"/>
      <c r="F18" s="49"/>
      <c r="G18" s="49"/>
      <c r="H18" s="49"/>
      <c r="I18" s="49"/>
      <c r="J18" s="50"/>
    </row>
    <row r="19" spans="2:10" ht="14.95" thickBot="1" x14ac:dyDescent="0.3">
      <c r="B19" s="42" t="s">
        <v>146</v>
      </c>
      <c r="C19" s="43"/>
      <c r="D19" s="43"/>
      <c r="E19" s="43"/>
      <c r="F19" s="43"/>
      <c r="G19" s="43"/>
      <c r="H19" s="43"/>
      <c r="I19" s="43"/>
      <c r="J19" s="44"/>
    </row>
    <row r="20" spans="2:10" x14ac:dyDescent="0.25">
      <c r="B20" s="38"/>
      <c r="C20" s="38"/>
      <c r="D20" s="38"/>
      <c r="E20" s="38"/>
      <c r="F20" s="38"/>
      <c r="G20" s="38"/>
      <c r="H20" s="38"/>
      <c r="I20" s="38"/>
      <c r="J20" s="38"/>
    </row>
    <row r="21" spans="2:10" x14ac:dyDescent="0.25">
      <c r="B21" s="38"/>
      <c r="C21" s="38"/>
      <c r="D21" s="38"/>
      <c r="E21" s="38"/>
      <c r="F21" s="38"/>
      <c r="G21" s="38"/>
      <c r="H21" s="38"/>
      <c r="I21" s="38"/>
      <c r="J21" s="38"/>
    </row>
    <row r="22" spans="2:10" x14ac:dyDescent="0.25">
      <c r="B22" s="38"/>
      <c r="C22" s="38"/>
      <c r="D22" s="38"/>
      <c r="E22" s="38"/>
      <c r="F22" s="38"/>
      <c r="G22" s="38"/>
      <c r="H22" s="38"/>
      <c r="I22" s="38"/>
      <c r="J22" s="38"/>
    </row>
  </sheetData>
  <mergeCells count="14">
    <mergeCell ref="B2:J2"/>
    <mergeCell ref="B17:J17"/>
    <mergeCell ref="B3:J3"/>
    <mergeCell ref="B4:J4"/>
    <mergeCell ref="B7:J7"/>
    <mergeCell ref="B9:J9"/>
    <mergeCell ref="B11:J11"/>
    <mergeCell ref="B8:J8"/>
    <mergeCell ref="B12:J12"/>
    <mergeCell ref="B13:J13"/>
    <mergeCell ref="B14:J14"/>
    <mergeCell ref="B16:J16"/>
    <mergeCell ref="B18:J18"/>
    <mergeCell ref="B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2"/>
  <sheetViews>
    <sheetView topLeftCell="A20" zoomScale="130" zoomScaleNormal="130" workbookViewId="0">
      <selection activeCell="B46" sqref="B46"/>
    </sheetView>
  </sheetViews>
  <sheetFormatPr defaultRowHeight="14.3" x14ac:dyDescent="0.25"/>
  <cols>
    <col min="2" max="2" width="28.625" customWidth="1"/>
    <col min="3" max="3" width="12" customWidth="1"/>
    <col min="4" max="7" width="10.625" customWidth="1"/>
    <col min="8" max="8" width="30.625" customWidth="1"/>
    <col min="9" max="9" width="42.625" customWidth="1"/>
  </cols>
  <sheetData>
    <row r="1" spans="2:9" x14ac:dyDescent="0.25">
      <c r="B1" s="4" t="s">
        <v>19</v>
      </c>
      <c r="C1" s="5" t="s">
        <v>1</v>
      </c>
      <c r="D1" s="35" t="s">
        <v>24</v>
      </c>
      <c r="E1" s="35"/>
      <c r="F1" s="36"/>
      <c r="H1" s="23" t="s">
        <v>105</v>
      </c>
      <c r="I1" s="1"/>
    </row>
    <row r="2" spans="2:9" x14ac:dyDescent="0.25">
      <c r="B2" s="10" t="s">
        <v>0</v>
      </c>
      <c r="C2" s="7">
        <v>9</v>
      </c>
      <c r="D2" s="7" t="s">
        <v>29</v>
      </c>
      <c r="E2" s="7" t="s">
        <v>30</v>
      </c>
      <c r="F2" s="11" t="s">
        <v>28</v>
      </c>
      <c r="H2" s="22" t="s">
        <v>100</v>
      </c>
    </row>
    <row r="3" spans="2:9" x14ac:dyDescent="0.25">
      <c r="B3" s="10" t="s">
        <v>2</v>
      </c>
      <c r="C3" s="7">
        <v>10</v>
      </c>
      <c r="D3" s="7" t="s">
        <v>29</v>
      </c>
      <c r="E3" s="7" t="s">
        <v>30</v>
      </c>
      <c r="F3" s="11" t="s">
        <v>28</v>
      </c>
      <c r="H3" s="24" t="s">
        <v>117</v>
      </c>
    </row>
    <row r="4" spans="2:9" x14ac:dyDescent="0.25">
      <c r="B4" s="10" t="s">
        <v>3</v>
      </c>
      <c r="C4" s="7">
        <v>7</v>
      </c>
      <c r="D4" s="7" t="s">
        <v>29</v>
      </c>
      <c r="E4" s="7" t="s">
        <v>30</v>
      </c>
      <c r="F4" s="11" t="s">
        <v>28</v>
      </c>
      <c r="H4" s="22" t="s">
        <v>95</v>
      </c>
    </row>
    <row r="5" spans="2:9" x14ac:dyDescent="0.25">
      <c r="B5" s="10" t="s">
        <v>4</v>
      </c>
      <c r="C5" s="7">
        <v>3</v>
      </c>
      <c r="D5" s="7" t="s">
        <v>29</v>
      </c>
      <c r="E5" s="7" t="s">
        <v>30</v>
      </c>
      <c r="F5" s="11" t="s">
        <v>28</v>
      </c>
      <c r="H5" s="22" t="s">
        <v>122</v>
      </c>
    </row>
    <row r="6" spans="2:9" x14ac:dyDescent="0.25">
      <c r="B6" s="10" t="s">
        <v>5</v>
      </c>
      <c r="C6" s="7">
        <v>10</v>
      </c>
      <c r="D6" s="7" t="s">
        <v>29</v>
      </c>
      <c r="E6" s="7" t="s">
        <v>30</v>
      </c>
      <c r="F6" s="11" t="s">
        <v>28</v>
      </c>
      <c r="H6" s="24" t="s">
        <v>117</v>
      </c>
    </row>
    <row r="7" spans="2:9" x14ac:dyDescent="0.25">
      <c r="B7" s="10" t="s">
        <v>6</v>
      </c>
      <c r="C7" s="7">
        <v>15</v>
      </c>
      <c r="D7" s="7" t="s">
        <v>29</v>
      </c>
      <c r="E7" s="7" t="s">
        <v>30</v>
      </c>
      <c r="F7" s="11" t="s">
        <v>28</v>
      </c>
      <c r="H7" s="22" t="s">
        <v>104</v>
      </c>
    </row>
    <row r="8" spans="2:9" x14ac:dyDescent="0.25">
      <c r="B8" s="10" t="s">
        <v>21</v>
      </c>
      <c r="C8" s="7">
        <v>75</v>
      </c>
      <c r="D8" s="7" t="s">
        <v>29</v>
      </c>
      <c r="E8" s="7" t="s">
        <v>30</v>
      </c>
      <c r="F8" s="11" t="s">
        <v>28</v>
      </c>
      <c r="H8" s="22" t="s">
        <v>123</v>
      </c>
    </row>
    <row r="9" spans="2:9" x14ac:dyDescent="0.25">
      <c r="B9" s="10" t="s">
        <v>7</v>
      </c>
      <c r="C9" s="7">
        <v>2500</v>
      </c>
      <c r="D9" s="7" t="s">
        <v>29</v>
      </c>
      <c r="E9" s="7" t="s">
        <v>30</v>
      </c>
      <c r="F9" s="11" t="s">
        <v>28</v>
      </c>
      <c r="H9" s="25" t="s">
        <v>120</v>
      </c>
    </row>
    <row r="10" spans="2:9" x14ac:dyDescent="0.25">
      <c r="B10" s="10" t="s">
        <v>8</v>
      </c>
      <c r="C10" s="7">
        <v>10</v>
      </c>
      <c r="D10" s="7" t="s">
        <v>29</v>
      </c>
      <c r="E10" s="7" t="s">
        <v>30</v>
      </c>
      <c r="F10" s="11" t="s">
        <v>28</v>
      </c>
      <c r="H10" s="22" t="s">
        <v>99</v>
      </c>
    </row>
    <row r="11" spans="2:9" x14ac:dyDescent="0.25">
      <c r="B11" s="10" t="s">
        <v>9</v>
      </c>
      <c r="C11" s="7">
        <v>9</v>
      </c>
      <c r="D11" s="7" t="s">
        <v>29</v>
      </c>
      <c r="E11" s="7" t="s">
        <v>30</v>
      </c>
      <c r="F11" s="11" t="s">
        <v>28</v>
      </c>
      <c r="H11" s="22" t="s">
        <v>96</v>
      </c>
    </row>
    <row r="12" spans="2:9" x14ac:dyDescent="0.25">
      <c r="B12" s="10" t="s">
        <v>10</v>
      </c>
      <c r="C12" s="7">
        <v>7</v>
      </c>
      <c r="D12" s="7" t="s">
        <v>29</v>
      </c>
      <c r="E12" s="7" t="s">
        <v>30</v>
      </c>
      <c r="F12" s="11" t="s">
        <v>28</v>
      </c>
      <c r="H12" s="22" t="s">
        <v>101</v>
      </c>
    </row>
    <row r="13" spans="2:9" x14ac:dyDescent="0.25">
      <c r="B13" s="10" t="s">
        <v>11</v>
      </c>
      <c r="C13" s="7">
        <v>7</v>
      </c>
      <c r="D13" s="7" t="s">
        <v>29</v>
      </c>
      <c r="E13" s="7" t="s">
        <v>30</v>
      </c>
      <c r="F13" s="11" t="s">
        <v>28</v>
      </c>
      <c r="H13" s="22" t="s">
        <v>103</v>
      </c>
    </row>
    <row r="14" spans="2:9" x14ac:dyDescent="0.25">
      <c r="B14" s="10" t="s">
        <v>12</v>
      </c>
      <c r="C14" s="7">
        <v>7</v>
      </c>
      <c r="D14" s="7" t="s">
        <v>29</v>
      </c>
      <c r="E14" s="7" t="s">
        <v>30</v>
      </c>
      <c r="F14" s="11" t="s">
        <v>28</v>
      </c>
      <c r="H14" s="24" t="s">
        <v>117</v>
      </c>
    </row>
    <row r="15" spans="2:9" ht="14.95" thickBot="1" x14ac:dyDescent="0.3">
      <c r="B15" s="12" t="s">
        <v>13</v>
      </c>
      <c r="C15" s="13">
        <v>9</v>
      </c>
      <c r="D15" s="13" t="s">
        <v>29</v>
      </c>
      <c r="E15" s="13" t="s">
        <v>30</v>
      </c>
      <c r="F15" s="14" t="s">
        <v>28</v>
      </c>
      <c r="H15" s="22" t="s">
        <v>98</v>
      </c>
    </row>
    <row r="16" spans="2:9" x14ac:dyDescent="0.25">
      <c r="B16" s="2" t="s">
        <v>90</v>
      </c>
      <c r="C16" s="3">
        <f>14*(10+50+100)</f>
        <v>2240</v>
      </c>
    </row>
    <row r="17" spans="2:7" ht="14.95" thickBot="1" x14ac:dyDescent="0.3"/>
    <row r="18" spans="2:7" x14ac:dyDescent="0.25">
      <c r="B18" s="4" t="s">
        <v>20</v>
      </c>
      <c r="C18" s="5" t="s">
        <v>14</v>
      </c>
      <c r="D18" s="15" t="s">
        <v>15</v>
      </c>
    </row>
    <row r="19" spans="2:7" x14ac:dyDescent="0.25">
      <c r="B19" s="10" t="s">
        <v>16</v>
      </c>
      <c r="C19" s="7">
        <v>10</v>
      </c>
      <c r="D19" s="11">
        <v>10</v>
      </c>
    </row>
    <row r="20" spans="2:7" x14ac:dyDescent="0.25">
      <c r="B20" s="10" t="s">
        <v>17</v>
      </c>
      <c r="C20" s="7">
        <v>10</v>
      </c>
      <c r="D20" s="11">
        <v>15</v>
      </c>
    </row>
    <row r="21" spans="2:7" ht="14.95" thickBot="1" x14ac:dyDescent="0.3">
      <c r="B21" s="12" t="s">
        <v>18</v>
      </c>
      <c r="C21" s="13">
        <v>10</v>
      </c>
      <c r="D21" s="14">
        <v>25</v>
      </c>
    </row>
    <row r="22" spans="2:7" x14ac:dyDescent="0.25">
      <c r="B22" s="2" t="s">
        <v>121</v>
      </c>
      <c r="C22" s="1">
        <f>14*3*30</f>
        <v>1260</v>
      </c>
    </row>
    <row r="23" spans="2:7" x14ac:dyDescent="0.25">
      <c r="B23" s="32" t="s">
        <v>124</v>
      </c>
      <c r="C23" s="1">
        <f>C16+C22</f>
        <v>3500</v>
      </c>
    </row>
    <row r="24" spans="2:7" ht="14.95" thickBot="1" x14ac:dyDescent="0.3"/>
    <row r="25" spans="2:7" x14ac:dyDescent="0.25">
      <c r="B25" s="4" t="s">
        <v>31</v>
      </c>
      <c r="C25" s="5" t="s">
        <v>32</v>
      </c>
      <c r="D25" s="5" t="s">
        <v>38</v>
      </c>
      <c r="E25" s="5" t="s">
        <v>33</v>
      </c>
      <c r="F25" s="5" t="s">
        <v>34</v>
      </c>
      <c r="G25" s="15" t="s">
        <v>35</v>
      </c>
    </row>
    <row r="26" spans="2:7" x14ac:dyDescent="0.25">
      <c r="B26" s="10" t="s">
        <v>36</v>
      </c>
      <c r="C26" s="7">
        <v>1</v>
      </c>
      <c r="D26" s="7">
        <v>1</v>
      </c>
      <c r="E26" s="7">
        <v>100</v>
      </c>
      <c r="F26" s="7">
        <f>C26*E26</f>
        <v>100</v>
      </c>
      <c r="G26" s="11">
        <f>C26*D26</f>
        <v>1</v>
      </c>
    </row>
    <row r="27" spans="2:7" x14ac:dyDescent="0.25">
      <c r="B27" s="10" t="s">
        <v>37</v>
      </c>
      <c r="C27" s="7">
        <v>1</v>
      </c>
      <c r="D27" s="7">
        <v>1</v>
      </c>
      <c r="E27" s="7">
        <v>100</v>
      </c>
      <c r="F27" s="7">
        <f t="shared" ref="F27:F51" si="0">C27*E27</f>
        <v>100</v>
      </c>
      <c r="G27" s="11">
        <f t="shared" ref="G27:G51" si="1">C27*D27</f>
        <v>1</v>
      </c>
    </row>
    <row r="28" spans="2:7" x14ac:dyDescent="0.25">
      <c r="B28" s="10" t="s">
        <v>39</v>
      </c>
      <c r="C28" s="7">
        <v>2500</v>
      </c>
      <c r="D28" s="7">
        <v>20</v>
      </c>
      <c r="E28" s="7">
        <v>1</v>
      </c>
      <c r="F28" s="7">
        <f t="shared" si="0"/>
        <v>2500</v>
      </c>
      <c r="G28" s="11">
        <f t="shared" si="1"/>
        <v>50000</v>
      </c>
    </row>
    <row r="29" spans="2:7" x14ac:dyDescent="0.25">
      <c r="B29" s="10" t="s">
        <v>40</v>
      </c>
      <c r="C29" s="7">
        <v>2500</v>
      </c>
      <c r="D29" s="7">
        <v>40</v>
      </c>
      <c r="E29" s="7">
        <v>1</v>
      </c>
      <c r="F29" s="7">
        <f t="shared" si="0"/>
        <v>2500</v>
      </c>
      <c r="G29" s="11">
        <f t="shared" si="1"/>
        <v>100000</v>
      </c>
    </row>
    <row r="30" spans="2:7" x14ac:dyDescent="0.25">
      <c r="B30" s="10" t="s">
        <v>41</v>
      </c>
      <c r="C30" s="7">
        <v>1250</v>
      </c>
      <c r="D30" s="7">
        <v>20</v>
      </c>
      <c r="E30" s="7">
        <v>1</v>
      </c>
      <c r="F30" s="7">
        <f t="shared" si="0"/>
        <v>1250</v>
      </c>
      <c r="G30" s="11">
        <f t="shared" si="1"/>
        <v>25000</v>
      </c>
    </row>
    <row r="31" spans="2:7" x14ac:dyDescent="0.25">
      <c r="B31" s="10" t="s">
        <v>42</v>
      </c>
      <c r="C31" s="7">
        <v>25</v>
      </c>
      <c r="D31" s="7">
        <v>20</v>
      </c>
      <c r="E31" s="7">
        <v>1</v>
      </c>
      <c r="F31" s="7">
        <f t="shared" si="0"/>
        <v>25</v>
      </c>
      <c r="G31" s="11">
        <f t="shared" si="1"/>
        <v>500</v>
      </c>
    </row>
    <row r="32" spans="2:7" x14ac:dyDescent="0.25">
      <c r="B32" s="10" t="s">
        <v>43</v>
      </c>
      <c r="C32" s="7">
        <v>2000</v>
      </c>
      <c r="D32" s="7">
        <v>20</v>
      </c>
      <c r="E32" s="7">
        <v>1</v>
      </c>
      <c r="F32" s="7">
        <f t="shared" si="0"/>
        <v>2000</v>
      </c>
      <c r="G32" s="11">
        <f t="shared" si="1"/>
        <v>40000</v>
      </c>
    </row>
    <row r="33" spans="2:7" x14ac:dyDescent="0.25">
      <c r="B33" s="10" t="s">
        <v>44</v>
      </c>
      <c r="C33" s="7">
        <v>250</v>
      </c>
      <c r="D33" s="7">
        <v>10</v>
      </c>
      <c r="E33" s="7">
        <v>1</v>
      </c>
      <c r="F33" s="7">
        <f t="shared" si="0"/>
        <v>250</v>
      </c>
      <c r="G33" s="11">
        <f t="shared" si="1"/>
        <v>2500</v>
      </c>
    </row>
    <row r="34" spans="2:7" x14ac:dyDescent="0.25">
      <c r="B34" s="10" t="s">
        <v>45</v>
      </c>
      <c r="C34" s="7">
        <v>250</v>
      </c>
      <c r="D34" s="7">
        <v>4</v>
      </c>
      <c r="E34" s="7">
        <v>1</v>
      </c>
      <c r="F34" s="7">
        <f t="shared" si="0"/>
        <v>250</v>
      </c>
      <c r="G34" s="11">
        <f t="shared" si="1"/>
        <v>1000</v>
      </c>
    </row>
    <row r="35" spans="2:7" x14ac:dyDescent="0.25">
      <c r="B35" s="10" t="s">
        <v>46</v>
      </c>
      <c r="C35" s="7">
        <v>50</v>
      </c>
      <c r="D35" s="7">
        <v>4</v>
      </c>
      <c r="E35" s="7">
        <v>5</v>
      </c>
      <c r="F35" s="7">
        <f t="shared" si="0"/>
        <v>250</v>
      </c>
      <c r="G35" s="11">
        <f t="shared" si="1"/>
        <v>200</v>
      </c>
    </row>
    <row r="36" spans="2:7" x14ac:dyDescent="0.25">
      <c r="B36" s="10" t="s">
        <v>47</v>
      </c>
      <c r="C36" s="7">
        <v>50</v>
      </c>
      <c r="D36" s="7">
        <v>2</v>
      </c>
      <c r="E36" s="7">
        <v>5</v>
      </c>
      <c r="F36" s="7">
        <f t="shared" si="0"/>
        <v>250</v>
      </c>
      <c r="G36" s="11">
        <f t="shared" si="1"/>
        <v>100</v>
      </c>
    </row>
    <row r="37" spans="2:7" x14ac:dyDescent="0.25">
      <c r="B37" s="10" t="s">
        <v>48</v>
      </c>
      <c r="C37" s="7">
        <v>2</v>
      </c>
      <c r="D37" s="7">
        <v>2</v>
      </c>
      <c r="E37" s="7">
        <v>25</v>
      </c>
      <c r="F37" s="7">
        <f t="shared" si="0"/>
        <v>50</v>
      </c>
      <c r="G37" s="11">
        <f t="shared" si="1"/>
        <v>4</v>
      </c>
    </row>
    <row r="38" spans="2:7" x14ac:dyDescent="0.25">
      <c r="B38" s="10" t="s">
        <v>49</v>
      </c>
      <c r="C38" s="7">
        <v>25</v>
      </c>
      <c r="D38" s="7">
        <v>2</v>
      </c>
      <c r="E38" s="7">
        <v>5</v>
      </c>
      <c r="F38" s="7">
        <f t="shared" si="0"/>
        <v>125</v>
      </c>
      <c r="G38" s="11">
        <f t="shared" si="1"/>
        <v>50</v>
      </c>
    </row>
    <row r="39" spans="2:7" x14ac:dyDescent="0.25">
      <c r="B39" s="10" t="s">
        <v>50</v>
      </c>
      <c r="C39" s="7">
        <v>50</v>
      </c>
      <c r="D39" s="7">
        <v>4</v>
      </c>
      <c r="E39" s="7">
        <v>5</v>
      </c>
      <c r="F39" s="7">
        <f t="shared" si="0"/>
        <v>250</v>
      </c>
      <c r="G39" s="11">
        <f t="shared" si="1"/>
        <v>200</v>
      </c>
    </row>
    <row r="40" spans="2:7" x14ac:dyDescent="0.25">
      <c r="B40" s="10" t="s">
        <v>51</v>
      </c>
      <c r="C40" s="7">
        <v>100</v>
      </c>
      <c r="D40" s="7">
        <v>1</v>
      </c>
      <c r="E40" s="7">
        <v>5</v>
      </c>
      <c r="F40" s="7">
        <f t="shared" si="0"/>
        <v>500</v>
      </c>
      <c r="G40" s="11">
        <f t="shared" si="1"/>
        <v>100</v>
      </c>
    </row>
    <row r="41" spans="2:7" x14ac:dyDescent="0.25">
      <c r="B41" s="10" t="s">
        <v>52</v>
      </c>
      <c r="C41" s="7">
        <v>50</v>
      </c>
      <c r="D41" s="7">
        <v>1</v>
      </c>
      <c r="E41" s="7">
        <v>7</v>
      </c>
      <c r="F41" s="7">
        <f t="shared" si="0"/>
        <v>350</v>
      </c>
      <c r="G41" s="11">
        <f t="shared" si="1"/>
        <v>50</v>
      </c>
    </row>
    <row r="42" spans="2:7" x14ac:dyDescent="0.25">
      <c r="B42" s="10" t="s">
        <v>53</v>
      </c>
      <c r="C42" s="7">
        <v>25</v>
      </c>
      <c r="D42" s="7">
        <v>1</v>
      </c>
      <c r="E42" s="7">
        <v>10</v>
      </c>
      <c r="F42" s="7">
        <f t="shared" si="0"/>
        <v>250</v>
      </c>
      <c r="G42" s="11">
        <f t="shared" si="1"/>
        <v>25</v>
      </c>
    </row>
    <row r="43" spans="2:7" x14ac:dyDescent="0.25">
      <c r="B43" s="10" t="s">
        <v>54</v>
      </c>
      <c r="C43" s="7">
        <v>250</v>
      </c>
      <c r="D43" s="7">
        <v>2</v>
      </c>
      <c r="E43" s="7">
        <v>2</v>
      </c>
      <c r="F43" s="7">
        <f t="shared" si="0"/>
        <v>500</v>
      </c>
      <c r="G43" s="11">
        <f t="shared" si="1"/>
        <v>500</v>
      </c>
    </row>
    <row r="44" spans="2:7" x14ac:dyDescent="0.25">
      <c r="B44" s="10" t="s">
        <v>61</v>
      </c>
      <c r="C44" s="7">
        <v>2</v>
      </c>
      <c r="D44" s="7">
        <v>2</v>
      </c>
      <c r="E44" s="7">
        <v>200</v>
      </c>
      <c r="F44" s="7">
        <f t="shared" si="0"/>
        <v>400</v>
      </c>
      <c r="G44" s="11">
        <f t="shared" si="1"/>
        <v>4</v>
      </c>
    </row>
    <row r="45" spans="2:7" x14ac:dyDescent="0.25">
      <c r="B45" s="10" t="s">
        <v>62</v>
      </c>
      <c r="C45" s="7">
        <v>5</v>
      </c>
      <c r="D45" s="7">
        <v>1</v>
      </c>
      <c r="E45" s="7">
        <v>20</v>
      </c>
      <c r="F45" s="7">
        <f t="shared" si="0"/>
        <v>100</v>
      </c>
      <c r="G45" s="11">
        <f t="shared" si="1"/>
        <v>5</v>
      </c>
    </row>
    <row r="46" spans="2:7" x14ac:dyDescent="0.25">
      <c r="B46" s="10" t="s">
        <v>55</v>
      </c>
      <c r="C46" s="7">
        <v>5</v>
      </c>
      <c r="D46" s="7">
        <v>1</v>
      </c>
      <c r="E46" s="7">
        <v>30</v>
      </c>
      <c r="F46" s="7">
        <f t="shared" si="0"/>
        <v>150</v>
      </c>
      <c r="G46" s="11">
        <f t="shared" si="1"/>
        <v>5</v>
      </c>
    </row>
    <row r="47" spans="2:7" x14ac:dyDescent="0.25">
      <c r="B47" s="10" t="s">
        <v>56</v>
      </c>
      <c r="C47" s="7">
        <v>5</v>
      </c>
      <c r="D47" s="7">
        <v>1</v>
      </c>
      <c r="E47" s="7">
        <v>40</v>
      </c>
      <c r="F47" s="7">
        <f t="shared" si="0"/>
        <v>200</v>
      </c>
      <c r="G47" s="11">
        <f t="shared" si="1"/>
        <v>5</v>
      </c>
    </row>
    <row r="48" spans="2:7" x14ac:dyDescent="0.25">
      <c r="B48" s="10" t="s">
        <v>57</v>
      </c>
      <c r="C48" s="7">
        <v>5</v>
      </c>
      <c r="D48" s="7">
        <v>1</v>
      </c>
      <c r="E48" s="7">
        <v>50</v>
      </c>
      <c r="F48" s="7">
        <f t="shared" si="0"/>
        <v>250</v>
      </c>
      <c r="G48" s="11">
        <f t="shared" si="1"/>
        <v>5</v>
      </c>
    </row>
    <row r="49" spans="2:7" x14ac:dyDescent="0.25">
      <c r="B49" s="10" t="s">
        <v>58</v>
      </c>
      <c r="C49" s="7">
        <v>500</v>
      </c>
      <c r="D49" s="7">
        <v>1</v>
      </c>
      <c r="E49" s="7">
        <v>1</v>
      </c>
      <c r="F49" s="7">
        <f t="shared" si="0"/>
        <v>500</v>
      </c>
      <c r="G49" s="11">
        <f t="shared" si="1"/>
        <v>500</v>
      </c>
    </row>
    <row r="50" spans="2:7" x14ac:dyDescent="0.25">
      <c r="B50" s="10" t="s">
        <v>59</v>
      </c>
      <c r="C50" s="7">
        <v>500</v>
      </c>
      <c r="D50" s="7">
        <v>1</v>
      </c>
      <c r="E50" s="7">
        <v>1</v>
      </c>
      <c r="F50" s="7">
        <f t="shared" si="0"/>
        <v>500</v>
      </c>
      <c r="G50" s="11">
        <f t="shared" si="1"/>
        <v>500</v>
      </c>
    </row>
    <row r="51" spans="2:7" ht="14.95" thickBot="1" x14ac:dyDescent="0.3">
      <c r="B51" s="12" t="s">
        <v>60</v>
      </c>
      <c r="C51" s="13">
        <v>500</v>
      </c>
      <c r="D51" s="13">
        <v>1</v>
      </c>
      <c r="E51" s="13">
        <v>1</v>
      </c>
      <c r="F51" s="13">
        <f t="shared" si="0"/>
        <v>500</v>
      </c>
      <c r="G51" s="14">
        <f t="shared" si="1"/>
        <v>500</v>
      </c>
    </row>
    <row r="52" spans="2:7" x14ac:dyDescent="0.25">
      <c r="E52" s="1" t="s">
        <v>63</v>
      </c>
      <c r="F52" s="1">
        <f>SUM(F26:F51)</f>
        <v>14100</v>
      </c>
    </row>
  </sheetData>
  <mergeCells count="1">
    <mergeCell ref="D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BD42-EDC1-43FC-957F-85D4BF1921DE}">
  <dimension ref="B1:I78"/>
  <sheetViews>
    <sheetView zoomScale="130" zoomScaleNormal="130" workbookViewId="0">
      <selection activeCell="H25" sqref="H25"/>
    </sheetView>
  </sheetViews>
  <sheetFormatPr defaultRowHeight="14.3" x14ac:dyDescent="0.25"/>
  <cols>
    <col min="2" max="2" width="28.625" customWidth="1"/>
    <col min="3" max="3" width="12" customWidth="1"/>
    <col min="4" max="7" width="10.625" customWidth="1"/>
    <col min="8" max="8" width="30.625" customWidth="1"/>
    <col min="9" max="9" width="51" customWidth="1"/>
  </cols>
  <sheetData>
    <row r="1" spans="2:9" x14ac:dyDescent="0.25">
      <c r="B1" s="4" t="s">
        <v>19</v>
      </c>
      <c r="C1" s="5" t="s">
        <v>1</v>
      </c>
      <c r="D1" s="35" t="s">
        <v>24</v>
      </c>
      <c r="E1" s="35"/>
      <c r="F1" s="36"/>
      <c r="H1" s="23" t="s">
        <v>105</v>
      </c>
      <c r="I1" s="1" t="s">
        <v>106</v>
      </c>
    </row>
    <row r="2" spans="2:9" x14ac:dyDescent="0.25">
      <c r="B2" s="6" t="s">
        <v>3</v>
      </c>
      <c r="C2" s="7">
        <v>7</v>
      </c>
      <c r="D2" s="8" t="s">
        <v>25</v>
      </c>
      <c r="E2" s="8" t="s">
        <v>26</v>
      </c>
      <c r="F2" s="9" t="s">
        <v>27</v>
      </c>
      <c r="H2" s="22" t="s">
        <v>95</v>
      </c>
      <c r="I2" s="22" t="s">
        <v>109</v>
      </c>
    </row>
    <row r="3" spans="2:9" x14ac:dyDescent="0.25">
      <c r="B3" s="10" t="s">
        <v>2</v>
      </c>
      <c r="C3" s="7">
        <v>10</v>
      </c>
      <c r="D3" s="8" t="s">
        <v>25</v>
      </c>
      <c r="E3" s="7" t="s">
        <v>26</v>
      </c>
      <c r="F3" s="11" t="s">
        <v>27</v>
      </c>
      <c r="H3" s="24" t="s">
        <v>117</v>
      </c>
      <c r="I3" t="s">
        <v>118</v>
      </c>
    </row>
    <row r="4" spans="2:9" x14ac:dyDescent="0.25">
      <c r="B4" s="10" t="s">
        <v>5</v>
      </c>
      <c r="C4" s="7">
        <v>10</v>
      </c>
      <c r="D4" s="7" t="s">
        <v>25</v>
      </c>
      <c r="E4" s="7" t="s">
        <v>26</v>
      </c>
      <c r="F4" s="11" t="s">
        <v>27</v>
      </c>
      <c r="H4" s="24" t="s">
        <v>117</v>
      </c>
      <c r="I4" t="s">
        <v>110</v>
      </c>
    </row>
    <row r="5" spans="2:9" x14ac:dyDescent="0.25">
      <c r="B5" s="6" t="s">
        <v>9</v>
      </c>
      <c r="C5" s="7">
        <v>9</v>
      </c>
      <c r="D5" s="8" t="s">
        <v>25</v>
      </c>
      <c r="E5" s="8" t="s">
        <v>26</v>
      </c>
      <c r="F5" s="9" t="s">
        <v>27</v>
      </c>
      <c r="H5" s="22" t="s">
        <v>96</v>
      </c>
      <c r="I5" s="22" t="s">
        <v>108</v>
      </c>
    </row>
    <row r="6" spans="2:9" x14ac:dyDescent="0.25">
      <c r="B6" s="10" t="s">
        <v>21</v>
      </c>
      <c r="C6" s="7">
        <v>75</v>
      </c>
      <c r="D6" s="7" t="s">
        <v>25</v>
      </c>
      <c r="E6" s="7" t="s">
        <v>26</v>
      </c>
      <c r="F6" s="11" t="s">
        <v>27</v>
      </c>
      <c r="H6" s="22" t="s">
        <v>97</v>
      </c>
      <c r="I6" s="22" t="s">
        <v>107</v>
      </c>
    </row>
    <row r="7" spans="2:9" x14ac:dyDescent="0.25">
      <c r="B7" s="10" t="s">
        <v>13</v>
      </c>
      <c r="C7" s="7">
        <v>9</v>
      </c>
      <c r="D7" s="8" t="s">
        <v>25</v>
      </c>
      <c r="E7" s="7" t="s">
        <v>26</v>
      </c>
      <c r="F7" s="11" t="s">
        <v>27</v>
      </c>
      <c r="H7" s="22" t="s">
        <v>98</v>
      </c>
      <c r="I7" s="22" t="s">
        <v>111</v>
      </c>
    </row>
    <row r="8" spans="2:9" x14ac:dyDescent="0.25">
      <c r="B8" s="10" t="s">
        <v>8</v>
      </c>
      <c r="C8" s="7">
        <v>10</v>
      </c>
      <c r="D8" s="7" t="s">
        <v>25</v>
      </c>
      <c r="E8" s="7" t="s">
        <v>26</v>
      </c>
      <c r="F8" s="11" t="s">
        <v>27</v>
      </c>
      <c r="H8" s="22" t="s">
        <v>99</v>
      </c>
      <c r="I8" s="22" t="s">
        <v>112</v>
      </c>
    </row>
    <row r="9" spans="2:9" x14ac:dyDescent="0.25">
      <c r="B9" s="10" t="s">
        <v>0</v>
      </c>
      <c r="C9" s="7">
        <v>9</v>
      </c>
      <c r="D9" s="7" t="s">
        <v>25</v>
      </c>
      <c r="E9" s="7" t="s">
        <v>26</v>
      </c>
      <c r="F9" s="11" t="s">
        <v>27</v>
      </c>
      <c r="H9" s="22" t="s">
        <v>100</v>
      </c>
      <c r="I9" s="22" t="s">
        <v>113</v>
      </c>
    </row>
    <row r="10" spans="2:9" x14ac:dyDescent="0.25">
      <c r="B10" s="10" t="s">
        <v>10</v>
      </c>
      <c r="C10" s="7">
        <v>7</v>
      </c>
      <c r="D10" s="7" t="s">
        <v>25</v>
      </c>
      <c r="E10" s="7" t="s">
        <v>26</v>
      </c>
      <c r="F10" s="11" t="s">
        <v>27</v>
      </c>
      <c r="H10" s="22" t="s">
        <v>101</v>
      </c>
      <c r="I10" s="22" t="s">
        <v>114</v>
      </c>
    </row>
    <row r="11" spans="2:9" x14ac:dyDescent="0.25">
      <c r="B11" s="10" t="s">
        <v>22</v>
      </c>
      <c r="C11" s="7">
        <v>15</v>
      </c>
      <c r="D11" s="7" t="s">
        <v>25</v>
      </c>
      <c r="E11" s="7" t="s">
        <v>26</v>
      </c>
      <c r="F11" s="11" t="s">
        <v>27</v>
      </c>
      <c r="H11" s="22" t="s">
        <v>102</v>
      </c>
      <c r="I11" s="22" t="s">
        <v>115</v>
      </c>
    </row>
    <row r="12" spans="2:9" x14ac:dyDescent="0.25">
      <c r="B12" s="6" t="s">
        <v>11</v>
      </c>
      <c r="C12" s="7">
        <v>7</v>
      </c>
      <c r="D12" s="8" t="s">
        <v>25</v>
      </c>
      <c r="E12" s="8" t="s">
        <v>26</v>
      </c>
      <c r="F12" s="9" t="s">
        <v>27</v>
      </c>
      <c r="H12" s="22" t="s">
        <v>103</v>
      </c>
      <c r="I12" s="22" t="s">
        <v>109</v>
      </c>
    </row>
    <row r="13" spans="2:9" x14ac:dyDescent="0.25">
      <c r="B13" s="6" t="s">
        <v>6</v>
      </c>
      <c r="C13" s="7">
        <v>10</v>
      </c>
      <c r="D13" s="8" t="s">
        <v>25</v>
      </c>
      <c r="E13" s="8" t="s">
        <v>26</v>
      </c>
      <c r="F13" s="9" t="s">
        <v>27</v>
      </c>
      <c r="H13" s="22" t="s">
        <v>104</v>
      </c>
      <c r="I13" s="22" t="s">
        <v>116</v>
      </c>
    </row>
    <row r="14" spans="2:9" x14ac:dyDescent="0.25">
      <c r="B14" s="10" t="s">
        <v>12</v>
      </c>
      <c r="C14" s="7">
        <v>7</v>
      </c>
      <c r="D14" s="8" t="s">
        <v>25</v>
      </c>
      <c r="E14" s="7" t="s">
        <v>26</v>
      </c>
      <c r="F14" s="11" t="s">
        <v>27</v>
      </c>
      <c r="H14" s="25" t="s">
        <v>117</v>
      </c>
      <c r="I14" s="22" t="s">
        <v>118</v>
      </c>
    </row>
    <row r="15" spans="2:9" ht="14.95" thickBot="1" x14ac:dyDescent="0.3">
      <c r="B15" s="12" t="s">
        <v>7</v>
      </c>
      <c r="C15" s="13">
        <v>2500</v>
      </c>
      <c r="D15" s="13" t="s">
        <v>25</v>
      </c>
      <c r="E15" s="13" t="s">
        <v>26</v>
      </c>
      <c r="F15" s="14" t="s">
        <v>27</v>
      </c>
      <c r="H15" s="25" t="s">
        <v>120</v>
      </c>
      <c r="I15" s="22" t="s">
        <v>119</v>
      </c>
    </row>
    <row r="16" spans="2:9" x14ac:dyDescent="0.25">
      <c r="B16" s="2" t="s">
        <v>90</v>
      </c>
      <c r="C16" s="3">
        <f>14*(50+100+200)</f>
        <v>4900</v>
      </c>
    </row>
    <row r="17" spans="2:9" ht="14.95" thickBot="1" x14ac:dyDescent="0.3">
      <c r="H17" t="s">
        <v>125</v>
      </c>
      <c r="I17" t="s">
        <v>128</v>
      </c>
    </row>
    <row r="18" spans="2:9" x14ac:dyDescent="0.25">
      <c r="B18" s="4" t="s">
        <v>23</v>
      </c>
      <c r="C18" s="5" t="s">
        <v>14</v>
      </c>
      <c r="D18" s="15" t="s">
        <v>15</v>
      </c>
      <c r="H18" s="37" t="s">
        <v>126</v>
      </c>
      <c r="I18" s="34"/>
    </row>
    <row r="19" spans="2:9" x14ac:dyDescent="0.25">
      <c r="B19" s="10" t="s">
        <v>16</v>
      </c>
      <c r="C19" s="7">
        <v>20</v>
      </c>
      <c r="D19" s="11">
        <v>10</v>
      </c>
      <c r="H19" s="37" t="s">
        <v>127</v>
      </c>
      <c r="I19" s="34"/>
    </row>
    <row r="20" spans="2:9" x14ac:dyDescent="0.25">
      <c r="B20" s="10" t="s">
        <v>17</v>
      </c>
      <c r="C20" s="7">
        <v>20</v>
      </c>
      <c r="D20" s="11">
        <v>15</v>
      </c>
      <c r="H20" s="37" t="s">
        <v>130</v>
      </c>
      <c r="I20" s="34"/>
    </row>
    <row r="21" spans="2:9" ht="14.95" thickBot="1" x14ac:dyDescent="0.3">
      <c r="B21" s="12" t="s">
        <v>18</v>
      </c>
      <c r="C21" s="13">
        <v>20</v>
      </c>
      <c r="D21" s="14">
        <v>25</v>
      </c>
      <c r="H21" s="37" t="s">
        <v>129</v>
      </c>
      <c r="I21" s="34"/>
    </row>
    <row r="22" spans="2:9" x14ac:dyDescent="0.25">
      <c r="B22" s="2" t="s">
        <v>91</v>
      </c>
      <c r="C22" s="1">
        <f>14*60</f>
        <v>840</v>
      </c>
      <c r="H22" s="37" t="s">
        <v>131</v>
      </c>
      <c r="I22" s="34"/>
    </row>
    <row r="23" spans="2:9" x14ac:dyDescent="0.25">
      <c r="B23" s="32" t="s">
        <v>124</v>
      </c>
      <c r="C23" s="1">
        <f>C16+C22</f>
        <v>5740</v>
      </c>
    </row>
    <row r="24" spans="2:9" ht="14.95" thickBot="1" x14ac:dyDescent="0.3"/>
    <row r="25" spans="2:9" x14ac:dyDescent="0.25">
      <c r="B25" s="4" t="s">
        <v>31</v>
      </c>
      <c r="C25" s="5" t="s">
        <v>32</v>
      </c>
      <c r="D25" s="5" t="s">
        <v>38</v>
      </c>
      <c r="E25" s="5" t="s">
        <v>33</v>
      </c>
      <c r="F25" s="5" t="s">
        <v>34</v>
      </c>
      <c r="G25" s="15" t="s">
        <v>35</v>
      </c>
    </row>
    <row r="26" spans="2:9" x14ac:dyDescent="0.25">
      <c r="B26" s="10" t="s">
        <v>64</v>
      </c>
      <c r="C26" s="7">
        <v>1</v>
      </c>
      <c r="D26" s="7">
        <v>1</v>
      </c>
      <c r="E26" s="7">
        <v>100</v>
      </c>
      <c r="F26" s="7">
        <f>C26*E26</f>
        <v>100</v>
      </c>
      <c r="G26" s="11">
        <f>C26*D26</f>
        <v>1</v>
      </c>
    </row>
    <row r="27" spans="2:9" x14ac:dyDescent="0.25">
      <c r="B27" s="16" t="s">
        <v>37</v>
      </c>
      <c r="C27" s="17">
        <v>1</v>
      </c>
      <c r="D27" s="17">
        <v>1</v>
      </c>
      <c r="E27" s="17">
        <v>100</v>
      </c>
      <c r="F27" s="17">
        <f t="shared" ref="F27:F72" si="0">C27*E27</f>
        <v>100</v>
      </c>
      <c r="G27" s="18">
        <f t="shared" ref="G27:G72" si="1">C27*D27</f>
        <v>1</v>
      </c>
    </row>
    <row r="28" spans="2:9" x14ac:dyDescent="0.25">
      <c r="B28" s="10" t="s">
        <v>65</v>
      </c>
      <c r="C28" s="7">
        <v>2500</v>
      </c>
      <c r="D28" s="7">
        <v>20</v>
      </c>
      <c r="E28" s="7">
        <v>1</v>
      </c>
      <c r="F28" s="7">
        <f t="shared" si="0"/>
        <v>2500</v>
      </c>
      <c r="G28" s="11">
        <f t="shared" si="1"/>
        <v>50000</v>
      </c>
    </row>
    <row r="29" spans="2:9" x14ac:dyDescent="0.25">
      <c r="B29" s="10" t="s">
        <v>66</v>
      </c>
      <c r="C29" s="7">
        <v>2500</v>
      </c>
      <c r="D29" s="7">
        <v>20</v>
      </c>
      <c r="E29" s="7">
        <v>1</v>
      </c>
      <c r="F29" s="7">
        <f t="shared" si="0"/>
        <v>2500</v>
      </c>
      <c r="G29" s="11">
        <f t="shared" si="1"/>
        <v>50000</v>
      </c>
    </row>
    <row r="30" spans="2:9" x14ac:dyDescent="0.25">
      <c r="B30" s="10" t="s">
        <v>67</v>
      </c>
      <c r="C30" s="7">
        <v>2500</v>
      </c>
      <c r="D30" s="7">
        <v>20</v>
      </c>
      <c r="E30" s="7">
        <v>1</v>
      </c>
      <c r="F30" s="7">
        <f t="shared" si="0"/>
        <v>2500</v>
      </c>
      <c r="G30" s="11">
        <f t="shared" si="1"/>
        <v>50000</v>
      </c>
    </row>
    <row r="31" spans="2:9" x14ac:dyDescent="0.25">
      <c r="B31" s="10" t="s">
        <v>68</v>
      </c>
      <c r="C31" s="7">
        <v>2500</v>
      </c>
      <c r="D31" s="7">
        <v>10</v>
      </c>
      <c r="E31" s="7">
        <v>1</v>
      </c>
      <c r="F31" s="7">
        <f t="shared" si="0"/>
        <v>2500</v>
      </c>
      <c r="G31" s="11">
        <f t="shared" si="1"/>
        <v>25000</v>
      </c>
    </row>
    <row r="32" spans="2:9" x14ac:dyDescent="0.25">
      <c r="B32" s="10" t="s">
        <v>69</v>
      </c>
      <c r="C32" s="7">
        <v>2500</v>
      </c>
      <c r="D32" s="7">
        <v>10</v>
      </c>
      <c r="E32" s="7">
        <v>1</v>
      </c>
      <c r="F32" s="7">
        <f t="shared" si="0"/>
        <v>2500</v>
      </c>
      <c r="G32" s="11">
        <f t="shared" si="1"/>
        <v>25000</v>
      </c>
    </row>
    <row r="33" spans="2:7" x14ac:dyDescent="0.25">
      <c r="B33" s="16" t="s">
        <v>70</v>
      </c>
      <c r="C33" s="17">
        <v>2500</v>
      </c>
      <c r="D33" s="17">
        <v>20</v>
      </c>
      <c r="E33" s="17">
        <v>1</v>
      </c>
      <c r="F33" s="17">
        <f t="shared" si="0"/>
        <v>2500</v>
      </c>
      <c r="G33" s="18">
        <f t="shared" si="1"/>
        <v>50000</v>
      </c>
    </row>
    <row r="34" spans="2:7" x14ac:dyDescent="0.25">
      <c r="B34" s="10" t="s">
        <v>71</v>
      </c>
      <c r="C34" s="7">
        <v>250</v>
      </c>
      <c r="D34" s="7">
        <v>2</v>
      </c>
      <c r="E34" s="7">
        <v>1</v>
      </c>
      <c r="F34" s="7">
        <f t="shared" si="0"/>
        <v>250</v>
      </c>
      <c r="G34" s="11">
        <f t="shared" si="1"/>
        <v>500</v>
      </c>
    </row>
    <row r="35" spans="2:7" x14ac:dyDescent="0.25">
      <c r="B35" s="10" t="s">
        <v>72</v>
      </c>
      <c r="C35" s="7">
        <v>100</v>
      </c>
      <c r="D35" s="7">
        <v>6</v>
      </c>
      <c r="E35" s="7">
        <v>1</v>
      </c>
      <c r="F35" s="7">
        <f t="shared" si="0"/>
        <v>100</v>
      </c>
      <c r="G35" s="11">
        <f t="shared" si="1"/>
        <v>600</v>
      </c>
    </row>
    <row r="36" spans="2:7" x14ac:dyDescent="0.25">
      <c r="B36" s="10" t="s">
        <v>73</v>
      </c>
      <c r="C36" s="7">
        <v>100</v>
      </c>
      <c r="D36" s="7">
        <v>6</v>
      </c>
      <c r="E36" s="7">
        <v>1</v>
      </c>
      <c r="F36" s="7">
        <f t="shared" si="0"/>
        <v>100</v>
      </c>
      <c r="G36" s="11">
        <f t="shared" si="1"/>
        <v>600</v>
      </c>
    </row>
    <row r="37" spans="2:7" x14ac:dyDescent="0.25">
      <c r="B37" s="10" t="s">
        <v>39</v>
      </c>
      <c r="C37" s="7">
        <v>2500</v>
      </c>
      <c r="D37" s="7">
        <v>20</v>
      </c>
      <c r="E37" s="7">
        <v>1</v>
      </c>
      <c r="F37" s="7">
        <f t="shared" si="0"/>
        <v>2500</v>
      </c>
      <c r="G37" s="11">
        <f t="shared" si="1"/>
        <v>50000</v>
      </c>
    </row>
    <row r="38" spans="2:7" x14ac:dyDescent="0.25">
      <c r="B38" s="10" t="s">
        <v>40</v>
      </c>
      <c r="C38" s="7">
        <v>2500</v>
      </c>
      <c r="D38" s="7">
        <v>40</v>
      </c>
      <c r="E38" s="7">
        <v>1</v>
      </c>
      <c r="F38" s="7">
        <f t="shared" si="0"/>
        <v>2500</v>
      </c>
      <c r="G38" s="11">
        <f t="shared" si="1"/>
        <v>100000</v>
      </c>
    </row>
    <row r="39" spans="2:7" x14ac:dyDescent="0.25">
      <c r="B39" s="10" t="s">
        <v>41</v>
      </c>
      <c r="C39" s="7">
        <v>1250</v>
      </c>
      <c r="D39" s="7">
        <v>20</v>
      </c>
      <c r="E39" s="7">
        <v>1</v>
      </c>
      <c r="F39" s="7">
        <f t="shared" si="0"/>
        <v>1250</v>
      </c>
      <c r="G39" s="11">
        <f t="shared" si="1"/>
        <v>25000</v>
      </c>
    </row>
    <row r="40" spans="2:7" x14ac:dyDescent="0.25">
      <c r="B40" s="10" t="s">
        <v>42</v>
      </c>
      <c r="C40" s="7">
        <v>25</v>
      </c>
      <c r="D40" s="7">
        <v>20</v>
      </c>
      <c r="E40" s="7">
        <v>1</v>
      </c>
      <c r="F40" s="7">
        <f t="shared" si="0"/>
        <v>25</v>
      </c>
      <c r="G40" s="11">
        <f t="shared" si="1"/>
        <v>500</v>
      </c>
    </row>
    <row r="41" spans="2:7" x14ac:dyDescent="0.25">
      <c r="B41" s="10" t="s">
        <v>43</v>
      </c>
      <c r="C41" s="7">
        <v>2000</v>
      </c>
      <c r="D41" s="7">
        <v>20</v>
      </c>
      <c r="E41" s="7">
        <v>1</v>
      </c>
      <c r="F41" s="7">
        <f t="shared" si="0"/>
        <v>2000</v>
      </c>
      <c r="G41" s="11">
        <f t="shared" si="1"/>
        <v>40000</v>
      </c>
    </row>
    <row r="42" spans="2:7" x14ac:dyDescent="0.25">
      <c r="B42" s="10" t="s">
        <v>44</v>
      </c>
      <c r="C42" s="7">
        <v>250</v>
      </c>
      <c r="D42" s="7">
        <v>10</v>
      </c>
      <c r="E42" s="7">
        <v>1</v>
      </c>
      <c r="F42" s="7">
        <f t="shared" si="0"/>
        <v>250</v>
      </c>
      <c r="G42" s="11">
        <f t="shared" si="1"/>
        <v>2500</v>
      </c>
    </row>
    <row r="43" spans="2:7" x14ac:dyDescent="0.25">
      <c r="B43" s="16" t="s">
        <v>45</v>
      </c>
      <c r="C43" s="17">
        <v>250</v>
      </c>
      <c r="D43" s="17">
        <v>4</v>
      </c>
      <c r="E43" s="17">
        <v>1</v>
      </c>
      <c r="F43" s="17">
        <f t="shared" si="0"/>
        <v>250</v>
      </c>
      <c r="G43" s="18">
        <f t="shared" si="1"/>
        <v>1000</v>
      </c>
    </row>
    <row r="44" spans="2:7" x14ac:dyDescent="0.25">
      <c r="B44" s="16" t="s">
        <v>46</v>
      </c>
      <c r="C44" s="17">
        <v>50</v>
      </c>
      <c r="D44" s="17">
        <v>4</v>
      </c>
      <c r="E44" s="17">
        <v>5</v>
      </c>
      <c r="F44" s="17">
        <f t="shared" si="0"/>
        <v>250</v>
      </c>
      <c r="G44" s="18">
        <f t="shared" si="1"/>
        <v>200</v>
      </c>
    </row>
    <row r="45" spans="2:7" x14ac:dyDescent="0.25">
      <c r="B45" s="10" t="s">
        <v>47</v>
      </c>
      <c r="C45" s="7">
        <v>50</v>
      </c>
      <c r="D45" s="7">
        <v>2</v>
      </c>
      <c r="E45" s="7">
        <v>5</v>
      </c>
      <c r="F45" s="7">
        <f t="shared" si="0"/>
        <v>250</v>
      </c>
      <c r="G45" s="11">
        <f t="shared" si="1"/>
        <v>100</v>
      </c>
    </row>
    <row r="46" spans="2:7" x14ac:dyDescent="0.25">
      <c r="B46" s="16" t="s">
        <v>48</v>
      </c>
      <c r="C46" s="17">
        <v>2</v>
      </c>
      <c r="D46" s="17">
        <v>2</v>
      </c>
      <c r="E46" s="17">
        <v>25</v>
      </c>
      <c r="F46" s="17">
        <f t="shared" si="0"/>
        <v>50</v>
      </c>
      <c r="G46" s="18">
        <f t="shared" si="1"/>
        <v>4</v>
      </c>
    </row>
    <row r="47" spans="2:7" x14ac:dyDescent="0.25">
      <c r="B47" s="16" t="s">
        <v>49</v>
      </c>
      <c r="C47" s="17">
        <v>25</v>
      </c>
      <c r="D47" s="17">
        <v>2</v>
      </c>
      <c r="E47" s="17">
        <v>5</v>
      </c>
      <c r="F47" s="17">
        <f t="shared" si="0"/>
        <v>125</v>
      </c>
      <c r="G47" s="18">
        <f t="shared" si="1"/>
        <v>50</v>
      </c>
    </row>
    <row r="48" spans="2:7" x14ac:dyDescent="0.25">
      <c r="B48" s="16" t="s">
        <v>50</v>
      </c>
      <c r="C48" s="17">
        <v>50</v>
      </c>
      <c r="D48" s="17">
        <v>4</v>
      </c>
      <c r="E48" s="17">
        <v>5</v>
      </c>
      <c r="F48" s="17">
        <f t="shared" si="0"/>
        <v>250</v>
      </c>
      <c r="G48" s="18">
        <f t="shared" si="1"/>
        <v>200</v>
      </c>
    </row>
    <row r="49" spans="2:7" x14ac:dyDescent="0.25">
      <c r="B49" s="16" t="s">
        <v>51</v>
      </c>
      <c r="C49" s="17">
        <v>100</v>
      </c>
      <c r="D49" s="17">
        <v>1</v>
      </c>
      <c r="E49" s="17">
        <v>5</v>
      </c>
      <c r="F49" s="17">
        <f t="shared" si="0"/>
        <v>500</v>
      </c>
      <c r="G49" s="18">
        <f t="shared" si="1"/>
        <v>100</v>
      </c>
    </row>
    <row r="50" spans="2:7" x14ac:dyDescent="0.25">
      <c r="B50" s="16" t="s">
        <v>52</v>
      </c>
      <c r="C50" s="17">
        <v>50</v>
      </c>
      <c r="D50" s="17">
        <v>1</v>
      </c>
      <c r="E50" s="17">
        <v>7</v>
      </c>
      <c r="F50" s="17">
        <f t="shared" si="0"/>
        <v>350</v>
      </c>
      <c r="G50" s="18">
        <f t="shared" si="1"/>
        <v>50</v>
      </c>
    </row>
    <row r="51" spans="2:7" x14ac:dyDescent="0.25">
      <c r="B51" s="16" t="s">
        <v>53</v>
      </c>
      <c r="C51" s="17">
        <v>25</v>
      </c>
      <c r="D51" s="17">
        <v>1</v>
      </c>
      <c r="E51" s="17">
        <v>10</v>
      </c>
      <c r="F51" s="17">
        <f t="shared" si="0"/>
        <v>250</v>
      </c>
      <c r="G51" s="18">
        <f t="shared" si="1"/>
        <v>25</v>
      </c>
    </row>
    <row r="52" spans="2:7" x14ac:dyDescent="0.25">
      <c r="B52" s="10" t="s">
        <v>74</v>
      </c>
      <c r="C52" s="7">
        <v>200</v>
      </c>
      <c r="D52" s="7">
        <v>3</v>
      </c>
      <c r="E52" s="7">
        <v>1</v>
      </c>
      <c r="F52" s="7">
        <f t="shared" si="0"/>
        <v>200</v>
      </c>
      <c r="G52" s="11">
        <f t="shared" si="1"/>
        <v>600</v>
      </c>
    </row>
    <row r="53" spans="2:7" x14ac:dyDescent="0.25">
      <c r="B53" s="10" t="s">
        <v>75</v>
      </c>
      <c r="C53" s="7">
        <v>200</v>
      </c>
      <c r="D53" s="7">
        <v>3</v>
      </c>
      <c r="E53" s="7">
        <v>1</v>
      </c>
      <c r="F53" s="7">
        <f t="shared" si="0"/>
        <v>200</v>
      </c>
      <c r="G53" s="11">
        <f t="shared" si="1"/>
        <v>600</v>
      </c>
    </row>
    <row r="54" spans="2:7" x14ac:dyDescent="0.25">
      <c r="B54" s="10" t="s">
        <v>76</v>
      </c>
      <c r="C54" s="7">
        <v>200</v>
      </c>
      <c r="D54" s="7">
        <v>3</v>
      </c>
      <c r="E54" s="7">
        <v>1</v>
      </c>
      <c r="F54" s="7">
        <f t="shared" si="0"/>
        <v>200</v>
      </c>
      <c r="G54" s="11">
        <f t="shared" si="1"/>
        <v>600</v>
      </c>
    </row>
    <row r="55" spans="2:7" x14ac:dyDescent="0.25">
      <c r="B55" s="10" t="s">
        <v>77</v>
      </c>
      <c r="C55" s="7">
        <v>200</v>
      </c>
      <c r="D55" s="7">
        <v>3</v>
      </c>
      <c r="E55" s="7">
        <v>1</v>
      </c>
      <c r="F55" s="7">
        <f t="shared" si="0"/>
        <v>200</v>
      </c>
      <c r="G55" s="11">
        <f t="shared" si="1"/>
        <v>600</v>
      </c>
    </row>
    <row r="56" spans="2:7" x14ac:dyDescent="0.25">
      <c r="B56" s="10" t="s">
        <v>78</v>
      </c>
      <c r="C56" s="7">
        <v>200</v>
      </c>
      <c r="D56" s="7">
        <v>10</v>
      </c>
      <c r="E56" s="7">
        <v>1</v>
      </c>
      <c r="F56" s="7">
        <f t="shared" si="0"/>
        <v>200</v>
      </c>
      <c r="G56" s="11">
        <f t="shared" si="1"/>
        <v>2000</v>
      </c>
    </row>
    <row r="57" spans="2:7" x14ac:dyDescent="0.25">
      <c r="B57" s="10" t="s">
        <v>79</v>
      </c>
      <c r="C57" s="7">
        <v>200</v>
      </c>
      <c r="D57" s="7">
        <v>4</v>
      </c>
      <c r="E57" s="7">
        <v>1</v>
      </c>
      <c r="F57" s="7">
        <f t="shared" si="0"/>
        <v>200</v>
      </c>
      <c r="G57" s="11">
        <f t="shared" si="1"/>
        <v>800</v>
      </c>
    </row>
    <row r="58" spans="2:7" x14ac:dyDescent="0.25">
      <c r="B58" s="10" t="s">
        <v>80</v>
      </c>
      <c r="C58" s="7">
        <v>200</v>
      </c>
      <c r="D58" s="7">
        <v>6</v>
      </c>
      <c r="E58" s="7">
        <v>1</v>
      </c>
      <c r="F58" s="7">
        <f t="shared" si="0"/>
        <v>200</v>
      </c>
      <c r="G58" s="11">
        <f t="shared" si="1"/>
        <v>1200</v>
      </c>
    </row>
    <row r="59" spans="2:7" x14ac:dyDescent="0.25">
      <c r="B59" s="16" t="s">
        <v>81</v>
      </c>
      <c r="C59" s="17">
        <v>5</v>
      </c>
      <c r="D59" s="17">
        <v>2</v>
      </c>
      <c r="E59" s="17">
        <v>5</v>
      </c>
      <c r="F59" s="17">
        <f t="shared" si="0"/>
        <v>25</v>
      </c>
      <c r="G59" s="18">
        <f t="shared" si="1"/>
        <v>10</v>
      </c>
    </row>
    <row r="60" spans="2:7" x14ac:dyDescent="0.25">
      <c r="B60" s="16" t="s">
        <v>58</v>
      </c>
      <c r="C60" s="17">
        <v>500</v>
      </c>
      <c r="D60" s="17">
        <v>1</v>
      </c>
      <c r="E60" s="17">
        <v>1</v>
      </c>
      <c r="F60" s="17">
        <f t="shared" si="0"/>
        <v>500</v>
      </c>
      <c r="G60" s="18">
        <f t="shared" si="1"/>
        <v>500</v>
      </c>
    </row>
    <row r="61" spans="2:7" x14ac:dyDescent="0.25">
      <c r="B61" s="16" t="s">
        <v>59</v>
      </c>
      <c r="C61" s="17">
        <v>500</v>
      </c>
      <c r="D61" s="17">
        <v>1</v>
      </c>
      <c r="E61" s="17">
        <v>1</v>
      </c>
      <c r="F61" s="17">
        <f t="shared" si="0"/>
        <v>500</v>
      </c>
      <c r="G61" s="18">
        <f t="shared" si="1"/>
        <v>500</v>
      </c>
    </row>
    <row r="62" spans="2:7" x14ac:dyDescent="0.25">
      <c r="B62" s="16" t="s">
        <v>60</v>
      </c>
      <c r="C62" s="17">
        <v>500</v>
      </c>
      <c r="D62" s="17">
        <v>1</v>
      </c>
      <c r="E62" s="17">
        <v>1</v>
      </c>
      <c r="F62" s="17">
        <f t="shared" si="0"/>
        <v>500</v>
      </c>
      <c r="G62" s="18">
        <f t="shared" si="1"/>
        <v>500</v>
      </c>
    </row>
    <row r="63" spans="2:7" x14ac:dyDescent="0.25">
      <c r="B63" s="10" t="s">
        <v>82</v>
      </c>
      <c r="C63" s="7">
        <v>500</v>
      </c>
      <c r="D63" s="7">
        <v>4</v>
      </c>
      <c r="E63" s="7">
        <v>1</v>
      </c>
      <c r="F63" s="7">
        <f t="shared" si="0"/>
        <v>500</v>
      </c>
      <c r="G63" s="11">
        <f t="shared" si="1"/>
        <v>2000</v>
      </c>
    </row>
    <row r="64" spans="2:7" x14ac:dyDescent="0.25">
      <c r="B64" s="10" t="s">
        <v>54</v>
      </c>
      <c r="C64" s="7">
        <v>250</v>
      </c>
      <c r="D64" s="7">
        <v>2</v>
      </c>
      <c r="E64" s="7">
        <v>2</v>
      </c>
      <c r="F64" s="7">
        <f t="shared" si="0"/>
        <v>500</v>
      </c>
      <c r="G64" s="11">
        <f t="shared" si="1"/>
        <v>500</v>
      </c>
    </row>
    <row r="65" spans="2:7" x14ac:dyDescent="0.25">
      <c r="B65" s="10" t="s">
        <v>61</v>
      </c>
      <c r="C65" s="7">
        <v>2</v>
      </c>
      <c r="D65" s="7">
        <v>2</v>
      </c>
      <c r="E65" s="7">
        <v>200</v>
      </c>
      <c r="F65" s="7">
        <f t="shared" si="0"/>
        <v>400</v>
      </c>
      <c r="G65" s="11">
        <f t="shared" si="1"/>
        <v>4</v>
      </c>
    </row>
    <row r="66" spans="2:7" x14ac:dyDescent="0.25">
      <c r="B66" s="10" t="s">
        <v>62</v>
      </c>
      <c r="C66" s="7">
        <v>5</v>
      </c>
      <c r="D66" s="7">
        <v>1</v>
      </c>
      <c r="E66" s="7">
        <v>20</v>
      </c>
      <c r="F66" s="7">
        <f t="shared" si="0"/>
        <v>100</v>
      </c>
      <c r="G66" s="11">
        <f t="shared" si="1"/>
        <v>5</v>
      </c>
    </row>
    <row r="67" spans="2:7" x14ac:dyDescent="0.25">
      <c r="B67" s="10" t="s">
        <v>83</v>
      </c>
      <c r="C67" s="7">
        <v>40</v>
      </c>
      <c r="D67" s="7">
        <v>5</v>
      </c>
      <c r="E67" s="7">
        <v>1</v>
      </c>
      <c r="F67" s="7">
        <f t="shared" si="0"/>
        <v>40</v>
      </c>
      <c r="G67" s="11">
        <f t="shared" si="1"/>
        <v>200</v>
      </c>
    </row>
    <row r="68" spans="2:7" x14ac:dyDescent="0.25">
      <c r="B68" s="16" t="s">
        <v>84</v>
      </c>
      <c r="C68" s="17">
        <v>200</v>
      </c>
      <c r="D68" s="17">
        <v>4</v>
      </c>
      <c r="E68" s="17">
        <v>1</v>
      </c>
      <c r="F68" s="17">
        <f t="shared" si="0"/>
        <v>200</v>
      </c>
      <c r="G68" s="18">
        <f t="shared" si="1"/>
        <v>800</v>
      </c>
    </row>
    <row r="69" spans="2:7" x14ac:dyDescent="0.25">
      <c r="B69" s="16" t="s">
        <v>85</v>
      </c>
      <c r="C69" s="17">
        <v>200</v>
      </c>
      <c r="D69" s="17">
        <v>4</v>
      </c>
      <c r="E69" s="17">
        <v>1</v>
      </c>
      <c r="F69" s="17">
        <f t="shared" si="0"/>
        <v>200</v>
      </c>
      <c r="G69" s="18">
        <f t="shared" si="1"/>
        <v>800</v>
      </c>
    </row>
    <row r="70" spans="2:7" x14ac:dyDescent="0.25">
      <c r="B70" s="10" t="s">
        <v>86</v>
      </c>
      <c r="C70" s="7">
        <v>5</v>
      </c>
      <c r="D70" s="7">
        <v>1</v>
      </c>
      <c r="E70" s="7">
        <v>15</v>
      </c>
      <c r="F70" s="7">
        <f t="shared" si="0"/>
        <v>75</v>
      </c>
      <c r="G70" s="11">
        <f t="shared" si="1"/>
        <v>5</v>
      </c>
    </row>
    <row r="71" spans="2:7" x14ac:dyDescent="0.25">
      <c r="B71" s="16" t="s">
        <v>87</v>
      </c>
      <c r="C71" s="17">
        <v>5</v>
      </c>
      <c r="D71" s="17">
        <v>1</v>
      </c>
      <c r="E71" s="17">
        <v>20</v>
      </c>
      <c r="F71" s="17">
        <f t="shared" si="0"/>
        <v>100</v>
      </c>
      <c r="G71" s="18">
        <f t="shared" si="1"/>
        <v>5</v>
      </c>
    </row>
    <row r="72" spans="2:7" ht="14.95" thickBot="1" x14ac:dyDescent="0.3">
      <c r="B72" s="19" t="s">
        <v>88</v>
      </c>
      <c r="C72" s="20">
        <v>5</v>
      </c>
      <c r="D72" s="20">
        <v>1</v>
      </c>
      <c r="E72" s="20">
        <v>25</v>
      </c>
      <c r="F72" s="20">
        <f t="shared" si="0"/>
        <v>125</v>
      </c>
      <c r="G72" s="21">
        <f t="shared" si="1"/>
        <v>5</v>
      </c>
    </row>
    <row r="73" spans="2:7" x14ac:dyDescent="0.25">
      <c r="E73" s="1" t="s">
        <v>63</v>
      </c>
      <c r="F73" s="1">
        <f>SUM(F26:F72)</f>
        <v>31615</v>
      </c>
    </row>
    <row r="74" spans="2:7" x14ac:dyDescent="0.25">
      <c r="E74" s="26" t="s">
        <v>89</v>
      </c>
      <c r="F74" s="26">
        <f>SUM(F27,F33,F60,F61,F62,F71,F72,F44,F46,F47,F48,F59,F51,F68,F69,F43,F50,F49)</f>
        <v>6775</v>
      </c>
    </row>
    <row r="75" spans="2:7" ht="14.95" thickBot="1" x14ac:dyDescent="0.3"/>
    <row r="76" spans="2:7" x14ac:dyDescent="0.25">
      <c r="B76" s="4" t="s">
        <v>92</v>
      </c>
      <c r="C76" s="27">
        <v>4905</v>
      </c>
    </row>
    <row r="77" spans="2:7" x14ac:dyDescent="0.25">
      <c r="B77" s="28" t="s">
        <v>94</v>
      </c>
      <c r="C77" s="29">
        <v>7560</v>
      </c>
    </row>
    <row r="78" spans="2:7" ht="14.95" thickBot="1" x14ac:dyDescent="0.3">
      <c r="B78" s="30" t="s">
        <v>93</v>
      </c>
      <c r="C78" s="31">
        <f>F73+C77-C76</f>
        <v>34270</v>
      </c>
    </row>
  </sheetData>
  <mergeCells count="6">
    <mergeCell ref="H22:I22"/>
    <mergeCell ref="D1:F1"/>
    <mergeCell ref="H18:I18"/>
    <mergeCell ref="H19:I19"/>
    <mergeCell ref="H20:I20"/>
    <mergeCell ref="H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Eternal</vt:lpstr>
      <vt:lpstr>Returner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2015-06-05T18:17:20Z</dcterms:created>
  <dcterms:modified xsi:type="dcterms:W3CDTF">2024-09-11T20:24:28Z</dcterms:modified>
</cp:coreProperties>
</file>