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ne\PycharmProjects\Gantt\"/>
    </mc:Choice>
  </mc:AlternateContent>
  <xr:revisionPtr revIDLastSave="0" documentId="13_ncr:1_{FA886373-F6DB-4D6C-B1C9-FA26DE77B149}" xr6:coauthVersionLast="47" xr6:coauthVersionMax="47" xr10:uidLastSave="{00000000-0000-0000-0000-000000000000}"/>
  <bookViews>
    <workbookView xWindow="-108" yWindow="-108" windowWidth="23256" windowHeight="12576" xr2:uid="{4D17BE42-3F45-4451-B22E-477E702760AC}"/>
  </bookViews>
  <sheets>
    <sheet name="Лист1" sheetId="1" r:id="rId1"/>
    <sheet name="Лист2" sheetId="4" r:id="rId2"/>
    <sheet name="Parser" sheetId="3" r:id="rId3"/>
    <sheet name="OG" sheetId="2" r:id="rId4"/>
  </sheets>
  <definedNames>
    <definedName name="_xlnm._FilterDatabase" localSheetId="0" hidden="1">Лист1!$A$1:$F$233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3" i="1" l="1"/>
  <c r="C232" i="1"/>
  <c r="C231" i="1"/>
  <c r="C230" i="1"/>
  <c r="C228" i="1"/>
  <c r="C210" i="1"/>
  <c r="C229" i="1"/>
  <c r="C205" i="1"/>
  <c r="C225" i="1"/>
  <c r="C224" i="1"/>
  <c r="C185" i="1"/>
  <c r="C227" i="1"/>
  <c r="C226" i="1"/>
  <c r="D225" i="1"/>
  <c r="D38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09" i="1"/>
  <c r="C208" i="1"/>
  <c r="C207" i="1"/>
  <c r="C206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4" i="1"/>
  <c r="C183" i="1"/>
  <c r="C182" i="1"/>
  <c r="C181" i="1"/>
  <c r="C180" i="1"/>
  <c r="C179" i="1"/>
  <c r="C178" i="1"/>
  <c r="C177" i="1"/>
  <c r="C176" i="1"/>
  <c r="C175" i="1"/>
  <c r="C173" i="1"/>
  <c r="C172" i="1"/>
  <c r="C171" i="1"/>
  <c r="C170" i="1"/>
  <c r="C162" i="1"/>
  <c r="C161" i="1"/>
  <c r="C160" i="1"/>
  <c r="C159" i="1"/>
  <c r="C158" i="1"/>
  <c r="C157" i="1"/>
  <c r="C156" i="1"/>
  <c r="C155" i="1"/>
  <c r="C154" i="1"/>
  <c r="C153" i="1"/>
  <c r="C152" i="1"/>
  <c r="C109" i="1"/>
  <c r="D86" i="1"/>
  <c r="C27" i="1"/>
  <c r="C26" i="1"/>
  <c r="C25" i="1"/>
  <c r="C24" i="1"/>
  <c r="C7" i="1"/>
  <c r="C145" i="1"/>
  <c r="C146" i="1"/>
  <c r="C147" i="1"/>
  <c r="C148" i="1"/>
  <c r="C149" i="1"/>
  <c r="C150" i="1"/>
  <c r="C151" i="1"/>
  <c r="C37" i="1"/>
  <c r="C97" i="1"/>
  <c r="C96" i="1"/>
  <c r="C95" i="1"/>
  <c r="C94" i="1"/>
  <c r="C93" i="1"/>
  <c r="C92" i="1"/>
  <c r="C6" i="4"/>
  <c r="C5" i="4"/>
  <c r="C4" i="4"/>
  <c r="C3" i="4"/>
  <c r="C2" i="4"/>
  <c r="C144" i="1"/>
  <c r="C143" i="1"/>
  <c r="C142" i="1"/>
  <c r="C141" i="1"/>
  <c r="C140" i="1"/>
  <c r="C139" i="1"/>
  <c r="C138" i="1"/>
  <c r="C137" i="1"/>
  <c r="C136" i="1"/>
  <c r="C135" i="1"/>
  <c r="D62" i="1"/>
  <c r="B1" i="3"/>
  <c r="X4" i="2"/>
  <c r="C2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2" i="1"/>
  <c r="C63" i="1"/>
  <c r="C64" i="1"/>
  <c r="C65" i="1"/>
  <c r="C66" i="1"/>
  <c r="C67" i="1"/>
  <c r="C68" i="1"/>
  <c r="C69" i="1"/>
  <c r="C70" i="1"/>
  <c r="C74" i="1"/>
  <c r="C75" i="1"/>
  <c r="C76" i="1"/>
  <c r="C77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X2" i="2"/>
  <c r="C10" i="3"/>
  <c r="D10" i="3"/>
  <c r="C11" i="3"/>
  <c r="D11" i="3"/>
  <c r="C12" i="3"/>
  <c r="D12" i="3"/>
  <c r="C13" i="3"/>
  <c r="D13" i="3"/>
  <c r="C14" i="3"/>
  <c r="D14" i="3"/>
  <c r="C16" i="3"/>
  <c r="D16" i="3"/>
  <c r="C17" i="3"/>
  <c r="D17" i="3"/>
  <c r="D9" i="3"/>
  <c r="C9" i="3"/>
  <c r="B14" i="3"/>
  <c r="B16" i="3"/>
  <c r="E16" i="3" s="1"/>
  <c r="B17" i="3"/>
  <c r="E17" i="3" s="1"/>
  <c r="E14" i="3"/>
  <c r="E18" i="3"/>
  <c r="E19" i="3"/>
  <c r="E12" i="3"/>
  <c r="B13" i="3"/>
  <c r="E13" i="3" s="1"/>
  <c r="B10" i="3"/>
  <c r="E10" i="3" s="1"/>
  <c r="B11" i="3"/>
  <c r="E11" i="3" s="1"/>
  <c r="B12" i="3"/>
  <c r="B9" i="3"/>
  <c r="E9" i="3" s="1"/>
  <c r="E20" i="3"/>
  <c r="E21" i="3"/>
  <c r="E22" i="3"/>
  <c r="U3" i="2"/>
  <c r="U4" i="2"/>
  <c r="U5" i="2"/>
  <c r="U6" i="2"/>
  <c r="U7" i="2"/>
  <c r="B8" i="3"/>
  <c r="D3" i="3"/>
  <c r="D4" i="3"/>
  <c r="D5" i="3"/>
  <c r="D6" i="3"/>
  <c r="D2" i="3"/>
  <c r="C3" i="3"/>
  <c r="C4" i="3"/>
  <c r="C5" i="3"/>
  <c r="C6" i="3"/>
  <c r="C2" i="3"/>
  <c r="X3" i="2" l="1"/>
  <c r="X5" i="2" s="1"/>
  <c r="B3" i="3"/>
  <c r="E3" i="3" s="1"/>
  <c r="B4" i="3"/>
  <c r="E4" i="3" s="1"/>
  <c r="B5" i="3"/>
  <c r="E5" i="3" s="1"/>
  <c r="B6" i="3"/>
  <c r="E6" i="3" s="1"/>
  <c r="B2" i="3"/>
  <c r="E2" i="3" s="1"/>
  <c r="S4" i="2"/>
  <c r="S5" i="2"/>
  <c r="S6" i="2"/>
  <c r="S7" i="2"/>
  <c r="S3" i="2"/>
  <c r="D74" i="1"/>
  <c r="D50" i="1"/>
</calcChain>
</file>

<file path=xl/sharedStrings.xml><?xml version="1.0" encoding="utf-8"?>
<sst xmlns="http://schemas.openxmlformats.org/spreadsheetml/2006/main" count="915" uniqueCount="221">
  <si>
    <t>Gantt</t>
  </si>
  <si>
    <t>Array_five</t>
  </si>
  <si>
    <t>Array_four</t>
  </si>
  <si>
    <t>Array_three</t>
  </si>
  <si>
    <t>Array_two</t>
  </si>
  <si>
    <t>Array_one</t>
  </si>
  <si>
    <t>VARIABLE</t>
  </si>
  <si>
    <t>SLIDE</t>
  </si>
  <si>
    <t>Issue1</t>
  </si>
  <si>
    <t>Issue2</t>
  </si>
  <si>
    <t>VALUE 2</t>
  </si>
  <si>
    <t>VALUE 3</t>
  </si>
  <si>
    <t>KEY</t>
  </si>
  <si>
    <t>Issue3</t>
  </si>
  <si>
    <t>Issue4</t>
  </si>
  <si>
    <t>Issue5</t>
  </si>
  <si>
    <t>Name_perc_Team_1</t>
  </si>
  <si>
    <t>Name_perc_Team_2</t>
  </si>
  <si>
    <t>Name_perc_Team_3</t>
  </si>
  <si>
    <t>Name_perc_Team_4</t>
  </si>
  <si>
    <t>Name_perc_Team_5</t>
  </si>
  <si>
    <t>Сессии ЮЛ</t>
  </si>
  <si>
    <t>Фин. Рынки</t>
  </si>
  <si>
    <t>Консолидация</t>
  </si>
  <si>
    <t>Кластер РБ</t>
  </si>
  <si>
    <t>Sazanov A.</t>
  </si>
  <si>
    <t>Schwarz N.</t>
  </si>
  <si>
    <t>Anisimov K.</t>
  </si>
  <si>
    <t>Kirillov A.</t>
  </si>
  <si>
    <t xml:space="preserve">Завершена настройка devops и конвейера. Готова архспека, завешена разработка расчетных узлов
</t>
  </si>
  <si>
    <t>1</t>
  </si>
  <si>
    <t>2</t>
  </si>
  <si>
    <t>3</t>
  </si>
  <si>
    <t>Завешена разработка расчетных узлов</t>
  </si>
  <si>
    <t>Завершено переключение на источники на GP</t>
  </si>
  <si>
    <t>6</t>
  </si>
  <si>
    <t>5</t>
  </si>
  <si>
    <t>7</t>
  </si>
  <si>
    <t>VALUE 4</t>
  </si>
  <si>
    <t>Gantt1</t>
  </si>
  <si>
    <t>Amount_of_issues</t>
  </si>
  <si>
    <t>Issue_1</t>
  </si>
  <si>
    <t>Issue_2</t>
  </si>
  <si>
    <t>Issue_3</t>
  </si>
  <si>
    <t>Issue_4</t>
  </si>
  <si>
    <t>Issue_5</t>
  </si>
  <si>
    <t>Issue_6</t>
  </si>
  <si>
    <t>Issue_7</t>
  </si>
  <si>
    <t>Issue_8</t>
  </si>
  <si>
    <t>Issue_9</t>
  </si>
  <si>
    <t>Issue_10</t>
  </si>
  <si>
    <t>Issue_11</t>
  </si>
  <si>
    <t>Gantt2</t>
  </si>
  <si>
    <t>Экспорт ядра</t>
  </si>
  <si>
    <t>Витрины и ИС</t>
  </si>
  <si>
    <t>OLAP</t>
  </si>
  <si>
    <t>Корректировки</t>
  </si>
  <si>
    <t>Реестры/Кэш</t>
  </si>
  <si>
    <t>Источник</t>
  </si>
  <si>
    <t>Gantt3</t>
  </si>
  <si>
    <t>Gantt4</t>
  </si>
  <si>
    <t>Gantt5</t>
  </si>
  <si>
    <r>
      <rPr>
        <b/>
        <sz val="11"/>
        <color theme="1" tint="4.9989318521683403E-2"/>
        <rFont val="Calibri"/>
        <family val="2"/>
        <charset val="204"/>
        <scheme val="minor"/>
      </rPr>
      <t>VALUE</t>
    </r>
    <r>
      <rPr>
        <sz val="11"/>
        <color theme="1" tint="4.9989318521683403E-2"/>
        <rFont val="Calibri"/>
        <family val="2"/>
        <charset val="204"/>
        <scheme val="minor"/>
      </rPr>
      <t xml:space="preserve"> </t>
    </r>
  </si>
  <si>
    <t>All</t>
  </si>
  <si>
    <t>Quarter1</t>
  </si>
  <si>
    <t>Quarter2</t>
  </si>
  <si>
    <t>Quarter3</t>
  </si>
  <si>
    <t>Quarter4</t>
  </si>
  <si>
    <t>Quarter5</t>
  </si>
  <si>
    <t>Quarter6</t>
  </si>
  <si>
    <t>Quarter7</t>
  </si>
  <si>
    <t>Q4 2021</t>
  </si>
  <si>
    <t>Q1 2022</t>
  </si>
  <si>
    <t>Q2 2022</t>
  </si>
  <si>
    <t>Q3 2022</t>
  </si>
  <si>
    <t>Q4 2022</t>
  </si>
  <si>
    <t>Q1 2023</t>
  </si>
  <si>
    <t>Progress_on_1q</t>
  </si>
  <si>
    <t>Progress_on_2q</t>
  </si>
  <si>
    <t>Progress_on_3q</t>
  </si>
  <si>
    <t>Progress_on_4q</t>
  </si>
  <si>
    <t>Progress_on_5q</t>
  </si>
  <si>
    <t>Название задачи</t>
  </si>
  <si>
    <t>Начало</t>
  </si>
  <si>
    <t>Окончание</t>
  </si>
  <si>
    <t>степень готовности</t>
  </si>
  <si>
    <t>комментарий</t>
  </si>
  <si>
    <t>1Q 2022</t>
  </si>
  <si>
    <t>2Q 2022</t>
  </si>
  <si>
    <t>3Q 2022</t>
  </si>
  <si>
    <t>4Q 2022</t>
  </si>
  <si>
    <t>CORP_CLIENT</t>
  </si>
  <si>
    <t>Платформенные работы</t>
  </si>
  <si>
    <t>Куча, маппинг, сегментация</t>
  </si>
  <si>
    <t>разделил на две строки</t>
  </si>
  <si>
    <t>Расчеты</t>
  </si>
  <si>
    <t>Фриз основных атрибутов</t>
  </si>
  <si>
    <t>Кэш/фриз</t>
  </si>
  <si>
    <t>Подключение дополнительных источников</t>
  </si>
  <si>
    <t>Реализация распределения по ОУ</t>
  </si>
  <si>
    <t>PL</t>
  </si>
  <si>
    <t>Антифриз ДС_010 и DMPLACC из АХД</t>
  </si>
  <si>
    <t>продление окончания 15-&gt;31</t>
  </si>
  <si>
    <t>PL_ACC</t>
  </si>
  <si>
    <t>Витрины комиссий</t>
  </si>
  <si>
    <t>сдвиг вправо</t>
  </si>
  <si>
    <t>Витрины Дебиторской задолженности</t>
  </si>
  <si>
    <t>GL</t>
  </si>
  <si>
    <t>Витрины ПП ЮЛ</t>
  </si>
  <si>
    <t>PL_AGR</t>
  </si>
  <si>
    <t>Витрины (Д)</t>
  </si>
  <si>
    <t>Витрины (М)</t>
  </si>
  <si>
    <t>Кубы</t>
  </si>
  <si>
    <t>Переключение антифриза ДС_010 и DMPLACC из АХД на GP</t>
  </si>
  <si>
    <t>Корп.карты</t>
  </si>
  <si>
    <t>Фризование</t>
  </si>
  <si>
    <t>Драйверы</t>
  </si>
  <si>
    <t>Загрузка и фризование источников из КАП802</t>
  </si>
  <si>
    <t>Витрины драйверов (М)</t>
  </si>
  <si>
    <t>Компетенциальный учет</t>
  </si>
  <si>
    <t>Витрины</t>
  </si>
  <si>
    <t>НКД</t>
  </si>
  <si>
    <t>Фризование основных источников</t>
  </si>
  <si>
    <t>Загрузка и фризование дополнительных источников</t>
  </si>
  <si>
    <t>Реализация корректировок</t>
  </si>
  <si>
    <t>Инфосервисы</t>
  </si>
  <si>
    <t>ПЮЛ</t>
  </si>
  <si>
    <t>Антифриз НПЮЛ из АХД</t>
  </si>
  <si>
    <t>окончание продлено</t>
  </si>
  <si>
    <t>Слой расчетов</t>
  </si>
  <si>
    <t>сдвиг начала влево</t>
  </si>
  <si>
    <t>Цессии ЮЛ</t>
  </si>
  <si>
    <t>Аккредитивы ЮЛ</t>
  </si>
  <si>
    <t>Месячный тракт</t>
  </si>
  <si>
    <t>Куб</t>
  </si>
  <si>
    <t>Дневной тракт</t>
  </si>
  <si>
    <t>СЦП</t>
  </si>
  <si>
    <t>Корп клиенты ЮЛ (SFRCC)</t>
  </si>
  <si>
    <t>Антифриз источников из ТД</t>
  </si>
  <si>
    <t>Инфоосервисы</t>
  </si>
  <si>
    <t>Переключение на загрузку источников из GP</t>
  </si>
  <si>
    <t>Продуктовое проникновение (MRKENT)</t>
  </si>
  <si>
    <t>Расчет</t>
  </si>
  <si>
    <t>ДРПА ЮЛ (TACC)</t>
  </si>
  <si>
    <t xml:space="preserve">name1 </t>
  </si>
  <si>
    <t xml:space="preserve">is1 </t>
  </si>
  <si>
    <t>is2</t>
  </si>
  <si>
    <t>is3</t>
  </si>
  <si>
    <t>is4</t>
  </si>
  <si>
    <t>is5</t>
  </si>
  <si>
    <t>array 1</t>
  </si>
  <si>
    <t>2is1</t>
  </si>
  <si>
    <t>2is2</t>
  </si>
  <si>
    <t>2is3</t>
  </si>
  <si>
    <t>2is4</t>
  </si>
  <si>
    <t>2is5</t>
  </si>
  <si>
    <t>name2</t>
  </si>
  <si>
    <t>Фризирование</t>
  </si>
  <si>
    <t>ЦП</t>
  </si>
  <si>
    <t>ККД</t>
  </si>
  <si>
    <t>Наименьшее:</t>
  </si>
  <si>
    <t>2is6</t>
  </si>
  <si>
    <t>Наибольше:</t>
  </si>
  <si>
    <t>Разница:</t>
  </si>
  <si>
    <t>Массив</t>
  </si>
  <si>
    <t>Всего</t>
  </si>
  <si>
    <t>Втирины ПП ЮЛ</t>
  </si>
  <si>
    <t>000000111111111111110</t>
  </si>
  <si>
    <t>Progress_on_6q</t>
  </si>
  <si>
    <t>Progress_on_7q</t>
  </si>
  <si>
    <t>111111111111111111111</t>
  </si>
  <si>
    <t>Sazanov</t>
  </si>
  <si>
    <t>Array_1</t>
  </si>
  <si>
    <t>Array_2</t>
  </si>
  <si>
    <t>Array_3</t>
  </si>
  <si>
    <t>Array_4</t>
  </si>
  <si>
    <t>Array_5</t>
  </si>
  <si>
    <t>Gantt6</t>
  </si>
  <si>
    <t>Name_perc_Team_6</t>
  </si>
  <si>
    <t>Furkas Aj.</t>
  </si>
  <si>
    <t>Sixth team</t>
  </si>
  <si>
    <t>Array_6</t>
  </si>
  <si>
    <t>Issue6</t>
  </si>
  <si>
    <t>Karpukas K.</t>
  </si>
  <si>
    <t>Fifth team</t>
  </si>
  <si>
    <t>000001111111111111110</t>
  </si>
  <si>
    <t>000011111111111111110</t>
  </si>
  <si>
    <t>000000011111111111110</t>
  </si>
  <si>
    <t>Quarter8</t>
  </si>
  <si>
    <t>Q2 2024</t>
  </si>
  <si>
    <t>9</t>
  </si>
  <si>
    <t>8</t>
  </si>
  <si>
    <t>Array_7</t>
  </si>
  <si>
    <t>Array_8</t>
  </si>
  <si>
    <t>Array_9</t>
  </si>
  <si>
    <t>Array_10</t>
  </si>
  <si>
    <t>Gantt7</t>
  </si>
  <si>
    <t>Gantt8</t>
  </si>
  <si>
    <t>Issue7</t>
  </si>
  <si>
    <t>Issue8</t>
  </si>
  <si>
    <t>Issue9</t>
  </si>
  <si>
    <t>Issue10</t>
  </si>
  <si>
    <t>Gantt9</t>
  </si>
  <si>
    <t>Gantt10</t>
  </si>
  <si>
    <t>Name_perc_Team_7</t>
  </si>
  <si>
    <t>Name_perc_Team_8</t>
  </si>
  <si>
    <t>Name_perc_Team_9</t>
  </si>
  <si>
    <t>Name_perc_Team_10</t>
  </si>
  <si>
    <t>Kerck A.</t>
  </si>
  <si>
    <t>Nikitin A.</t>
  </si>
  <si>
    <t>Karkas Aj.</t>
  </si>
  <si>
    <t>Atas K.</t>
  </si>
  <si>
    <t>10th team</t>
  </si>
  <si>
    <t>9th team</t>
  </si>
  <si>
    <t>8th team</t>
  </si>
  <si>
    <t>7th team</t>
  </si>
  <si>
    <t>Progress_on_1qGantt8</t>
  </si>
  <si>
    <t>000000000011111111110</t>
  </si>
  <si>
    <t>000111111111111111000</t>
  </si>
  <si>
    <t>000011111111111111100</t>
  </si>
  <si>
    <t>000001111111111111100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</si>
</sst>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b/>
      <sz val="10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0" tint="-0.499984740745262"/>
      <name val="Times New Roman"/>
      <family val="1"/>
      <charset val="204"/>
    </font>
    <font>
      <b/>
      <sz val="11"/>
      <color theme="0" tint="-0.149998474074526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5" fillId="0" borderId="0"/>
  </cellStyleXfs>
  <cellXfs count="70">
    <xf numFmtId="0" fontId="0" fillId="0" borderId="0" xfId="0"/>
    <xf numFmtId="0" fontId="0" fillId="0" borderId="0" xfId="0" applyAlignment="1">
      <alignment horizontal="left" vertical="top"/>
    </xf>
    <xf numFmtId="0" fontId="2" fillId="2" borderId="0" xfId="0" applyFont="1" applyFill="1"/>
    <xf numFmtId="0" fontId="3" fillId="2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 applyAlignment="1">
      <alignment horizontal="right" vertical="center" readingOrder="1"/>
    </xf>
    <xf numFmtId="0" fontId="3" fillId="8" borderId="0" xfId="0" applyFont="1" applyFill="1"/>
    <xf numFmtId="0" fontId="6" fillId="0" borderId="0" xfId="1" applyFont="1" applyAlignment="1">
      <alignment horizontal="right"/>
    </xf>
    <xf numFmtId="0" fontId="4" fillId="2" borderId="0" xfId="0" applyFon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9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 vertical="center"/>
    </xf>
    <xf numFmtId="0" fontId="5" fillId="0" borderId="0" xfId="1"/>
    <xf numFmtId="0" fontId="8" fillId="11" borderId="3" xfId="1" applyFont="1" applyFill="1" applyBorder="1" applyAlignment="1">
      <alignment vertical="center" wrapText="1"/>
    </xf>
    <xf numFmtId="0" fontId="9" fillId="11" borderId="3" xfId="1" applyFont="1" applyFill="1" applyBorder="1" applyAlignment="1">
      <alignment vertical="center" wrapText="1"/>
    </xf>
    <xf numFmtId="14" fontId="9" fillId="11" borderId="3" xfId="1" applyNumberFormat="1" applyFont="1" applyFill="1" applyBorder="1" applyAlignment="1">
      <alignment vertical="center" wrapText="1"/>
    </xf>
    <xf numFmtId="14" fontId="9" fillId="0" borderId="3" xfId="1" applyNumberFormat="1" applyFont="1" applyBorder="1" applyAlignment="1">
      <alignment vertical="center"/>
    </xf>
    <xf numFmtId="14" fontId="8" fillId="11" borderId="3" xfId="1" applyNumberFormat="1" applyFont="1" applyFill="1" applyBorder="1" applyAlignment="1">
      <alignment vertical="center" wrapText="1"/>
    </xf>
    <xf numFmtId="14" fontId="9" fillId="2" borderId="3" xfId="1" applyNumberFormat="1" applyFont="1" applyFill="1" applyBorder="1" applyAlignment="1">
      <alignment vertical="center"/>
    </xf>
    <xf numFmtId="0" fontId="6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5" fillId="0" borderId="7" xfId="1" applyBorder="1"/>
    <xf numFmtId="0" fontId="7" fillId="10" borderId="3" xfId="1" applyFont="1" applyFill="1" applyBorder="1" applyAlignment="1">
      <alignment vertical="center"/>
    </xf>
    <xf numFmtId="14" fontId="7" fillId="10" borderId="3" xfId="1" applyNumberFormat="1" applyFont="1" applyFill="1" applyBorder="1" applyAlignment="1">
      <alignment vertical="center"/>
    </xf>
    <xf numFmtId="0" fontId="8" fillId="11" borderId="3" xfId="1" applyFont="1" applyFill="1" applyBorder="1" applyAlignment="1">
      <alignment vertical="center"/>
    </xf>
    <xf numFmtId="14" fontId="8" fillId="11" borderId="3" xfId="1" applyNumberFormat="1" applyFont="1" applyFill="1" applyBorder="1" applyAlignment="1">
      <alignment vertical="center"/>
    </xf>
    <xf numFmtId="0" fontId="9" fillId="11" borderId="3" xfId="1" applyFont="1" applyFill="1" applyBorder="1" applyAlignment="1">
      <alignment horizontal="left" vertical="center"/>
    </xf>
    <xf numFmtId="14" fontId="9" fillId="11" borderId="3" xfId="1" applyNumberFormat="1" applyFont="1" applyFill="1" applyBorder="1" applyAlignment="1">
      <alignment vertical="center"/>
    </xf>
    <xf numFmtId="9" fontId="5" fillId="0" borderId="0" xfId="1" applyNumberFormat="1"/>
    <xf numFmtId="0" fontId="5" fillId="13" borderId="7" xfId="1" applyFill="1" applyBorder="1"/>
    <xf numFmtId="0" fontId="6" fillId="0" borderId="0" xfId="1" applyFont="1"/>
    <xf numFmtId="0" fontId="8" fillId="11" borderId="3" xfId="1" applyFont="1" applyFill="1" applyBorder="1" applyAlignment="1">
      <alignment horizontal="left" vertical="center"/>
    </xf>
    <xf numFmtId="0" fontId="5" fillId="0" borderId="0" xfId="1" applyAlignment="1">
      <alignment wrapText="1"/>
    </xf>
    <xf numFmtId="0" fontId="5" fillId="0" borderId="7" xfId="1" applyBorder="1" applyAlignment="1">
      <alignment wrapText="1"/>
    </xf>
    <xf numFmtId="14" fontId="8" fillId="12" borderId="3" xfId="1" applyNumberFormat="1" applyFont="1" applyFill="1" applyBorder="1" applyAlignment="1">
      <alignment vertical="center"/>
    </xf>
    <xf numFmtId="0" fontId="0" fillId="14" borderId="0" xfId="0" applyFill="1"/>
    <xf numFmtId="0" fontId="0" fillId="15" borderId="0" xfId="0" applyFill="1"/>
    <xf numFmtId="0" fontId="3" fillId="16" borderId="0" xfId="0" applyFont="1" applyFill="1"/>
    <xf numFmtId="0" fontId="0" fillId="0" borderId="0" xfId="0" applyAlignment="1">
      <alignment horizontal="right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11" fillId="0" borderId="2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0" xfId="0" applyFont="1"/>
    <xf numFmtId="0" fontId="12" fillId="0" borderId="0" xfId="0" applyFont="1" applyAlignment="1">
      <alignment horizontal="left" vertical="top"/>
    </xf>
    <xf numFmtId="0" fontId="11" fillId="0" borderId="2" xfId="0" applyFont="1" applyBorder="1"/>
    <xf numFmtId="0" fontId="12" fillId="0" borderId="1" xfId="0" applyFont="1" applyBorder="1"/>
    <xf numFmtId="0" fontId="5" fillId="0" borderId="0" xfId="1" applyAlignment="1">
      <alignment horizontal="center" vertical="center"/>
    </xf>
    <xf numFmtId="0" fontId="8" fillId="11" borderId="4" xfId="1" applyFont="1" applyFill="1" applyBorder="1" applyAlignment="1">
      <alignment horizontal="center" vertical="center"/>
    </xf>
    <xf numFmtId="0" fontId="8" fillId="11" borderId="5" xfId="1" applyFont="1" applyFill="1" applyBorder="1" applyAlignment="1">
      <alignment horizontal="center" vertical="center"/>
    </xf>
    <xf numFmtId="0" fontId="8" fillId="11" borderId="6" xfId="1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 readingOrder="1"/>
    </xf>
    <xf numFmtId="0" fontId="13" fillId="0" borderId="1" xfId="0" applyFont="1" applyBorder="1" applyAlignment="1">
      <alignment wrapText="1"/>
    </xf>
  </cellXfs>
  <cellStyles count="2">
    <cellStyle name="Обычный" xfId="0" builtinId="0"/>
    <cellStyle name="Обычный 2" xfId="1" xr:uid="{32D8B84C-73A8-430A-91EC-3D217A37FFB8}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8F9-F7C9-4E71-AA19-9FDE065D06ED}">
  <sheetPr filterMode="1"/>
  <dimension ref="A1:M233"/>
  <sheetViews>
    <sheetView tabSelected="1" zoomScaleNormal="100" workbookViewId="0">
      <selection activeCell="E232" sqref="E232"/>
    </sheetView>
  </sheetViews>
  <sheetFormatPr defaultRowHeight="14.4" x14ac:dyDescent="0.3"/>
  <cols>
    <col min="2" max="2" width="23.33203125" customWidth="1"/>
    <col min="3" max="3" width="27.5546875" style="57" customWidth="1"/>
    <col min="4" max="4" width="46.44140625" style="1" customWidth="1"/>
    <col min="5" max="5" width="72.88671875" customWidth="1"/>
    <col min="6" max="6" width="11.109375" customWidth="1"/>
    <col min="7" max="7" width="16.88671875" customWidth="1"/>
  </cols>
  <sheetData>
    <row r="1" spans="1:7" x14ac:dyDescent="0.3">
      <c r="A1" s="2" t="s">
        <v>7</v>
      </c>
      <c r="B1" s="2" t="s">
        <v>6</v>
      </c>
      <c r="C1" s="55" t="s">
        <v>12</v>
      </c>
      <c r="D1" s="3" t="s">
        <v>62</v>
      </c>
      <c r="E1" s="2" t="s">
        <v>10</v>
      </c>
      <c r="F1" s="19" t="s">
        <v>11</v>
      </c>
      <c r="G1" s="2" t="s">
        <v>38</v>
      </c>
    </row>
    <row r="2" spans="1:7" hidden="1" x14ac:dyDescent="0.3">
      <c r="A2" s="4" t="s">
        <v>0</v>
      </c>
      <c r="B2" s="4" t="s">
        <v>172</v>
      </c>
      <c r="C2" s="56" t="str">
        <f t="shared" ref="C2:C53" si="0">B2&amp;""&amp;A2</f>
        <v>Array_1Gantt</v>
      </c>
      <c r="D2" s="6" t="s">
        <v>187</v>
      </c>
      <c r="E2" s="4"/>
      <c r="F2" s="4"/>
      <c r="G2" s="4"/>
    </row>
    <row r="3" spans="1:7" hidden="1" x14ac:dyDescent="0.3">
      <c r="A3" s="4" t="s">
        <v>0</v>
      </c>
      <c r="B3" s="4" t="s">
        <v>173</v>
      </c>
      <c r="C3" s="56" t="str">
        <f t="shared" si="0"/>
        <v>Array_2Gantt</v>
      </c>
      <c r="D3" s="6" t="s">
        <v>187</v>
      </c>
      <c r="E3" s="4"/>
      <c r="F3" s="4"/>
      <c r="G3" s="4"/>
    </row>
    <row r="4" spans="1:7" hidden="1" x14ac:dyDescent="0.3">
      <c r="A4" s="4" t="s">
        <v>0</v>
      </c>
      <c r="B4" s="4" t="s">
        <v>174</v>
      </c>
      <c r="C4" s="56" t="str">
        <f t="shared" si="0"/>
        <v>Array_3Gantt</v>
      </c>
      <c r="D4" s="6" t="s">
        <v>187</v>
      </c>
      <c r="E4" s="4"/>
      <c r="F4" s="4"/>
      <c r="G4" s="4"/>
    </row>
    <row r="5" spans="1:7" hidden="1" x14ac:dyDescent="0.3">
      <c r="A5" s="4" t="s">
        <v>0</v>
      </c>
      <c r="B5" s="4" t="s">
        <v>175</v>
      </c>
      <c r="C5" s="56" t="str">
        <f t="shared" si="0"/>
        <v>Array_4Gantt</v>
      </c>
      <c r="D5" s="6" t="s">
        <v>185</v>
      </c>
      <c r="E5" s="4"/>
      <c r="F5" s="4"/>
      <c r="G5" s="4"/>
    </row>
    <row r="6" spans="1:7" hidden="1" x14ac:dyDescent="0.3">
      <c r="A6" s="4" t="s">
        <v>0</v>
      </c>
      <c r="B6" s="4" t="s">
        <v>176</v>
      </c>
      <c r="C6" s="56" t="str">
        <f t="shared" si="0"/>
        <v>Array_5Gantt</v>
      </c>
      <c r="D6" s="6" t="s">
        <v>186</v>
      </c>
      <c r="E6" s="4"/>
      <c r="F6" s="4"/>
      <c r="G6" s="4"/>
    </row>
    <row r="7" spans="1:7" hidden="1" x14ac:dyDescent="0.3">
      <c r="A7" s="4" t="s">
        <v>0</v>
      </c>
      <c r="B7" s="4" t="s">
        <v>181</v>
      </c>
      <c r="C7" s="56" t="str">
        <f t="shared" si="0"/>
        <v>Array_6Gantt</v>
      </c>
      <c r="D7" s="6" t="s">
        <v>217</v>
      </c>
      <c r="E7" s="4"/>
      <c r="F7" s="4"/>
      <c r="G7" s="18"/>
    </row>
    <row r="8" spans="1:7" hidden="1" x14ac:dyDescent="0.3">
      <c r="A8" s="4" t="s">
        <v>0</v>
      </c>
      <c r="B8" s="4" t="s">
        <v>8</v>
      </c>
      <c r="C8" s="56" t="str">
        <f t="shared" si="0"/>
        <v>Issue1Gantt</v>
      </c>
      <c r="D8" s="7" t="s">
        <v>35</v>
      </c>
      <c r="E8" s="8" t="s">
        <v>29</v>
      </c>
      <c r="F8" s="23" t="s">
        <v>30</v>
      </c>
      <c r="G8" s="4"/>
    </row>
    <row r="9" spans="1:7" hidden="1" x14ac:dyDescent="0.3">
      <c r="A9" s="4" t="s">
        <v>0</v>
      </c>
      <c r="B9" s="4" t="s">
        <v>8</v>
      </c>
      <c r="C9" s="56" t="str">
        <f t="shared" si="0"/>
        <v>Issue1Gantt</v>
      </c>
      <c r="D9" s="7" t="s">
        <v>37</v>
      </c>
      <c r="E9" s="8" t="s">
        <v>33</v>
      </c>
      <c r="F9" s="22" t="s">
        <v>31</v>
      </c>
      <c r="G9" s="4"/>
    </row>
    <row r="10" spans="1:7" hidden="1" x14ac:dyDescent="0.3">
      <c r="A10" s="4" t="s">
        <v>0</v>
      </c>
      <c r="B10" s="4" t="s">
        <v>8</v>
      </c>
      <c r="C10" s="56" t="str">
        <f t="shared" si="0"/>
        <v>Issue1Gantt</v>
      </c>
      <c r="D10" s="7" t="s">
        <v>37</v>
      </c>
      <c r="E10" s="8" t="s">
        <v>33</v>
      </c>
      <c r="F10" s="51">
        <v>3</v>
      </c>
      <c r="G10" s="4"/>
    </row>
    <row r="11" spans="1:7" hidden="1" x14ac:dyDescent="0.3">
      <c r="A11" s="4" t="s">
        <v>0</v>
      </c>
      <c r="B11" s="4" t="s">
        <v>8</v>
      </c>
      <c r="C11" s="56" t="str">
        <f t="shared" si="0"/>
        <v>Issue1Gantt</v>
      </c>
      <c r="D11" s="7" t="s">
        <v>35</v>
      </c>
      <c r="E11" s="9" t="s">
        <v>34</v>
      </c>
      <c r="F11" s="52">
        <v>4</v>
      </c>
      <c r="G11" s="4"/>
    </row>
    <row r="12" spans="1:7" hidden="1" x14ac:dyDescent="0.3">
      <c r="A12" s="4" t="s">
        <v>0</v>
      </c>
      <c r="B12" s="4" t="s">
        <v>9</v>
      </c>
      <c r="C12" s="56" t="str">
        <f t="shared" si="0"/>
        <v>Issue2Gantt</v>
      </c>
      <c r="D12" s="7" t="s">
        <v>35</v>
      </c>
      <c r="E12" s="8" t="s">
        <v>29</v>
      </c>
      <c r="F12" s="53">
        <v>5</v>
      </c>
      <c r="G12" s="4"/>
    </row>
    <row r="13" spans="1:7" hidden="1" x14ac:dyDescent="0.3">
      <c r="A13" s="4" t="s">
        <v>0</v>
      </c>
      <c r="B13" s="4" t="s">
        <v>9</v>
      </c>
      <c r="C13" s="56" t="str">
        <f t="shared" si="0"/>
        <v>Issue2Gantt</v>
      </c>
      <c r="D13" s="7" t="s">
        <v>37</v>
      </c>
      <c r="E13" s="8" t="s">
        <v>33</v>
      </c>
      <c r="F13" s="54">
        <v>6</v>
      </c>
      <c r="G13" s="4"/>
    </row>
    <row r="14" spans="1:7" hidden="1" x14ac:dyDescent="0.3">
      <c r="A14" s="4" t="s">
        <v>0</v>
      </c>
      <c r="B14" s="4" t="s">
        <v>9</v>
      </c>
      <c r="C14" s="56" t="str">
        <f t="shared" si="0"/>
        <v>Issue2Gantt</v>
      </c>
      <c r="D14" s="7" t="s">
        <v>37</v>
      </c>
      <c r="E14" s="8" t="s">
        <v>33</v>
      </c>
      <c r="F14" s="20" t="s">
        <v>30</v>
      </c>
      <c r="G14" s="4"/>
    </row>
    <row r="15" spans="1:7" hidden="1" x14ac:dyDescent="0.3">
      <c r="A15" s="4" t="s">
        <v>0</v>
      </c>
      <c r="B15" s="4" t="s">
        <v>9</v>
      </c>
      <c r="C15" s="56" t="str">
        <f t="shared" si="0"/>
        <v>Issue2Gantt</v>
      </c>
      <c r="D15" s="7" t="s">
        <v>35</v>
      </c>
      <c r="E15" s="9" t="s">
        <v>34</v>
      </c>
      <c r="F15" s="20" t="s">
        <v>31</v>
      </c>
      <c r="G15" s="4"/>
    </row>
    <row r="16" spans="1:7" hidden="1" x14ac:dyDescent="0.3">
      <c r="A16" s="4" t="s">
        <v>0</v>
      </c>
      <c r="B16" s="4" t="s">
        <v>13</v>
      </c>
      <c r="C16" s="56" t="str">
        <f t="shared" si="0"/>
        <v>Issue3Gantt</v>
      </c>
      <c r="D16" s="7" t="s">
        <v>35</v>
      </c>
      <c r="E16" s="8" t="s">
        <v>29</v>
      </c>
      <c r="F16" s="20" t="s">
        <v>36</v>
      </c>
      <c r="G16" s="4"/>
    </row>
    <row r="17" spans="1:7" hidden="1" x14ac:dyDescent="0.3">
      <c r="A17" s="4" t="s">
        <v>0</v>
      </c>
      <c r="B17" s="4" t="s">
        <v>13</v>
      </c>
      <c r="C17" s="56" t="str">
        <f t="shared" si="0"/>
        <v>Issue3Gantt</v>
      </c>
      <c r="D17" s="7" t="s">
        <v>37</v>
      </c>
      <c r="E17" s="8" t="s">
        <v>33</v>
      </c>
      <c r="F17" s="20" t="s">
        <v>35</v>
      </c>
      <c r="G17" s="4"/>
    </row>
    <row r="18" spans="1:7" hidden="1" x14ac:dyDescent="0.3">
      <c r="A18" s="4" t="s">
        <v>0</v>
      </c>
      <c r="B18" s="4" t="s">
        <v>13</v>
      </c>
      <c r="C18" s="56" t="str">
        <f t="shared" si="0"/>
        <v>Issue3Gantt</v>
      </c>
      <c r="D18" s="7" t="s">
        <v>37</v>
      </c>
      <c r="E18" s="8" t="s">
        <v>33</v>
      </c>
      <c r="F18" s="20" t="s">
        <v>30</v>
      </c>
      <c r="G18" s="4"/>
    </row>
    <row r="19" spans="1:7" hidden="1" x14ac:dyDescent="0.3">
      <c r="A19" s="4" t="s">
        <v>0</v>
      </c>
      <c r="B19" s="4" t="s">
        <v>13</v>
      </c>
      <c r="C19" s="56" t="str">
        <f t="shared" si="0"/>
        <v>Issue3Gantt</v>
      </c>
      <c r="D19" s="7" t="s">
        <v>35</v>
      </c>
      <c r="E19" s="9" t="s">
        <v>34</v>
      </c>
      <c r="F19" s="20" t="s">
        <v>31</v>
      </c>
      <c r="G19" s="4"/>
    </row>
    <row r="20" spans="1:7" hidden="1" x14ac:dyDescent="0.3">
      <c r="A20" s="4" t="s">
        <v>0</v>
      </c>
      <c r="B20" s="4" t="s">
        <v>14</v>
      </c>
      <c r="C20" s="56" t="str">
        <f t="shared" si="0"/>
        <v>Issue4Gantt</v>
      </c>
      <c r="D20" s="7" t="s">
        <v>35</v>
      </c>
      <c r="E20" s="8" t="s">
        <v>29</v>
      </c>
      <c r="F20" s="21" t="s">
        <v>30</v>
      </c>
      <c r="G20" s="4"/>
    </row>
    <row r="21" spans="1:7" hidden="1" x14ac:dyDescent="0.3">
      <c r="A21" s="4" t="s">
        <v>0</v>
      </c>
      <c r="B21" s="4" t="s">
        <v>14</v>
      </c>
      <c r="C21" s="56" t="str">
        <f t="shared" si="0"/>
        <v>Issue4Gantt</v>
      </c>
      <c r="D21" s="7" t="s">
        <v>37</v>
      </c>
      <c r="E21" s="8" t="s">
        <v>33</v>
      </c>
      <c r="F21" s="20" t="s">
        <v>31</v>
      </c>
      <c r="G21" s="4"/>
    </row>
    <row r="22" spans="1:7" hidden="1" x14ac:dyDescent="0.3">
      <c r="A22" s="4" t="s">
        <v>0</v>
      </c>
      <c r="B22" s="4" t="s">
        <v>14</v>
      </c>
      <c r="C22" s="56" t="str">
        <f t="shared" si="0"/>
        <v>Issue4Gantt</v>
      </c>
      <c r="D22" s="7" t="s">
        <v>37</v>
      </c>
      <c r="E22" s="8" t="s">
        <v>29</v>
      </c>
      <c r="F22" s="20" t="s">
        <v>36</v>
      </c>
      <c r="G22" s="4"/>
    </row>
    <row r="23" spans="1:7" hidden="1" x14ac:dyDescent="0.3">
      <c r="A23" s="4" t="s">
        <v>0</v>
      </c>
      <c r="B23" s="4" t="s">
        <v>14</v>
      </c>
      <c r="C23" s="56" t="str">
        <f t="shared" si="0"/>
        <v>Issue4Gantt</v>
      </c>
      <c r="D23" s="7" t="s">
        <v>35</v>
      </c>
      <c r="E23" s="8" t="s">
        <v>33</v>
      </c>
      <c r="F23" s="20" t="s">
        <v>35</v>
      </c>
      <c r="G23" s="4"/>
    </row>
    <row r="24" spans="1:7" hidden="1" x14ac:dyDescent="0.3">
      <c r="A24" s="4" t="s">
        <v>0</v>
      </c>
      <c r="B24" s="4" t="s">
        <v>182</v>
      </c>
      <c r="C24" s="56" t="str">
        <f t="shared" ref="C24:C27" si="1">B24&amp;""&amp;A24</f>
        <v>Issue6Gantt</v>
      </c>
      <c r="D24" s="7" t="s">
        <v>35</v>
      </c>
      <c r="E24" s="8" t="s">
        <v>33</v>
      </c>
      <c r="F24" s="20" t="s">
        <v>30</v>
      </c>
      <c r="G24" s="4"/>
    </row>
    <row r="25" spans="1:7" hidden="1" x14ac:dyDescent="0.3">
      <c r="A25" s="4" t="s">
        <v>0</v>
      </c>
      <c r="B25" s="4" t="s">
        <v>182</v>
      </c>
      <c r="C25" s="56" t="str">
        <f t="shared" si="1"/>
        <v>Issue6Gantt</v>
      </c>
      <c r="D25" s="7" t="s">
        <v>37</v>
      </c>
      <c r="E25" s="8" t="s">
        <v>33</v>
      </c>
      <c r="F25" s="20" t="s">
        <v>32</v>
      </c>
      <c r="G25" s="4"/>
    </row>
    <row r="26" spans="1:7" hidden="1" x14ac:dyDescent="0.3">
      <c r="A26" s="4" t="s">
        <v>0</v>
      </c>
      <c r="B26" s="4" t="s">
        <v>182</v>
      </c>
      <c r="C26" s="56" t="str">
        <f t="shared" si="1"/>
        <v>Issue6Gantt</v>
      </c>
      <c r="D26" s="7" t="s">
        <v>37</v>
      </c>
      <c r="E26" s="8" t="s">
        <v>33</v>
      </c>
      <c r="F26" s="20" t="s">
        <v>35</v>
      </c>
      <c r="G26" s="4"/>
    </row>
    <row r="27" spans="1:7" hidden="1" x14ac:dyDescent="0.3">
      <c r="A27" s="4" t="s">
        <v>0</v>
      </c>
      <c r="B27" s="4" t="s">
        <v>182</v>
      </c>
      <c r="C27" s="56" t="str">
        <f t="shared" si="1"/>
        <v>Issue6Gantt</v>
      </c>
      <c r="D27" s="7" t="s">
        <v>35</v>
      </c>
      <c r="E27" s="8" t="s">
        <v>29</v>
      </c>
      <c r="F27" s="20" t="s">
        <v>36</v>
      </c>
      <c r="G27" s="4"/>
    </row>
    <row r="28" spans="1:7" hidden="1" x14ac:dyDescent="0.3">
      <c r="A28" s="4" t="s">
        <v>0</v>
      </c>
      <c r="B28" s="4" t="s">
        <v>15</v>
      </c>
      <c r="C28" s="56" t="str">
        <f t="shared" si="0"/>
        <v>Issue5Gantt</v>
      </c>
      <c r="D28" s="7" t="s">
        <v>35</v>
      </c>
      <c r="E28" s="8" t="s">
        <v>33</v>
      </c>
      <c r="F28" s="20" t="s">
        <v>30</v>
      </c>
      <c r="G28" s="4"/>
    </row>
    <row r="29" spans="1:7" hidden="1" x14ac:dyDescent="0.3">
      <c r="A29" s="4" t="s">
        <v>0</v>
      </c>
      <c r="B29" s="4" t="s">
        <v>15</v>
      </c>
      <c r="C29" s="56" t="str">
        <f t="shared" si="0"/>
        <v>Issue5Gantt</v>
      </c>
      <c r="D29" s="7" t="s">
        <v>37</v>
      </c>
      <c r="E29" s="8" t="s">
        <v>33</v>
      </c>
      <c r="F29" s="20" t="s">
        <v>32</v>
      </c>
      <c r="G29" s="4"/>
    </row>
    <row r="30" spans="1:7" hidden="1" x14ac:dyDescent="0.3">
      <c r="A30" s="4" t="s">
        <v>0</v>
      </c>
      <c r="B30" s="4" t="s">
        <v>15</v>
      </c>
      <c r="C30" s="56" t="str">
        <f t="shared" si="0"/>
        <v>Issue5Gantt</v>
      </c>
      <c r="D30" s="7" t="s">
        <v>191</v>
      </c>
      <c r="E30" s="8" t="s">
        <v>33</v>
      </c>
      <c r="F30" s="20" t="s">
        <v>35</v>
      </c>
      <c r="G30" s="4"/>
    </row>
    <row r="31" spans="1:7" hidden="1" x14ac:dyDescent="0.3">
      <c r="A31" s="4" t="s">
        <v>0</v>
      </c>
      <c r="B31" s="4" t="s">
        <v>15</v>
      </c>
      <c r="C31" s="56" t="str">
        <f t="shared" si="0"/>
        <v>Issue5Gantt</v>
      </c>
      <c r="D31" s="7" t="s">
        <v>190</v>
      </c>
      <c r="E31" s="8" t="s">
        <v>29</v>
      </c>
      <c r="F31" s="20" t="s">
        <v>36</v>
      </c>
      <c r="G31" s="4"/>
    </row>
    <row r="32" spans="1:7" hidden="1" x14ac:dyDescent="0.3">
      <c r="A32" s="4" t="s">
        <v>0</v>
      </c>
      <c r="B32" s="10" t="s">
        <v>16</v>
      </c>
      <c r="C32" s="56" t="str">
        <f t="shared" si="0"/>
        <v>Name_perc_Team_1Gantt</v>
      </c>
      <c r="D32" s="11" t="s">
        <v>25</v>
      </c>
      <c r="E32" s="10">
        <v>15</v>
      </c>
      <c r="F32" s="5" t="s">
        <v>21</v>
      </c>
      <c r="G32" s="4"/>
    </row>
    <row r="33" spans="1:7" hidden="1" x14ac:dyDescent="0.3">
      <c r="A33" s="4" t="s">
        <v>0</v>
      </c>
      <c r="B33" s="10" t="s">
        <v>17</v>
      </c>
      <c r="C33" s="56" t="str">
        <f t="shared" si="0"/>
        <v>Name_perc_Team_2Gantt</v>
      </c>
      <c r="D33" s="11" t="s">
        <v>26</v>
      </c>
      <c r="E33" s="10">
        <v>14</v>
      </c>
      <c r="F33" s="5" t="s">
        <v>23</v>
      </c>
      <c r="G33" s="57"/>
    </row>
    <row r="34" spans="1:7" hidden="1" x14ac:dyDescent="0.3">
      <c r="A34" s="4" t="s">
        <v>0</v>
      </c>
      <c r="B34" s="10" t="s">
        <v>18</v>
      </c>
      <c r="C34" s="56" t="str">
        <f t="shared" si="0"/>
        <v>Name_perc_Team_3Gantt</v>
      </c>
      <c r="D34" s="11" t="s">
        <v>27</v>
      </c>
      <c r="E34" s="10">
        <v>31</v>
      </c>
      <c r="F34" s="5" t="s">
        <v>22</v>
      </c>
    </row>
    <row r="35" spans="1:7" hidden="1" x14ac:dyDescent="0.3">
      <c r="A35" s="4" t="s">
        <v>0</v>
      </c>
      <c r="B35" s="10" t="s">
        <v>19</v>
      </c>
      <c r="C35" s="56" t="str">
        <f t="shared" si="0"/>
        <v>Name_perc_Team_4Gantt</v>
      </c>
      <c r="D35" s="11" t="s">
        <v>28</v>
      </c>
      <c r="E35" s="10">
        <v>43</v>
      </c>
      <c r="F35" s="5" t="s">
        <v>24</v>
      </c>
    </row>
    <row r="36" spans="1:7" hidden="1" x14ac:dyDescent="0.3">
      <c r="A36" s="4" t="s">
        <v>0</v>
      </c>
      <c r="B36" s="10" t="s">
        <v>20</v>
      </c>
      <c r="C36" s="56" t="str">
        <f t="shared" si="0"/>
        <v>Name_perc_Team_5Gantt</v>
      </c>
      <c r="D36" s="11" t="s">
        <v>179</v>
      </c>
      <c r="E36" s="10">
        <v>21</v>
      </c>
      <c r="F36" s="5" t="s">
        <v>184</v>
      </c>
    </row>
    <row r="37" spans="1:7" hidden="1" x14ac:dyDescent="0.3">
      <c r="A37" s="4" t="s">
        <v>0</v>
      </c>
      <c r="B37" s="10" t="s">
        <v>178</v>
      </c>
      <c r="C37" s="56" t="str">
        <f t="shared" si="0"/>
        <v>Name_perc_Team_6Gantt</v>
      </c>
      <c r="D37" s="11" t="s">
        <v>183</v>
      </c>
      <c r="E37" s="10">
        <v>56</v>
      </c>
      <c r="F37" s="10" t="s">
        <v>180</v>
      </c>
    </row>
    <row r="38" spans="1:7" hidden="1" x14ac:dyDescent="0.3">
      <c r="A38" s="57" t="s">
        <v>39</v>
      </c>
      <c r="B38" s="57" t="s">
        <v>40</v>
      </c>
      <c r="C38" s="56" t="str">
        <f t="shared" si="0"/>
        <v>Amount_of_issuesGantt1</v>
      </c>
      <c r="D38" s="58">
        <f>COUNTA(D39:D49)</f>
        <v>11</v>
      </c>
      <c r="E38" s="57"/>
      <c r="F38" s="57"/>
    </row>
    <row r="39" spans="1:7" hidden="1" x14ac:dyDescent="0.3">
      <c r="A39" s="4" t="s">
        <v>39</v>
      </c>
      <c r="B39" s="10" t="s">
        <v>41</v>
      </c>
      <c r="C39" s="56" t="str">
        <f t="shared" si="0"/>
        <v>Issue_1Gantt1</v>
      </c>
      <c r="D39" s="4">
        <v>1</v>
      </c>
      <c r="E39" s="4">
        <v>10</v>
      </c>
      <c r="F39" s="12">
        <v>1</v>
      </c>
      <c r="G39" s="9" t="s">
        <v>53</v>
      </c>
    </row>
    <row r="40" spans="1:7" hidden="1" x14ac:dyDescent="0.3">
      <c r="A40" s="4" t="s">
        <v>39</v>
      </c>
      <c r="B40" s="10" t="s">
        <v>42</v>
      </c>
      <c r="C40" s="56" t="str">
        <f t="shared" si="0"/>
        <v>Issue_2Gantt1</v>
      </c>
      <c r="D40" s="4">
        <v>2</v>
      </c>
      <c r="E40" s="4">
        <v>7</v>
      </c>
      <c r="F40" s="13">
        <v>2</v>
      </c>
      <c r="G40" s="9" t="s">
        <v>54</v>
      </c>
    </row>
    <row r="41" spans="1:7" hidden="1" x14ac:dyDescent="0.3">
      <c r="A41" s="4" t="s">
        <v>39</v>
      </c>
      <c r="B41" s="10" t="s">
        <v>43</v>
      </c>
      <c r="C41" s="56" t="str">
        <f t="shared" si="0"/>
        <v>Issue_3Gantt1</v>
      </c>
      <c r="D41" s="4">
        <v>3</v>
      </c>
      <c r="E41" s="4">
        <v>6</v>
      </c>
      <c r="F41" s="14">
        <v>3</v>
      </c>
      <c r="G41" s="4" t="s">
        <v>55</v>
      </c>
    </row>
    <row r="42" spans="1:7" hidden="1" x14ac:dyDescent="0.3">
      <c r="A42" s="4" t="s">
        <v>39</v>
      </c>
      <c r="B42" s="10" t="s">
        <v>44</v>
      </c>
      <c r="C42" s="56" t="str">
        <f t="shared" si="0"/>
        <v>Issue_4Gantt1</v>
      </c>
      <c r="D42" s="4">
        <v>4</v>
      </c>
      <c r="E42" s="4">
        <v>6</v>
      </c>
      <c r="F42" s="15">
        <v>4</v>
      </c>
      <c r="G42" s="4" t="s">
        <v>56</v>
      </c>
    </row>
    <row r="43" spans="1:7" hidden="1" x14ac:dyDescent="0.3">
      <c r="A43" s="4" t="s">
        <v>39</v>
      </c>
      <c r="B43" s="10" t="s">
        <v>45</v>
      </c>
      <c r="C43" s="56" t="str">
        <f t="shared" si="0"/>
        <v>Issue_5Gantt1</v>
      </c>
      <c r="D43" s="4">
        <v>5</v>
      </c>
      <c r="E43" s="4">
        <v>6</v>
      </c>
      <c r="F43" s="16">
        <v>5</v>
      </c>
      <c r="G43" s="9" t="s">
        <v>57</v>
      </c>
    </row>
    <row r="44" spans="1:7" hidden="1" x14ac:dyDescent="0.3">
      <c r="A44" s="4" t="s">
        <v>39</v>
      </c>
      <c r="B44" s="10" t="s">
        <v>46</v>
      </c>
      <c r="C44" s="56" t="str">
        <f t="shared" si="0"/>
        <v>Issue_6Gantt1</v>
      </c>
      <c r="D44" s="4">
        <v>6</v>
      </c>
      <c r="E44" s="4">
        <v>6</v>
      </c>
      <c r="F44" s="17">
        <v>6</v>
      </c>
      <c r="G44" s="9" t="s">
        <v>58</v>
      </c>
    </row>
    <row r="45" spans="1:7" hidden="1" x14ac:dyDescent="0.3">
      <c r="A45" s="4" t="s">
        <v>39</v>
      </c>
      <c r="B45" s="10" t="s">
        <v>47</v>
      </c>
      <c r="C45" s="56" t="str">
        <f t="shared" si="0"/>
        <v>Issue_7Gantt1</v>
      </c>
      <c r="D45" s="4">
        <v>5</v>
      </c>
      <c r="E45" s="4">
        <v>6</v>
      </c>
      <c r="F45" s="4">
        <v>6</v>
      </c>
      <c r="G45" s="9" t="s">
        <v>53</v>
      </c>
    </row>
    <row r="46" spans="1:7" hidden="1" x14ac:dyDescent="0.3">
      <c r="A46" s="4" t="s">
        <v>39</v>
      </c>
      <c r="B46" s="10" t="s">
        <v>48</v>
      </c>
      <c r="C46" s="56" t="str">
        <f t="shared" si="0"/>
        <v>Issue_8Gantt1</v>
      </c>
      <c r="D46" s="4">
        <v>4</v>
      </c>
      <c r="E46" s="4">
        <v>6</v>
      </c>
      <c r="F46" s="4">
        <v>6</v>
      </c>
      <c r="G46" s="9" t="s">
        <v>54</v>
      </c>
    </row>
    <row r="47" spans="1:7" hidden="1" x14ac:dyDescent="0.3">
      <c r="A47" s="4" t="s">
        <v>39</v>
      </c>
      <c r="B47" s="10" t="s">
        <v>49</v>
      </c>
      <c r="C47" s="56" t="str">
        <f t="shared" si="0"/>
        <v>Issue_9Gantt1</v>
      </c>
      <c r="D47" s="4">
        <v>3</v>
      </c>
      <c r="E47" s="4">
        <v>6</v>
      </c>
      <c r="F47" s="4">
        <v>6</v>
      </c>
      <c r="G47" s="4" t="s">
        <v>55</v>
      </c>
    </row>
    <row r="48" spans="1:7" hidden="1" x14ac:dyDescent="0.3">
      <c r="A48" s="4" t="s">
        <v>39</v>
      </c>
      <c r="B48" s="10" t="s">
        <v>50</v>
      </c>
      <c r="C48" s="56" t="str">
        <f t="shared" si="0"/>
        <v>Issue_10Gantt1</v>
      </c>
      <c r="D48" s="4">
        <v>2</v>
      </c>
      <c r="E48" s="4">
        <v>7</v>
      </c>
      <c r="F48" s="4">
        <v>6</v>
      </c>
      <c r="G48" s="4" t="s">
        <v>56</v>
      </c>
    </row>
    <row r="49" spans="1:13" s="57" customFormat="1" hidden="1" x14ac:dyDescent="0.3">
      <c r="A49" s="4" t="s">
        <v>39</v>
      </c>
      <c r="B49" s="10" t="s">
        <v>51</v>
      </c>
      <c r="C49" s="56" t="str">
        <f t="shared" si="0"/>
        <v>Issue_11Gantt1</v>
      </c>
      <c r="D49" s="4">
        <v>1</v>
      </c>
      <c r="E49" s="4">
        <v>12</v>
      </c>
      <c r="F49" s="4">
        <v>6</v>
      </c>
      <c r="G49" s="9" t="s">
        <v>57</v>
      </c>
    </row>
    <row r="50" spans="1:13" hidden="1" x14ac:dyDescent="0.3">
      <c r="A50" s="57" t="s">
        <v>52</v>
      </c>
      <c r="B50" s="57" t="s">
        <v>40</v>
      </c>
      <c r="C50" s="56" t="str">
        <f t="shared" si="0"/>
        <v>Amount_of_issuesGantt2</v>
      </c>
      <c r="D50" s="58">
        <f>COUNTA(D51:D61)</f>
        <v>7</v>
      </c>
      <c r="E50" s="57"/>
      <c r="F50" s="57"/>
      <c r="I50" s="57"/>
      <c r="J50" s="57"/>
      <c r="K50" s="57"/>
      <c r="L50" s="57"/>
      <c r="M50" s="57"/>
    </row>
    <row r="51" spans="1:13" hidden="1" x14ac:dyDescent="0.3">
      <c r="A51" s="4" t="s">
        <v>52</v>
      </c>
      <c r="B51" s="10" t="s">
        <v>41</v>
      </c>
      <c r="C51" s="56" t="str">
        <f t="shared" si="0"/>
        <v>Issue_1Gantt2</v>
      </c>
      <c r="D51" s="4">
        <v>6</v>
      </c>
      <c r="E51" s="4">
        <v>9</v>
      </c>
      <c r="F51" s="4">
        <v>1</v>
      </c>
      <c r="G51" s="9" t="s">
        <v>58</v>
      </c>
      <c r="I51" s="57"/>
      <c r="J51" s="57"/>
      <c r="K51" s="57"/>
      <c r="L51" s="57"/>
      <c r="M51" s="57"/>
    </row>
    <row r="52" spans="1:13" hidden="1" x14ac:dyDescent="0.3">
      <c r="A52" s="4" t="s">
        <v>52</v>
      </c>
      <c r="B52" s="10" t="s">
        <v>42</v>
      </c>
      <c r="C52" s="56" t="str">
        <f t="shared" si="0"/>
        <v>Issue_2Gantt2</v>
      </c>
      <c r="D52" s="4">
        <v>6</v>
      </c>
      <c r="E52" s="4">
        <v>7</v>
      </c>
      <c r="F52" s="4">
        <v>2</v>
      </c>
      <c r="G52" s="9" t="s">
        <v>58</v>
      </c>
      <c r="I52" s="57"/>
      <c r="J52" s="57"/>
      <c r="K52" s="57"/>
      <c r="L52" s="57"/>
      <c r="M52" s="57"/>
    </row>
    <row r="53" spans="1:13" hidden="1" x14ac:dyDescent="0.3">
      <c r="A53" s="4" t="s">
        <v>52</v>
      </c>
      <c r="B53" s="10" t="s">
        <v>43</v>
      </c>
      <c r="C53" s="56" t="str">
        <f t="shared" si="0"/>
        <v>Issue_3Gantt2</v>
      </c>
      <c r="D53" s="4">
        <v>6</v>
      </c>
      <c r="E53" s="4">
        <v>6</v>
      </c>
      <c r="F53" s="4">
        <v>3</v>
      </c>
      <c r="G53" s="9" t="s">
        <v>53</v>
      </c>
      <c r="I53" s="57"/>
      <c r="J53" s="57"/>
      <c r="K53" s="57"/>
      <c r="L53" s="57"/>
      <c r="M53" s="57"/>
    </row>
    <row r="54" spans="1:13" hidden="1" x14ac:dyDescent="0.3">
      <c r="A54" s="4" t="s">
        <v>52</v>
      </c>
      <c r="B54" s="10" t="s">
        <v>44</v>
      </c>
      <c r="C54" s="56" t="str">
        <f t="shared" ref="C54:C121" si="2">B54&amp;""&amp;A54</f>
        <v>Issue_4Gantt2</v>
      </c>
      <c r="D54" s="4">
        <v>6</v>
      </c>
      <c r="E54" s="4">
        <v>6</v>
      </c>
      <c r="F54" s="4">
        <v>4</v>
      </c>
      <c r="G54" s="9" t="s">
        <v>54</v>
      </c>
      <c r="I54" s="57"/>
      <c r="J54" s="57"/>
      <c r="K54" s="57"/>
      <c r="L54" s="57"/>
      <c r="M54" s="57"/>
    </row>
    <row r="55" spans="1:13" hidden="1" x14ac:dyDescent="0.3">
      <c r="A55" s="4" t="s">
        <v>52</v>
      </c>
      <c r="B55" s="10" t="s">
        <v>45</v>
      </c>
      <c r="C55" s="56" t="str">
        <f t="shared" si="2"/>
        <v>Issue_5Gantt2</v>
      </c>
      <c r="D55" s="4">
        <v>6</v>
      </c>
      <c r="E55" s="4">
        <v>6</v>
      </c>
      <c r="F55" s="4">
        <v>5</v>
      </c>
      <c r="G55" s="4" t="s">
        <v>55</v>
      </c>
      <c r="I55" s="57"/>
      <c r="J55" s="57"/>
      <c r="K55" s="57"/>
      <c r="L55" s="57"/>
      <c r="M55" s="57"/>
    </row>
    <row r="56" spans="1:13" hidden="1" x14ac:dyDescent="0.3">
      <c r="A56" s="4" t="s">
        <v>52</v>
      </c>
      <c r="B56" s="10" t="s">
        <v>46</v>
      </c>
      <c r="C56" s="56" t="str">
        <f t="shared" si="2"/>
        <v>Issue_6Gantt2</v>
      </c>
      <c r="D56" s="4">
        <v>6</v>
      </c>
      <c r="E56" s="4">
        <v>9</v>
      </c>
      <c r="F56" s="4">
        <v>6</v>
      </c>
      <c r="G56" s="4" t="s">
        <v>56</v>
      </c>
      <c r="I56" s="57"/>
      <c r="J56" s="57"/>
      <c r="K56" s="57"/>
      <c r="L56" s="57"/>
      <c r="M56" s="57"/>
    </row>
    <row r="57" spans="1:13" hidden="1" x14ac:dyDescent="0.3">
      <c r="A57" s="4" t="s">
        <v>52</v>
      </c>
      <c r="B57" s="10" t="s">
        <v>47</v>
      </c>
      <c r="C57" s="56" t="str">
        <f t="shared" si="2"/>
        <v>Issue_7Gantt2</v>
      </c>
      <c r="D57" s="4">
        <v>8</v>
      </c>
      <c r="E57" s="4">
        <v>9</v>
      </c>
      <c r="F57" s="4">
        <v>6</v>
      </c>
      <c r="G57" s="9" t="s">
        <v>57</v>
      </c>
      <c r="I57" s="57"/>
      <c r="J57" s="57"/>
      <c r="K57" s="57"/>
      <c r="L57" s="57"/>
      <c r="M57" s="57"/>
    </row>
    <row r="58" spans="1:13" hidden="1" x14ac:dyDescent="0.3">
      <c r="A58" s="9"/>
      <c r="B58" s="9"/>
      <c r="C58" s="9"/>
      <c r="D58" s="9"/>
      <c r="E58" s="9"/>
      <c r="F58" s="9"/>
      <c r="I58" s="57"/>
      <c r="J58" s="57"/>
      <c r="K58" s="57"/>
      <c r="L58" s="57"/>
      <c r="M58" s="57"/>
    </row>
    <row r="59" spans="1:13" hidden="1" x14ac:dyDescent="0.3">
      <c r="A59" s="9"/>
      <c r="B59" s="9"/>
      <c r="C59" s="9"/>
      <c r="D59" s="9"/>
      <c r="E59" s="9"/>
      <c r="F59" s="9"/>
      <c r="I59" s="57"/>
      <c r="J59" s="57"/>
      <c r="K59" s="57"/>
      <c r="L59" s="57"/>
      <c r="M59" s="57"/>
    </row>
    <row r="60" spans="1:13" hidden="1" x14ac:dyDescent="0.3">
      <c r="A60" s="9"/>
      <c r="B60" s="9"/>
      <c r="C60" s="9"/>
      <c r="D60" s="9"/>
      <c r="E60" s="9"/>
      <c r="F60" s="9"/>
      <c r="I60" s="57"/>
      <c r="J60" s="57"/>
      <c r="K60" s="57"/>
      <c r="L60" s="57"/>
      <c r="M60" s="57"/>
    </row>
    <row r="61" spans="1:13" s="57" customFormat="1" hidden="1" x14ac:dyDescent="0.3">
      <c r="A61" s="9"/>
      <c r="B61" s="9"/>
      <c r="C61" s="9"/>
      <c r="D61" s="9"/>
      <c r="E61" s="9"/>
      <c r="F61" s="9"/>
    </row>
    <row r="62" spans="1:13" hidden="1" x14ac:dyDescent="0.3">
      <c r="A62" s="57" t="s">
        <v>59</v>
      </c>
      <c r="B62" s="57" t="s">
        <v>40</v>
      </c>
      <c r="C62" s="56" t="str">
        <f t="shared" si="2"/>
        <v>Amount_of_issuesGantt3</v>
      </c>
      <c r="D62" s="58">
        <f>COUNTA(D63:D73)</f>
        <v>8</v>
      </c>
      <c r="E62" s="57"/>
      <c r="F62" s="57"/>
    </row>
    <row r="63" spans="1:13" hidden="1" x14ac:dyDescent="0.3">
      <c r="A63" s="4" t="s">
        <v>59</v>
      </c>
      <c r="B63" s="10" t="s">
        <v>41</v>
      </c>
      <c r="C63" s="56" t="str">
        <f t="shared" si="2"/>
        <v>Issue_1Gantt3</v>
      </c>
      <c r="D63" s="4">
        <v>6</v>
      </c>
      <c r="E63" s="4">
        <v>9</v>
      </c>
      <c r="F63" s="4">
        <v>1</v>
      </c>
      <c r="G63" s="9" t="s">
        <v>58</v>
      </c>
    </row>
    <row r="64" spans="1:13" hidden="1" x14ac:dyDescent="0.3">
      <c r="A64" s="4" t="s">
        <v>59</v>
      </c>
      <c r="B64" s="10" t="s">
        <v>42</v>
      </c>
      <c r="C64" s="56" t="str">
        <f t="shared" si="2"/>
        <v>Issue_2Gantt3</v>
      </c>
      <c r="D64" s="4">
        <v>6</v>
      </c>
      <c r="E64" s="4">
        <v>7</v>
      </c>
      <c r="F64" s="4">
        <v>2</v>
      </c>
      <c r="G64" s="9" t="s">
        <v>58</v>
      </c>
    </row>
    <row r="65" spans="1:7" hidden="1" x14ac:dyDescent="0.3">
      <c r="A65" s="4" t="s">
        <v>59</v>
      </c>
      <c r="B65" s="10" t="s">
        <v>43</v>
      </c>
      <c r="C65" s="56" t="str">
        <f t="shared" si="2"/>
        <v>Issue_3Gantt3</v>
      </c>
      <c r="D65" s="4">
        <v>6</v>
      </c>
      <c r="E65" s="4">
        <v>6</v>
      </c>
      <c r="F65" s="4">
        <v>3</v>
      </c>
      <c r="G65" s="9" t="s">
        <v>58</v>
      </c>
    </row>
    <row r="66" spans="1:7" hidden="1" x14ac:dyDescent="0.3">
      <c r="A66" s="4" t="s">
        <v>59</v>
      </c>
      <c r="B66" s="10" t="s">
        <v>44</v>
      </c>
      <c r="C66" s="56" t="str">
        <f t="shared" si="2"/>
        <v>Issue_4Gantt3</v>
      </c>
      <c r="D66" s="4">
        <v>6</v>
      </c>
      <c r="E66" s="4">
        <v>6</v>
      </c>
      <c r="F66" s="4">
        <v>4</v>
      </c>
      <c r="G66" s="9" t="s">
        <v>53</v>
      </c>
    </row>
    <row r="67" spans="1:7" hidden="1" x14ac:dyDescent="0.3">
      <c r="A67" s="4" t="s">
        <v>59</v>
      </c>
      <c r="B67" s="10" t="s">
        <v>45</v>
      </c>
      <c r="C67" s="56" t="str">
        <f t="shared" si="2"/>
        <v>Issue_5Gantt3</v>
      </c>
      <c r="D67" s="4">
        <v>6</v>
      </c>
      <c r="E67" s="4">
        <v>6</v>
      </c>
      <c r="F67" s="4">
        <v>5</v>
      </c>
      <c r="G67" s="9" t="s">
        <v>54</v>
      </c>
    </row>
    <row r="68" spans="1:7" hidden="1" x14ac:dyDescent="0.3">
      <c r="A68" s="4" t="s">
        <v>59</v>
      </c>
      <c r="B68" s="10" t="s">
        <v>46</v>
      </c>
      <c r="C68" s="56" t="str">
        <f t="shared" si="2"/>
        <v>Issue_6Gantt3</v>
      </c>
      <c r="D68" s="4">
        <v>6</v>
      </c>
      <c r="E68" s="4">
        <v>9</v>
      </c>
      <c r="F68" s="4">
        <v>6</v>
      </c>
      <c r="G68" s="4" t="s">
        <v>55</v>
      </c>
    </row>
    <row r="69" spans="1:7" hidden="1" x14ac:dyDescent="0.3">
      <c r="A69" s="4" t="s">
        <v>59</v>
      </c>
      <c r="B69" s="10" t="s">
        <v>47</v>
      </c>
      <c r="C69" s="56" t="str">
        <f t="shared" si="2"/>
        <v>Issue_7Gantt3</v>
      </c>
      <c r="D69" s="4">
        <v>8</v>
      </c>
      <c r="E69" s="4">
        <v>9</v>
      </c>
      <c r="F69" s="4">
        <v>6</v>
      </c>
      <c r="G69" s="4" t="s">
        <v>56</v>
      </c>
    </row>
    <row r="70" spans="1:7" hidden="1" x14ac:dyDescent="0.3">
      <c r="A70" s="4" t="s">
        <v>59</v>
      </c>
      <c r="B70" s="10" t="s">
        <v>48</v>
      </c>
      <c r="C70" s="56" t="str">
        <f t="shared" si="2"/>
        <v>Issue_8Gantt3</v>
      </c>
      <c r="D70" s="4">
        <v>8</v>
      </c>
      <c r="E70" s="4">
        <v>9</v>
      </c>
      <c r="F70" s="4">
        <v>6</v>
      </c>
      <c r="G70" s="9" t="s">
        <v>57</v>
      </c>
    </row>
    <row r="71" spans="1:7" hidden="1" x14ac:dyDescent="0.3">
      <c r="A71" s="4"/>
      <c r="B71" s="10"/>
      <c r="C71" s="56"/>
      <c r="D71" s="4"/>
      <c r="E71" s="4"/>
      <c r="F71" s="4"/>
    </row>
    <row r="72" spans="1:7" hidden="1" x14ac:dyDescent="0.3">
      <c r="A72" s="4"/>
      <c r="B72" s="10"/>
      <c r="C72" s="56"/>
      <c r="D72" s="4"/>
      <c r="E72" s="4"/>
      <c r="F72" s="4"/>
    </row>
    <row r="73" spans="1:7" s="57" customFormat="1" hidden="1" x14ac:dyDescent="0.3">
      <c r="A73" s="4"/>
      <c r="B73" s="10"/>
      <c r="C73" s="56"/>
      <c r="D73" s="4"/>
      <c r="E73" s="4"/>
      <c r="F73" s="4"/>
    </row>
    <row r="74" spans="1:7" hidden="1" x14ac:dyDescent="0.3">
      <c r="A74" s="57" t="s">
        <v>60</v>
      </c>
      <c r="B74" s="57" t="s">
        <v>40</v>
      </c>
      <c r="C74" s="56" t="str">
        <f t="shared" si="2"/>
        <v>Amount_of_issuesGantt4</v>
      </c>
      <c r="D74" s="58">
        <f>COUNTA(D75:D85)</f>
        <v>10</v>
      </c>
      <c r="E74" s="57"/>
      <c r="F74" s="57"/>
    </row>
    <row r="75" spans="1:7" hidden="1" x14ac:dyDescent="0.3">
      <c r="A75" s="4" t="s">
        <v>60</v>
      </c>
      <c r="B75" s="10" t="s">
        <v>41</v>
      </c>
      <c r="C75" s="56" t="str">
        <f t="shared" si="2"/>
        <v>Issue_1Gantt4</v>
      </c>
      <c r="D75" s="4">
        <v>6</v>
      </c>
      <c r="E75" s="4">
        <v>9</v>
      </c>
      <c r="F75" s="4">
        <v>1</v>
      </c>
      <c r="G75" s="9" t="s">
        <v>58</v>
      </c>
    </row>
    <row r="76" spans="1:7" hidden="1" x14ac:dyDescent="0.3">
      <c r="A76" s="4" t="s">
        <v>60</v>
      </c>
      <c r="B76" s="10" t="s">
        <v>42</v>
      </c>
      <c r="C76" s="56" t="str">
        <f t="shared" si="2"/>
        <v>Issue_2Gantt4</v>
      </c>
      <c r="D76" s="4">
        <v>6</v>
      </c>
      <c r="E76" s="4">
        <v>7</v>
      </c>
      <c r="F76" s="4">
        <v>2</v>
      </c>
      <c r="G76" s="9" t="s">
        <v>58</v>
      </c>
    </row>
    <row r="77" spans="1:7" hidden="1" x14ac:dyDescent="0.3">
      <c r="A77" s="4" t="s">
        <v>60</v>
      </c>
      <c r="B77" s="10" t="s">
        <v>43</v>
      </c>
      <c r="C77" s="56" t="str">
        <f t="shared" si="2"/>
        <v>Issue_3Gantt4</v>
      </c>
      <c r="D77" s="4">
        <v>6</v>
      </c>
      <c r="E77" s="4">
        <v>6</v>
      </c>
      <c r="F77" s="4">
        <v>3</v>
      </c>
      <c r="G77" s="9" t="s">
        <v>58</v>
      </c>
    </row>
    <row r="78" spans="1:7" hidden="1" x14ac:dyDescent="0.3">
      <c r="A78" s="4" t="s">
        <v>60</v>
      </c>
      <c r="B78" s="10" t="s">
        <v>44</v>
      </c>
      <c r="C78" s="56" t="str">
        <f t="shared" si="2"/>
        <v>Issue_4Gantt4</v>
      </c>
      <c r="D78" s="4">
        <v>6</v>
      </c>
      <c r="E78" s="4">
        <v>6</v>
      </c>
      <c r="F78" s="4">
        <v>4</v>
      </c>
      <c r="G78" s="9" t="s">
        <v>58</v>
      </c>
    </row>
    <row r="79" spans="1:7" hidden="1" x14ac:dyDescent="0.3">
      <c r="A79" s="4" t="s">
        <v>60</v>
      </c>
      <c r="B79" s="10" t="s">
        <v>45</v>
      </c>
      <c r="C79" s="56" t="str">
        <f t="shared" si="2"/>
        <v>Issue_5Gantt4</v>
      </c>
      <c r="D79" s="4">
        <v>6</v>
      </c>
      <c r="E79" s="4">
        <v>6</v>
      </c>
      <c r="F79" s="4">
        <v>5</v>
      </c>
      <c r="G79" s="9" t="s">
        <v>58</v>
      </c>
    </row>
    <row r="80" spans="1:7" hidden="1" x14ac:dyDescent="0.3">
      <c r="A80" s="4" t="s">
        <v>60</v>
      </c>
      <c r="B80" s="10" t="s">
        <v>46</v>
      </c>
      <c r="C80" s="56" t="str">
        <f t="shared" si="2"/>
        <v>Issue_6Gantt4</v>
      </c>
      <c r="D80" s="4">
        <v>6</v>
      </c>
      <c r="E80" s="4">
        <v>9</v>
      </c>
      <c r="F80" s="4">
        <v>6</v>
      </c>
      <c r="G80" s="9" t="s">
        <v>53</v>
      </c>
    </row>
    <row r="81" spans="1:7" hidden="1" x14ac:dyDescent="0.3">
      <c r="A81" s="4" t="s">
        <v>60</v>
      </c>
      <c r="B81" s="10" t="s">
        <v>47</v>
      </c>
      <c r="C81" s="56" t="str">
        <f t="shared" si="2"/>
        <v>Issue_7Gantt4</v>
      </c>
      <c r="D81" s="4">
        <v>8</v>
      </c>
      <c r="E81" s="4">
        <v>9</v>
      </c>
      <c r="F81" s="4">
        <v>6</v>
      </c>
      <c r="G81" s="9" t="s">
        <v>54</v>
      </c>
    </row>
    <row r="82" spans="1:7" hidden="1" x14ac:dyDescent="0.3">
      <c r="A82" s="4" t="s">
        <v>60</v>
      </c>
      <c r="B82" s="10" t="s">
        <v>48</v>
      </c>
      <c r="C82" s="56" t="str">
        <f t="shared" si="2"/>
        <v>Issue_8Gantt4</v>
      </c>
      <c r="D82" s="4">
        <v>8</v>
      </c>
      <c r="E82" s="4">
        <v>9</v>
      </c>
      <c r="F82" s="4">
        <v>6</v>
      </c>
      <c r="G82" s="4" t="s">
        <v>55</v>
      </c>
    </row>
    <row r="83" spans="1:7" hidden="1" x14ac:dyDescent="0.3">
      <c r="A83" s="4" t="s">
        <v>60</v>
      </c>
      <c r="B83" s="10" t="s">
        <v>49</v>
      </c>
      <c r="C83" s="56" t="str">
        <f t="shared" si="2"/>
        <v>Issue_9Gantt4</v>
      </c>
      <c r="D83" s="4">
        <v>8</v>
      </c>
      <c r="E83" s="4">
        <v>9</v>
      </c>
      <c r="F83" s="4">
        <v>6</v>
      </c>
      <c r="G83" s="4" t="s">
        <v>56</v>
      </c>
    </row>
    <row r="84" spans="1:7" hidden="1" x14ac:dyDescent="0.3">
      <c r="A84" s="4" t="s">
        <v>60</v>
      </c>
      <c r="B84" s="10" t="s">
        <v>50</v>
      </c>
      <c r="C84" s="56" t="str">
        <f t="shared" si="2"/>
        <v>Issue_10Gantt4</v>
      </c>
      <c r="D84" s="4">
        <v>7</v>
      </c>
      <c r="E84" s="4">
        <v>9</v>
      </c>
      <c r="F84" s="4">
        <v>6</v>
      </c>
      <c r="G84" s="9" t="s">
        <v>57</v>
      </c>
    </row>
    <row r="85" spans="1:7" s="57" customFormat="1" hidden="1" x14ac:dyDescent="0.3">
      <c r="A85" s="4"/>
      <c r="B85" s="10"/>
      <c r="C85" s="56"/>
      <c r="D85" s="4"/>
      <c r="E85" s="4"/>
      <c r="F85" s="4"/>
    </row>
    <row r="86" spans="1:7" hidden="1" x14ac:dyDescent="0.3">
      <c r="A86" s="57" t="s">
        <v>61</v>
      </c>
      <c r="B86" s="57" t="s">
        <v>40</v>
      </c>
      <c r="C86" s="56" t="str">
        <f t="shared" si="2"/>
        <v>Amount_of_issuesGantt5</v>
      </c>
      <c r="D86" s="58">
        <f>COUNTA(D87:D91)</f>
        <v>5</v>
      </c>
      <c r="E86" s="57"/>
      <c r="F86" s="57"/>
    </row>
    <row r="87" spans="1:7" hidden="1" x14ac:dyDescent="0.3">
      <c r="A87" s="4" t="s">
        <v>61</v>
      </c>
      <c r="B87" s="10" t="s">
        <v>41</v>
      </c>
      <c r="C87" s="56" t="str">
        <f t="shared" si="2"/>
        <v>Issue_1Gantt5</v>
      </c>
      <c r="D87" s="4">
        <v>6</v>
      </c>
      <c r="E87" s="4">
        <v>7</v>
      </c>
      <c r="F87" s="4">
        <v>1</v>
      </c>
      <c r="G87" s="9" t="s">
        <v>53</v>
      </c>
    </row>
    <row r="88" spans="1:7" hidden="1" x14ac:dyDescent="0.3">
      <c r="A88" s="4" t="s">
        <v>61</v>
      </c>
      <c r="B88" s="10" t="s">
        <v>42</v>
      </c>
      <c r="C88" s="56" t="str">
        <f t="shared" si="2"/>
        <v>Issue_2Gantt5</v>
      </c>
      <c r="D88" s="4">
        <v>6</v>
      </c>
      <c r="E88" s="4">
        <v>8</v>
      </c>
      <c r="F88" s="4">
        <v>2</v>
      </c>
      <c r="G88" s="9" t="s">
        <v>54</v>
      </c>
    </row>
    <row r="89" spans="1:7" hidden="1" x14ac:dyDescent="0.3">
      <c r="A89" s="4" t="s">
        <v>61</v>
      </c>
      <c r="B89" s="10" t="s">
        <v>43</v>
      </c>
      <c r="C89" s="56" t="str">
        <f t="shared" si="2"/>
        <v>Issue_3Gantt5</v>
      </c>
      <c r="D89" s="4">
        <v>6</v>
      </c>
      <c r="E89" s="4">
        <v>9</v>
      </c>
      <c r="F89" s="4">
        <v>3</v>
      </c>
      <c r="G89" s="4" t="s">
        <v>55</v>
      </c>
    </row>
    <row r="90" spans="1:7" hidden="1" x14ac:dyDescent="0.3">
      <c r="A90" s="4" t="s">
        <v>61</v>
      </c>
      <c r="B90" s="10" t="s">
        <v>44</v>
      </c>
      <c r="C90" s="56" t="str">
        <f t="shared" si="2"/>
        <v>Issue_4Gantt5</v>
      </c>
      <c r="D90" s="4">
        <v>6</v>
      </c>
      <c r="E90" s="4">
        <v>10</v>
      </c>
      <c r="F90" s="4">
        <v>4</v>
      </c>
      <c r="G90" s="4" t="s">
        <v>56</v>
      </c>
    </row>
    <row r="91" spans="1:7" hidden="1" x14ac:dyDescent="0.3">
      <c r="A91" s="4" t="s">
        <v>61</v>
      </c>
      <c r="B91" s="10" t="s">
        <v>45</v>
      </c>
      <c r="C91" s="56" t="str">
        <f t="shared" si="2"/>
        <v>Issue_5Gantt5</v>
      </c>
      <c r="D91" s="4">
        <v>6</v>
      </c>
      <c r="E91" s="4">
        <v>12</v>
      </c>
      <c r="F91" s="4">
        <v>5</v>
      </c>
      <c r="G91" s="9" t="s">
        <v>57</v>
      </c>
    </row>
    <row r="92" spans="1:7" s="65" customFormat="1" x14ac:dyDescent="0.3">
      <c r="A92" s="65" t="s">
        <v>177</v>
      </c>
      <c r="B92" s="65" t="s">
        <v>40</v>
      </c>
      <c r="C92" s="69" t="str">
        <f t="shared" ref="C92:C97" si="3">B92&amp;""&amp;A92</f>
        <v>Amount_of_issuesGantt6</v>
      </c>
      <c r="D92" s="67">
        <v>7</v>
      </c>
      <c r="G92" s="68"/>
    </row>
    <row r="93" spans="1:7" x14ac:dyDescent="0.3">
      <c r="A93" s="4" t="s">
        <v>177</v>
      </c>
      <c r="B93" s="10" t="s">
        <v>41</v>
      </c>
      <c r="C93" s="56" t="str">
        <f t="shared" si="3"/>
        <v>Issue_1Gantt6</v>
      </c>
      <c r="D93" s="4">
        <v>6</v>
      </c>
      <c r="E93" s="4">
        <v>10</v>
      </c>
      <c r="F93" s="4">
        <v>1</v>
      </c>
      <c r="G93" s="9" t="s">
        <v>53</v>
      </c>
    </row>
    <row r="94" spans="1:7" x14ac:dyDescent="0.3">
      <c r="A94" s="4" t="s">
        <v>177</v>
      </c>
      <c r="B94" s="10" t="s">
        <v>42</v>
      </c>
      <c r="C94" s="56" t="str">
        <f t="shared" si="3"/>
        <v>Issue_2Gantt6</v>
      </c>
      <c r="D94" s="4">
        <v>6</v>
      </c>
      <c r="E94" s="4">
        <v>11</v>
      </c>
      <c r="F94" s="4">
        <v>2</v>
      </c>
      <c r="G94" s="9" t="s">
        <v>54</v>
      </c>
    </row>
    <row r="95" spans="1:7" x14ac:dyDescent="0.3">
      <c r="A95" s="4" t="s">
        <v>177</v>
      </c>
      <c r="B95" s="10" t="s">
        <v>43</v>
      </c>
      <c r="C95" s="56" t="str">
        <f t="shared" si="3"/>
        <v>Issue_3Gantt6</v>
      </c>
      <c r="D95" s="4">
        <v>6</v>
      </c>
      <c r="E95" s="4">
        <v>8</v>
      </c>
      <c r="F95" s="4">
        <v>3</v>
      </c>
      <c r="G95" s="4" t="s">
        <v>55</v>
      </c>
    </row>
    <row r="96" spans="1:7" x14ac:dyDescent="0.3">
      <c r="A96" s="4" t="s">
        <v>177</v>
      </c>
      <c r="B96" s="10" t="s">
        <v>44</v>
      </c>
      <c r="C96" s="56" t="str">
        <f t="shared" si="3"/>
        <v>Issue_4Gantt6</v>
      </c>
      <c r="D96" s="4">
        <v>6</v>
      </c>
      <c r="E96" s="4">
        <v>12</v>
      </c>
      <c r="F96" s="4">
        <v>4</v>
      </c>
      <c r="G96" s="4" t="s">
        <v>56</v>
      </c>
    </row>
    <row r="97" spans="1:7" s="57" customFormat="1" x14ac:dyDescent="0.3">
      <c r="A97" s="4" t="s">
        <v>177</v>
      </c>
      <c r="B97" s="10" t="s">
        <v>45</v>
      </c>
      <c r="C97" s="56" t="str">
        <f t="shared" si="3"/>
        <v>Issue_5Gantt6</v>
      </c>
      <c r="D97" s="4">
        <v>6</v>
      </c>
      <c r="E97" s="4">
        <v>11</v>
      </c>
      <c r="F97" s="4">
        <v>5</v>
      </c>
      <c r="G97" s="9" t="s">
        <v>57</v>
      </c>
    </row>
    <row r="98" spans="1:7" hidden="1" x14ac:dyDescent="0.3">
      <c r="A98" s="4"/>
      <c r="B98" s="10"/>
      <c r="C98" s="56"/>
      <c r="D98" s="4"/>
      <c r="E98" s="4"/>
      <c r="F98" s="4"/>
    </row>
    <row r="99" spans="1:7" hidden="1" x14ac:dyDescent="0.3">
      <c r="A99" s="4"/>
      <c r="B99" s="10"/>
      <c r="C99" s="56"/>
      <c r="D99" s="4"/>
      <c r="E99" s="4"/>
      <c r="F99" s="4"/>
    </row>
    <row r="100" spans="1:7" hidden="1" x14ac:dyDescent="0.3">
      <c r="A100" s="4"/>
      <c r="B100" s="10"/>
      <c r="C100" s="56"/>
      <c r="D100" s="4"/>
      <c r="E100" s="4"/>
      <c r="F100" s="4"/>
    </row>
    <row r="101" spans="1:7" hidden="1" x14ac:dyDescent="0.3">
      <c r="A101" s="4"/>
      <c r="B101" s="10"/>
      <c r="C101" s="56"/>
      <c r="D101" s="4"/>
      <c r="E101" s="4"/>
      <c r="F101" s="4"/>
    </row>
    <row r="102" spans="1:7" hidden="1" x14ac:dyDescent="0.3">
      <c r="A102" s="4" t="s">
        <v>63</v>
      </c>
      <c r="B102" s="10" t="s">
        <v>64</v>
      </c>
      <c r="C102" s="56" t="str">
        <f t="shared" si="2"/>
        <v>Quarter1All</v>
      </c>
      <c r="D102" s="1" t="s">
        <v>71</v>
      </c>
    </row>
    <row r="103" spans="1:7" hidden="1" x14ac:dyDescent="0.3">
      <c r="A103" s="4" t="s">
        <v>63</v>
      </c>
      <c r="B103" s="10" t="s">
        <v>65</v>
      </c>
      <c r="C103" s="56" t="str">
        <f t="shared" si="2"/>
        <v>Quarter2All</v>
      </c>
      <c r="D103" s="1" t="s">
        <v>72</v>
      </c>
    </row>
    <row r="104" spans="1:7" hidden="1" x14ac:dyDescent="0.3">
      <c r="A104" s="4" t="s">
        <v>63</v>
      </c>
      <c r="B104" s="10" t="s">
        <v>66</v>
      </c>
      <c r="C104" s="56" t="str">
        <f t="shared" si="2"/>
        <v>Quarter3All</v>
      </c>
      <c r="D104" s="1" t="s">
        <v>73</v>
      </c>
    </row>
    <row r="105" spans="1:7" hidden="1" x14ac:dyDescent="0.3">
      <c r="A105" s="4" t="s">
        <v>63</v>
      </c>
      <c r="B105" s="10" t="s">
        <v>67</v>
      </c>
      <c r="C105" s="56" t="str">
        <f t="shared" si="2"/>
        <v>Quarter4All</v>
      </c>
      <c r="D105" s="1" t="s">
        <v>74</v>
      </c>
    </row>
    <row r="106" spans="1:7" ht="13.2" hidden="1" customHeight="1" x14ac:dyDescent="0.3">
      <c r="A106" s="4" t="s">
        <v>63</v>
      </c>
      <c r="B106" s="10" t="s">
        <v>68</v>
      </c>
      <c r="C106" s="56" t="str">
        <f t="shared" si="2"/>
        <v>Quarter5All</v>
      </c>
      <c r="D106" s="1" t="s">
        <v>75</v>
      </c>
    </row>
    <row r="107" spans="1:7" ht="15.6" hidden="1" customHeight="1" x14ac:dyDescent="0.3">
      <c r="A107" s="4" t="s">
        <v>63</v>
      </c>
      <c r="B107" s="10" t="s">
        <v>69</v>
      </c>
      <c r="C107" s="56" t="str">
        <f t="shared" si="2"/>
        <v>Quarter6All</v>
      </c>
      <c r="D107" s="1" t="s">
        <v>76</v>
      </c>
    </row>
    <row r="108" spans="1:7" hidden="1" x14ac:dyDescent="0.3">
      <c r="A108" s="4" t="s">
        <v>63</v>
      </c>
      <c r="B108" s="10" t="s">
        <v>70</v>
      </c>
      <c r="C108" s="56" t="str">
        <f t="shared" si="2"/>
        <v>Quarter7All</v>
      </c>
      <c r="D108" s="1" t="s">
        <v>74</v>
      </c>
    </row>
    <row r="109" spans="1:7" hidden="1" x14ac:dyDescent="0.3">
      <c r="A109" s="4" t="s">
        <v>63</v>
      </c>
      <c r="B109" s="10" t="s">
        <v>188</v>
      </c>
      <c r="C109" s="56" t="str">
        <f t="shared" si="2"/>
        <v>Quarter8All</v>
      </c>
      <c r="D109" s="1" t="s">
        <v>189</v>
      </c>
    </row>
    <row r="110" spans="1:7" hidden="1" x14ac:dyDescent="0.3">
      <c r="A110" s="4" t="s">
        <v>39</v>
      </c>
      <c r="B110" s="10" t="s">
        <v>77</v>
      </c>
      <c r="C110" s="56" t="str">
        <f t="shared" si="2"/>
        <v>Progress_on_1qGantt1</v>
      </c>
      <c r="D110" s="1">
        <v>10</v>
      </c>
    </row>
    <row r="111" spans="1:7" hidden="1" x14ac:dyDescent="0.3">
      <c r="A111" s="4" t="s">
        <v>39</v>
      </c>
      <c r="B111" s="10" t="s">
        <v>78</v>
      </c>
      <c r="C111" s="56" t="str">
        <f t="shared" si="2"/>
        <v>Progress_on_2qGantt1</v>
      </c>
      <c r="D111" s="1">
        <v>10</v>
      </c>
    </row>
    <row r="112" spans="1:7" hidden="1" x14ac:dyDescent="0.3">
      <c r="A112" s="4" t="s">
        <v>39</v>
      </c>
      <c r="B112" s="10" t="s">
        <v>79</v>
      </c>
      <c r="C112" s="56" t="str">
        <f t="shared" si="2"/>
        <v>Progress_on_3qGantt1</v>
      </c>
      <c r="D112" s="1">
        <v>40</v>
      </c>
    </row>
    <row r="113" spans="1:4" hidden="1" x14ac:dyDescent="0.3">
      <c r="A113" s="4" t="s">
        <v>39</v>
      </c>
      <c r="B113" s="10" t="s">
        <v>80</v>
      </c>
      <c r="C113" s="56" t="str">
        <f t="shared" si="2"/>
        <v>Progress_on_4qGantt1</v>
      </c>
      <c r="D113" s="1">
        <v>50</v>
      </c>
    </row>
    <row r="114" spans="1:4" hidden="1" x14ac:dyDescent="0.3">
      <c r="A114" s="4" t="s">
        <v>39</v>
      </c>
      <c r="B114" s="10" t="s">
        <v>81</v>
      </c>
      <c r="C114" s="56" t="str">
        <f t="shared" si="2"/>
        <v>Progress_on_5qGantt1</v>
      </c>
      <c r="D114" s="1">
        <v>80</v>
      </c>
    </row>
    <row r="115" spans="1:4" hidden="1" x14ac:dyDescent="0.3">
      <c r="A115" s="4" t="s">
        <v>52</v>
      </c>
      <c r="B115" s="10" t="s">
        <v>77</v>
      </c>
      <c r="C115" s="56" t="str">
        <f t="shared" si="2"/>
        <v>Progress_on_1qGantt2</v>
      </c>
      <c r="D115" s="1">
        <v>13</v>
      </c>
    </row>
    <row r="116" spans="1:4" hidden="1" x14ac:dyDescent="0.3">
      <c r="A116" s="4" t="s">
        <v>52</v>
      </c>
      <c r="B116" s="10" t="s">
        <v>78</v>
      </c>
      <c r="C116" s="56" t="str">
        <f t="shared" si="2"/>
        <v>Progress_on_2qGantt2</v>
      </c>
      <c r="D116" s="1">
        <v>20</v>
      </c>
    </row>
    <row r="117" spans="1:4" hidden="1" x14ac:dyDescent="0.3">
      <c r="A117" s="4" t="s">
        <v>52</v>
      </c>
      <c r="B117" s="10" t="s">
        <v>79</v>
      </c>
      <c r="C117" s="56" t="str">
        <f t="shared" si="2"/>
        <v>Progress_on_3qGantt2</v>
      </c>
      <c r="D117" s="1">
        <v>50</v>
      </c>
    </row>
    <row r="118" spans="1:4" hidden="1" x14ac:dyDescent="0.3">
      <c r="A118" s="4" t="s">
        <v>52</v>
      </c>
      <c r="B118" s="10" t="s">
        <v>80</v>
      </c>
      <c r="C118" s="56" t="str">
        <f t="shared" si="2"/>
        <v>Progress_on_4qGantt2</v>
      </c>
      <c r="D118" s="1">
        <v>80</v>
      </c>
    </row>
    <row r="119" spans="1:4" hidden="1" x14ac:dyDescent="0.3">
      <c r="A119" s="4" t="s">
        <v>52</v>
      </c>
      <c r="B119" s="10" t="s">
        <v>81</v>
      </c>
      <c r="C119" s="56" t="str">
        <f t="shared" si="2"/>
        <v>Progress_on_5qGantt2</v>
      </c>
      <c r="D119" s="1">
        <v>90</v>
      </c>
    </row>
    <row r="120" spans="1:4" hidden="1" x14ac:dyDescent="0.3">
      <c r="A120" s="4" t="s">
        <v>59</v>
      </c>
      <c r="B120" s="10" t="s">
        <v>77</v>
      </c>
      <c r="C120" s="56" t="str">
        <f t="shared" si="2"/>
        <v>Progress_on_1qGantt3</v>
      </c>
      <c r="D120" s="1">
        <v>20</v>
      </c>
    </row>
    <row r="121" spans="1:4" hidden="1" x14ac:dyDescent="0.3">
      <c r="A121" s="4" t="s">
        <v>59</v>
      </c>
      <c r="B121" s="10" t="s">
        <v>78</v>
      </c>
      <c r="C121" s="56" t="str">
        <f t="shared" si="2"/>
        <v>Progress_on_2qGantt3</v>
      </c>
      <c r="D121" s="1">
        <v>40</v>
      </c>
    </row>
    <row r="122" spans="1:4" hidden="1" x14ac:dyDescent="0.3">
      <c r="A122" s="4" t="s">
        <v>59</v>
      </c>
      <c r="B122" s="10" t="s">
        <v>79</v>
      </c>
      <c r="C122" s="56" t="str">
        <f t="shared" ref="C122:C128" si="4">B122&amp;""&amp;A122</f>
        <v>Progress_on_3qGantt3</v>
      </c>
      <c r="D122" s="1">
        <v>90</v>
      </c>
    </row>
    <row r="123" spans="1:4" hidden="1" x14ac:dyDescent="0.3">
      <c r="A123" s="4" t="s">
        <v>59</v>
      </c>
      <c r="B123" s="10" t="s">
        <v>80</v>
      </c>
      <c r="C123" s="56" t="str">
        <f t="shared" si="4"/>
        <v>Progress_on_4qGantt3</v>
      </c>
      <c r="D123" s="1">
        <v>100</v>
      </c>
    </row>
    <row r="124" spans="1:4" hidden="1" x14ac:dyDescent="0.3">
      <c r="A124" s="4" t="s">
        <v>59</v>
      </c>
      <c r="B124" s="10" t="s">
        <v>81</v>
      </c>
      <c r="C124" s="56" t="str">
        <f t="shared" si="4"/>
        <v>Progress_on_5qGantt3</v>
      </c>
      <c r="D124" s="1">
        <v>100</v>
      </c>
    </row>
    <row r="125" spans="1:4" hidden="1" x14ac:dyDescent="0.3">
      <c r="A125" s="4" t="s">
        <v>60</v>
      </c>
      <c r="B125" s="10" t="s">
        <v>77</v>
      </c>
      <c r="C125" s="56" t="str">
        <f t="shared" si="4"/>
        <v>Progress_on_1qGantt4</v>
      </c>
      <c r="D125" s="1">
        <v>23</v>
      </c>
    </row>
    <row r="126" spans="1:4" hidden="1" x14ac:dyDescent="0.3">
      <c r="A126" s="4" t="s">
        <v>60</v>
      </c>
      <c r="B126" s="10" t="s">
        <v>78</v>
      </c>
      <c r="C126" s="56" t="str">
        <f t="shared" si="4"/>
        <v>Progress_on_2qGantt4</v>
      </c>
      <c r="D126" s="1">
        <v>25</v>
      </c>
    </row>
    <row r="127" spans="1:4" hidden="1" x14ac:dyDescent="0.3">
      <c r="A127" s="4" t="s">
        <v>60</v>
      </c>
      <c r="B127" s="10" t="s">
        <v>79</v>
      </c>
      <c r="C127" s="56" t="str">
        <f t="shared" si="4"/>
        <v>Progress_on_3qGantt4</v>
      </c>
      <c r="D127" s="1">
        <v>40</v>
      </c>
    </row>
    <row r="128" spans="1:4" hidden="1" x14ac:dyDescent="0.3">
      <c r="A128" s="4" t="s">
        <v>60</v>
      </c>
      <c r="B128" s="10" t="s">
        <v>80</v>
      </c>
      <c r="C128" s="56" t="str">
        <f t="shared" si="4"/>
        <v>Progress_on_4qGantt4</v>
      </c>
      <c r="D128" s="1">
        <v>25</v>
      </c>
    </row>
    <row r="129" spans="1:4" hidden="1" x14ac:dyDescent="0.3">
      <c r="A129" s="4" t="s">
        <v>60</v>
      </c>
      <c r="B129" s="10" t="s">
        <v>81</v>
      </c>
      <c r="C129" s="56" t="str">
        <f t="shared" ref="C129:C140" si="5">B129&amp;""&amp;A129</f>
        <v>Progress_on_5qGantt4</v>
      </c>
      <c r="D129" s="1">
        <v>25</v>
      </c>
    </row>
    <row r="130" spans="1:4" hidden="1" x14ac:dyDescent="0.3">
      <c r="A130" s="4" t="s">
        <v>61</v>
      </c>
      <c r="B130" s="10" t="s">
        <v>77</v>
      </c>
      <c r="C130" s="56" t="str">
        <f t="shared" si="5"/>
        <v>Progress_on_1qGantt5</v>
      </c>
      <c r="D130" s="1">
        <v>25</v>
      </c>
    </row>
    <row r="131" spans="1:4" hidden="1" x14ac:dyDescent="0.3">
      <c r="A131" s="4" t="s">
        <v>61</v>
      </c>
      <c r="B131" s="10" t="s">
        <v>78</v>
      </c>
      <c r="C131" s="56" t="str">
        <f t="shared" si="5"/>
        <v>Progress_on_2qGantt5</v>
      </c>
      <c r="D131" s="1">
        <v>25</v>
      </c>
    </row>
    <row r="132" spans="1:4" hidden="1" x14ac:dyDescent="0.3">
      <c r="A132" s="4" t="s">
        <v>61</v>
      </c>
      <c r="B132" s="10" t="s">
        <v>79</v>
      </c>
      <c r="C132" s="56" t="str">
        <f t="shared" si="5"/>
        <v>Progress_on_3qGantt5</v>
      </c>
      <c r="D132" s="1">
        <v>50</v>
      </c>
    </row>
    <row r="133" spans="1:4" hidden="1" x14ac:dyDescent="0.3">
      <c r="A133" s="4" t="s">
        <v>61</v>
      </c>
      <c r="B133" s="10" t="s">
        <v>80</v>
      </c>
      <c r="C133" s="56" t="str">
        <f t="shared" si="5"/>
        <v>Progress_on_4qGantt5</v>
      </c>
      <c r="D133" s="1">
        <v>90</v>
      </c>
    </row>
    <row r="134" spans="1:4" hidden="1" x14ac:dyDescent="0.3">
      <c r="A134" s="4" t="s">
        <v>61</v>
      </c>
      <c r="B134" s="10" t="s">
        <v>81</v>
      </c>
      <c r="C134" s="56" t="str">
        <f t="shared" si="5"/>
        <v>Progress_on_5qGantt5</v>
      </c>
      <c r="D134" s="1">
        <v>90</v>
      </c>
    </row>
    <row r="135" spans="1:4" hidden="1" x14ac:dyDescent="0.3">
      <c r="A135" s="4" t="s">
        <v>39</v>
      </c>
      <c r="B135" s="10" t="s">
        <v>168</v>
      </c>
      <c r="C135" s="56" t="str">
        <f t="shared" si="5"/>
        <v>Progress_on_6qGantt1</v>
      </c>
      <c r="D135" s="1">
        <v>80</v>
      </c>
    </row>
    <row r="136" spans="1:4" hidden="1" x14ac:dyDescent="0.3">
      <c r="A136" s="4" t="s">
        <v>39</v>
      </c>
      <c r="B136" s="10" t="s">
        <v>169</v>
      </c>
      <c r="C136" s="56" t="str">
        <f t="shared" si="5"/>
        <v>Progress_on_7qGantt1</v>
      </c>
      <c r="D136" s="1">
        <v>100</v>
      </c>
    </row>
    <row r="137" spans="1:4" hidden="1" x14ac:dyDescent="0.3">
      <c r="A137" s="4" t="s">
        <v>52</v>
      </c>
      <c r="B137" s="10" t="s">
        <v>168</v>
      </c>
      <c r="C137" s="56" t="str">
        <f t="shared" si="5"/>
        <v>Progress_on_6qGantt2</v>
      </c>
      <c r="D137" s="1">
        <v>95</v>
      </c>
    </row>
    <row r="138" spans="1:4" hidden="1" x14ac:dyDescent="0.3">
      <c r="A138" s="4" t="s">
        <v>52</v>
      </c>
      <c r="B138" s="10" t="s">
        <v>169</v>
      </c>
      <c r="C138" s="56" t="str">
        <f t="shared" si="5"/>
        <v>Progress_on_7qGantt2</v>
      </c>
      <c r="D138" s="1">
        <v>100</v>
      </c>
    </row>
    <row r="139" spans="1:4" hidden="1" x14ac:dyDescent="0.3">
      <c r="A139" s="4" t="s">
        <v>59</v>
      </c>
      <c r="B139" s="10" t="s">
        <v>168</v>
      </c>
      <c r="C139" s="56" t="str">
        <f t="shared" si="5"/>
        <v>Progress_on_6qGantt3</v>
      </c>
      <c r="D139" s="1">
        <v>100</v>
      </c>
    </row>
    <row r="140" spans="1:4" hidden="1" x14ac:dyDescent="0.3">
      <c r="A140" s="4" t="s">
        <v>59</v>
      </c>
      <c r="B140" s="10" t="s">
        <v>169</v>
      </c>
      <c r="C140" s="56" t="str">
        <f t="shared" si="5"/>
        <v>Progress_on_7qGantt3</v>
      </c>
      <c r="D140" s="1">
        <v>100</v>
      </c>
    </row>
    <row r="141" spans="1:4" hidden="1" x14ac:dyDescent="0.3">
      <c r="A141" s="4" t="s">
        <v>60</v>
      </c>
      <c r="B141" s="10" t="s">
        <v>168</v>
      </c>
      <c r="C141" s="56" t="str">
        <f t="shared" ref="C141:C155" si="6">B141&amp;""&amp;A141</f>
        <v>Progress_on_6qGantt4</v>
      </c>
      <c r="D141" s="1">
        <v>25</v>
      </c>
    </row>
    <row r="142" spans="1:4" hidden="1" x14ac:dyDescent="0.3">
      <c r="A142" s="4" t="s">
        <v>60</v>
      </c>
      <c r="B142" s="10" t="s">
        <v>169</v>
      </c>
      <c r="C142" s="56" t="str">
        <f t="shared" si="6"/>
        <v>Progress_on_7qGantt4</v>
      </c>
      <c r="D142" s="1">
        <v>25</v>
      </c>
    </row>
    <row r="143" spans="1:4" hidden="1" x14ac:dyDescent="0.3">
      <c r="A143" s="4" t="s">
        <v>61</v>
      </c>
      <c r="B143" s="10" t="s">
        <v>168</v>
      </c>
      <c r="C143" s="56" t="str">
        <f t="shared" si="6"/>
        <v>Progress_on_6qGantt5</v>
      </c>
      <c r="D143" s="1">
        <v>90</v>
      </c>
    </row>
    <row r="144" spans="1:4" hidden="1" x14ac:dyDescent="0.3">
      <c r="A144" s="4" t="s">
        <v>61</v>
      </c>
      <c r="B144" s="10" t="s">
        <v>169</v>
      </c>
      <c r="C144" s="56" t="str">
        <f t="shared" si="6"/>
        <v>Progress_on_7qGantt5</v>
      </c>
      <c r="D144" s="1">
        <v>90</v>
      </c>
    </row>
    <row r="145" spans="1:4" x14ac:dyDescent="0.3">
      <c r="A145" s="4" t="s">
        <v>177</v>
      </c>
      <c r="B145" s="10" t="s">
        <v>77</v>
      </c>
      <c r="C145" s="56" t="str">
        <f t="shared" si="6"/>
        <v>Progress_on_1qGantt6</v>
      </c>
      <c r="D145" s="1">
        <v>10</v>
      </c>
    </row>
    <row r="146" spans="1:4" x14ac:dyDescent="0.3">
      <c r="A146" s="4" t="s">
        <v>177</v>
      </c>
      <c r="B146" s="10" t="s">
        <v>78</v>
      </c>
      <c r="C146" s="56" t="str">
        <f t="shared" si="6"/>
        <v>Progress_on_2qGantt6</v>
      </c>
      <c r="D146" s="1">
        <v>12</v>
      </c>
    </row>
    <row r="147" spans="1:4" x14ac:dyDescent="0.3">
      <c r="A147" s="4" t="s">
        <v>177</v>
      </c>
      <c r="B147" s="10" t="s">
        <v>79</v>
      </c>
      <c r="C147" s="56" t="str">
        <f t="shared" si="6"/>
        <v>Progress_on_3qGantt6</v>
      </c>
      <c r="D147" s="1">
        <v>20</v>
      </c>
    </row>
    <row r="148" spans="1:4" x14ac:dyDescent="0.3">
      <c r="A148" s="4" t="s">
        <v>177</v>
      </c>
      <c r="B148" s="10" t="s">
        <v>80</v>
      </c>
      <c r="C148" s="56" t="str">
        <f t="shared" si="6"/>
        <v>Progress_on_4qGantt6</v>
      </c>
      <c r="D148" s="1">
        <v>50</v>
      </c>
    </row>
    <row r="149" spans="1:4" x14ac:dyDescent="0.3">
      <c r="A149" s="4" t="s">
        <v>177</v>
      </c>
      <c r="B149" s="10" t="s">
        <v>81</v>
      </c>
      <c r="C149" s="56" t="str">
        <f t="shared" si="6"/>
        <v>Progress_on_5qGantt6</v>
      </c>
      <c r="D149" s="1">
        <v>60</v>
      </c>
    </row>
    <row r="150" spans="1:4" x14ac:dyDescent="0.3">
      <c r="A150" s="4" t="s">
        <v>177</v>
      </c>
      <c r="B150" s="10" t="s">
        <v>168</v>
      </c>
      <c r="C150" s="56" t="str">
        <f t="shared" si="6"/>
        <v>Progress_on_6qGantt6</v>
      </c>
      <c r="D150" s="1">
        <v>80</v>
      </c>
    </row>
    <row r="151" spans="1:4" x14ac:dyDescent="0.3">
      <c r="A151" s="4" t="s">
        <v>177</v>
      </c>
      <c r="B151" s="10" t="s">
        <v>169</v>
      </c>
      <c r="C151" s="56" t="str">
        <f t="shared" si="6"/>
        <v>Progress_on_7qGantt6</v>
      </c>
      <c r="D151" s="1">
        <v>100</v>
      </c>
    </row>
    <row r="152" spans="1:4" hidden="1" x14ac:dyDescent="0.3">
      <c r="A152" s="4" t="s">
        <v>0</v>
      </c>
      <c r="B152" s="4" t="s">
        <v>192</v>
      </c>
      <c r="C152" s="56" t="str">
        <f t="shared" si="6"/>
        <v>Array_7Gantt</v>
      </c>
      <c r="D152" s="6" t="s">
        <v>187</v>
      </c>
    </row>
    <row r="153" spans="1:4" hidden="1" x14ac:dyDescent="0.3">
      <c r="A153" s="4" t="s">
        <v>0</v>
      </c>
      <c r="B153" s="4" t="s">
        <v>193</v>
      </c>
      <c r="C153" s="56" t="str">
        <f t="shared" si="6"/>
        <v>Array_8Gantt</v>
      </c>
      <c r="D153" s="6" t="s">
        <v>220</v>
      </c>
    </row>
    <row r="154" spans="1:4" hidden="1" x14ac:dyDescent="0.3">
      <c r="A154" s="4" t="s">
        <v>0</v>
      </c>
      <c r="B154" s="4" t="s">
        <v>194</v>
      </c>
      <c r="C154" s="56" t="str">
        <f t="shared" si="6"/>
        <v>Array_9Gantt</v>
      </c>
      <c r="D154" s="6" t="s">
        <v>219</v>
      </c>
    </row>
    <row r="155" spans="1:4" hidden="1" x14ac:dyDescent="0.3">
      <c r="A155" s="4" t="s">
        <v>0</v>
      </c>
      <c r="B155" s="4" t="s">
        <v>195</v>
      </c>
      <c r="C155" s="56" t="str">
        <f t="shared" si="6"/>
        <v>Array_10Gantt</v>
      </c>
      <c r="D155" s="6" t="s">
        <v>218</v>
      </c>
    </row>
    <row r="156" spans="1:4" hidden="1" x14ac:dyDescent="0.3">
      <c r="A156" s="4" t="s">
        <v>196</v>
      </c>
      <c r="B156" s="10" t="s">
        <v>77</v>
      </c>
      <c r="C156" s="56" t="str">
        <f t="shared" ref="C156:C162" si="7">B156&amp;""&amp;A156</f>
        <v>Progress_on_1qGantt7</v>
      </c>
      <c r="D156" s="1">
        <v>10</v>
      </c>
    </row>
    <row r="157" spans="1:4" hidden="1" x14ac:dyDescent="0.3">
      <c r="A157" s="4" t="s">
        <v>196</v>
      </c>
      <c r="B157" s="10" t="s">
        <v>78</v>
      </c>
      <c r="C157" s="56" t="str">
        <f t="shared" si="7"/>
        <v>Progress_on_2qGantt7</v>
      </c>
      <c r="D157" s="1">
        <v>12</v>
      </c>
    </row>
    <row r="158" spans="1:4" hidden="1" x14ac:dyDescent="0.3">
      <c r="A158" s="4" t="s">
        <v>196</v>
      </c>
      <c r="B158" s="10" t="s">
        <v>79</v>
      </c>
      <c r="C158" s="56" t="str">
        <f t="shared" si="7"/>
        <v>Progress_on_3qGantt7</v>
      </c>
      <c r="D158" s="1">
        <v>20</v>
      </c>
    </row>
    <row r="159" spans="1:4" hidden="1" x14ac:dyDescent="0.3">
      <c r="A159" s="4" t="s">
        <v>196</v>
      </c>
      <c r="B159" s="10" t="s">
        <v>80</v>
      </c>
      <c r="C159" s="56" t="str">
        <f t="shared" si="7"/>
        <v>Progress_on_4qGantt7</v>
      </c>
      <c r="D159" s="1">
        <v>50</v>
      </c>
    </row>
    <row r="160" spans="1:4" hidden="1" x14ac:dyDescent="0.3">
      <c r="A160" s="4" t="s">
        <v>196</v>
      </c>
      <c r="B160" s="10" t="s">
        <v>81</v>
      </c>
      <c r="C160" s="56" t="str">
        <f t="shared" si="7"/>
        <v>Progress_on_5qGantt7</v>
      </c>
      <c r="D160" s="1">
        <v>60</v>
      </c>
    </row>
    <row r="161" spans="1:6" hidden="1" x14ac:dyDescent="0.3">
      <c r="A161" s="4" t="s">
        <v>196</v>
      </c>
      <c r="B161" s="10" t="s">
        <v>168</v>
      </c>
      <c r="C161" s="56" t="str">
        <f t="shared" si="7"/>
        <v>Progress_on_6qGantt7</v>
      </c>
      <c r="D161" s="1">
        <v>80</v>
      </c>
    </row>
    <row r="162" spans="1:6" hidden="1" x14ac:dyDescent="0.3">
      <c r="A162" s="4" t="s">
        <v>196</v>
      </c>
      <c r="B162" s="10" t="s">
        <v>169</v>
      </c>
      <c r="C162" s="56" t="str">
        <f t="shared" si="7"/>
        <v>Progress_on_7qGantt7</v>
      </c>
      <c r="D162" s="1">
        <v>100</v>
      </c>
    </row>
    <row r="163" spans="1:6" hidden="1" x14ac:dyDescent="0.3">
      <c r="A163" s="4" t="s">
        <v>197</v>
      </c>
      <c r="B163" s="10" t="s">
        <v>77</v>
      </c>
      <c r="C163" s="56" t="s">
        <v>216</v>
      </c>
      <c r="D163" s="1">
        <v>10</v>
      </c>
    </row>
    <row r="164" spans="1:6" hidden="1" x14ac:dyDescent="0.3">
      <c r="A164" s="4" t="s">
        <v>197</v>
      </c>
      <c r="B164" s="10" t="s">
        <v>78</v>
      </c>
      <c r="C164" s="56" t="s">
        <v>216</v>
      </c>
      <c r="D164" s="1">
        <v>10</v>
      </c>
    </row>
    <row r="165" spans="1:6" hidden="1" x14ac:dyDescent="0.3">
      <c r="A165" s="4" t="s">
        <v>197</v>
      </c>
      <c r="B165" s="10" t="s">
        <v>79</v>
      </c>
      <c r="C165" s="56" t="s">
        <v>216</v>
      </c>
      <c r="D165" s="1">
        <v>40</v>
      </c>
    </row>
    <row r="166" spans="1:6" hidden="1" x14ac:dyDescent="0.3">
      <c r="A166" s="4" t="s">
        <v>197</v>
      </c>
      <c r="B166" s="10" t="s">
        <v>80</v>
      </c>
      <c r="C166" s="56" t="s">
        <v>216</v>
      </c>
      <c r="D166" s="1">
        <v>50</v>
      </c>
    </row>
    <row r="167" spans="1:6" hidden="1" x14ac:dyDescent="0.3">
      <c r="A167" s="4" t="s">
        <v>197</v>
      </c>
      <c r="B167" s="10" t="s">
        <v>81</v>
      </c>
      <c r="C167" s="56" t="s">
        <v>216</v>
      </c>
      <c r="D167" s="1">
        <v>80</v>
      </c>
    </row>
    <row r="168" spans="1:6" hidden="1" x14ac:dyDescent="0.3">
      <c r="A168" s="4" t="s">
        <v>197</v>
      </c>
      <c r="B168" s="10" t="s">
        <v>168</v>
      </c>
      <c r="C168" s="56" t="s">
        <v>216</v>
      </c>
      <c r="D168" s="1">
        <v>80</v>
      </c>
    </row>
    <row r="169" spans="1:6" hidden="1" x14ac:dyDescent="0.3">
      <c r="A169" s="4" t="s">
        <v>197</v>
      </c>
      <c r="B169" s="10" t="s">
        <v>169</v>
      </c>
      <c r="C169" s="56" t="s">
        <v>216</v>
      </c>
      <c r="D169" s="1">
        <v>100</v>
      </c>
    </row>
    <row r="170" spans="1:6" hidden="1" x14ac:dyDescent="0.3">
      <c r="A170" s="4" t="s">
        <v>0</v>
      </c>
      <c r="B170" s="4" t="s">
        <v>198</v>
      </c>
      <c r="C170" s="56" t="str">
        <f t="shared" ref="C170:C173" si="8">B170&amp;""&amp;A170</f>
        <v>Issue7Gantt</v>
      </c>
      <c r="D170" s="7" t="s">
        <v>35</v>
      </c>
      <c r="E170" s="8" t="s">
        <v>33</v>
      </c>
      <c r="F170" s="20" t="s">
        <v>30</v>
      </c>
    </row>
    <row r="171" spans="1:6" hidden="1" x14ac:dyDescent="0.3">
      <c r="A171" s="4" t="s">
        <v>0</v>
      </c>
      <c r="B171" s="4" t="s">
        <v>198</v>
      </c>
      <c r="C171" s="56" t="str">
        <f t="shared" si="8"/>
        <v>Issue7Gantt</v>
      </c>
      <c r="D171" s="7" t="s">
        <v>37</v>
      </c>
      <c r="E171" s="8" t="s">
        <v>33</v>
      </c>
      <c r="F171" s="20" t="s">
        <v>32</v>
      </c>
    </row>
    <row r="172" spans="1:6" hidden="1" x14ac:dyDescent="0.3">
      <c r="A172" s="4" t="s">
        <v>0</v>
      </c>
      <c r="B172" s="4" t="s">
        <v>198</v>
      </c>
      <c r="C172" s="56" t="str">
        <f t="shared" si="8"/>
        <v>Issue7Gantt</v>
      </c>
      <c r="D172" s="7" t="s">
        <v>191</v>
      </c>
      <c r="E172" s="8" t="s">
        <v>33</v>
      </c>
      <c r="F172" s="20" t="s">
        <v>35</v>
      </c>
    </row>
    <row r="173" spans="1:6" hidden="1" x14ac:dyDescent="0.3">
      <c r="A173" s="4" t="s">
        <v>0</v>
      </c>
      <c r="B173" s="4" t="s">
        <v>198</v>
      </c>
      <c r="C173" s="56" t="str">
        <f t="shared" si="8"/>
        <v>Issue7Gantt</v>
      </c>
      <c r="D173" s="7" t="s">
        <v>190</v>
      </c>
      <c r="E173" s="8" t="s">
        <v>29</v>
      </c>
      <c r="F173" s="20" t="s">
        <v>36</v>
      </c>
    </row>
    <row r="174" spans="1:6" hidden="1" x14ac:dyDescent="0.3">
      <c r="A174" s="4"/>
      <c r="B174" s="4"/>
      <c r="C174" s="56"/>
      <c r="D174" s="7"/>
      <c r="E174" s="8"/>
      <c r="F174" s="20"/>
    </row>
    <row r="175" spans="1:6" hidden="1" x14ac:dyDescent="0.3">
      <c r="A175" s="4" t="s">
        <v>0</v>
      </c>
      <c r="B175" s="4" t="s">
        <v>199</v>
      </c>
      <c r="C175" s="56" t="str">
        <f t="shared" ref="C175:C184" si="9">B175&amp;""&amp;A174</f>
        <v>Issue8</v>
      </c>
      <c r="D175" s="7" t="s">
        <v>35</v>
      </c>
      <c r="E175" s="8" t="s">
        <v>33</v>
      </c>
      <c r="F175" s="20" t="s">
        <v>30</v>
      </c>
    </row>
    <row r="176" spans="1:6" hidden="1" x14ac:dyDescent="0.3">
      <c r="A176" s="4" t="s">
        <v>0</v>
      </c>
      <c r="B176" s="4" t="s">
        <v>199</v>
      </c>
      <c r="C176" s="56" t="str">
        <f t="shared" si="9"/>
        <v>Issue8Gantt</v>
      </c>
      <c r="D176" s="7" t="s">
        <v>37</v>
      </c>
      <c r="E176" s="8" t="s">
        <v>33</v>
      </c>
      <c r="F176" s="20" t="s">
        <v>32</v>
      </c>
    </row>
    <row r="177" spans="1:6" hidden="1" x14ac:dyDescent="0.3">
      <c r="A177" s="4" t="s">
        <v>0</v>
      </c>
      <c r="B177" s="4" t="s">
        <v>199</v>
      </c>
      <c r="C177" s="56" t="str">
        <f t="shared" si="9"/>
        <v>Issue8Gantt</v>
      </c>
      <c r="D177" s="7" t="s">
        <v>191</v>
      </c>
      <c r="E177" s="8" t="s">
        <v>33</v>
      </c>
      <c r="F177" s="20" t="s">
        <v>35</v>
      </c>
    </row>
    <row r="178" spans="1:6" hidden="1" x14ac:dyDescent="0.3">
      <c r="A178" s="4" t="s">
        <v>0</v>
      </c>
      <c r="B178" s="4" t="s">
        <v>199</v>
      </c>
      <c r="C178" s="56" t="str">
        <f t="shared" si="9"/>
        <v>Issue8Gantt</v>
      </c>
      <c r="D178" s="7" t="s">
        <v>190</v>
      </c>
      <c r="E178" s="8" t="s">
        <v>29</v>
      </c>
      <c r="F178" s="20" t="s">
        <v>36</v>
      </c>
    </row>
    <row r="179" spans="1:6" hidden="1" x14ac:dyDescent="0.3">
      <c r="A179" s="4" t="s">
        <v>0</v>
      </c>
      <c r="B179" s="4" t="s">
        <v>200</v>
      </c>
      <c r="C179" s="56" t="str">
        <f t="shared" si="9"/>
        <v>Issue9Gantt</v>
      </c>
      <c r="D179" s="7" t="s">
        <v>35</v>
      </c>
      <c r="E179" s="8" t="s">
        <v>33</v>
      </c>
      <c r="F179" s="20" t="s">
        <v>30</v>
      </c>
    </row>
    <row r="180" spans="1:6" hidden="1" x14ac:dyDescent="0.3">
      <c r="A180" s="4" t="s">
        <v>0</v>
      </c>
      <c r="B180" s="4" t="s">
        <v>200</v>
      </c>
      <c r="C180" s="56" t="str">
        <f t="shared" si="9"/>
        <v>Issue9Gantt</v>
      </c>
      <c r="D180" s="7" t="s">
        <v>37</v>
      </c>
      <c r="E180" s="8" t="s">
        <v>33</v>
      </c>
      <c r="F180" s="20" t="s">
        <v>32</v>
      </c>
    </row>
    <row r="181" spans="1:6" hidden="1" x14ac:dyDescent="0.3">
      <c r="A181" s="4" t="s">
        <v>0</v>
      </c>
      <c r="B181" s="4" t="s">
        <v>200</v>
      </c>
      <c r="C181" s="56" t="str">
        <f t="shared" si="9"/>
        <v>Issue9Gantt</v>
      </c>
      <c r="D181" s="7" t="s">
        <v>191</v>
      </c>
      <c r="E181" s="8" t="s">
        <v>33</v>
      </c>
      <c r="F181" s="20" t="s">
        <v>35</v>
      </c>
    </row>
    <row r="182" spans="1:6" hidden="1" x14ac:dyDescent="0.3">
      <c r="A182" s="4" t="s">
        <v>0</v>
      </c>
      <c r="B182" s="4" t="s">
        <v>200</v>
      </c>
      <c r="C182" s="56" t="str">
        <f t="shared" si="9"/>
        <v>Issue9Gantt</v>
      </c>
      <c r="D182" s="7" t="s">
        <v>190</v>
      </c>
      <c r="E182" s="8" t="s">
        <v>29</v>
      </c>
      <c r="F182" s="20" t="s">
        <v>36</v>
      </c>
    </row>
    <row r="183" spans="1:6" hidden="1" x14ac:dyDescent="0.3">
      <c r="A183" s="4" t="s">
        <v>0</v>
      </c>
      <c r="B183" s="4" t="s">
        <v>201</v>
      </c>
      <c r="C183" s="56" t="str">
        <f t="shared" si="9"/>
        <v>Issue10Gantt</v>
      </c>
      <c r="D183" s="7" t="s">
        <v>35</v>
      </c>
      <c r="E183" s="8" t="s">
        <v>33</v>
      </c>
      <c r="F183" s="20" t="s">
        <v>30</v>
      </c>
    </row>
    <row r="184" spans="1:6" hidden="1" x14ac:dyDescent="0.3">
      <c r="A184" s="4" t="s">
        <v>0</v>
      </c>
      <c r="B184" s="4" t="s">
        <v>201</v>
      </c>
      <c r="C184" s="56" t="str">
        <f t="shared" si="9"/>
        <v>Issue10Gantt</v>
      </c>
      <c r="D184" s="7" t="s">
        <v>37</v>
      </c>
      <c r="E184" s="8" t="s">
        <v>33</v>
      </c>
      <c r="F184" s="20" t="s">
        <v>32</v>
      </c>
    </row>
    <row r="185" spans="1:6" hidden="1" x14ac:dyDescent="0.3">
      <c r="A185" s="4" t="s">
        <v>0</v>
      </c>
      <c r="B185" s="4" t="s">
        <v>201</v>
      </c>
      <c r="C185" s="56" t="str">
        <f t="shared" ref="C185" si="10">B185&amp;""&amp;A184</f>
        <v>Issue10Gantt</v>
      </c>
      <c r="D185" s="7" t="s">
        <v>37</v>
      </c>
      <c r="E185" s="8" t="s">
        <v>33</v>
      </c>
      <c r="F185" s="20" t="s">
        <v>36</v>
      </c>
    </row>
    <row r="186" spans="1:6" hidden="1" x14ac:dyDescent="0.3">
      <c r="A186" s="4" t="s">
        <v>0</v>
      </c>
      <c r="B186" s="4" t="s">
        <v>201</v>
      </c>
      <c r="C186" s="56" t="str">
        <f>B186&amp;""&amp;A184</f>
        <v>Issue10Gantt</v>
      </c>
      <c r="D186" s="7" t="s">
        <v>191</v>
      </c>
      <c r="E186" s="8" t="s">
        <v>33</v>
      </c>
      <c r="F186" s="20" t="s">
        <v>35</v>
      </c>
    </row>
    <row r="187" spans="1:6" hidden="1" x14ac:dyDescent="0.3">
      <c r="A187" s="4" t="s">
        <v>202</v>
      </c>
      <c r="B187" s="10" t="s">
        <v>77</v>
      </c>
      <c r="C187" s="56" t="e">
        <f>B187&amp;""&amp;#REF!</f>
        <v>#REF!</v>
      </c>
      <c r="D187" s="1">
        <v>10</v>
      </c>
    </row>
    <row r="188" spans="1:6" hidden="1" x14ac:dyDescent="0.3">
      <c r="A188" s="4" t="s">
        <v>202</v>
      </c>
      <c r="B188" s="10" t="s">
        <v>78</v>
      </c>
      <c r="C188" s="56" t="str">
        <f t="shared" ref="C188:C214" si="11">B188&amp;""&amp;A187</f>
        <v>Progress_on_2qGantt9</v>
      </c>
      <c r="D188" s="1">
        <v>12</v>
      </c>
    </row>
    <row r="189" spans="1:6" hidden="1" x14ac:dyDescent="0.3">
      <c r="A189" s="4" t="s">
        <v>202</v>
      </c>
      <c r="B189" s="10" t="s">
        <v>79</v>
      </c>
      <c r="C189" s="56" t="str">
        <f t="shared" si="11"/>
        <v>Progress_on_3qGantt9</v>
      </c>
      <c r="D189" s="1">
        <v>20</v>
      </c>
    </row>
    <row r="190" spans="1:6" hidden="1" x14ac:dyDescent="0.3">
      <c r="A190" s="4" t="s">
        <v>202</v>
      </c>
      <c r="B190" s="10" t="s">
        <v>80</v>
      </c>
      <c r="C190" s="56" t="str">
        <f t="shared" si="11"/>
        <v>Progress_on_4qGantt9</v>
      </c>
      <c r="D190" s="1">
        <v>50</v>
      </c>
    </row>
    <row r="191" spans="1:6" hidden="1" x14ac:dyDescent="0.3">
      <c r="A191" s="4" t="s">
        <v>202</v>
      </c>
      <c r="B191" s="10" t="s">
        <v>81</v>
      </c>
      <c r="C191" s="56" t="str">
        <f t="shared" si="11"/>
        <v>Progress_on_5qGantt9</v>
      </c>
      <c r="D191" s="1">
        <v>60</v>
      </c>
    </row>
    <row r="192" spans="1:6" hidden="1" x14ac:dyDescent="0.3">
      <c r="A192" s="4" t="s">
        <v>202</v>
      </c>
      <c r="B192" s="10" t="s">
        <v>168</v>
      </c>
      <c r="C192" s="56" t="str">
        <f t="shared" si="11"/>
        <v>Progress_on_6qGantt9</v>
      </c>
      <c r="D192" s="1">
        <v>80</v>
      </c>
    </row>
    <row r="193" spans="1:7" hidden="1" x14ac:dyDescent="0.3">
      <c r="A193" s="4" t="s">
        <v>203</v>
      </c>
      <c r="B193" s="10" t="s">
        <v>169</v>
      </c>
      <c r="C193" s="56" t="str">
        <f t="shared" si="11"/>
        <v>Progress_on_7qGantt9</v>
      </c>
      <c r="D193" s="1">
        <v>100</v>
      </c>
    </row>
    <row r="194" spans="1:7" hidden="1" x14ac:dyDescent="0.3">
      <c r="A194" s="4" t="s">
        <v>203</v>
      </c>
      <c r="B194" s="10" t="s">
        <v>77</v>
      </c>
      <c r="C194" s="56" t="str">
        <f t="shared" si="11"/>
        <v>Progress_on_1qGantt10</v>
      </c>
      <c r="D194" s="1">
        <v>10</v>
      </c>
    </row>
    <row r="195" spans="1:7" hidden="1" x14ac:dyDescent="0.3">
      <c r="A195" s="4" t="s">
        <v>203</v>
      </c>
      <c r="B195" s="10" t="s">
        <v>78</v>
      </c>
      <c r="C195" s="56" t="str">
        <f t="shared" si="11"/>
        <v>Progress_on_2qGantt10</v>
      </c>
      <c r="D195" s="1">
        <v>12</v>
      </c>
    </row>
    <row r="196" spans="1:7" hidden="1" x14ac:dyDescent="0.3">
      <c r="A196" s="4" t="s">
        <v>203</v>
      </c>
      <c r="B196" s="10" t="s">
        <v>79</v>
      </c>
      <c r="C196" s="56" t="str">
        <f t="shared" si="11"/>
        <v>Progress_on_3qGantt10</v>
      </c>
      <c r="D196" s="1">
        <v>20</v>
      </c>
    </row>
    <row r="197" spans="1:7" hidden="1" x14ac:dyDescent="0.3">
      <c r="A197" s="4" t="s">
        <v>203</v>
      </c>
      <c r="B197" s="10" t="s">
        <v>80</v>
      </c>
      <c r="C197" s="56" t="str">
        <f t="shared" si="11"/>
        <v>Progress_on_4qGantt10</v>
      </c>
      <c r="D197" s="1">
        <v>50</v>
      </c>
    </row>
    <row r="198" spans="1:7" hidden="1" x14ac:dyDescent="0.3">
      <c r="A198" s="4" t="s">
        <v>203</v>
      </c>
      <c r="B198" s="10" t="s">
        <v>81</v>
      </c>
      <c r="C198" s="56" t="str">
        <f t="shared" si="11"/>
        <v>Progress_on_5qGantt10</v>
      </c>
      <c r="D198" s="1">
        <v>60</v>
      </c>
    </row>
    <row r="199" spans="1:7" hidden="1" x14ac:dyDescent="0.3">
      <c r="A199" s="4" t="s">
        <v>203</v>
      </c>
      <c r="B199" s="10" t="s">
        <v>168</v>
      </c>
      <c r="C199" s="56" t="str">
        <f t="shared" si="11"/>
        <v>Progress_on_6qGantt10</v>
      </c>
      <c r="D199" s="1">
        <v>80</v>
      </c>
    </row>
    <row r="200" spans="1:7" hidden="1" x14ac:dyDescent="0.3">
      <c r="A200" s="4" t="s">
        <v>196</v>
      </c>
      <c r="B200" s="10" t="s">
        <v>169</v>
      </c>
      <c r="C200" s="56" t="str">
        <f t="shared" si="11"/>
        <v>Progress_on_7qGantt10</v>
      </c>
      <c r="D200" s="1">
        <v>100</v>
      </c>
    </row>
    <row r="201" spans="1:7" hidden="1" x14ac:dyDescent="0.3">
      <c r="A201" s="4" t="s">
        <v>196</v>
      </c>
      <c r="B201" s="10" t="s">
        <v>41</v>
      </c>
      <c r="C201" s="56" t="str">
        <f t="shared" si="11"/>
        <v>Issue_1Gantt7</v>
      </c>
      <c r="D201" s="4">
        <v>6</v>
      </c>
      <c r="E201" s="4">
        <v>15</v>
      </c>
      <c r="F201" s="4">
        <v>1</v>
      </c>
      <c r="G201" s="9" t="s">
        <v>53</v>
      </c>
    </row>
    <row r="202" spans="1:7" hidden="1" x14ac:dyDescent="0.3">
      <c r="A202" s="4" t="s">
        <v>196</v>
      </c>
      <c r="B202" s="10" t="s">
        <v>42</v>
      </c>
      <c r="C202" s="56" t="str">
        <f t="shared" si="11"/>
        <v>Issue_2Gantt7</v>
      </c>
      <c r="D202" s="4">
        <v>6</v>
      </c>
      <c r="E202" s="4">
        <v>15</v>
      </c>
      <c r="F202" s="4">
        <v>2</v>
      </c>
      <c r="G202" s="9" t="s">
        <v>54</v>
      </c>
    </row>
    <row r="203" spans="1:7" hidden="1" x14ac:dyDescent="0.3">
      <c r="A203" s="4" t="s">
        <v>196</v>
      </c>
      <c r="B203" s="10" t="s">
        <v>43</v>
      </c>
      <c r="C203" s="56" t="str">
        <f t="shared" si="11"/>
        <v>Issue_3Gantt7</v>
      </c>
      <c r="D203" s="4">
        <v>6</v>
      </c>
      <c r="E203" s="4">
        <v>15</v>
      </c>
      <c r="F203" s="4">
        <v>3</v>
      </c>
      <c r="G203" s="4" t="s">
        <v>55</v>
      </c>
    </row>
    <row r="204" spans="1:7" hidden="1" x14ac:dyDescent="0.3">
      <c r="A204" s="4" t="s">
        <v>196</v>
      </c>
      <c r="B204" s="10" t="s">
        <v>44</v>
      </c>
      <c r="C204" s="56" t="str">
        <f t="shared" si="11"/>
        <v>Issue_4Gantt7</v>
      </c>
      <c r="D204" s="4">
        <v>6</v>
      </c>
      <c r="E204" s="4">
        <v>15</v>
      </c>
      <c r="F204" s="4">
        <v>4</v>
      </c>
      <c r="G204" s="4" t="s">
        <v>56</v>
      </c>
    </row>
    <row r="205" spans="1:7" hidden="1" x14ac:dyDescent="0.3">
      <c r="A205" s="4" t="s">
        <v>197</v>
      </c>
      <c r="B205" s="10" t="s">
        <v>45</v>
      </c>
      <c r="C205" s="56" t="str">
        <f>B205&amp;""&amp;A205</f>
        <v>Issue_5Gantt8</v>
      </c>
      <c r="D205" s="4">
        <v>6</v>
      </c>
      <c r="E205" s="4">
        <v>15</v>
      </c>
      <c r="F205" s="4">
        <v>5</v>
      </c>
      <c r="G205" s="9" t="s">
        <v>57</v>
      </c>
    </row>
    <row r="206" spans="1:7" hidden="1" x14ac:dyDescent="0.3">
      <c r="A206" s="4" t="s">
        <v>197</v>
      </c>
      <c r="B206" s="10" t="s">
        <v>41</v>
      </c>
      <c r="C206" s="56" t="str">
        <f t="shared" si="11"/>
        <v>Issue_1Gantt8</v>
      </c>
      <c r="D206" s="4">
        <v>6</v>
      </c>
      <c r="E206" s="4">
        <v>15</v>
      </c>
      <c r="F206" s="4">
        <v>1</v>
      </c>
      <c r="G206" s="9" t="s">
        <v>53</v>
      </c>
    </row>
    <row r="207" spans="1:7" hidden="1" x14ac:dyDescent="0.3">
      <c r="A207" s="4" t="s">
        <v>197</v>
      </c>
      <c r="B207" s="10" t="s">
        <v>42</v>
      </c>
      <c r="C207" s="56" t="str">
        <f t="shared" si="11"/>
        <v>Issue_2Gantt8</v>
      </c>
      <c r="D207" s="4">
        <v>6</v>
      </c>
      <c r="E207" s="4">
        <v>15</v>
      </c>
      <c r="F207" s="4">
        <v>2</v>
      </c>
      <c r="G207" s="9" t="s">
        <v>54</v>
      </c>
    </row>
    <row r="208" spans="1:7" hidden="1" x14ac:dyDescent="0.3">
      <c r="A208" s="4" t="s">
        <v>197</v>
      </c>
      <c r="B208" s="10" t="s">
        <v>43</v>
      </c>
      <c r="C208" s="56" t="str">
        <f t="shared" si="11"/>
        <v>Issue_3Gantt8</v>
      </c>
      <c r="D208" s="4">
        <v>6</v>
      </c>
      <c r="E208" s="4">
        <v>15</v>
      </c>
      <c r="F208" s="4">
        <v>3</v>
      </c>
      <c r="G208" s="4" t="s">
        <v>55</v>
      </c>
    </row>
    <row r="209" spans="1:7" hidden="1" x14ac:dyDescent="0.3">
      <c r="A209" s="4" t="s">
        <v>197</v>
      </c>
      <c r="B209" s="10" t="s">
        <v>44</v>
      </c>
      <c r="C209" s="56" t="str">
        <f t="shared" si="11"/>
        <v>Issue_4Gantt8</v>
      </c>
      <c r="D209" s="4">
        <v>6</v>
      </c>
      <c r="E209" s="4">
        <v>15</v>
      </c>
      <c r="F209" s="4">
        <v>4</v>
      </c>
      <c r="G209" s="4" t="s">
        <v>56</v>
      </c>
    </row>
    <row r="210" spans="1:7" hidden="1" x14ac:dyDescent="0.3">
      <c r="A210" s="4" t="s">
        <v>202</v>
      </c>
      <c r="B210" s="10" t="s">
        <v>45</v>
      </c>
      <c r="C210" s="56" t="str">
        <f>B210&amp;""&amp;A210</f>
        <v>Issue_5Gantt9</v>
      </c>
      <c r="D210" s="4">
        <v>2</v>
      </c>
      <c r="E210" s="4">
        <v>15</v>
      </c>
      <c r="F210" s="4">
        <v>5</v>
      </c>
      <c r="G210" s="9" t="s">
        <v>57</v>
      </c>
    </row>
    <row r="211" spans="1:7" hidden="1" x14ac:dyDescent="0.3">
      <c r="A211" s="4" t="s">
        <v>202</v>
      </c>
      <c r="B211" s="10" t="s">
        <v>41</v>
      </c>
      <c r="C211" s="56" t="str">
        <f t="shared" si="11"/>
        <v>Issue_1Gantt9</v>
      </c>
      <c r="D211" s="4">
        <v>6</v>
      </c>
      <c r="E211" s="4">
        <v>15</v>
      </c>
      <c r="F211" s="4">
        <v>1</v>
      </c>
      <c r="G211" s="9" t="s">
        <v>53</v>
      </c>
    </row>
    <row r="212" spans="1:7" hidden="1" x14ac:dyDescent="0.3">
      <c r="A212" s="4" t="s">
        <v>202</v>
      </c>
      <c r="B212" s="10" t="s">
        <v>42</v>
      </c>
      <c r="C212" s="56" t="str">
        <f t="shared" si="11"/>
        <v>Issue_2Gantt9</v>
      </c>
      <c r="D212" s="4">
        <v>2</v>
      </c>
      <c r="E212" s="4">
        <v>15</v>
      </c>
      <c r="F212" s="4">
        <v>2</v>
      </c>
      <c r="G212" s="9" t="s">
        <v>54</v>
      </c>
    </row>
    <row r="213" spans="1:7" hidden="1" x14ac:dyDescent="0.3">
      <c r="A213" s="4" t="s">
        <v>202</v>
      </c>
      <c r="B213" s="10" t="s">
        <v>43</v>
      </c>
      <c r="C213" s="56" t="str">
        <f t="shared" si="11"/>
        <v>Issue_3Gantt9</v>
      </c>
      <c r="D213" s="4">
        <v>6</v>
      </c>
      <c r="E213" s="4">
        <v>15</v>
      </c>
      <c r="F213" s="4">
        <v>3</v>
      </c>
      <c r="G213" s="4" t="s">
        <v>55</v>
      </c>
    </row>
    <row r="214" spans="1:7" hidden="1" x14ac:dyDescent="0.3">
      <c r="A214" s="4" t="s">
        <v>202</v>
      </c>
      <c r="B214" s="10" t="s">
        <v>44</v>
      </c>
      <c r="C214" s="56" t="str">
        <f t="shared" si="11"/>
        <v>Issue_4Gantt9</v>
      </c>
      <c r="D214" s="4">
        <v>6</v>
      </c>
      <c r="E214" s="4">
        <v>15</v>
      </c>
      <c r="F214" s="4">
        <v>4</v>
      </c>
      <c r="G214" s="4" t="s">
        <v>56</v>
      </c>
    </row>
    <row r="215" spans="1:7" hidden="1" x14ac:dyDescent="0.3">
      <c r="A215" s="4" t="s">
        <v>203</v>
      </c>
      <c r="B215" s="10" t="s">
        <v>41</v>
      </c>
      <c r="C215" s="56" t="str">
        <f>B215&amp;""&amp;A228</f>
        <v>Issue_1Gantt10</v>
      </c>
      <c r="D215" s="4">
        <v>2</v>
      </c>
      <c r="E215" s="4">
        <v>7</v>
      </c>
      <c r="F215" s="13">
        <v>2</v>
      </c>
      <c r="G215" s="9" t="s">
        <v>54</v>
      </c>
    </row>
    <row r="216" spans="1:7" hidden="1" x14ac:dyDescent="0.3">
      <c r="A216" s="4" t="s">
        <v>203</v>
      </c>
      <c r="B216" s="10" t="s">
        <v>42</v>
      </c>
      <c r="C216" s="56" t="str">
        <f t="shared" ref="C216:C223" si="12">B216&amp;""&amp;A215</f>
        <v>Issue_2Gantt10</v>
      </c>
      <c r="D216" s="4">
        <v>3</v>
      </c>
      <c r="E216" s="4">
        <v>6</v>
      </c>
      <c r="F216" s="14">
        <v>3</v>
      </c>
      <c r="G216" s="4" t="s">
        <v>55</v>
      </c>
    </row>
    <row r="217" spans="1:7" hidden="1" x14ac:dyDescent="0.3">
      <c r="A217" s="4" t="s">
        <v>203</v>
      </c>
      <c r="B217" s="10" t="s">
        <v>43</v>
      </c>
      <c r="C217" s="56" t="str">
        <f t="shared" si="12"/>
        <v>Issue_3Gantt10</v>
      </c>
      <c r="D217" s="4">
        <v>4</v>
      </c>
      <c r="E217" s="4">
        <v>6</v>
      </c>
      <c r="F217" s="15">
        <v>4</v>
      </c>
      <c r="G217" s="4" t="s">
        <v>56</v>
      </c>
    </row>
    <row r="218" spans="1:7" hidden="1" x14ac:dyDescent="0.3">
      <c r="A218" s="4" t="s">
        <v>203</v>
      </c>
      <c r="B218" s="10" t="s">
        <v>44</v>
      </c>
      <c r="C218" s="56" t="str">
        <f t="shared" si="12"/>
        <v>Issue_4Gantt10</v>
      </c>
      <c r="D218" s="4">
        <v>5</v>
      </c>
      <c r="E218" s="4">
        <v>6</v>
      </c>
      <c r="F218" s="16">
        <v>5</v>
      </c>
      <c r="G218" s="9" t="s">
        <v>57</v>
      </c>
    </row>
    <row r="219" spans="1:7" hidden="1" x14ac:dyDescent="0.3">
      <c r="A219" s="4" t="s">
        <v>0</v>
      </c>
      <c r="B219" s="10" t="s">
        <v>45</v>
      </c>
      <c r="C219" s="56" t="str">
        <f t="shared" si="12"/>
        <v>Issue_5Gantt10</v>
      </c>
      <c r="D219" s="4">
        <v>6</v>
      </c>
      <c r="E219" s="4">
        <v>15</v>
      </c>
      <c r="F219" s="4">
        <v>5</v>
      </c>
      <c r="G219" s="9" t="s">
        <v>57</v>
      </c>
    </row>
    <row r="220" spans="1:7" hidden="1" x14ac:dyDescent="0.3">
      <c r="A220" s="4" t="s">
        <v>0</v>
      </c>
      <c r="B220" s="10" t="s">
        <v>204</v>
      </c>
      <c r="C220" s="56" t="str">
        <f t="shared" si="12"/>
        <v>Name_perc_Team_7Gantt</v>
      </c>
      <c r="D220" s="11" t="s">
        <v>208</v>
      </c>
      <c r="E220" s="10">
        <v>31</v>
      </c>
      <c r="F220" s="10" t="s">
        <v>215</v>
      </c>
    </row>
    <row r="221" spans="1:7" hidden="1" x14ac:dyDescent="0.3">
      <c r="A221" s="4" t="s">
        <v>0</v>
      </c>
      <c r="B221" s="10" t="s">
        <v>205</v>
      </c>
      <c r="C221" s="56" t="str">
        <f t="shared" si="12"/>
        <v>Name_perc_Team_8Gantt</v>
      </c>
      <c r="D221" s="11" t="s">
        <v>209</v>
      </c>
      <c r="E221" s="10">
        <v>43</v>
      </c>
      <c r="F221" s="10" t="s">
        <v>214</v>
      </c>
    </row>
    <row r="222" spans="1:7" hidden="1" x14ac:dyDescent="0.3">
      <c r="A222" s="4" t="s">
        <v>0</v>
      </c>
      <c r="B222" s="10" t="s">
        <v>206</v>
      </c>
      <c r="C222" s="56" t="str">
        <f t="shared" si="12"/>
        <v>Name_perc_Team_9Gantt</v>
      </c>
      <c r="D222" s="11" t="s">
        <v>210</v>
      </c>
      <c r="E222" s="10">
        <v>21</v>
      </c>
      <c r="F222" s="10" t="s">
        <v>213</v>
      </c>
    </row>
    <row r="223" spans="1:7" hidden="1" x14ac:dyDescent="0.3">
      <c r="A223" s="4" t="s">
        <v>0</v>
      </c>
      <c r="B223" s="10" t="s">
        <v>207</v>
      </c>
      <c r="C223" s="56" t="str">
        <f t="shared" si="12"/>
        <v>Name_perc_Team_10Gantt</v>
      </c>
      <c r="D223" s="11" t="s">
        <v>211</v>
      </c>
      <c r="E223" s="10">
        <v>56</v>
      </c>
      <c r="F223" s="10" t="s">
        <v>212</v>
      </c>
    </row>
    <row r="224" spans="1:7" hidden="1" x14ac:dyDescent="0.3">
      <c r="A224" s="4" t="s">
        <v>203</v>
      </c>
      <c r="B224" s="65" t="s">
        <v>40</v>
      </c>
      <c r="C224" s="66" t="str">
        <f>B224&amp;""&amp;A224</f>
        <v>Amount_of_issuesGantt10</v>
      </c>
      <c r="D224" s="67">
        <v>7</v>
      </c>
      <c r="E224" s="65"/>
    </row>
    <row r="225" spans="1:7" hidden="1" x14ac:dyDescent="0.3">
      <c r="A225" s="4" t="s">
        <v>197</v>
      </c>
      <c r="B225" s="10" t="s">
        <v>40</v>
      </c>
      <c r="C225" s="56" t="str">
        <f>B225&amp;""&amp;A225</f>
        <v>Amount_of_issuesGantt8</v>
      </c>
      <c r="D225" s="1">
        <f>COUNTA(D205:D209)</f>
        <v>5</v>
      </c>
    </row>
    <row r="226" spans="1:7" hidden="1" x14ac:dyDescent="0.3">
      <c r="A226" s="4" t="s">
        <v>202</v>
      </c>
      <c r="B226" s="57" t="s">
        <v>40</v>
      </c>
      <c r="C226" s="56" t="str">
        <f t="shared" ref="C226:C227" si="13">B226&amp;""&amp;A226</f>
        <v>Amount_of_issuesGantt9</v>
      </c>
      <c r="D226" s="58">
        <v>5</v>
      </c>
    </row>
    <row r="227" spans="1:7" hidden="1" x14ac:dyDescent="0.3">
      <c r="A227" s="4" t="s">
        <v>196</v>
      </c>
      <c r="B227" s="57" t="s">
        <v>40</v>
      </c>
      <c r="C227" s="56" t="str">
        <f t="shared" si="13"/>
        <v>Amount_of_issuesGantt7</v>
      </c>
      <c r="D227" s="58">
        <v>4</v>
      </c>
    </row>
    <row r="228" spans="1:7" hidden="1" x14ac:dyDescent="0.3">
      <c r="A228" s="4" t="s">
        <v>203</v>
      </c>
      <c r="B228" s="10" t="s">
        <v>45</v>
      </c>
      <c r="C228" s="56" t="str">
        <f>B228&amp;""&amp;A214</f>
        <v>Issue_5Gantt9</v>
      </c>
      <c r="D228" s="4">
        <v>1</v>
      </c>
      <c r="E228" s="4">
        <v>9</v>
      </c>
      <c r="F228" s="12">
        <v>1</v>
      </c>
      <c r="G228" s="9" t="s">
        <v>53</v>
      </c>
    </row>
    <row r="229" spans="1:7" hidden="1" x14ac:dyDescent="0.3">
      <c r="A229" s="4" t="s">
        <v>202</v>
      </c>
      <c r="B229" s="10" t="s">
        <v>169</v>
      </c>
      <c r="C229" s="56" t="str">
        <f t="shared" ref="C229" si="14">B229&amp;""&amp;A229</f>
        <v>Progress_on_7qGantt9</v>
      </c>
      <c r="D229" s="1">
        <v>100</v>
      </c>
    </row>
    <row r="230" spans="1:7" hidden="1" x14ac:dyDescent="0.3">
      <c r="A230" s="4" t="s">
        <v>203</v>
      </c>
      <c r="B230" s="10" t="s">
        <v>46</v>
      </c>
      <c r="C230" s="56" t="str">
        <f>B230&amp;""&amp;A216</f>
        <v>Issue_6Gantt10</v>
      </c>
      <c r="D230" s="4">
        <v>1</v>
      </c>
      <c r="E230" s="4">
        <v>7</v>
      </c>
      <c r="F230" s="12">
        <v>1</v>
      </c>
      <c r="G230" s="9" t="s">
        <v>53</v>
      </c>
    </row>
    <row r="231" spans="1:7" hidden="1" x14ac:dyDescent="0.3">
      <c r="A231" s="4" t="s">
        <v>203</v>
      </c>
      <c r="B231" s="10" t="s">
        <v>47</v>
      </c>
      <c r="C231" s="56" t="str">
        <f>B231&amp;""&amp;A217</f>
        <v>Issue_7Gantt10</v>
      </c>
      <c r="D231" s="4">
        <v>1</v>
      </c>
      <c r="E231" s="4">
        <v>8</v>
      </c>
      <c r="F231" s="12">
        <v>1</v>
      </c>
      <c r="G231" s="9" t="s">
        <v>53</v>
      </c>
    </row>
    <row r="232" spans="1:7" x14ac:dyDescent="0.3">
      <c r="A232" s="4" t="s">
        <v>177</v>
      </c>
      <c r="B232" s="10" t="s">
        <v>46</v>
      </c>
      <c r="C232" s="56" t="str">
        <f t="shared" ref="C232:C233" si="15">B232&amp;""&amp;A232</f>
        <v>Issue_6Gantt6</v>
      </c>
      <c r="D232" s="4">
        <v>6</v>
      </c>
      <c r="E232" s="4">
        <v>9</v>
      </c>
      <c r="F232" s="4">
        <v>4</v>
      </c>
      <c r="G232" s="4" t="s">
        <v>56</v>
      </c>
    </row>
    <row r="233" spans="1:7" x14ac:dyDescent="0.3">
      <c r="A233" s="4" t="s">
        <v>177</v>
      </c>
      <c r="B233" s="10" t="s">
        <v>47</v>
      </c>
      <c r="C233" s="56" t="str">
        <f t="shared" si="15"/>
        <v>Issue_7Gantt6</v>
      </c>
      <c r="D233" s="4">
        <v>6</v>
      </c>
      <c r="E233" s="4">
        <v>10</v>
      </c>
      <c r="F233" s="4">
        <v>5</v>
      </c>
      <c r="G233" s="9" t="s">
        <v>57</v>
      </c>
    </row>
  </sheetData>
  <autoFilter ref="A1:F233" xr:uid="{C90E08F9-F7C9-4E71-AA19-9FDE065D06ED}">
    <filterColumn colId="0">
      <filters>
        <filter val="Gantt6"/>
      </filters>
    </filterColumn>
    <sortState xmlns:xlrd2="http://schemas.microsoft.com/office/spreadsheetml/2017/richdata2" ref="A7:F15">
      <sortCondition ref="B1:B134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4C64-AB42-452C-896E-DC5BAFF3BEB1}">
  <dimension ref="A1:G6"/>
  <sheetViews>
    <sheetView workbookViewId="0">
      <selection activeCell="F2" sqref="F2"/>
    </sheetView>
  </sheetViews>
  <sheetFormatPr defaultRowHeight="14.4" x14ac:dyDescent="0.3"/>
  <cols>
    <col min="1" max="1" width="6.88671875" customWidth="1"/>
    <col min="3" max="3" width="8.88671875" customWidth="1"/>
  </cols>
  <sheetData>
    <row r="1" spans="1:7" x14ac:dyDescent="0.3">
      <c r="A1" s="2" t="s">
        <v>7</v>
      </c>
      <c r="B1" s="2" t="s">
        <v>6</v>
      </c>
      <c r="C1" s="59" t="s">
        <v>12</v>
      </c>
      <c r="D1" s="3" t="s">
        <v>62</v>
      </c>
      <c r="E1" s="2" t="s">
        <v>10</v>
      </c>
      <c r="F1" s="19" t="s">
        <v>11</v>
      </c>
      <c r="G1" s="2" t="s">
        <v>38</v>
      </c>
    </row>
    <row r="2" spans="1:7" x14ac:dyDescent="0.3">
      <c r="A2" s="4" t="s">
        <v>0</v>
      </c>
      <c r="B2" s="4" t="s">
        <v>5</v>
      </c>
      <c r="C2" s="60" t="str">
        <f t="shared" ref="C2:C6" si="0">B2&amp;""&amp;A2</f>
        <v>Array_oneGantt</v>
      </c>
      <c r="D2" s="6" t="s">
        <v>170</v>
      </c>
      <c r="E2" s="4" t="s">
        <v>171</v>
      </c>
      <c r="F2" s="4"/>
      <c r="G2" s="4"/>
    </row>
    <row r="3" spans="1:7" x14ac:dyDescent="0.3">
      <c r="A3" s="4" t="s">
        <v>0</v>
      </c>
      <c r="B3" s="4" t="s">
        <v>4</v>
      </c>
      <c r="C3" s="60" t="str">
        <f t="shared" si="0"/>
        <v>Array_twoGantt</v>
      </c>
      <c r="D3" s="6" t="s">
        <v>167</v>
      </c>
      <c r="E3" s="4"/>
      <c r="F3" s="4"/>
      <c r="G3" s="4"/>
    </row>
    <row r="4" spans="1:7" x14ac:dyDescent="0.3">
      <c r="A4" s="4" t="s">
        <v>0</v>
      </c>
      <c r="B4" s="4" t="s">
        <v>3</v>
      </c>
      <c r="C4" s="60" t="str">
        <f t="shared" si="0"/>
        <v>Array_threeGantt</v>
      </c>
      <c r="D4" s="6" t="s">
        <v>167</v>
      </c>
      <c r="E4" s="4"/>
      <c r="F4" s="4"/>
      <c r="G4" s="4"/>
    </row>
    <row r="5" spans="1:7" x14ac:dyDescent="0.3">
      <c r="A5" s="4" t="s">
        <v>0</v>
      </c>
      <c r="B5" s="4" t="s">
        <v>2</v>
      </c>
      <c r="C5" s="60" t="str">
        <f t="shared" si="0"/>
        <v>Array_fourGantt</v>
      </c>
      <c r="D5" s="6" t="s">
        <v>167</v>
      </c>
      <c r="E5" s="4"/>
      <c r="F5" s="4"/>
      <c r="G5" s="4"/>
    </row>
    <row r="6" spans="1:7" x14ac:dyDescent="0.3">
      <c r="A6" s="4" t="s">
        <v>0</v>
      </c>
      <c r="B6" s="4" t="s">
        <v>1</v>
      </c>
      <c r="C6" s="60" t="str">
        <f t="shared" si="0"/>
        <v>Array_fiveGantt</v>
      </c>
      <c r="D6" s="6" t="s">
        <v>167</v>
      </c>
      <c r="E6" s="4"/>
      <c r="F6" s="4"/>
      <c r="G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34BF-D039-47E9-BB00-00A5A16BC9DE}">
  <dimension ref="A1:M34"/>
  <sheetViews>
    <sheetView zoomScale="70" zoomScaleNormal="70" workbookViewId="0">
      <selection activeCell="B2" sqref="B2:B6"/>
    </sheetView>
  </sheetViews>
  <sheetFormatPr defaultRowHeight="14.4" x14ac:dyDescent="0.3"/>
  <cols>
    <col min="2" max="2" width="39.109375" customWidth="1"/>
    <col min="5" max="5" width="9.77734375" customWidth="1"/>
    <col min="11" max="11" width="8.88671875" customWidth="1"/>
    <col min="12" max="12" width="38.21875" customWidth="1"/>
    <col min="13" max="13" width="8.88671875" customWidth="1"/>
  </cols>
  <sheetData>
    <row r="1" spans="1:13" x14ac:dyDescent="0.3">
      <c r="A1" t="s">
        <v>144</v>
      </c>
      <c r="B1" t="str">
        <f>OG!A2</f>
        <v>CORP_CLIENT</v>
      </c>
    </row>
    <row r="2" spans="1:13" x14ac:dyDescent="0.3">
      <c r="A2" t="s">
        <v>145</v>
      </c>
      <c r="B2" t="str">
        <f xml:space="preserve"> OG!A3</f>
        <v>Платформенные работы</v>
      </c>
      <c r="C2">
        <f>MONTH(OG!B3)</f>
        <v>8</v>
      </c>
      <c r="D2">
        <f>MONTH(OG!C3)</f>
        <v>8</v>
      </c>
      <c r="E2">
        <f>INDEX($M$5:$M$90,MATCH(B2,$L$5:$L$90,0))</f>
        <v>1</v>
      </c>
    </row>
    <row r="3" spans="1:13" x14ac:dyDescent="0.3">
      <c r="A3" t="s">
        <v>146</v>
      </c>
      <c r="B3" t="str">
        <f xml:space="preserve"> OG!A4</f>
        <v>Куча, маппинг, сегментация</v>
      </c>
      <c r="C3">
        <f>MONTH(OG!B4)</f>
        <v>4</v>
      </c>
      <c r="D3">
        <f>MONTH(OG!C4)</f>
        <v>6</v>
      </c>
      <c r="E3">
        <f t="shared" ref="E3:E5" si="0">INDEX($M$5:$M$12,MATCH(B3,$L$5:$L$12,0))</f>
        <v>4</v>
      </c>
    </row>
    <row r="4" spans="1:13" x14ac:dyDescent="0.3">
      <c r="A4" t="s">
        <v>147</v>
      </c>
      <c r="B4" t="str">
        <f xml:space="preserve"> OG!A5</f>
        <v>Фриз основных атрибутов</v>
      </c>
      <c r="C4">
        <f>MONTH(OG!B5)</f>
        <v>5</v>
      </c>
      <c r="D4">
        <f>MONTH(OG!C5)</f>
        <v>8</v>
      </c>
      <c r="E4">
        <f t="shared" si="0"/>
        <v>4</v>
      </c>
    </row>
    <row r="5" spans="1:13" x14ac:dyDescent="0.3">
      <c r="A5" t="s">
        <v>148</v>
      </c>
      <c r="B5" t="str">
        <f xml:space="preserve"> OG!A6</f>
        <v>Подключение дополнительных источников</v>
      </c>
      <c r="C5">
        <f>MONTH(OG!B6)</f>
        <v>7</v>
      </c>
      <c r="D5">
        <f>MONTH(OG!C6)</f>
        <v>8</v>
      </c>
      <c r="E5">
        <f t="shared" si="0"/>
        <v>6</v>
      </c>
      <c r="L5" t="s">
        <v>92</v>
      </c>
      <c r="M5" s="47">
        <v>1</v>
      </c>
    </row>
    <row r="6" spans="1:13" x14ac:dyDescent="0.3">
      <c r="A6" t="s">
        <v>149</v>
      </c>
      <c r="B6" t="str">
        <f xml:space="preserve"> OG!A7</f>
        <v>Реализация распределения по ОУ</v>
      </c>
      <c r="C6">
        <f>MONTH(OG!B7)</f>
        <v>9</v>
      </c>
      <c r="D6">
        <f>MONTH(OG!C7)</f>
        <v>9</v>
      </c>
      <c r="E6">
        <f>INDEX($M$5:$M$12,MATCH(B6,$L$5:$L$12,0))</f>
        <v>4</v>
      </c>
      <c r="L6" t="s">
        <v>93</v>
      </c>
      <c r="M6" s="48">
        <v>4</v>
      </c>
    </row>
    <row r="7" spans="1:13" x14ac:dyDescent="0.3">
      <c r="A7" t="s">
        <v>150</v>
      </c>
      <c r="L7" t="s">
        <v>96</v>
      </c>
      <c r="M7" s="48">
        <v>4</v>
      </c>
    </row>
    <row r="8" spans="1:13" x14ac:dyDescent="0.3">
      <c r="A8" t="s">
        <v>156</v>
      </c>
      <c r="B8" t="str">
        <f>OG!A9</f>
        <v>PL</v>
      </c>
      <c r="L8" t="s">
        <v>98</v>
      </c>
      <c r="M8" s="17">
        <v>6</v>
      </c>
    </row>
    <row r="9" spans="1:13" x14ac:dyDescent="0.3">
      <c r="A9" t="s">
        <v>151</v>
      </c>
      <c r="B9" s="38" t="str">
        <f>OG!A10</f>
        <v>Платформенные работы</v>
      </c>
      <c r="C9">
        <f>MONTH(OG!B10)</f>
        <v>9</v>
      </c>
      <c r="D9">
        <f>MONTH(OG!C10)</f>
        <v>9</v>
      </c>
      <c r="E9">
        <f>INDEX($M$5:$M$77,MATCH(B9,$L$5:$L$77,0))</f>
        <v>1</v>
      </c>
      <c r="L9" s="38" t="s">
        <v>99</v>
      </c>
      <c r="M9" s="15">
        <v>4</v>
      </c>
    </row>
    <row r="10" spans="1:13" x14ac:dyDescent="0.3">
      <c r="A10" t="s">
        <v>152</v>
      </c>
      <c r="B10" s="38" t="str">
        <f>OG!A11</f>
        <v>Антифриз ДС_010 и DMPLACC из АХД</v>
      </c>
      <c r="C10">
        <f>MONTH(OG!B11)</f>
        <v>7</v>
      </c>
      <c r="D10">
        <f>MONTH(OG!C11)</f>
        <v>7</v>
      </c>
      <c r="E10">
        <f t="shared" ref="E10:E22" si="1">INDEX($M$5:$M$77,MATCH(B10,$L$5:$L$77,0))</f>
        <v>4</v>
      </c>
      <c r="L10" t="s">
        <v>57</v>
      </c>
      <c r="M10" s="48">
        <v>4</v>
      </c>
    </row>
    <row r="11" spans="1:13" x14ac:dyDescent="0.3">
      <c r="A11" t="s">
        <v>153</v>
      </c>
      <c r="B11" s="38" t="str">
        <f>OG!A13</f>
        <v>Витрины комиссий</v>
      </c>
      <c r="C11">
        <f>MONTH(OG!B12)</f>
        <v>1</v>
      </c>
      <c r="D11">
        <f>MONTH(OG!C12)</f>
        <v>1</v>
      </c>
      <c r="E11">
        <f t="shared" si="1"/>
        <v>1</v>
      </c>
      <c r="L11" s="4" t="s">
        <v>56</v>
      </c>
      <c r="M11" s="15">
        <v>4</v>
      </c>
    </row>
    <row r="12" spans="1:13" x14ac:dyDescent="0.3">
      <c r="A12" t="s">
        <v>154</v>
      </c>
      <c r="B12" s="38" t="str">
        <f>OG!A14</f>
        <v>Витрины Дебиторской задолженности</v>
      </c>
      <c r="C12">
        <f>MONTH(OG!B13)</f>
        <v>7</v>
      </c>
      <c r="D12">
        <f>MONTH(OG!C13)</f>
        <v>8</v>
      </c>
      <c r="E12">
        <f>INDEX($M$5:$M$77,MATCH(B12,$L$5:$L$77,0))</f>
        <v>1</v>
      </c>
      <c r="L12" t="s">
        <v>112</v>
      </c>
      <c r="M12" s="49">
        <v>3</v>
      </c>
    </row>
    <row r="13" spans="1:13" x14ac:dyDescent="0.3">
      <c r="A13" t="s">
        <v>155</v>
      </c>
      <c r="B13" s="38" t="str">
        <f>OG!A15</f>
        <v>GL</v>
      </c>
      <c r="C13">
        <f>MONTH(OG!B14)</f>
        <v>8</v>
      </c>
      <c r="D13">
        <f>MONTH(OG!C14)</f>
        <v>9</v>
      </c>
      <c r="E13">
        <f>INDEX($M$5:$M$77,MATCH(B13,$L$5:$L$77,0))</f>
        <v>3</v>
      </c>
      <c r="L13" t="s">
        <v>53</v>
      </c>
      <c r="M13" s="47">
        <v>1</v>
      </c>
    </row>
    <row r="14" spans="1:13" x14ac:dyDescent="0.3">
      <c r="A14" t="s">
        <v>161</v>
      </c>
      <c r="B14" s="38" t="str">
        <f>OG!A16</f>
        <v>Витрины ПП ЮЛ</v>
      </c>
      <c r="C14">
        <f>MONTH(OG!B15)</f>
        <v>9</v>
      </c>
      <c r="D14">
        <f>MONTH(OG!C15)</f>
        <v>9</v>
      </c>
      <c r="E14" t="e">
        <f t="shared" ref="E14:E19" si="2">INDEX($M$5:$M$77,MATCH(B14,$L$5:$L$77,0))</f>
        <v>#N/A</v>
      </c>
      <c r="L14" t="s">
        <v>118</v>
      </c>
      <c r="M14" s="49">
        <v>3</v>
      </c>
    </row>
    <row r="15" spans="1:13" x14ac:dyDescent="0.3">
      <c r="B15" s="38"/>
      <c r="L15" t="s">
        <v>110</v>
      </c>
      <c r="M15" s="49">
        <v>3</v>
      </c>
    </row>
    <row r="16" spans="1:13" x14ac:dyDescent="0.3">
      <c r="B16" s="38" t="str">
        <f>OG!A18</f>
        <v>Витрины (Д)</v>
      </c>
      <c r="C16">
        <f>MONTH(OG!B17)</f>
        <v>1</v>
      </c>
      <c r="D16">
        <f>MONTH(OG!C17)</f>
        <v>1</v>
      </c>
      <c r="E16">
        <f t="shared" si="2"/>
        <v>3</v>
      </c>
      <c r="L16" t="s">
        <v>120</v>
      </c>
      <c r="M16" s="49">
        <v>3</v>
      </c>
    </row>
    <row r="17" spans="2:13" x14ac:dyDescent="0.3">
      <c r="B17" s="38" t="str">
        <f>OG!A19</f>
        <v>Витрины (М)</v>
      </c>
      <c r="C17">
        <f>MONTH(OG!B18)</f>
        <v>8</v>
      </c>
      <c r="D17">
        <f>MONTH(OG!C18)</f>
        <v>9</v>
      </c>
      <c r="E17" t="e">
        <f t="shared" si="2"/>
        <v>#N/A</v>
      </c>
      <c r="L17" t="s">
        <v>125</v>
      </c>
      <c r="M17" s="49">
        <v>3</v>
      </c>
    </row>
    <row r="18" spans="2:13" x14ac:dyDescent="0.3">
      <c r="E18" t="e">
        <f t="shared" si="2"/>
        <v>#N/A</v>
      </c>
      <c r="L18" t="s">
        <v>129</v>
      </c>
      <c r="M18" s="15">
        <v>4</v>
      </c>
    </row>
    <row r="19" spans="2:13" x14ac:dyDescent="0.3">
      <c r="E19" t="e">
        <f t="shared" si="2"/>
        <v>#N/A</v>
      </c>
      <c r="L19" t="s">
        <v>127</v>
      </c>
      <c r="M19" s="48">
        <v>4</v>
      </c>
    </row>
    <row r="20" spans="2:13" x14ac:dyDescent="0.3">
      <c r="E20" t="e">
        <f t="shared" si="1"/>
        <v>#N/A</v>
      </c>
      <c r="L20" t="s">
        <v>157</v>
      </c>
      <c r="M20" s="48">
        <v>4</v>
      </c>
    </row>
    <row r="21" spans="2:13" x14ac:dyDescent="0.3">
      <c r="E21" t="e">
        <f t="shared" si="1"/>
        <v>#N/A</v>
      </c>
      <c r="L21" t="s">
        <v>134</v>
      </c>
      <c r="M21" s="49">
        <v>3</v>
      </c>
    </row>
    <row r="22" spans="2:13" x14ac:dyDescent="0.3">
      <c r="E22" t="e">
        <f t="shared" si="1"/>
        <v>#N/A</v>
      </c>
      <c r="L22" t="s">
        <v>133</v>
      </c>
      <c r="M22" s="15">
        <v>4</v>
      </c>
    </row>
    <row r="23" spans="2:13" x14ac:dyDescent="0.3">
      <c r="L23" t="s">
        <v>135</v>
      </c>
      <c r="M23" s="15">
        <v>4</v>
      </c>
    </row>
    <row r="24" spans="2:13" x14ac:dyDescent="0.3">
      <c r="L24" t="s">
        <v>140</v>
      </c>
      <c r="M24" s="17">
        <v>6</v>
      </c>
    </row>
    <row r="25" spans="2:13" x14ac:dyDescent="0.3">
      <c r="L25" t="s">
        <v>138</v>
      </c>
      <c r="M25" s="48">
        <v>4</v>
      </c>
    </row>
    <row r="26" spans="2:13" x14ac:dyDescent="0.3">
      <c r="L26" t="s">
        <v>158</v>
      </c>
      <c r="M26" s="15">
        <v>4</v>
      </c>
    </row>
    <row r="27" spans="2:13" x14ac:dyDescent="0.3">
      <c r="L27" t="s">
        <v>159</v>
      </c>
      <c r="M27" s="15">
        <v>4</v>
      </c>
    </row>
    <row r="28" spans="2:13" x14ac:dyDescent="0.3">
      <c r="L28" t="s">
        <v>55</v>
      </c>
      <c r="M28" s="14">
        <v>3</v>
      </c>
    </row>
    <row r="29" spans="2:13" x14ac:dyDescent="0.3">
      <c r="L29" t="s">
        <v>104</v>
      </c>
      <c r="M29" s="47">
        <v>1</v>
      </c>
    </row>
    <row r="30" spans="2:13" x14ac:dyDescent="0.3">
      <c r="L30" t="s">
        <v>107</v>
      </c>
      <c r="M30" s="49">
        <v>3</v>
      </c>
    </row>
    <row r="31" spans="2:13" x14ac:dyDescent="0.3">
      <c r="L31" t="s">
        <v>95</v>
      </c>
      <c r="M31" s="15">
        <v>4</v>
      </c>
    </row>
    <row r="32" spans="2:13" x14ac:dyDescent="0.3">
      <c r="L32" s="38" t="s">
        <v>101</v>
      </c>
      <c r="M32" s="48">
        <v>4</v>
      </c>
    </row>
    <row r="33" spans="12:13" x14ac:dyDescent="0.3">
      <c r="L33" s="38" t="s">
        <v>106</v>
      </c>
      <c r="M33" s="47">
        <v>1</v>
      </c>
    </row>
    <row r="34" spans="12:13" x14ac:dyDescent="0.3">
      <c r="L34" s="38" t="s">
        <v>166</v>
      </c>
      <c r="M34" s="47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298F-009C-4411-9C8D-7C5FF7D33B5D}">
  <dimension ref="A1:X93"/>
  <sheetViews>
    <sheetView zoomScale="85" zoomScaleNormal="85" workbookViewId="0">
      <selection activeCell="S7" sqref="S7"/>
    </sheetView>
  </sheetViews>
  <sheetFormatPr defaultRowHeight="14.4" x14ac:dyDescent="0.3"/>
  <cols>
    <col min="1" max="1" width="48.5546875" customWidth="1"/>
    <col min="2" max="2" width="10.33203125" customWidth="1"/>
    <col min="3" max="3" width="11.21875" customWidth="1"/>
    <col min="4" max="4" width="21.109375" customWidth="1"/>
    <col min="5" max="5" width="27.88671875" customWidth="1"/>
    <col min="6" max="6" width="20.21875" customWidth="1"/>
    <col min="21" max="21" width="13.33203125" customWidth="1"/>
  </cols>
  <sheetData>
    <row r="1" spans="1:24" ht="15.6" x14ac:dyDescent="0.3">
      <c r="A1" s="34" t="s">
        <v>82</v>
      </c>
      <c r="B1" s="35" t="s">
        <v>83</v>
      </c>
      <c r="C1" s="35" t="s">
        <v>84</v>
      </c>
      <c r="D1" s="35" t="s">
        <v>85</v>
      </c>
      <c r="E1" s="35" t="s">
        <v>86</v>
      </c>
      <c r="F1" s="24"/>
      <c r="G1" s="62" t="s">
        <v>87</v>
      </c>
      <c r="H1" s="63"/>
      <c r="I1" s="64"/>
      <c r="J1" s="62" t="s">
        <v>88</v>
      </c>
      <c r="K1" s="63"/>
      <c r="L1" s="64"/>
      <c r="M1" s="62" t="s">
        <v>89</v>
      </c>
      <c r="N1" s="63"/>
      <c r="O1" s="64"/>
      <c r="P1" s="62" t="s">
        <v>90</v>
      </c>
      <c r="Q1" s="63"/>
      <c r="R1" s="64"/>
    </row>
    <row r="2" spans="1:24" ht="15.6" x14ac:dyDescent="0.3">
      <c r="A2" s="36" t="s">
        <v>91</v>
      </c>
      <c r="B2" s="37"/>
      <c r="C2" s="37"/>
      <c r="D2" s="24"/>
      <c r="E2" s="24"/>
      <c r="F2" s="24"/>
      <c r="G2" s="32">
        <v>1</v>
      </c>
      <c r="H2" s="32">
        <v>2</v>
      </c>
      <c r="I2" s="32">
        <v>3</v>
      </c>
      <c r="J2" s="32">
        <v>4</v>
      </c>
      <c r="K2" s="32">
        <v>5</v>
      </c>
      <c r="L2" s="32">
        <v>6</v>
      </c>
      <c r="M2" s="32">
        <v>7</v>
      </c>
      <c r="N2" s="32">
        <v>8</v>
      </c>
      <c r="O2" s="32">
        <v>9</v>
      </c>
      <c r="P2" s="32">
        <v>10</v>
      </c>
      <c r="Q2" s="32">
        <v>11</v>
      </c>
      <c r="R2" s="32">
        <v>12</v>
      </c>
      <c r="W2" t="s">
        <v>165</v>
      </c>
      <c r="X2">
        <f>COUNT(G3:R3)</f>
        <v>2</v>
      </c>
    </row>
    <row r="3" spans="1:24" ht="15.6" x14ac:dyDescent="0.3">
      <c r="A3" s="38" t="s">
        <v>92</v>
      </c>
      <c r="B3" s="39">
        <v>44774</v>
      </c>
      <c r="C3" s="39">
        <v>44804</v>
      </c>
      <c r="D3" s="24"/>
      <c r="E3" s="24"/>
      <c r="F3" s="31" t="s">
        <v>92</v>
      </c>
      <c r="G3" s="24"/>
      <c r="H3" s="24"/>
      <c r="I3" s="24"/>
      <c r="J3" s="33"/>
      <c r="K3" s="33"/>
      <c r="L3" s="33"/>
      <c r="M3" s="33"/>
      <c r="N3" s="24">
        <v>1</v>
      </c>
      <c r="O3" s="24"/>
      <c r="P3" s="24"/>
      <c r="Q3" s="24"/>
      <c r="R3" s="24">
        <v>0</v>
      </c>
      <c r="S3" t="str">
        <f>G3&amp;H3&amp;I3&amp;J3&amp;K3&amp;L3&amp;M3&amp;N3&amp;O3&amp;P3&amp;Q3&amp;R3</f>
        <v>10</v>
      </c>
      <c r="U3">
        <f t="shared" ref="U3:U7" si="0">MATCH(1,G3:R3,)</f>
        <v>8</v>
      </c>
      <c r="W3" t="s">
        <v>160</v>
      </c>
      <c r="X3" s="50">
        <f>MIN(U3:U7)</f>
        <v>4</v>
      </c>
    </row>
    <row r="4" spans="1:24" ht="15.6" x14ac:dyDescent="0.3">
      <c r="A4" s="38" t="s">
        <v>93</v>
      </c>
      <c r="B4" s="39">
        <v>44652</v>
      </c>
      <c r="C4" s="39">
        <v>44742</v>
      </c>
      <c r="D4" s="40">
        <v>1</v>
      </c>
      <c r="E4" s="61" t="s">
        <v>94</v>
      </c>
      <c r="F4" s="18" t="s">
        <v>95</v>
      </c>
      <c r="G4" s="33">
        <v>0</v>
      </c>
      <c r="H4" s="33">
        <v>0</v>
      </c>
      <c r="I4" s="33">
        <v>0</v>
      </c>
      <c r="J4" s="41">
        <v>1</v>
      </c>
      <c r="K4" s="41">
        <v>1</v>
      </c>
      <c r="L4" s="41">
        <v>1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t="str">
        <f t="shared" ref="S4:S7" si="1">G4&amp;H4&amp;I4&amp;J4&amp;K4&amp;L4&amp;M4&amp;N4&amp;O4&amp;P4&amp;Q4&amp;R4</f>
        <v>000111000000</v>
      </c>
      <c r="U4">
        <f t="shared" si="0"/>
        <v>4</v>
      </c>
      <c r="W4" t="s">
        <v>162</v>
      </c>
      <c r="X4">
        <f>MAX(U3:U7)</f>
        <v>9</v>
      </c>
    </row>
    <row r="5" spans="1:24" ht="15.6" x14ac:dyDescent="0.3">
      <c r="A5" s="38" t="s">
        <v>96</v>
      </c>
      <c r="B5" s="39">
        <v>44682</v>
      </c>
      <c r="C5" s="39">
        <v>44788</v>
      </c>
      <c r="D5" s="40">
        <v>0.6</v>
      </c>
      <c r="E5" s="61"/>
      <c r="F5" s="18" t="s">
        <v>97</v>
      </c>
      <c r="G5" s="33">
        <v>0</v>
      </c>
      <c r="H5" s="33">
        <v>0</v>
      </c>
      <c r="I5" s="33">
        <v>0</v>
      </c>
      <c r="J5" s="33">
        <v>0</v>
      </c>
      <c r="K5" s="33">
        <v>1</v>
      </c>
      <c r="L5" s="33">
        <v>1</v>
      </c>
      <c r="M5" s="41">
        <v>1</v>
      </c>
      <c r="N5" s="41">
        <v>1</v>
      </c>
      <c r="O5" s="33">
        <v>0</v>
      </c>
      <c r="P5" s="33">
        <v>0</v>
      </c>
      <c r="Q5" s="33">
        <v>0</v>
      </c>
      <c r="R5" s="33">
        <v>0</v>
      </c>
      <c r="S5" t="str">
        <f t="shared" si="1"/>
        <v>000011110000</v>
      </c>
      <c r="U5">
        <f t="shared" si="0"/>
        <v>5</v>
      </c>
      <c r="W5" t="s">
        <v>163</v>
      </c>
      <c r="X5">
        <f>X4-X3</f>
        <v>5</v>
      </c>
    </row>
    <row r="6" spans="1:24" ht="15.6" x14ac:dyDescent="0.3">
      <c r="A6" s="38" t="s">
        <v>98</v>
      </c>
      <c r="B6" s="28">
        <v>44743</v>
      </c>
      <c r="C6" s="28">
        <v>44804</v>
      </c>
      <c r="D6" s="40">
        <v>0.4</v>
      </c>
      <c r="E6" s="24"/>
      <c r="F6" s="18" t="s">
        <v>58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1</v>
      </c>
      <c r="N6" s="33">
        <v>1</v>
      </c>
      <c r="O6" s="33">
        <v>0</v>
      </c>
      <c r="P6" s="33">
        <v>0</v>
      </c>
      <c r="Q6" s="33">
        <v>0</v>
      </c>
      <c r="R6" s="33">
        <v>0</v>
      </c>
      <c r="S6" t="str">
        <f t="shared" si="1"/>
        <v>000000110000</v>
      </c>
      <c r="U6">
        <f t="shared" si="0"/>
        <v>7</v>
      </c>
      <c r="W6" t="s">
        <v>164</v>
      </c>
    </row>
    <row r="7" spans="1:24" ht="15.6" x14ac:dyDescent="0.3">
      <c r="A7" s="38" t="s">
        <v>99</v>
      </c>
      <c r="B7" s="39">
        <v>44805</v>
      </c>
      <c r="C7" s="39">
        <v>44834</v>
      </c>
      <c r="D7" s="24"/>
      <c r="E7" s="24"/>
      <c r="F7" s="18" t="s">
        <v>95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1</v>
      </c>
      <c r="P7" s="33">
        <v>0</v>
      </c>
      <c r="Q7" s="33">
        <v>0</v>
      </c>
      <c r="R7" s="33">
        <v>0</v>
      </c>
      <c r="S7" t="str">
        <f t="shared" si="1"/>
        <v>000000001000</v>
      </c>
      <c r="U7">
        <f t="shared" si="0"/>
        <v>9</v>
      </c>
    </row>
    <row r="8" spans="1:24" ht="15.6" x14ac:dyDescent="0.3">
      <c r="A8" s="25"/>
      <c r="B8" s="29"/>
      <c r="C8" s="29"/>
      <c r="D8" s="24"/>
      <c r="E8" s="24"/>
      <c r="F8" s="24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24" ht="15.6" x14ac:dyDescent="0.3">
      <c r="A9" s="36" t="s">
        <v>100</v>
      </c>
      <c r="B9" s="37"/>
      <c r="C9" s="37"/>
      <c r="D9" s="24"/>
      <c r="E9" s="24"/>
      <c r="F9" s="2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</row>
    <row r="10" spans="1:24" ht="15.6" x14ac:dyDescent="0.3">
      <c r="A10" s="38" t="s">
        <v>92</v>
      </c>
      <c r="B10" s="28">
        <v>44805</v>
      </c>
      <c r="C10" s="28">
        <v>44834</v>
      </c>
      <c r="D10" s="18" t="s">
        <v>92</v>
      </c>
      <c r="E10" s="24"/>
      <c r="F10" s="42" t="s">
        <v>92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45">
        <v>1</v>
      </c>
      <c r="P10" s="24">
        <v>0</v>
      </c>
      <c r="Q10" s="24">
        <v>0</v>
      </c>
      <c r="R10" s="24">
        <v>0</v>
      </c>
    </row>
    <row r="11" spans="1:24" ht="15.6" x14ac:dyDescent="0.3">
      <c r="A11" s="38" t="s">
        <v>101</v>
      </c>
      <c r="B11" s="28">
        <v>44743</v>
      </c>
      <c r="C11" s="30">
        <v>44773</v>
      </c>
      <c r="D11" s="40">
        <v>0.7</v>
      </c>
      <c r="E11" s="24" t="s">
        <v>102</v>
      </c>
      <c r="F11" s="18" t="s">
        <v>97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45">
        <v>1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</row>
    <row r="12" spans="1:24" ht="15.6" x14ac:dyDescent="0.3">
      <c r="A12" s="43" t="s">
        <v>103</v>
      </c>
      <c r="B12" s="39"/>
      <c r="C12" s="39"/>
      <c r="D12" s="24"/>
      <c r="E12" s="24"/>
      <c r="F12" s="24"/>
      <c r="G12" s="45"/>
      <c r="H12" s="45"/>
      <c r="I12" s="45"/>
      <c r="J12" s="45"/>
      <c r="K12" s="45"/>
      <c r="L12" s="45"/>
      <c r="M12" s="45">
        <v>1</v>
      </c>
      <c r="N12" s="45">
        <v>1</v>
      </c>
      <c r="O12" s="45"/>
      <c r="P12" s="45"/>
      <c r="Q12" s="45"/>
      <c r="R12" s="45"/>
    </row>
    <row r="13" spans="1:24" ht="15.6" x14ac:dyDescent="0.3">
      <c r="A13" s="38" t="s">
        <v>104</v>
      </c>
      <c r="B13" s="30">
        <v>44767</v>
      </c>
      <c r="C13" s="39">
        <v>44788</v>
      </c>
      <c r="D13" s="24"/>
      <c r="E13" s="24" t="s">
        <v>105</v>
      </c>
      <c r="F13" s="18" t="s">
        <v>54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45">
        <v>1</v>
      </c>
      <c r="O13" s="45">
        <v>1</v>
      </c>
      <c r="P13" s="24">
        <v>0</v>
      </c>
      <c r="Q13" s="24">
        <v>0</v>
      </c>
      <c r="R13" s="24">
        <v>0</v>
      </c>
    </row>
    <row r="14" spans="1:24" ht="15.6" x14ac:dyDescent="0.3">
      <c r="A14" s="38" t="s">
        <v>106</v>
      </c>
      <c r="B14" s="39">
        <v>44789</v>
      </c>
      <c r="C14" s="39">
        <v>44814</v>
      </c>
      <c r="D14" s="24"/>
      <c r="E14" s="24"/>
      <c r="F14" s="18" t="s">
        <v>54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45">
        <v>1</v>
      </c>
      <c r="P14" s="24">
        <v>0</v>
      </c>
      <c r="Q14" s="24">
        <v>0</v>
      </c>
      <c r="R14" s="24">
        <v>0</v>
      </c>
    </row>
    <row r="15" spans="1:24" ht="15.6" x14ac:dyDescent="0.3">
      <c r="A15" s="38" t="s">
        <v>107</v>
      </c>
      <c r="B15" s="39">
        <v>44814</v>
      </c>
      <c r="C15" s="39">
        <v>44824</v>
      </c>
      <c r="D15" s="24"/>
      <c r="E15" s="24"/>
      <c r="F15" s="18" t="s">
        <v>95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45">
        <v>1</v>
      </c>
      <c r="R15" s="24">
        <v>0</v>
      </c>
    </row>
    <row r="16" spans="1:24" ht="15.6" x14ac:dyDescent="0.3">
      <c r="A16" s="38" t="s">
        <v>108</v>
      </c>
      <c r="B16" s="39">
        <v>44866</v>
      </c>
      <c r="C16" s="39">
        <v>44895</v>
      </c>
      <c r="D16" s="24"/>
      <c r="E16" s="24"/>
      <c r="F16" s="18" t="s">
        <v>54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</row>
    <row r="17" spans="1:18" ht="15.6" x14ac:dyDescent="0.3">
      <c r="A17" s="43" t="s">
        <v>109</v>
      </c>
      <c r="B17" s="39"/>
      <c r="C17" s="39"/>
      <c r="D17" s="24"/>
      <c r="E17" s="24"/>
      <c r="F17" s="24"/>
      <c r="G17" s="45"/>
      <c r="H17" s="45"/>
      <c r="I17" s="45"/>
      <c r="J17" s="45"/>
      <c r="K17" s="45"/>
      <c r="L17" s="45"/>
      <c r="M17" s="45">
        <v>1</v>
      </c>
      <c r="N17" s="45">
        <v>1</v>
      </c>
      <c r="O17" s="45">
        <v>1</v>
      </c>
      <c r="P17" s="45"/>
      <c r="Q17" s="45"/>
      <c r="R17" s="45"/>
    </row>
    <row r="18" spans="1:18" ht="15.6" x14ac:dyDescent="0.3">
      <c r="A18" s="38" t="s">
        <v>110</v>
      </c>
      <c r="B18" s="30">
        <v>44774</v>
      </c>
      <c r="C18" s="30">
        <v>44824</v>
      </c>
      <c r="D18" s="24"/>
      <c r="E18" s="24" t="s">
        <v>105</v>
      </c>
      <c r="F18" s="18" t="s">
        <v>54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45">
        <v>1</v>
      </c>
      <c r="P18" s="45">
        <v>1</v>
      </c>
      <c r="Q18" s="45">
        <v>1</v>
      </c>
      <c r="R18" s="24">
        <v>0</v>
      </c>
    </row>
    <row r="19" spans="1:18" ht="15.6" x14ac:dyDescent="0.3">
      <c r="A19" s="38" t="s">
        <v>111</v>
      </c>
      <c r="B19" s="39">
        <v>44815</v>
      </c>
      <c r="C19" s="39">
        <v>44885</v>
      </c>
      <c r="D19" s="24"/>
      <c r="E19" s="24"/>
      <c r="F19" s="18" t="s">
        <v>54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45">
        <v>1</v>
      </c>
      <c r="Q19" s="45">
        <v>1</v>
      </c>
      <c r="R19" s="45">
        <v>1</v>
      </c>
    </row>
    <row r="20" spans="1:18" ht="15.6" x14ac:dyDescent="0.3">
      <c r="A20" s="38" t="s">
        <v>112</v>
      </c>
      <c r="B20" s="39">
        <v>44849</v>
      </c>
      <c r="C20" s="39">
        <v>44905</v>
      </c>
      <c r="D20" s="24"/>
      <c r="E20" s="24"/>
      <c r="F20" s="18" t="s">
        <v>55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45">
        <v>1</v>
      </c>
      <c r="Q20" s="45">
        <v>1</v>
      </c>
      <c r="R20" s="45">
        <v>1</v>
      </c>
    </row>
    <row r="21" spans="1:18" ht="15.6" x14ac:dyDescent="0.3">
      <c r="A21" s="38" t="s">
        <v>113</v>
      </c>
      <c r="B21" s="28">
        <v>44835</v>
      </c>
      <c r="C21" s="28">
        <v>44926</v>
      </c>
      <c r="D21" s="24"/>
      <c r="E21" s="24"/>
      <c r="F21" s="18" t="s">
        <v>97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</row>
    <row r="22" spans="1:18" ht="15.6" x14ac:dyDescent="0.3">
      <c r="A22" s="26"/>
      <c r="B22" s="27"/>
      <c r="C22" s="27"/>
      <c r="D22" s="24"/>
      <c r="E22" s="24"/>
      <c r="F22" s="24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 ht="15.6" x14ac:dyDescent="0.3">
      <c r="A23" s="36" t="s">
        <v>114</v>
      </c>
      <c r="B23" s="37"/>
      <c r="C23" s="37"/>
      <c r="D23" s="24"/>
      <c r="E23" s="24"/>
      <c r="F23" s="18"/>
      <c r="G23" s="24"/>
      <c r="H23" s="24"/>
      <c r="I23" s="24"/>
      <c r="J23" s="24"/>
      <c r="K23" s="24"/>
      <c r="L23" s="24"/>
      <c r="M23" s="24"/>
      <c r="N23" s="33"/>
      <c r="O23" s="33"/>
      <c r="P23" s="33"/>
      <c r="Q23" s="33"/>
      <c r="R23" s="24"/>
    </row>
    <row r="24" spans="1:18" ht="15.6" x14ac:dyDescent="0.3">
      <c r="A24" s="38" t="s">
        <v>92</v>
      </c>
      <c r="B24" s="39">
        <v>44805</v>
      </c>
      <c r="C24" s="39">
        <v>44834</v>
      </c>
      <c r="D24" s="24"/>
      <c r="E24" s="24"/>
      <c r="F24" s="18" t="s">
        <v>92</v>
      </c>
      <c r="G24" s="24"/>
      <c r="H24" s="24"/>
      <c r="I24" s="24"/>
      <c r="J24" s="24"/>
      <c r="K24" s="24"/>
      <c r="L24" s="24"/>
      <c r="M24" s="24"/>
      <c r="N24" s="24"/>
      <c r="O24" s="33">
        <v>1</v>
      </c>
      <c r="P24" s="24"/>
      <c r="Q24" s="24"/>
      <c r="R24" s="24"/>
    </row>
    <row r="25" spans="1:18" ht="15.6" x14ac:dyDescent="0.3">
      <c r="A25" s="38" t="s">
        <v>115</v>
      </c>
      <c r="B25" s="30">
        <v>44749</v>
      </c>
      <c r="C25" s="39">
        <v>44773</v>
      </c>
      <c r="D25" s="40">
        <v>0.3</v>
      </c>
      <c r="E25" s="24" t="s">
        <v>105</v>
      </c>
      <c r="F25" s="18" t="s">
        <v>97</v>
      </c>
      <c r="G25" s="33"/>
      <c r="H25" s="33"/>
      <c r="I25" s="33"/>
      <c r="J25" s="33"/>
      <c r="K25" s="33"/>
      <c r="L25" s="33"/>
      <c r="M25" s="33">
        <v>1</v>
      </c>
      <c r="N25" s="33"/>
      <c r="O25" s="33"/>
      <c r="P25" s="33"/>
      <c r="Q25" s="33"/>
      <c r="R25" s="33"/>
    </row>
    <row r="26" spans="1:18" ht="15.6" x14ac:dyDescent="0.3">
      <c r="A26" s="38" t="s">
        <v>110</v>
      </c>
      <c r="B26" s="28">
        <v>44774</v>
      </c>
      <c r="C26" s="28">
        <v>44804</v>
      </c>
      <c r="D26" s="24"/>
      <c r="E26" s="24"/>
      <c r="F26" s="18" t="s">
        <v>54</v>
      </c>
      <c r="G26" s="33"/>
      <c r="H26" s="33"/>
      <c r="I26" s="33"/>
      <c r="J26" s="33"/>
      <c r="K26" s="33"/>
      <c r="L26" s="33"/>
      <c r="M26" s="33"/>
      <c r="N26" s="33">
        <v>1</v>
      </c>
      <c r="O26" s="33"/>
      <c r="P26" s="33"/>
      <c r="Q26" s="33"/>
      <c r="R26" s="33"/>
    </row>
    <row r="27" spans="1:18" ht="15.6" x14ac:dyDescent="0.3">
      <c r="A27" s="38" t="s">
        <v>111</v>
      </c>
      <c r="B27" s="28">
        <v>44788</v>
      </c>
      <c r="C27" s="28">
        <v>44824</v>
      </c>
      <c r="D27" s="24"/>
      <c r="E27" s="24"/>
      <c r="F27" s="18" t="s">
        <v>54</v>
      </c>
      <c r="G27" s="33"/>
      <c r="H27" s="33"/>
      <c r="I27" s="33"/>
      <c r="J27" s="33"/>
      <c r="K27" s="33"/>
      <c r="L27" s="33"/>
      <c r="M27" s="33"/>
      <c r="N27" s="33">
        <v>1</v>
      </c>
      <c r="O27" s="33">
        <v>1</v>
      </c>
      <c r="P27" s="33"/>
      <c r="Q27" s="33"/>
      <c r="R27" s="33"/>
    </row>
    <row r="28" spans="1:18" ht="15.6" x14ac:dyDescent="0.3">
      <c r="A28" s="38" t="s">
        <v>112</v>
      </c>
      <c r="B28" s="39">
        <v>44825</v>
      </c>
      <c r="C28" s="39">
        <v>44865</v>
      </c>
      <c r="D28" s="24"/>
      <c r="E28" s="24"/>
      <c r="F28" s="18" t="s">
        <v>55</v>
      </c>
      <c r="G28" s="33"/>
      <c r="H28" s="33"/>
      <c r="I28" s="33"/>
      <c r="J28" s="33"/>
      <c r="K28" s="33"/>
      <c r="L28" s="33"/>
      <c r="M28" s="33"/>
      <c r="N28" s="33"/>
      <c r="O28" s="33">
        <v>1</v>
      </c>
      <c r="P28" s="33">
        <v>1</v>
      </c>
      <c r="Q28" s="33"/>
      <c r="R28" s="33"/>
    </row>
    <row r="29" spans="1:18" ht="15.6" x14ac:dyDescent="0.3">
      <c r="A29" s="38"/>
      <c r="B29" s="39"/>
      <c r="C29" s="39"/>
      <c r="D29" s="24"/>
      <c r="E29" s="24"/>
      <c r="F29" s="24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5.6" x14ac:dyDescent="0.3">
      <c r="A30" s="36" t="s">
        <v>116</v>
      </c>
      <c r="B30" s="37"/>
      <c r="C30" s="37"/>
      <c r="D30" s="24"/>
      <c r="E30" s="24"/>
      <c r="F30" s="24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</row>
    <row r="31" spans="1:18" ht="15.6" x14ac:dyDescent="0.3">
      <c r="A31" s="38" t="s">
        <v>92</v>
      </c>
      <c r="B31" s="37">
        <v>44866</v>
      </c>
      <c r="C31" s="37">
        <v>44895</v>
      </c>
      <c r="D31" s="18"/>
      <c r="E31" s="24"/>
      <c r="F31" s="42" t="s">
        <v>92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>
        <v>1</v>
      </c>
      <c r="R31" s="33"/>
    </row>
    <row r="32" spans="1:18" ht="15.6" x14ac:dyDescent="0.3">
      <c r="A32" s="38" t="s">
        <v>117</v>
      </c>
      <c r="B32" s="39">
        <v>44682</v>
      </c>
      <c r="C32" s="39">
        <v>44875</v>
      </c>
      <c r="D32" s="40">
        <v>0.25</v>
      </c>
      <c r="E32" s="24"/>
      <c r="F32" s="18" t="s">
        <v>97</v>
      </c>
      <c r="G32" s="33"/>
      <c r="H32" s="33"/>
      <c r="I32" s="33"/>
      <c r="J32" s="33"/>
      <c r="K32" s="33">
        <v>1</v>
      </c>
      <c r="L32" s="33">
        <v>1</v>
      </c>
      <c r="M32" s="33">
        <v>1</v>
      </c>
      <c r="N32" s="33">
        <v>1</v>
      </c>
      <c r="O32" s="33">
        <v>1</v>
      </c>
      <c r="P32" s="33">
        <v>1</v>
      </c>
      <c r="Q32" s="33">
        <v>1</v>
      </c>
      <c r="R32" s="33"/>
    </row>
    <row r="33" spans="1:18" ht="15.6" x14ac:dyDescent="0.3">
      <c r="A33" s="38" t="s">
        <v>110</v>
      </c>
      <c r="B33" s="30">
        <v>44774</v>
      </c>
      <c r="C33" s="30">
        <v>44926</v>
      </c>
      <c r="D33" s="24"/>
      <c r="E33" s="24" t="s">
        <v>105</v>
      </c>
      <c r="F33" s="18" t="s">
        <v>54</v>
      </c>
      <c r="G33" s="33"/>
      <c r="H33" s="33"/>
      <c r="I33" s="33"/>
      <c r="J33" s="33"/>
      <c r="K33" s="33"/>
      <c r="L33" s="33"/>
      <c r="M33" s="33"/>
      <c r="N33" s="33">
        <v>1</v>
      </c>
      <c r="O33" s="33">
        <v>1</v>
      </c>
      <c r="P33" s="33">
        <v>1</v>
      </c>
      <c r="Q33" s="33">
        <v>1</v>
      </c>
      <c r="R33" s="33">
        <v>1</v>
      </c>
    </row>
    <row r="34" spans="1:18" ht="15.6" x14ac:dyDescent="0.3">
      <c r="A34" s="38" t="s">
        <v>118</v>
      </c>
      <c r="B34" s="30">
        <v>44774</v>
      </c>
      <c r="C34" s="28">
        <v>44915</v>
      </c>
      <c r="D34" s="24"/>
      <c r="E34" s="24" t="s">
        <v>105</v>
      </c>
      <c r="F34" s="18" t="s">
        <v>54</v>
      </c>
      <c r="G34" s="33"/>
      <c r="H34" s="33"/>
      <c r="I34" s="33"/>
      <c r="J34" s="33"/>
      <c r="K34" s="33"/>
      <c r="L34" s="33"/>
      <c r="M34" s="33"/>
      <c r="N34" s="33">
        <v>1</v>
      </c>
      <c r="O34" s="33">
        <v>1</v>
      </c>
      <c r="P34" s="33">
        <v>1</v>
      </c>
      <c r="Q34" s="33">
        <v>1</v>
      </c>
      <c r="R34" s="33">
        <v>1</v>
      </c>
    </row>
    <row r="35" spans="1:18" ht="15.6" x14ac:dyDescent="0.3">
      <c r="A35" s="38"/>
      <c r="B35" s="39"/>
      <c r="C35" s="39"/>
      <c r="D35" s="24"/>
      <c r="E35" s="24"/>
      <c r="F35" s="24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</row>
    <row r="36" spans="1:18" ht="15.6" x14ac:dyDescent="0.3">
      <c r="A36" s="36" t="s">
        <v>119</v>
      </c>
      <c r="B36" s="37"/>
      <c r="C36" s="37"/>
      <c r="D36" s="24"/>
      <c r="E36" s="24"/>
      <c r="F36" s="24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</row>
    <row r="37" spans="1:18" ht="15.6" x14ac:dyDescent="0.3">
      <c r="A37" s="38" t="s">
        <v>92</v>
      </c>
      <c r="B37" s="37">
        <v>44774</v>
      </c>
      <c r="C37" s="37">
        <v>44793</v>
      </c>
      <c r="D37" s="24"/>
      <c r="E37" s="24"/>
      <c r="F37" s="18" t="s">
        <v>92</v>
      </c>
      <c r="G37" s="33"/>
      <c r="H37" s="33"/>
      <c r="I37" s="33"/>
      <c r="J37" s="33"/>
      <c r="K37" s="33"/>
      <c r="L37" s="33"/>
      <c r="M37" s="33"/>
      <c r="N37" s="33">
        <v>1</v>
      </c>
      <c r="O37" s="33"/>
      <c r="P37" s="33"/>
      <c r="Q37" s="33"/>
      <c r="R37" s="33"/>
    </row>
    <row r="38" spans="1:18" ht="15.6" x14ac:dyDescent="0.3">
      <c r="A38" s="38" t="s">
        <v>120</v>
      </c>
      <c r="B38" s="28">
        <v>44743</v>
      </c>
      <c r="C38" s="39">
        <v>44793</v>
      </c>
      <c r="D38" s="40">
        <v>0.6</v>
      </c>
      <c r="E38" s="24"/>
      <c r="F38" s="18" t="s">
        <v>54</v>
      </c>
      <c r="G38" s="33"/>
      <c r="H38" s="33"/>
      <c r="I38" s="33"/>
      <c r="J38" s="33"/>
      <c r="K38" s="33"/>
      <c r="L38" s="33"/>
      <c r="M38" s="33">
        <v>1</v>
      </c>
      <c r="N38" s="33">
        <v>1</v>
      </c>
      <c r="O38" s="33"/>
      <c r="P38" s="33"/>
      <c r="Q38" s="33"/>
      <c r="R38" s="33"/>
    </row>
    <row r="39" spans="1:18" ht="15.6" x14ac:dyDescent="0.3">
      <c r="A39" s="38"/>
      <c r="B39" s="28"/>
      <c r="C39" s="28"/>
      <c r="D39" s="24"/>
      <c r="E39" s="24"/>
      <c r="F39" s="18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</row>
    <row r="40" spans="1:18" ht="15.6" x14ac:dyDescent="0.3">
      <c r="A40" s="36" t="s">
        <v>121</v>
      </c>
      <c r="B40" s="37"/>
      <c r="C40" s="37"/>
      <c r="D40" s="24"/>
      <c r="E40" s="24"/>
      <c r="F40" s="18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</row>
    <row r="41" spans="1:18" ht="15.6" x14ac:dyDescent="0.3">
      <c r="A41" s="38" t="s">
        <v>92</v>
      </c>
      <c r="B41" s="37">
        <v>44866</v>
      </c>
      <c r="C41" s="37">
        <v>44895</v>
      </c>
      <c r="D41" s="24"/>
      <c r="E41" s="24"/>
      <c r="F41" s="18" t="s">
        <v>92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>
        <v>1</v>
      </c>
      <c r="R41" s="33"/>
    </row>
    <row r="42" spans="1:18" ht="15.6" x14ac:dyDescent="0.3">
      <c r="A42" s="38" t="s">
        <v>122</v>
      </c>
      <c r="B42" s="30">
        <v>44774</v>
      </c>
      <c r="C42" s="30">
        <v>44834</v>
      </c>
      <c r="D42" s="24"/>
      <c r="E42" s="24" t="s">
        <v>105</v>
      </c>
      <c r="F42" s="18" t="s">
        <v>97</v>
      </c>
      <c r="G42" s="33"/>
      <c r="H42" s="33"/>
      <c r="I42" s="33"/>
      <c r="J42" s="33"/>
      <c r="K42" s="33"/>
      <c r="L42" s="33"/>
      <c r="M42" s="33"/>
      <c r="N42" s="33">
        <v>1</v>
      </c>
      <c r="O42" s="33">
        <v>1</v>
      </c>
      <c r="P42" s="33"/>
      <c r="Q42" s="33"/>
      <c r="R42" s="33"/>
    </row>
    <row r="43" spans="1:18" ht="15.6" x14ac:dyDescent="0.3">
      <c r="A43" s="38" t="s">
        <v>123</v>
      </c>
      <c r="B43" s="30">
        <v>44788</v>
      </c>
      <c r="C43" s="30">
        <v>44885</v>
      </c>
      <c r="D43" s="24"/>
      <c r="E43" s="24" t="s">
        <v>105</v>
      </c>
      <c r="F43" s="18" t="s">
        <v>97</v>
      </c>
      <c r="G43" s="33"/>
      <c r="H43" s="33"/>
      <c r="I43" s="33"/>
      <c r="J43" s="33"/>
      <c r="K43" s="33"/>
      <c r="L43" s="33"/>
      <c r="M43" s="33"/>
      <c r="N43" s="33">
        <v>1</v>
      </c>
      <c r="O43" s="33">
        <v>1</v>
      </c>
      <c r="P43" s="33">
        <v>1</v>
      </c>
      <c r="Q43" s="33">
        <v>1</v>
      </c>
      <c r="R43" s="33"/>
    </row>
    <row r="44" spans="1:18" ht="15.6" x14ac:dyDescent="0.3">
      <c r="A44" s="38" t="s">
        <v>124</v>
      </c>
      <c r="B44" s="28">
        <v>44805</v>
      </c>
      <c r="C44" s="28">
        <v>44895</v>
      </c>
      <c r="D44" s="24"/>
      <c r="E44" s="24"/>
      <c r="F44" s="18" t="s">
        <v>95</v>
      </c>
      <c r="G44" s="33"/>
      <c r="H44" s="33"/>
      <c r="I44" s="33"/>
      <c r="J44" s="33"/>
      <c r="K44" s="33"/>
      <c r="L44" s="33"/>
      <c r="M44" s="33"/>
      <c r="N44" s="33"/>
      <c r="O44" s="33">
        <v>1</v>
      </c>
      <c r="P44" s="33">
        <v>1</v>
      </c>
      <c r="Q44" s="33">
        <v>1</v>
      </c>
      <c r="R44" s="33"/>
    </row>
    <row r="45" spans="1:18" ht="15.6" x14ac:dyDescent="0.3">
      <c r="A45" s="38" t="s">
        <v>125</v>
      </c>
      <c r="B45" s="28">
        <v>44866</v>
      </c>
      <c r="C45" s="28">
        <v>44895</v>
      </c>
      <c r="D45" s="24"/>
      <c r="E45" s="24"/>
      <c r="F45" s="18" t="s">
        <v>54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>
        <v>1</v>
      </c>
      <c r="R45" s="33"/>
    </row>
    <row r="46" spans="1:18" ht="15.6" x14ac:dyDescent="0.3">
      <c r="A46" s="38" t="s">
        <v>112</v>
      </c>
      <c r="B46" s="28">
        <v>44866</v>
      </c>
      <c r="C46" s="28">
        <v>44895</v>
      </c>
      <c r="D46" s="24"/>
      <c r="E46" s="24"/>
      <c r="F46" s="18" t="s">
        <v>55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>
        <v>1</v>
      </c>
      <c r="R46" s="33"/>
    </row>
    <row r="47" spans="1:18" ht="15.6" x14ac:dyDescent="0.3">
      <c r="A47" s="38"/>
      <c r="B47" s="28"/>
      <c r="C47" s="28"/>
      <c r="D47" s="24"/>
      <c r="E47" s="24"/>
      <c r="F47" s="18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</row>
    <row r="48" spans="1:18" ht="15.6" x14ac:dyDescent="0.3">
      <c r="A48" s="36" t="s">
        <v>126</v>
      </c>
      <c r="B48" s="37"/>
      <c r="C48" s="37"/>
      <c r="D48" s="24"/>
      <c r="E48" s="24"/>
      <c r="F48" s="18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</row>
    <row r="49" spans="1:18" ht="15.6" x14ac:dyDescent="0.3">
      <c r="A49" s="38" t="s">
        <v>92</v>
      </c>
      <c r="B49" s="37">
        <v>44866</v>
      </c>
      <c r="C49" s="37">
        <v>44895</v>
      </c>
      <c r="D49" s="24"/>
      <c r="E49" s="24"/>
      <c r="F49" s="18" t="s">
        <v>92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>
        <v>1</v>
      </c>
      <c r="R49" s="33"/>
    </row>
    <row r="50" spans="1:18" ht="15.6" x14ac:dyDescent="0.3">
      <c r="A50" s="38" t="s">
        <v>127</v>
      </c>
      <c r="B50" s="28">
        <v>44727</v>
      </c>
      <c r="C50" s="30">
        <v>44780</v>
      </c>
      <c r="D50" s="40">
        <v>0.9</v>
      </c>
      <c r="E50" s="24" t="s">
        <v>128</v>
      </c>
      <c r="F50" s="18" t="s">
        <v>97</v>
      </c>
      <c r="G50" s="33"/>
      <c r="H50" s="33"/>
      <c r="I50" s="33"/>
      <c r="J50" s="33"/>
      <c r="K50" s="33"/>
      <c r="L50" s="33">
        <v>1</v>
      </c>
      <c r="M50" s="33">
        <v>1</v>
      </c>
      <c r="N50" s="33">
        <v>1</v>
      </c>
      <c r="O50" s="33"/>
      <c r="P50" s="33"/>
      <c r="Q50" s="33">
        <v>1</v>
      </c>
      <c r="R50" s="33"/>
    </row>
    <row r="51" spans="1:18" ht="15.6" x14ac:dyDescent="0.3">
      <c r="A51" s="38" t="s">
        <v>115</v>
      </c>
      <c r="B51" s="28">
        <v>44743</v>
      </c>
      <c r="C51" s="30">
        <v>44780</v>
      </c>
      <c r="D51" s="40">
        <v>0.3</v>
      </c>
      <c r="E51" s="24" t="s">
        <v>128</v>
      </c>
      <c r="F51" s="18" t="s">
        <v>97</v>
      </c>
      <c r="G51" s="33"/>
      <c r="H51" s="33"/>
      <c r="I51" s="33"/>
      <c r="J51" s="33"/>
      <c r="K51" s="33"/>
      <c r="L51" s="33"/>
      <c r="M51" s="33">
        <v>1</v>
      </c>
      <c r="N51" s="33">
        <v>1</v>
      </c>
      <c r="O51" s="33"/>
      <c r="P51" s="33"/>
      <c r="Q51" s="33"/>
      <c r="R51" s="33"/>
    </row>
    <row r="52" spans="1:18" ht="15.6" x14ac:dyDescent="0.3">
      <c r="A52" s="38" t="s">
        <v>129</v>
      </c>
      <c r="B52" s="28">
        <v>44762</v>
      </c>
      <c r="C52" s="28">
        <v>44819</v>
      </c>
      <c r="D52" s="40">
        <v>0.05</v>
      </c>
      <c r="E52" s="24" t="s">
        <v>130</v>
      </c>
      <c r="F52" s="18" t="s">
        <v>95</v>
      </c>
      <c r="G52" s="33"/>
      <c r="H52" s="33"/>
      <c r="I52" s="33"/>
      <c r="J52" s="33"/>
      <c r="K52" s="33"/>
      <c r="L52" s="33"/>
      <c r="M52" s="33">
        <v>1</v>
      </c>
      <c r="N52" s="33">
        <v>1</v>
      </c>
      <c r="O52" s="33">
        <v>1</v>
      </c>
      <c r="P52" s="33"/>
      <c r="Q52" s="33"/>
      <c r="R52" s="33"/>
    </row>
    <row r="53" spans="1:18" ht="15.6" x14ac:dyDescent="0.3">
      <c r="A53" s="38" t="s">
        <v>120</v>
      </c>
      <c r="B53" s="28">
        <v>44820</v>
      </c>
      <c r="C53" s="28">
        <v>44895</v>
      </c>
      <c r="D53" s="24"/>
      <c r="E53" s="24"/>
      <c r="F53" s="18" t="s">
        <v>54</v>
      </c>
      <c r="G53" s="33"/>
      <c r="H53" s="33"/>
      <c r="I53" s="33"/>
      <c r="J53" s="33"/>
      <c r="K53" s="33"/>
      <c r="L53" s="33"/>
      <c r="M53" s="33"/>
      <c r="N53" s="33"/>
      <c r="O53" s="33">
        <v>1</v>
      </c>
      <c r="P53" s="33">
        <v>1</v>
      </c>
      <c r="Q53" s="33">
        <v>1</v>
      </c>
      <c r="R53" s="33"/>
    </row>
    <row r="54" spans="1:18" ht="15.6" x14ac:dyDescent="0.3">
      <c r="A54" s="38" t="s">
        <v>112</v>
      </c>
      <c r="B54" s="28">
        <v>44866</v>
      </c>
      <c r="C54" s="28">
        <v>44926</v>
      </c>
      <c r="D54" s="24"/>
      <c r="E54" s="24"/>
      <c r="F54" s="18" t="s">
        <v>55</v>
      </c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>
        <v>1</v>
      </c>
      <c r="R54" s="33">
        <v>1</v>
      </c>
    </row>
    <row r="55" spans="1:18" ht="15.6" x14ac:dyDescent="0.3">
      <c r="A55" s="38"/>
      <c r="B55" s="28"/>
      <c r="C55" s="28"/>
      <c r="D55" s="24"/>
      <c r="E55" s="24"/>
      <c r="F55" s="18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</row>
    <row r="56" spans="1:18" ht="15.6" x14ac:dyDescent="0.3">
      <c r="A56" s="36" t="s">
        <v>131</v>
      </c>
      <c r="B56" s="37"/>
      <c r="C56" s="37"/>
      <c r="D56" s="24"/>
      <c r="E56" s="24"/>
      <c r="F56" s="18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</row>
    <row r="57" spans="1:18" ht="15.6" x14ac:dyDescent="0.3">
      <c r="A57" s="38" t="s">
        <v>92</v>
      </c>
      <c r="B57" s="37">
        <v>44805</v>
      </c>
      <c r="C57" s="37">
        <v>44834</v>
      </c>
      <c r="D57" s="24"/>
      <c r="E57" s="24"/>
      <c r="F57" s="18" t="s">
        <v>92</v>
      </c>
      <c r="G57" s="33"/>
      <c r="H57" s="33"/>
      <c r="I57" s="33"/>
      <c r="J57" s="33"/>
      <c r="K57" s="33"/>
      <c r="L57" s="33"/>
      <c r="M57" s="33"/>
      <c r="N57" s="33"/>
      <c r="O57" s="33">
        <v>1</v>
      </c>
      <c r="P57" s="33"/>
      <c r="Q57" s="33"/>
      <c r="R57" s="33"/>
    </row>
    <row r="58" spans="1:18" ht="15.6" x14ac:dyDescent="0.3">
      <c r="A58" s="38" t="s">
        <v>115</v>
      </c>
      <c r="B58" s="28">
        <v>44793</v>
      </c>
      <c r="C58" s="28">
        <v>44814</v>
      </c>
      <c r="D58" s="24"/>
      <c r="E58" s="24"/>
      <c r="F58" s="18" t="s">
        <v>97</v>
      </c>
      <c r="G58" s="33"/>
      <c r="H58" s="33"/>
      <c r="I58" s="33"/>
      <c r="J58" s="33"/>
      <c r="K58" s="33"/>
      <c r="L58" s="33"/>
      <c r="M58" s="33"/>
      <c r="N58" s="33">
        <v>1</v>
      </c>
      <c r="O58" s="33">
        <v>1</v>
      </c>
      <c r="P58" s="33"/>
      <c r="Q58" s="33"/>
      <c r="R58" s="33"/>
    </row>
    <row r="59" spans="1:18" ht="15.6" x14ac:dyDescent="0.3">
      <c r="A59" s="38" t="s">
        <v>120</v>
      </c>
      <c r="B59" s="28">
        <v>44805</v>
      </c>
      <c r="C59" s="28">
        <v>44824</v>
      </c>
      <c r="D59" s="24"/>
      <c r="E59" s="24"/>
      <c r="F59" s="18" t="s">
        <v>54</v>
      </c>
      <c r="G59" s="33"/>
      <c r="H59" s="33"/>
      <c r="I59" s="33"/>
      <c r="J59" s="33"/>
      <c r="K59" s="33"/>
      <c r="L59" s="33"/>
      <c r="M59" s="33"/>
      <c r="N59" s="33"/>
      <c r="O59" s="33">
        <v>1</v>
      </c>
      <c r="P59" s="33"/>
      <c r="Q59" s="33"/>
      <c r="R59" s="33"/>
    </row>
    <row r="60" spans="1:18" ht="15.6" x14ac:dyDescent="0.3">
      <c r="A60" s="38" t="s">
        <v>125</v>
      </c>
      <c r="B60" s="28">
        <v>44814</v>
      </c>
      <c r="C60" s="28">
        <v>44834</v>
      </c>
      <c r="D60" s="24"/>
      <c r="E60" s="24"/>
      <c r="F60" s="18" t="s">
        <v>54</v>
      </c>
      <c r="G60" s="33"/>
      <c r="H60" s="33"/>
      <c r="I60" s="33"/>
      <c r="J60" s="33"/>
      <c r="K60" s="33"/>
      <c r="L60" s="33"/>
      <c r="M60" s="33"/>
      <c r="N60" s="33"/>
      <c r="O60" s="33">
        <v>1</v>
      </c>
      <c r="P60" s="33"/>
      <c r="Q60" s="33"/>
      <c r="R60" s="33"/>
    </row>
    <row r="61" spans="1:18" ht="15.6" x14ac:dyDescent="0.3">
      <c r="A61" s="38"/>
      <c r="B61" s="28"/>
      <c r="C61" s="28"/>
      <c r="D61" s="24"/>
      <c r="E61" s="24"/>
      <c r="F61" s="18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</row>
    <row r="62" spans="1:18" ht="15.6" x14ac:dyDescent="0.3">
      <c r="A62" s="36" t="s">
        <v>132</v>
      </c>
      <c r="B62" s="37"/>
      <c r="C62" s="37"/>
      <c r="D62" s="24"/>
      <c r="E62" s="24"/>
      <c r="F62" s="18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</row>
    <row r="63" spans="1:18" ht="15.6" x14ac:dyDescent="0.3">
      <c r="A63" s="38" t="s">
        <v>92</v>
      </c>
      <c r="B63" s="37">
        <v>44805</v>
      </c>
      <c r="C63" s="37">
        <v>44834</v>
      </c>
      <c r="D63" s="24"/>
      <c r="E63" s="24"/>
      <c r="F63" s="18" t="s">
        <v>92</v>
      </c>
      <c r="G63" s="33"/>
      <c r="H63" s="33"/>
      <c r="I63" s="33"/>
      <c r="J63" s="33"/>
      <c r="K63" s="33"/>
      <c r="L63" s="33"/>
      <c r="M63" s="33"/>
      <c r="N63" s="33"/>
      <c r="O63" s="33">
        <v>1</v>
      </c>
      <c r="P63" s="33"/>
      <c r="Q63" s="33"/>
      <c r="R63" s="33"/>
    </row>
    <row r="64" spans="1:18" ht="15.6" x14ac:dyDescent="0.3">
      <c r="A64" s="38" t="s">
        <v>133</v>
      </c>
      <c r="B64" s="28">
        <v>44762</v>
      </c>
      <c r="C64" s="28">
        <v>44793</v>
      </c>
      <c r="D64" s="40">
        <v>0.5</v>
      </c>
      <c r="E64" s="24"/>
      <c r="F64" s="18" t="s">
        <v>95</v>
      </c>
      <c r="G64" s="33"/>
      <c r="H64" s="33"/>
      <c r="I64" s="33"/>
      <c r="J64" s="33"/>
      <c r="K64" s="33"/>
      <c r="L64" s="33"/>
      <c r="M64" s="33">
        <v>1</v>
      </c>
      <c r="N64" s="33">
        <v>1</v>
      </c>
      <c r="O64" s="33"/>
      <c r="P64" s="33"/>
      <c r="Q64" s="33"/>
      <c r="R64" s="33"/>
    </row>
    <row r="65" spans="1:18" ht="15.6" x14ac:dyDescent="0.3">
      <c r="A65" s="38" t="s">
        <v>134</v>
      </c>
      <c r="B65" s="28">
        <v>44794</v>
      </c>
      <c r="C65" s="28">
        <v>44814</v>
      </c>
      <c r="D65" s="24"/>
      <c r="E65" s="24"/>
      <c r="F65" s="18" t="s">
        <v>55</v>
      </c>
      <c r="G65" s="33"/>
      <c r="H65" s="33"/>
      <c r="I65" s="33"/>
      <c r="J65" s="33"/>
      <c r="K65" s="33"/>
      <c r="L65" s="33"/>
      <c r="M65" s="33"/>
      <c r="N65" s="33">
        <v>1</v>
      </c>
      <c r="O65" s="33">
        <v>1</v>
      </c>
      <c r="P65" s="33"/>
      <c r="Q65" s="33"/>
      <c r="R65" s="33"/>
    </row>
    <row r="66" spans="1:18" ht="15.6" x14ac:dyDescent="0.3">
      <c r="A66" s="38" t="s">
        <v>135</v>
      </c>
      <c r="B66" s="28">
        <v>44824</v>
      </c>
      <c r="C66" s="28">
        <v>44854</v>
      </c>
      <c r="D66" s="24"/>
      <c r="E66" s="24"/>
      <c r="F66" s="18" t="s">
        <v>95</v>
      </c>
      <c r="G66" s="33"/>
      <c r="H66" s="33"/>
      <c r="I66" s="33"/>
      <c r="J66" s="33"/>
      <c r="K66" s="33"/>
      <c r="L66" s="33"/>
      <c r="M66" s="33"/>
      <c r="N66" s="33"/>
      <c r="O66" s="33">
        <v>1</v>
      </c>
      <c r="P66" s="33">
        <v>1</v>
      </c>
      <c r="Q66" s="33"/>
      <c r="R66" s="33"/>
    </row>
    <row r="67" spans="1:18" ht="15.6" x14ac:dyDescent="0.3">
      <c r="A67" s="38"/>
      <c r="B67" s="28"/>
      <c r="C67" s="28"/>
      <c r="D67" s="24"/>
      <c r="E67" s="24"/>
      <c r="F67" s="18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</row>
    <row r="68" spans="1:18" ht="15.6" x14ac:dyDescent="0.3">
      <c r="A68" s="36" t="s">
        <v>136</v>
      </c>
      <c r="B68" s="37"/>
      <c r="C68" s="37"/>
      <c r="D68" s="24"/>
      <c r="E68" s="24"/>
      <c r="F68" s="18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</row>
    <row r="69" spans="1:18" ht="15.6" x14ac:dyDescent="0.3">
      <c r="A69" s="38" t="s">
        <v>92</v>
      </c>
      <c r="B69" s="28">
        <v>44896</v>
      </c>
      <c r="C69" s="28">
        <v>44910</v>
      </c>
      <c r="D69" s="24"/>
      <c r="E69" s="24"/>
      <c r="F69" s="18" t="s">
        <v>92</v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>
        <v>1</v>
      </c>
    </row>
    <row r="70" spans="1:18" ht="15.6" x14ac:dyDescent="0.3">
      <c r="A70" s="38" t="s">
        <v>115</v>
      </c>
      <c r="B70" s="28">
        <v>44880</v>
      </c>
      <c r="C70" s="28">
        <v>44895</v>
      </c>
      <c r="D70" s="24"/>
      <c r="E70" s="24"/>
      <c r="F70" s="18" t="s">
        <v>97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>
        <v>1</v>
      </c>
      <c r="R70" s="33"/>
    </row>
    <row r="71" spans="1:18" ht="15.6" x14ac:dyDescent="0.3">
      <c r="A71" s="38" t="s">
        <v>56</v>
      </c>
      <c r="B71" s="28">
        <v>44896</v>
      </c>
      <c r="C71" s="28">
        <v>44910</v>
      </c>
      <c r="D71" s="24"/>
      <c r="E71" s="24"/>
      <c r="F71" s="18" t="s">
        <v>95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>
        <v>1</v>
      </c>
    </row>
    <row r="72" spans="1:18" ht="15.6" x14ac:dyDescent="0.3">
      <c r="A72" s="38" t="s">
        <v>125</v>
      </c>
      <c r="B72" s="28">
        <v>44911</v>
      </c>
      <c r="C72" s="28">
        <v>44926</v>
      </c>
      <c r="D72" s="24"/>
      <c r="E72" s="24"/>
      <c r="F72" s="18" t="s">
        <v>54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>
        <v>1</v>
      </c>
    </row>
    <row r="73" spans="1:18" ht="15.6" x14ac:dyDescent="0.3">
      <c r="A73" s="38" t="s">
        <v>112</v>
      </c>
      <c r="B73" s="28">
        <v>44911</v>
      </c>
      <c r="C73" s="28">
        <v>44926</v>
      </c>
      <c r="D73" s="24"/>
      <c r="E73" s="24"/>
      <c r="F73" s="18" t="s">
        <v>55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>
        <v>1</v>
      </c>
    </row>
    <row r="74" spans="1:18" ht="15.6" x14ac:dyDescent="0.3">
      <c r="A74" s="38"/>
      <c r="B74" s="28"/>
      <c r="C74" s="28"/>
      <c r="D74" s="24"/>
      <c r="E74" s="24"/>
      <c r="F74" s="18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</row>
    <row r="75" spans="1:18" ht="15.6" x14ac:dyDescent="0.3">
      <c r="A75" s="36" t="s">
        <v>137</v>
      </c>
      <c r="B75" s="37"/>
      <c r="C75" s="37"/>
      <c r="D75" s="24"/>
      <c r="E75" s="24"/>
      <c r="F75" s="18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</row>
    <row r="76" spans="1:18" ht="15.6" x14ac:dyDescent="0.3">
      <c r="A76" s="38" t="s">
        <v>92</v>
      </c>
      <c r="B76" s="28">
        <v>44866</v>
      </c>
      <c r="C76" s="28">
        <v>44895</v>
      </c>
      <c r="D76" s="24"/>
      <c r="E76" s="24"/>
      <c r="F76" s="18" t="s">
        <v>92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>
        <v>1</v>
      </c>
      <c r="R76" s="33"/>
    </row>
    <row r="77" spans="1:18" ht="15.6" x14ac:dyDescent="0.3">
      <c r="A77" s="38" t="s">
        <v>138</v>
      </c>
      <c r="B77" s="28">
        <v>44819</v>
      </c>
      <c r="C77" s="28">
        <v>44849</v>
      </c>
      <c r="D77" s="24"/>
      <c r="E77" s="24"/>
      <c r="F77" s="18" t="s">
        <v>97</v>
      </c>
      <c r="G77" s="33"/>
      <c r="H77" s="33"/>
      <c r="I77" s="33"/>
      <c r="J77" s="33"/>
      <c r="K77" s="33"/>
      <c r="L77" s="33"/>
      <c r="M77" s="33"/>
      <c r="N77" s="33"/>
      <c r="O77" s="33">
        <v>1</v>
      </c>
      <c r="P77" s="33">
        <v>1</v>
      </c>
      <c r="Q77" s="33"/>
      <c r="R77" s="33"/>
    </row>
    <row r="78" spans="1:18" ht="15.6" x14ac:dyDescent="0.3">
      <c r="A78" s="38" t="s">
        <v>115</v>
      </c>
      <c r="B78" s="28">
        <v>44850</v>
      </c>
      <c r="C78" s="28">
        <v>44865</v>
      </c>
      <c r="D78" s="24"/>
      <c r="E78" s="24"/>
      <c r="F78" s="18" t="s">
        <v>97</v>
      </c>
      <c r="G78" s="33"/>
      <c r="H78" s="33"/>
      <c r="I78" s="33"/>
      <c r="J78" s="33"/>
      <c r="K78" s="33"/>
      <c r="L78" s="33"/>
      <c r="M78" s="33"/>
      <c r="N78" s="33"/>
      <c r="O78" s="33"/>
      <c r="P78" s="33">
        <v>1</v>
      </c>
      <c r="Q78" s="33"/>
      <c r="R78" s="33"/>
    </row>
    <row r="79" spans="1:18" ht="15.6" x14ac:dyDescent="0.3">
      <c r="A79" s="38" t="s">
        <v>139</v>
      </c>
      <c r="B79" s="28">
        <v>44866</v>
      </c>
      <c r="C79" s="28">
        <v>44895</v>
      </c>
      <c r="D79" s="24"/>
      <c r="E79" s="24"/>
      <c r="F79" s="18" t="s">
        <v>54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>
        <v>1</v>
      </c>
      <c r="R79" s="33"/>
    </row>
    <row r="80" spans="1:18" ht="15.6" x14ac:dyDescent="0.3">
      <c r="A80" s="38" t="s">
        <v>112</v>
      </c>
      <c r="B80" s="28">
        <v>44866</v>
      </c>
      <c r="C80" s="28">
        <v>44895</v>
      </c>
      <c r="D80" s="24"/>
      <c r="E80" s="24"/>
      <c r="F80" s="18" t="s">
        <v>55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>
        <v>1</v>
      </c>
      <c r="R80" s="33"/>
    </row>
    <row r="81" spans="1:18" ht="15.6" x14ac:dyDescent="0.3">
      <c r="A81" s="38" t="s">
        <v>140</v>
      </c>
      <c r="B81" s="28">
        <v>44875</v>
      </c>
      <c r="C81" s="28">
        <v>44910</v>
      </c>
      <c r="D81" s="24"/>
      <c r="E81" s="24"/>
      <c r="F81" s="18" t="s">
        <v>58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>
        <v>1</v>
      </c>
      <c r="R81" s="33">
        <v>1</v>
      </c>
    </row>
    <row r="82" spans="1:18" ht="15.6" x14ac:dyDescent="0.3">
      <c r="A82" s="38"/>
      <c r="B82" s="28"/>
      <c r="C82" s="28"/>
      <c r="D82" s="24"/>
      <c r="E82" s="24"/>
      <c r="F82" s="24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</row>
    <row r="83" spans="1:18" ht="15.6" x14ac:dyDescent="0.3">
      <c r="A83" s="36" t="s">
        <v>141</v>
      </c>
      <c r="B83" s="24"/>
      <c r="C83" s="24"/>
      <c r="D83" s="24"/>
      <c r="E83" s="24"/>
      <c r="F83" s="18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</row>
    <row r="84" spans="1:18" ht="15.6" x14ac:dyDescent="0.3">
      <c r="A84" s="38" t="s">
        <v>92</v>
      </c>
      <c r="B84" s="39">
        <v>44743</v>
      </c>
      <c r="C84" s="39">
        <v>44762</v>
      </c>
      <c r="D84" s="24"/>
      <c r="E84" s="24"/>
      <c r="F84" s="18" t="s">
        <v>92</v>
      </c>
      <c r="G84" s="33"/>
      <c r="H84" s="33"/>
      <c r="I84" s="33"/>
      <c r="J84" s="33"/>
      <c r="K84" s="33"/>
      <c r="L84" s="33"/>
      <c r="M84" s="33">
        <v>1</v>
      </c>
      <c r="N84" s="33"/>
      <c r="O84" s="33"/>
      <c r="P84" s="33"/>
      <c r="Q84" s="33"/>
      <c r="R84" s="33"/>
    </row>
    <row r="85" spans="1:18" ht="15.6" x14ac:dyDescent="0.3">
      <c r="A85" s="38" t="s">
        <v>142</v>
      </c>
      <c r="B85" s="39">
        <v>44727</v>
      </c>
      <c r="C85" s="39">
        <v>44762</v>
      </c>
      <c r="D85" s="40">
        <v>1</v>
      </c>
      <c r="E85" s="24"/>
      <c r="F85" s="18" t="s">
        <v>95</v>
      </c>
      <c r="G85" s="33"/>
      <c r="H85" s="33"/>
      <c r="I85" s="33"/>
      <c r="J85" s="33"/>
      <c r="K85" s="33"/>
      <c r="L85" s="33">
        <v>1</v>
      </c>
      <c r="M85" s="33">
        <v>1</v>
      </c>
      <c r="N85" s="33"/>
      <c r="O85" s="33"/>
      <c r="P85" s="33"/>
      <c r="Q85" s="33"/>
      <c r="R85" s="33"/>
    </row>
    <row r="86" spans="1:18" ht="15.6" x14ac:dyDescent="0.3">
      <c r="A86" s="38"/>
      <c r="B86" s="28"/>
      <c r="C86" s="28"/>
      <c r="D86" s="24"/>
      <c r="E86" s="24"/>
      <c r="F86" s="18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</row>
    <row r="87" spans="1:18" ht="15.6" x14ac:dyDescent="0.3">
      <c r="A87" s="36" t="s">
        <v>143</v>
      </c>
      <c r="B87" s="37"/>
      <c r="C87" s="37"/>
      <c r="D87" s="24"/>
      <c r="E87" s="24"/>
      <c r="F87" s="18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</row>
    <row r="88" spans="1:18" ht="15.6" x14ac:dyDescent="0.3">
      <c r="A88" s="38" t="s">
        <v>92</v>
      </c>
      <c r="B88" s="46">
        <v>44805</v>
      </c>
      <c r="C88" s="37">
        <v>44834</v>
      </c>
      <c r="D88" s="24"/>
      <c r="E88" s="24"/>
      <c r="F88" s="18" t="s">
        <v>92</v>
      </c>
      <c r="G88" s="33"/>
      <c r="H88" s="33"/>
      <c r="I88" s="33"/>
      <c r="J88" s="33"/>
      <c r="K88" s="33"/>
      <c r="L88" s="33"/>
      <c r="M88" s="33"/>
      <c r="N88" s="33"/>
      <c r="O88" s="33">
        <v>1</v>
      </c>
      <c r="P88" s="33"/>
      <c r="Q88" s="33"/>
      <c r="R88" s="33"/>
    </row>
    <row r="89" spans="1:18" ht="15.6" x14ac:dyDescent="0.3">
      <c r="A89" s="38" t="s">
        <v>138</v>
      </c>
      <c r="B89" s="28">
        <v>44743</v>
      </c>
      <c r="C89" s="28">
        <v>44773</v>
      </c>
      <c r="D89" s="40">
        <v>0.8</v>
      </c>
      <c r="E89" s="24"/>
      <c r="F89" s="18" t="s">
        <v>97</v>
      </c>
      <c r="G89" s="33"/>
      <c r="H89" s="33"/>
      <c r="I89" s="33"/>
      <c r="J89" s="33"/>
      <c r="K89" s="33"/>
      <c r="L89" s="33"/>
      <c r="M89" s="33">
        <v>1</v>
      </c>
      <c r="N89" s="33"/>
      <c r="O89" s="33"/>
      <c r="P89" s="33"/>
      <c r="Q89" s="33"/>
      <c r="R89" s="33"/>
    </row>
    <row r="90" spans="1:18" ht="15.6" x14ac:dyDescent="0.3">
      <c r="A90" s="38" t="s">
        <v>115</v>
      </c>
      <c r="B90" s="28">
        <v>44774</v>
      </c>
      <c r="C90" s="28">
        <v>44793</v>
      </c>
      <c r="D90" s="24"/>
      <c r="E90" s="24"/>
      <c r="F90" s="18" t="s">
        <v>97</v>
      </c>
      <c r="G90" s="33"/>
      <c r="H90" s="33"/>
      <c r="I90" s="33"/>
      <c r="J90" s="33"/>
      <c r="K90" s="33"/>
      <c r="L90" s="33"/>
      <c r="M90" s="33"/>
      <c r="N90" s="33">
        <v>1</v>
      </c>
      <c r="O90" s="33"/>
      <c r="P90" s="33"/>
      <c r="Q90" s="33"/>
      <c r="R90" s="33"/>
    </row>
    <row r="91" spans="1:18" ht="15.6" x14ac:dyDescent="0.3">
      <c r="A91" s="38" t="s">
        <v>139</v>
      </c>
      <c r="B91" s="28">
        <v>44794</v>
      </c>
      <c r="C91" s="28">
        <v>44824</v>
      </c>
      <c r="D91" s="24"/>
      <c r="E91" s="24"/>
      <c r="F91" s="18" t="s">
        <v>54</v>
      </c>
      <c r="G91" s="33"/>
      <c r="H91" s="33"/>
      <c r="I91" s="33"/>
      <c r="J91" s="33"/>
      <c r="K91" s="33"/>
      <c r="L91" s="33"/>
      <c r="M91" s="33"/>
      <c r="N91" s="33">
        <v>1</v>
      </c>
      <c r="O91" s="33">
        <v>1</v>
      </c>
      <c r="P91" s="33"/>
      <c r="Q91" s="33"/>
      <c r="R91" s="33"/>
    </row>
    <row r="92" spans="1:18" ht="15.6" x14ac:dyDescent="0.3">
      <c r="A92" s="38" t="s">
        <v>112</v>
      </c>
      <c r="B92" s="28">
        <v>44794</v>
      </c>
      <c r="C92" s="28">
        <v>44824</v>
      </c>
      <c r="D92" s="24"/>
      <c r="E92" s="24"/>
      <c r="F92" s="18" t="s">
        <v>55</v>
      </c>
      <c r="G92" s="33"/>
      <c r="H92" s="33"/>
      <c r="I92" s="33"/>
      <c r="J92" s="33"/>
      <c r="K92" s="33"/>
      <c r="L92" s="33"/>
      <c r="M92" s="33"/>
      <c r="N92" s="33">
        <v>1</v>
      </c>
      <c r="O92" s="33">
        <v>1</v>
      </c>
      <c r="P92" s="33"/>
      <c r="Q92" s="33"/>
      <c r="R92" s="33"/>
    </row>
    <row r="93" spans="1:18" ht="15.6" x14ac:dyDescent="0.3">
      <c r="A93" s="38" t="s">
        <v>140</v>
      </c>
      <c r="B93" s="28">
        <v>44880</v>
      </c>
      <c r="C93" s="28">
        <v>44910</v>
      </c>
      <c r="D93" s="24"/>
      <c r="E93" s="24"/>
      <c r="F93" s="18" t="s">
        <v>58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>
        <v>1</v>
      </c>
      <c r="R93" s="33">
        <v>1</v>
      </c>
    </row>
  </sheetData>
  <mergeCells count="5">
    <mergeCell ref="E4:E5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Parser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Kornev</dc:creator>
  <cp:lastModifiedBy>Maksim Kornev</cp:lastModifiedBy>
  <dcterms:created xsi:type="dcterms:W3CDTF">2022-08-29T11:56:13Z</dcterms:created>
  <dcterms:modified xsi:type="dcterms:W3CDTF">2022-10-06T10:03:07Z</dcterms:modified>
</cp:coreProperties>
</file>