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C:\Users\korne\PycharmProjects\PresentationLayouts1\"/>
    </mc:Choice>
  </mc:AlternateContent>
  <xr:revisionPtr revIDLastSave="0" documentId="13_ncr:1_{09CDBC45-B97B-4A69-8EEF-20928F2D1674}" xr6:coauthVersionLast="47" xr6:coauthVersionMax="47" xr10:uidLastSave="{00000000-0000-0000-0000-000000000000}"/>
  <bookViews>
    <workbookView xWindow="-108" yWindow="-108" windowWidth="23256" windowHeight="12576" xr2:uid="{4D17BE42-3F45-4451-B22E-477E702760AC}"/>
  </bookViews>
  <sheets>
    <sheet name="Лист1" sheetId="1" r:id="rId1"/>
    <sheet name="Parser" sheetId="3" r:id="rId2"/>
    <sheet name="OG" sheetId="2" r:id="rId3"/>
  </sheets>
  <definedNames>
    <definedName name="_xlnm._FilterDatabase" localSheetId="0" hidden="1">Лист1!$A$1:$F$149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49" i="1" l="1"/>
  <c r="C148" i="1"/>
  <c r="D98" i="1"/>
  <c r="D74" i="1"/>
  <c r="B1" i="3"/>
  <c r="X4"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X2" i="2"/>
  <c r="C10" i="3"/>
  <c r="D10" i="3"/>
  <c r="C11" i="3"/>
  <c r="D11" i="3"/>
  <c r="C12" i="3"/>
  <c r="D12" i="3"/>
  <c r="C13" i="3"/>
  <c r="D13" i="3"/>
  <c r="C14" i="3"/>
  <c r="D14" i="3"/>
  <c r="C16" i="3"/>
  <c r="D16" i="3"/>
  <c r="C17" i="3"/>
  <c r="D17" i="3"/>
  <c r="D9" i="3"/>
  <c r="C9" i="3"/>
  <c r="B14" i="3"/>
  <c r="B16" i="3"/>
  <c r="E16" i="3" s="1"/>
  <c r="B17" i="3"/>
  <c r="E17" i="3" s="1"/>
  <c r="E14" i="3"/>
  <c r="E18" i="3"/>
  <c r="E19" i="3"/>
  <c r="E12" i="3"/>
  <c r="B13" i="3"/>
  <c r="E13" i="3" s="1"/>
  <c r="B10" i="3"/>
  <c r="E10" i="3" s="1"/>
  <c r="B11" i="3"/>
  <c r="E11" i="3" s="1"/>
  <c r="B12" i="3"/>
  <c r="B9" i="3"/>
  <c r="E9" i="3" s="1"/>
  <c r="E20" i="3"/>
  <c r="E21" i="3"/>
  <c r="E22" i="3"/>
  <c r="U3" i="2"/>
  <c r="U4" i="2"/>
  <c r="U5" i="2"/>
  <c r="U6" i="2"/>
  <c r="U7" i="2"/>
  <c r="B8" i="3"/>
  <c r="D3" i="3"/>
  <c r="D4" i="3"/>
  <c r="D5" i="3"/>
  <c r="D6" i="3"/>
  <c r="D2" i="3"/>
  <c r="C3" i="3"/>
  <c r="C4" i="3"/>
  <c r="C5" i="3"/>
  <c r="C6" i="3"/>
  <c r="C2" i="3"/>
  <c r="X3" i="2" l="1"/>
  <c r="X5" i="2" s="1"/>
  <c r="B3" i="3"/>
  <c r="E3" i="3" s="1"/>
  <c r="B4" i="3"/>
  <c r="E4" i="3" s="1"/>
  <c r="B5" i="3"/>
  <c r="E5" i="3" s="1"/>
  <c r="B6" i="3"/>
  <c r="E6" i="3" s="1"/>
  <c r="B2" i="3"/>
  <c r="E2" i="3" s="1"/>
  <c r="S4" i="2"/>
  <c r="S5" i="2"/>
  <c r="S6" i="2"/>
  <c r="S7" i="2"/>
  <c r="S3" i="2"/>
  <c r="D86" i="1"/>
  <c r="D50" i="1"/>
  <c r="D62" i="1"/>
  <c r="C2" i="1"/>
</calcChain>
</file>

<file path=xl/sharedStrings.xml><?xml version="1.0" encoding="utf-8"?>
<sst xmlns="http://schemas.openxmlformats.org/spreadsheetml/2006/main" count="630" uniqueCount="212">
  <si>
    <t>Gantt</t>
  </si>
  <si>
    <t>Array_five</t>
  </si>
  <si>
    <t>Array_four</t>
  </si>
  <si>
    <t>Array_three</t>
  </si>
  <si>
    <t>Array_two</t>
  </si>
  <si>
    <t>Array_one</t>
  </si>
  <si>
    <t>Third_topic</t>
  </si>
  <si>
    <t>Second_topic</t>
  </si>
  <si>
    <t>First_topic</t>
  </si>
  <si>
    <t>Sprint_time</t>
  </si>
  <si>
    <t>Team_name</t>
  </si>
  <si>
    <t>Comment_on_ad-hoc</t>
  </si>
  <si>
    <t>Ad-hoc_tasks</t>
  </si>
  <si>
    <t>Comment_on_unf_t</t>
  </si>
  <si>
    <t>Unfinished_tasks</t>
  </si>
  <si>
    <t>Completed_tasks</t>
  </si>
  <si>
    <t>Развитие</t>
  </si>
  <si>
    <t>Fourth_topic</t>
  </si>
  <si>
    <t>Guild</t>
  </si>
  <si>
    <t>Технологии</t>
  </si>
  <si>
    <t>Business backlog</t>
  </si>
  <si>
    <t>Sazanov Alexei</t>
  </si>
  <si>
    <t>Name</t>
  </si>
  <si>
    <t>Topic</t>
  </si>
  <si>
    <t>VARIABLE</t>
  </si>
  <si>
    <t>SLIDE</t>
  </si>
  <si>
    <t>Issue1</t>
  </si>
  <si>
    <t>Issue2</t>
  </si>
  <si>
    <t>VALUE 2</t>
  </si>
  <si>
    <t>VALUE 3</t>
  </si>
  <si>
    <t xml:space="preserve">презентация </t>
  </si>
  <si>
    <t xml:space="preserve">MIS Change KUL Team </t>
  </si>
  <si>
    <t>Прогресс по направлениям</t>
  </si>
  <si>
    <t>SlideName</t>
  </si>
  <si>
    <t xml:space="preserve">Команда MIS Change </t>
  </si>
  <si>
    <t xml:space="preserve">Проблемы/сложности </t>
  </si>
  <si>
    <t>Значимые результаты</t>
  </si>
  <si>
    <t>по внешним причинам</t>
  </si>
  <si>
    <t>KEY</t>
  </si>
  <si>
    <t>Issue3</t>
  </si>
  <si>
    <t>Issue4</t>
  </si>
  <si>
    <t>Issue5</t>
  </si>
  <si>
    <t>Name_perc_Team_1</t>
  </si>
  <si>
    <t>Name_perc_Team_2</t>
  </si>
  <si>
    <t>Name_perc_Team_3</t>
  </si>
  <si>
    <t>Name_perc_Team_4</t>
  </si>
  <si>
    <t>Name_perc_Team_5</t>
  </si>
  <si>
    <t>Сессии ЮЛ</t>
  </si>
  <si>
    <t>Фин. Рынки</t>
  </si>
  <si>
    <t>Консолидация</t>
  </si>
  <si>
    <t>Кластер РБ</t>
  </si>
  <si>
    <t>Sazanov A.</t>
  </si>
  <si>
    <t>Schwarz N.</t>
  </si>
  <si>
    <t>Anisimov K.</t>
  </si>
  <si>
    <t>Kirillov A.</t>
  </si>
  <si>
    <t>Capitan A.</t>
  </si>
  <si>
    <t xml:space="preserve">Завершена настройка devops и конвейера. Готова архспека, завешена разработка расчетных узлов
</t>
  </si>
  <si>
    <t>1</t>
  </si>
  <si>
    <t>2</t>
  </si>
  <si>
    <t>3</t>
  </si>
  <si>
    <t>Завешена разработка расчетных узлов</t>
  </si>
  <si>
    <t>Завершено переключение на источники на GP</t>
  </si>
  <si>
    <t>6</t>
  </si>
  <si>
    <t>5</t>
  </si>
  <si>
    <t>7</t>
  </si>
  <si>
    <t>VALUE 4</t>
  </si>
  <si>
    <t>Gantt1</t>
  </si>
  <si>
    <t>Amount_of_issues</t>
  </si>
  <si>
    <t>Issue_1</t>
  </si>
  <si>
    <t>Issue_2</t>
  </si>
  <si>
    <t>Issue_3</t>
  </si>
  <si>
    <t>Issue_4</t>
  </si>
  <si>
    <t>Issue_5</t>
  </si>
  <si>
    <t>Issue_6</t>
  </si>
  <si>
    <t>Issue_7</t>
  </si>
  <si>
    <t>Issue_8</t>
  </si>
  <si>
    <t>Issue_9</t>
  </si>
  <si>
    <t>Issue_10</t>
  </si>
  <si>
    <t>Issue_11</t>
  </si>
  <si>
    <t>Gantt2</t>
  </si>
  <si>
    <t>Экспорт ядра</t>
  </si>
  <si>
    <t>Витрины и ИС</t>
  </si>
  <si>
    <t>OLAP</t>
  </si>
  <si>
    <t>Корректировки</t>
  </si>
  <si>
    <t>Реестры/Кэш</t>
  </si>
  <si>
    <t>Источник</t>
  </si>
  <si>
    <t>Gantt3</t>
  </si>
  <si>
    <t>Gantt4</t>
  </si>
  <si>
    <t>Gantt5</t>
  </si>
  <si>
    <t>111111111100000000000</t>
  </si>
  <si>
    <t>011111111111111000000</t>
  </si>
  <si>
    <t>000111111100000000000</t>
  </si>
  <si>
    <t>Победители</t>
  </si>
  <si>
    <r>
      <rPr>
        <b/>
        <sz val="11"/>
        <color theme="1" tint="4.9989318521683403E-2"/>
        <rFont val="Calibri"/>
        <family val="2"/>
        <charset val="204"/>
        <scheme val="minor"/>
      </rPr>
      <t>VALUE</t>
    </r>
    <r>
      <rPr>
        <sz val="11"/>
        <color theme="1" tint="4.9989318521683403E-2"/>
        <rFont val="Calibri"/>
        <family val="2"/>
        <charset val="204"/>
        <scheme val="minor"/>
      </rPr>
      <t xml:space="preserve"> </t>
    </r>
  </si>
  <si>
    <t>All</t>
  </si>
  <si>
    <t>Quarter1</t>
  </si>
  <si>
    <t>Quarter2</t>
  </si>
  <si>
    <t>Quarter3</t>
  </si>
  <si>
    <t>Quarter4</t>
  </si>
  <si>
    <t>Quarter5</t>
  </si>
  <si>
    <t>Quarter6</t>
  </si>
  <si>
    <t>Quarter7</t>
  </si>
  <si>
    <t>Q4 2021</t>
  </si>
  <si>
    <t>Q1 2022</t>
  </si>
  <si>
    <t>Q2 2022</t>
  </si>
  <si>
    <t>Q3 2022</t>
  </si>
  <si>
    <t>Q4 2022</t>
  </si>
  <si>
    <t>Q2 2023</t>
  </si>
  <si>
    <t>Q1 2023</t>
  </si>
  <si>
    <t>Navigation</t>
  </si>
  <si>
    <t xml:space="preserve">Table of contents </t>
  </si>
  <si>
    <t>14-27 сентября</t>
  </si>
  <si>
    <t>000111111111111000000</t>
  </si>
  <si>
    <t>000000111100000000000</t>
  </si>
  <si>
    <t>Progress_on_1q</t>
  </si>
  <si>
    <t>Progress_on_2q</t>
  </si>
  <si>
    <t>Progress_on_3q</t>
  </si>
  <si>
    <t>Progress_on_4q</t>
  </si>
  <si>
    <t>Progress_on_5q</t>
  </si>
  <si>
    <t>Название задачи</t>
  </si>
  <si>
    <t>Начало</t>
  </si>
  <si>
    <t>Окончание</t>
  </si>
  <si>
    <t>степень готовности</t>
  </si>
  <si>
    <t>комментарий</t>
  </si>
  <si>
    <t>1Q 2022</t>
  </si>
  <si>
    <t>2Q 2022</t>
  </si>
  <si>
    <t>3Q 2022</t>
  </si>
  <si>
    <t>4Q 2022</t>
  </si>
  <si>
    <t>CORP_CLIENT</t>
  </si>
  <si>
    <t>Платформенные работы</t>
  </si>
  <si>
    <t>Куча, маппинг, сегментация</t>
  </si>
  <si>
    <t>разделил на две строки</t>
  </si>
  <si>
    <t>Расчеты</t>
  </si>
  <si>
    <t>Фриз основных атрибутов</t>
  </si>
  <si>
    <t>Кэш/фриз</t>
  </si>
  <si>
    <t>Подключение дополнительных источников</t>
  </si>
  <si>
    <t>Реализация распределения по ОУ</t>
  </si>
  <si>
    <t>PL</t>
  </si>
  <si>
    <t>Антифриз ДС_010 и DMPLACC из АХД</t>
  </si>
  <si>
    <t>продление окончания 15-&gt;31</t>
  </si>
  <si>
    <t>PL_ACC</t>
  </si>
  <si>
    <t>Витрины комиссий</t>
  </si>
  <si>
    <t>сдвиг вправо</t>
  </si>
  <si>
    <t>Витрины Дебиторской задолженности</t>
  </si>
  <si>
    <t>GL</t>
  </si>
  <si>
    <t>Витрины ПП ЮЛ</t>
  </si>
  <si>
    <t>PL_AGR</t>
  </si>
  <si>
    <t>Витрины (Д)</t>
  </si>
  <si>
    <t>Витрины (М)</t>
  </si>
  <si>
    <t>Кубы</t>
  </si>
  <si>
    <t>Переключение антифриза ДС_010 и DMPLACC из АХД на GP</t>
  </si>
  <si>
    <t>Корп.карты</t>
  </si>
  <si>
    <t>Фризование</t>
  </si>
  <si>
    <t>Драйверы</t>
  </si>
  <si>
    <t>Загрузка и фризование источников из КАП802</t>
  </si>
  <si>
    <t>Витрины драйверов (М)</t>
  </si>
  <si>
    <t>Компетенциальный учет</t>
  </si>
  <si>
    <t>Витрины</t>
  </si>
  <si>
    <t>НКД</t>
  </si>
  <si>
    <t>Фризование основных источников</t>
  </si>
  <si>
    <t>Загрузка и фризование дополнительных источников</t>
  </si>
  <si>
    <t>Реализация корректировок</t>
  </si>
  <si>
    <t>Инфосервисы</t>
  </si>
  <si>
    <t>ПЮЛ</t>
  </si>
  <si>
    <t>Антифриз НПЮЛ из АХД</t>
  </si>
  <si>
    <t>окончание продлено</t>
  </si>
  <si>
    <t>Слой расчетов</t>
  </si>
  <si>
    <t>сдвиг начала влево</t>
  </si>
  <si>
    <t>Цессии ЮЛ</t>
  </si>
  <si>
    <t>Аккредитивы ЮЛ</t>
  </si>
  <si>
    <t>Месячный тракт</t>
  </si>
  <si>
    <t>Куб</t>
  </si>
  <si>
    <t>Дневной тракт</t>
  </si>
  <si>
    <t>СЦП</t>
  </si>
  <si>
    <t>Корп клиенты ЮЛ (SFRCC)</t>
  </si>
  <si>
    <t>Антифриз источников из ТД</t>
  </si>
  <si>
    <t>Инфоосервисы</t>
  </si>
  <si>
    <t>Переключение на загрузку источников из GP</t>
  </si>
  <si>
    <t>Продуктовое проникновение (MRKENT)</t>
  </si>
  <si>
    <t>Расчет</t>
  </si>
  <si>
    <t>ДРПА ЮЛ (TACC)</t>
  </si>
  <si>
    <t xml:space="preserve">name1 </t>
  </si>
  <si>
    <t xml:space="preserve">is1 </t>
  </si>
  <si>
    <t>is2</t>
  </si>
  <si>
    <t>is3</t>
  </si>
  <si>
    <t>is4</t>
  </si>
  <si>
    <t>is5</t>
  </si>
  <si>
    <t>array 1</t>
  </si>
  <si>
    <t>2is1</t>
  </si>
  <si>
    <t>2is2</t>
  </si>
  <si>
    <t>2is3</t>
  </si>
  <si>
    <t>2is4</t>
  </si>
  <si>
    <t>2is5</t>
  </si>
  <si>
    <t>name2</t>
  </si>
  <si>
    <t>Фризирование</t>
  </si>
  <si>
    <t>ЦП</t>
  </si>
  <si>
    <t>ККД</t>
  </si>
  <si>
    <t>Наименьшее:</t>
  </si>
  <si>
    <t>Fifth_topic</t>
  </si>
  <si>
    <t xml:space="preserve">Пятый </t>
  </si>
  <si>
    <t>2is6</t>
  </si>
  <si>
    <t>Наибольше:</t>
  </si>
  <si>
    <t>Разница:</t>
  </si>
  <si>
    <t>Массив</t>
  </si>
  <si>
    <t>Всего</t>
  </si>
  <si>
    <t>Втирины ПП ЮЛ</t>
  </si>
  <si>
    <t>Pellentesque tempus lacus quis turpis ullamcorper, sit amet feugiat enim pharetra. 
Nulla suscipit enim egestas malesuada ullamcorper.
 Pellentesque eleifend commodo euismod. Suspendisse ut commodo odio. Quisque eu ante tellus. Pellentesque placerat velit luctus arcu laoreet, non dignissim orci facilisis. 
Donec ligula leo, venenatis vel libero et, molestie aliquet tellus. In hac habitasse platea dictumst. Ut quam nunc, dictum sit amet ante a, dignissim sollicitudin mi. Quisque porta ultricies accumsan</t>
  </si>
  <si>
    <t>требует внимания и
детальной проработки</t>
  </si>
  <si>
    <t>Pellentesque tempus lacus quis turpis ullamcorper, sit amet feugiat enim pharetra. 
Nulla suscipit enim egestas malesuada ullamcorper. Pellentesque eleifend commodo euismod. Suspendisse ut commodo odio. 
Quisque eu ante tellus. Pellentesque placerat velit luctus arcu laoreet, non dignissim orci facilisis. 
Donec ligula leo, venenatis vel libero et, molestie aliquet tellus. In hac habitasse platea dictumst. Ut quam nunc, dictum sit amet ante a, dignissim sollicitudin mi. Quisque porta ultricies accumsan</t>
  </si>
  <si>
    <t>Maecenas quam nisl, feugiat nec nulla a, consectetur finibus justo. Vivamus convallis dolor et felis pulvinar condimentum. 
Ut vitae urna nec quam euismod tristique at accumsan orci. Duis vehicula, tellus at tempus posuere, risus felis pharetra mi, sed gravida lectus nisl quis quam. 
Nulla id orci augue. Sed feugiat venenatis orci. Praesent rhoncus et felis et suscipit. Duis id metus consequat augue pulvinar placerat eu nec turpis. 
Integer malesuada leo a felis eleifend, nec pretium tortor maximus. Praesent at justo in magna consequat venenatis. 
Cras id libero nunc. Sed malesuada, libero id hendrerit lacinia, eros ligula dignissim libero, ut varius eros arcu et neque. 
Phasellus sodales aliquam est vitae vehicula. Cras ipsum nisi, iaculis non justo eget, faucibus vehicula lorem. Vestibulum pellentesque at lorem vitae finibus. Morbi tincidunt sagittis lectus, nec suscipit lectus gravida in.</t>
  </si>
  <si>
    <t>Pellentesque tempus lacus quis turpis ullamcorper, sit amet feugiat enim pharetra. 
Nulla suscipit enim egestas malesuada ullamcorper. Pellentesque eleifend commodo euismod. 
Suspendisse ut commodo odio. 
Quisque eu ante tellus. Pellentesque placerat velit luctus arcu laoreet, non dignissim orci facilisis. 
Donec ligula leo, venenatis vel libero et, molestie aliquet tellus. In hac habitasse platea dictumst. 
Ut quam nunc, dictum sit amet ante a, dignissim sollicitudin mi. Quisque porta ultricies accumsan</t>
  </si>
  <si>
    <t>Ожаыфджлвф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</si>
</sst>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x14ac:knownFonts="1">
    <font>
      <sz val="11"/>
      <color theme="1"/>
      <name val="Calibri"/>
      <family val="2"/>
      <charset val="204"/>
      <scheme val="minor"/>
    </font>
    <font>
      <sz val="8"/>
      <name val="Calibri"/>
      <family val="2"/>
      <charset val="204"/>
      <scheme val="minor"/>
    </font>
    <font>
      <sz val="11"/>
      <color theme="1"/>
      <name val="Calibri"/>
      <family val="2"/>
      <charset val="204"/>
      <scheme val="minor"/>
    </font>
    <font>
      <b/>
      <sz val="11"/>
      <color theme="1" tint="4.9989318521683403E-2"/>
      <name val="Calibri"/>
      <family val="2"/>
      <charset val="204"/>
      <scheme val="minor"/>
    </font>
    <font>
      <sz val="11"/>
      <color theme="1" tint="4.9989318521683403E-2"/>
      <name val="Calibri"/>
      <family val="2"/>
      <charset val="204"/>
      <scheme val="minor"/>
    </font>
    <font>
      <b/>
      <sz val="11"/>
      <color theme="1"/>
      <name val="Calibri"/>
      <family val="2"/>
      <charset val="204"/>
      <scheme val="minor"/>
    </font>
    <font>
      <sz val="11"/>
      <color theme="0" tint="-0.249977111117893"/>
      <name val="Calibri"/>
      <family val="2"/>
      <charset val="204"/>
      <scheme val="minor"/>
    </font>
    <font>
      <sz val="12"/>
      <color theme="1"/>
      <name val="Times New Roman"/>
      <family val="2"/>
      <charset val="204"/>
    </font>
    <font>
      <b/>
      <sz val="10"/>
      <name val="Calibri"/>
      <family val="2"/>
      <charset val="204"/>
      <scheme val="minor"/>
    </font>
    <font>
      <sz val="9"/>
      <color rgb="FF363636"/>
      <name val="Segoe UI"/>
      <family val="2"/>
      <charset val="204"/>
    </font>
    <font>
      <b/>
      <sz val="11"/>
      <color rgb="FF000000"/>
      <name val="Calibri"/>
      <family val="2"/>
      <charset val="204"/>
    </font>
    <font>
      <sz val="11"/>
      <color rgb="FF000000"/>
      <name val="Calibri"/>
      <family val="2"/>
      <charset val="204"/>
    </font>
    <font>
      <b/>
      <sz val="10"/>
      <color theme="0" tint="-0.499984740745262"/>
      <name val="Times New Roman"/>
      <family val="1"/>
      <charset val="204"/>
    </font>
    <font>
      <sz val="8"/>
      <color rgb="FF000000"/>
      <name val="Open Sans"/>
      <family val="2"/>
    </font>
    <font>
      <sz val="8"/>
      <color rgb="FF000000"/>
      <name val="Open Sans"/>
      <family val="2"/>
      <charset val="204"/>
    </font>
    <font>
      <b/>
      <sz val="11"/>
      <color theme="0" tint="-0.14999847407452621"/>
      <name val="Calibri"/>
      <family val="2"/>
      <charset val="204"/>
      <scheme val="minor"/>
    </font>
    <font>
      <sz val="11"/>
      <color theme="0" tint="-0.14999847407452621"/>
      <name val="Calibri"/>
      <family val="2"/>
      <charset val="204"/>
      <scheme val="minor"/>
    </font>
  </fonts>
  <fills count="17">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FF9999"/>
        <bgColor indexed="64"/>
      </patternFill>
    </fill>
    <fill>
      <patternFill patternType="solid">
        <fgColor theme="8" tint="0.39997558519241921"/>
        <bgColor indexed="64"/>
      </patternFill>
    </fill>
    <fill>
      <patternFill patternType="solid">
        <fgColor rgb="FFDFE3E8"/>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
      <left style="thin">
        <color rgb="FFB1BBCC"/>
      </left>
      <right/>
      <top style="thin">
        <color rgb="FFB1BBCC"/>
      </top>
      <bottom style="thin">
        <color rgb="FFB1BBCC"/>
      </bottom>
      <diagonal/>
    </border>
    <border>
      <left/>
      <right/>
      <top style="thin">
        <color rgb="FFB1BBCC"/>
      </top>
      <bottom style="thin">
        <color rgb="FFB1BBCC"/>
      </bottom>
      <diagonal/>
    </border>
    <border>
      <left/>
      <right style="thin">
        <color rgb="FFB1BBCC"/>
      </right>
      <top style="thin">
        <color rgb="FFB1BBCC"/>
      </top>
      <bottom style="thin">
        <color rgb="FFB1BBCC"/>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3">
    <xf numFmtId="0" fontId="0" fillId="0" borderId="0"/>
    <xf numFmtId="43" fontId="2" fillId="0" borderId="0" applyFont="0" applyFill="0" applyBorder="0" applyAlignment="0" applyProtection="0"/>
    <xf numFmtId="0" fontId="7" fillId="0" borderId="0"/>
  </cellStyleXfs>
  <cellXfs count="69">
    <xf numFmtId="0" fontId="0" fillId="0" borderId="0" xfId="0"/>
    <xf numFmtId="0" fontId="0" fillId="0" borderId="0" xfId="0" applyAlignment="1">
      <alignment horizontal="left" vertical="top"/>
    </xf>
    <xf numFmtId="0" fontId="3" fillId="2" borderId="0" xfId="0" applyFont="1" applyFill="1"/>
    <xf numFmtId="0" fontId="4" fillId="2" borderId="0" xfId="0" applyFont="1" applyFill="1" applyAlignment="1">
      <alignment horizontal="left" vertical="top"/>
    </xf>
    <xf numFmtId="0" fontId="4" fillId="0" borderId="0" xfId="0" applyFont="1"/>
    <xf numFmtId="0" fontId="4" fillId="0" borderId="0" xfId="0" applyFont="1" applyAlignment="1">
      <alignment horizontal="left" vertical="top"/>
    </xf>
    <xf numFmtId="0" fontId="4" fillId="0" borderId="0" xfId="0" applyFont="1" applyAlignment="1">
      <alignment horizontal="left" vertical="center"/>
    </xf>
    <xf numFmtId="49" fontId="4" fillId="0" borderId="0" xfId="1" applyNumberFormat="1" applyFont="1" applyAlignment="1">
      <alignment vertical="center"/>
    </xf>
    <xf numFmtId="49" fontId="4" fillId="0" borderId="0" xfId="0" applyNumberFormat="1" applyFont="1" applyAlignment="1">
      <alignment vertical="center"/>
    </xf>
    <xf numFmtId="49" fontId="4" fillId="0" borderId="0" xfId="0" applyNumberFormat="1" applyFont="1" applyAlignment="1">
      <alignment horizontal="center"/>
    </xf>
    <xf numFmtId="49" fontId="4" fillId="0" borderId="0" xfId="0" applyNumberFormat="1" applyFont="1" applyAlignment="1">
      <alignment horizontal="left"/>
    </xf>
    <xf numFmtId="0" fontId="4" fillId="0" borderId="0" xfId="0" applyFont="1" applyAlignment="1">
      <alignment horizontal="left" vertical="center" readingOrder="1"/>
    </xf>
    <xf numFmtId="0" fontId="4" fillId="0" borderId="0" xfId="0" applyFont="1" applyAlignment="1">
      <alignment wrapText="1"/>
    </xf>
    <xf numFmtId="0" fontId="4" fillId="0" borderId="0" xfId="0" applyFont="1" applyAlignment="1">
      <alignment horizontal="left" vertical="top" wrapText="1"/>
    </xf>
    <xf numFmtId="0" fontId="4" fillId="3" borderId="0" xfId="0" applyFont="1" applyFill="1"/>
    <xf numFmtId="0" fontId="4" fillId="4" borderId="0" xfId="0" applyFont="1" applyFill="1"/>
    <xf numFmtId="0" fontId="4" fillId="5" borderId="0" xfId="0" applyFont="1" applyFill="1"/>
    <xf numFmtId="0" fontId="4" fillId="6" borderId="0" xfId="0" applyFont="1" applyFill="1"/>
    <xf numFmtId="0" fontId="4" fillId="7" borderId="0" xfId="0" applyFont="1" applyFill="1" applyAlignment="1">
      <alignment horizontal="right" vertical="center" readingOrder="1"/>
    </xf>
    <xf numFmtId="0" fontId="4" fillId="8" borderId="0" xfId="0" applyFont="1" applyFill="1"/>
    <xf numFmtId="0" fontId="6" fillId="0" borderId="0" xfId="0" applyFont="1"/>
    <xf numFmtId="0" fontId="8" fillId="0" borderId="0" xfId="2" applyFont="1" applyAlignment="1">
      <alignment horizontal="right"/>
    </xf>
    <xf numFmtId="0" fontId="5" fillId="2" borderId="0" xfId="0" applyFont="1" applyFill="1"/>
    <xf numFmtId="49" fontId="0" fillId="0" borderId="0" xfId="0" applyNumberFormat="1" applyAlignment="1">
      <alignment horizontal="center"/>
    </xf>
    <xf numFmtId="49" fontId="0" fillId="0" borderId="0" xfId="0" applyNumberFormat="1" applyAlignment="1">
      <alignment horizontal="center" vertical="center"/>
    </xf>
    <xf numFmtId="49" fontId="0" fillId="9" borderId="0" xfId="0" applyNumberFormat="1" applyFill="1" applyAlignment="1">
      <alignment horizontal="center"/>
    </xf>
    <xf numFmtId="49" fontId="0" fillId="3" borderId="0" xfId="0" applyNumberFormat="1" applyFill="1" applyAlignment="1">
      <alignment horizontal="center" vertical="center"/>
    </xf>
    <xf numFmtId="0" fontId="7" fillId="0" borderId="0" xfId="2"/>
    <xf numFmtId="0" fontId="10" fillId="11" borderId="3" xfId="2" applyFont="1" applyFill="1" applyBorder="1" applyAlignment="1">
      <alignment vertical="center" wrapText="1"/>
    </xf>
    <xf numFmtId="0" fontId="11" fillId="11" borderId="3" xfId="2" applyFont="1" applyFill="1" applyBorder="1" applyAlignment="1">
      <alignment vertical="center" wrapText="1"/>
    </xf>
    <xf numFmtId="14" fontId="11" fillId="11" borderId="3" xfId="2" applyNumberFormat="1" applyFont="1" applyFill="1" applyBorder="1" applyAlignment="1">
      <alignment vertical="center" wrapText="1"/>
    </xf>
    <xf numFmtId="14" fontId="11" fillId="0" borderId="3" xfId="2" applyNumberFormat="1" applyFont="1" applyBorder="1" applyAlignment="1">
      <alignment vertical="center"/>
    </xf>
    <xf numFmtId="14" fontId="10" fillId="11" borderId="3" xfId="2" applyNumberFormat="1" applyFont="1" applyFill="1" applyBorder="1" applyAlignment="1">
      <alignment vertical="center" wrapText="1"/>
    </xf>
    <xf numFmtId="14" fontId="11" fillId="2" borderId="3" xfId="2" applyNumberFormat="1" applyFont="1" applyFill="1" applyBorder="1" applyAlignment="1">
      <alignment vertical="center"/>
    </xf>
    <xf numFmtId="0" fontId="8" fillId="0" borderId="0" xfId="2" applyFont="1" applyAlignment="1">
      <alignment horizontal="left"/>
    </xf>
    <xf numFmtId="0" fontId="12" fillId="0" borderId="0" xfId="2" applyFont="1" applyAlignment="1">
      <alignment horizontal="center"/>
    </xf>
    <xf numFmtId="0" fontId="7" fillId="0" borderId="7" xfId="2" applyBorder="1"/>
    <xf numFmtId="0" fontId="9" fillId="10" borderId="3" xfId="2" applyFont="1" applyFill="1" applyBorder="1" applyAlignment="1">
      <alignment vertical="center"/>
    </xf>
    <xf numFmtId="14" fontId="9" fillId="10" borderId="3" xfId="2" applyNumberFormat="1" applyFont="1" applyFill="1" applyBorder="1" applyAlignment="1">
      <alignment vertical="center"/>
    </xf>
    <xf numFmtId="0" fontId="10" fillId="11" borderId="3" xfId="2" applyFont="1" applyFill="1" applyBorder="1" applyAlignment="1">
      <alignment vertical="center"/>
    </xf>
    <xf numFmtId="14" fontId="10" fillId="11" borderId="3" xfId="2" applyNumberFormat="1" applyFont="1" applyFill="1" applyBorder="1" applyAlignment="1">
      <alignment vertical="center"/>
    </xf>
    <xf numFmtId="0" fontId="11" fillId="11" borderId="3" xfId="2" applyFont="1" applyFill="1" applyBorder="1" applyAlignment="1">
      <alignment horizontal="left" vertical="center"/>
    </xf>
    <xf numFmtId="14" fontId="11" fillId="11" borderId="3" xfId="2" applyNumberFormat="1" applyFont="1" applyFill="1" applyBorder="1" applyAlignment="1">
      <alignment vertical="center"/>
    </xf>
    <xf numFmtId="9" fontId="7" fillId="0" borderId="0" xfId="2" applyNumberFormat="1"/>
    <xf numFmtId="0" fontId="7" fillId="13" borderId="7" xfId="2" applyFill="1" applyBorder="1"/>
    <xf numFmtId="0" fontId="8" fillId="0" borderId="0" xfId="2" applyFont="1"/>
    <xf numFmtId="0" fontId="10" fillId="11" borderId="3" xfId="2" applyFont="1" applyFill="1" applyBorder="1" applyAlignment="1">
      <alignment horizontal="left" vertical="center"/>
    </xf>
    <xf numFmtId="0" fontId="7" fillId="0" borderId="0" xfId="2" applyAlignment="1">
      <alignment wrapText="1"/>
    </xf>
    <xf numFmtId="0" fontId="7" fillId="0" borderId="7" xfId="2" applyBorder="1" applyAlignment="1">
      <alignment wrapText="1"/>
    </xf>
    <xf numFmtId="14" fontId="10" fillId="12" borderId="3" xfId="2" applyNumberFormat="1" applyFont="1" applyFill="1" applyBorder="1" applyAlignment="1">
      <alignment vertical="center"/>
    </xf>
    <xf numFmtId="0" fontId="0" fillId="14" borderId="0" xfId="0" applyFill="1"/>
    <xf numFmtId="0" fontId="0" fillId="15" borderId="0" xfId="0" applyFill="1"/>
    <xf numFmtId="0" fontId="4" fillId="16" borderId="0" xfId="0" applyFont="1" applyFill="1"/>
    <xf numFmtId="0" fontId="0" fillId="0" borderId="0" xfId="0" applyAlignment="1">
      <alignment horizontal="right"/>
    </xf>
    <xf numFmtId="0" fontId="13" fillId="0" borderId="0" xfId="0" applyFont="1" applyAlignment="1">
      <alignment wrapText="1"/>
    </xf>
    <xf numFmtId="0" fontId="4" fillId="0" borderId="0" xfId="0" applyFont="1" applyAlignment="1">
      <alignment horizontal="left" vertical="top" wrapText="1" readingOrder="1"/>
    </xf>
    <xf numFmtId="0" fontId="14" fillId="0" borderId="0" xfId="0" applyFont="1" applyAlignment="1">
      <alignment wrapText="1"/>
    </xf>
    <xf numFmtId="0" fontId="4" fillId="5" borderId="0" xfId="0" applyFont="1" applyFill="1" applyAlignment="1">
      <alignment horizontal="center"/>
    </xf>
    <xf numFmtId="0" fontId="4" fillId="6" borderId="0" xfId="0" applyFont="1" applyFill="1" applyAlignment="1">
      <alignment horizontal="center"/>
    </xf>
    <xf numFmtId="0" fontId="0" fillId="15" borderId="0" xfId="0" applyFill="1" applyAlignment="1">
      <alignment horizontal="center" vertical="center"/>
    </xf>
    <xf numFmtId="0" fontId="4" fillId="8" borderId="0" xfId="0" applyFont="1" applyFill="1" applyAlignment="1">
      <alignment horizontal="center"/>
    </xf>
    <xf numFmtId="0" fontId="15" fillId="0" borderId="2" xfId="0" applyFont="1" applyBorder="1" applyAlignment="1">
      <alignment wrapText="1"/>
    </xf>
    <xf numFmtId="0" fontId="16" fillId="0" borderId="1" xfId="0" applyFont="1" applyBorder="1" applyAlignment="1">
      <alignment wrapText="1"/>
    </xf>
    <xf numFmtId="0" fontId="16" fillId="0" borderId="0" xfId="0" applyFont="1"/>
    <xf numFmtId="0" fontId="16" fillId="0" borderId="0" xfId="0" applyFont="1" applyAlignment="1">
      <alignment horizontal="left" vertical="top"/>
    </xf>
    <xf numFmtId="0" fontId="7" fillId="0" borderId="0" xfId="2" applyAlignment="1">
      <alignment horizontal="center" vertical="center"/>
    </xf>
    <xf numFmtId="0" fontId="10" fillId="11" borderId="4" xfId="2" applyFont="1" applyFill="1" applyBorder="1" applyAlignment="1">
      <alignment horizontal="center" vertical="center"/>
    </xf>
    <xf numFmtId="0" fontId="10" fillId="11" borderId="5" xfId="2" applyFont="1" applyFill="1" applyBorder="1" applyAlignment="1">
      <alignment horizontal="center" vertical="center"/>
    </xf>
    <xf numFmtId="0" fontId="10" fillId="11" borderId="6" xfId="2" applyFont="1" applyFill="1" applyBorder="1" applyAlignment="1">
      <alignment horizontal="center" vertical="center"/>
    </xf>
  </cellXfs>
  <cellStyles count="3">
    <cellStyle name="Обычный" xfId="0" builtinId="0"/>
    <cellStyle name="Обычный 2" xfId="2" xr:uid="{32D8B84C-73A8-430A-91EC-3D217A37FFB8}"/>
    <cellStyle name="Финансовый" xfId="1" builtinId="3"/>
  </cellStyles>
  <dxfs count="0"/>
  <tableStyles count="0" defaultTableStyle="TableStyleMedium2" defaultPivotStyle="PivotStyleLight16"/>
  <colors>
    <mruColors>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E08F9-F7C9-4E71-AA19-9FDE065D06ED}">
  <dimension ref="A1:G149"/>
  <sheetViews>
    <sheetView tabSelected="1" topLeftCell="A10" zoomScale="85" zoomScaleNormal="85" workbookViewId="0">
      <selection activeCell="D16" sqref="D16"/>
    </sheetView>
  </sheetViews>
  <sheetFormatPr defaultRowHeight="14.4" x14ac:dyDescent="0.3"/>
  <cols>
    <col min="2" max="2" width="23.33203125" customWidth="1"/>
    <col min="3" max="3" width="27.5546875" style="63" customWidth="1"/>
    <col min="4" max="4" width="46.44140625" style="1" customWidth="1"/>
    <col min="5" max="5" width="72.88671875" customWidth="1"/>
    <col min="6" max="6" width="11.109375" customWidth="1"/>
    <col min="7" max="7" width="16.88671875" customWidth="1"/>
  </cols>
  <sheetData>
    <row r="1" spans="1:7" x14ac:dyDescent="0.3">
      <c r="A1" s="2" t="s">
        <v>25</v>
      </c>
      <c r="B1" s="2" t="s">
        <v>24</v>
      </c>
      <c r="C1" s="61" t="s">
        <v>38</v>
      </c>
      <c r="D1" s="3" t="s">
        <v>93</v>
      </c>
      <c r="E1" s="2" t="s">
        <v>28</v>
      </c>
      <c r="F1" s="22" t="s">
        <v>29</v>
      </c>
      <c r="G1" s="2" t="s">
        <v>65</v>
      </c>
    </row>
    <row r="2" spans="1:7" x14ac:dyDescent="0.3">
      <c r="A2" s="4">
        <v>1</v>
      </c>
      <c r="B2" s="4" t="s">
        <v>23</v>
      </c>
      <c r="C2" s="62" t="str">
        <f t="shared" ref="C2:C65" si="0">B2&amp;""&amp;A2</f>
        <v>Topic1</v>
      </c>
      <c r="D2" s="5" t="s">
        <v>30</v>
      </c>
      <c r="E2" s="4"/>
      <c r="F2" s="4"/>
      <c r="G2" s="4"/>
    </row>
    <row r="3" spans="1:7" x14ac:dyDescent="0.3">
      <c r="A3" s="4">
        <v>1</v>
      </c>
      <c r="B3" s="4" t="s">
        <v>22</v>
      </c>
      <c r="C3" s="62" t="str">
        <f t="shared" si="0"/>
        <v>Name1</v>
      </c>
      <c r="D3" s="5" t="s">
        <v>21</v>
      </c>
      <c r="E3" s="4"/>
      <c r="F3" s="4"/>
      <c r="G3" s="4"/>
    </row>
    <row r="4" spans="1:7" x14ac:dyDescent="0.3">
      <c r="A4" s="4">
        <v>1</v>
      </c>
      <c r="B4" s="4" t="s">
        <v>10</v>
      </c>
      <c r="C4" s="62" t="str">
        <f t="shared" si="0"/>
        <v>Team_name1</v>
      </c>
      <c r="D4" s="5" t="s">
        <v>31</v>
      </c>
      <c r="E4" s="4"/>
      <c r="F4" s="4"/>
      <c r="G4" s="4"/>
    </row>
    <row r="5" spans="1:7" ht="72" x14ac:dyDescent="0.3">
      <c r="A5" s="4">
        <v>2</v>
      </c>
      <c r="B5" s="4" t="s">
        <v>8</v>
      </c>
      <c r="C5" s="62" t="str">
        <f t="shared" si="0"/>
        <v>First_topic2</v>
      </c>
      <c r="D5" s="5" t="s">
        <v>20</v>
      </c>
      <c r="E5" s="54" t="s">
        <v>208</v>
      </c>
      <c r="F5" s="4"/>
      <c r="G5" s="4"/>
    </row>
    <row r="6" spans="1:7" ht="62.4" x14ac:dyDescent="0.3">
      <c r="A6" s="4">
        <v>2</v>
      </c>
      <c r="B6" s="4" t="s">
        <v>7</v>
      </c>
      <c r="C6" s="62" t="str">
        <f t="shared" si="0"/>
        <v>Second_topic2</v>
      </c>
      <c r="D6" s="5" t="s">
        <v>19</v>
      </c>
      <c r="E6" s="54" t="s">
        <v>208</v>
      </c>
      <c r="F6" s="4"/>
      <c r="G6" s="4"/>
    </row>
    <row r="7" spans="1:7" ht="72" x14ac:dyDescent="0.3">
      <c r="A7" s="4">
        <v>2</v>
      </c>
      <c r="B7" s="4" t="s">
        <v>6</v>
      </c>
      <c r="C7" s="62" t="str">
        <f t="shared" si="0"/>
        <v>Third_topic2</v>
      </c>
      <c r="D7" s="5" t="s">
        <v>18</v>
      </c>
      <c r="E7" s="54" t="s">
        <v>208</v>
      </c>
      <c r="F7" s="4"/>
      <c r="G7" s="4"/>
    </row>
    <row r="8" spans="1:7" ht="62.4" x14ac:dyDescent="0.3">
      <c r="A8" s="4">
        <v>2</v>
      </c>
      <c r="B8" s="4" t="s">
        <v>17</v>
      </c>
      <c r="C8" s="62" t="str">
        <f t="shared" si="0"/>
        <v>Fourth_topic2</v>
      </c>
      <c r="D8" s="5" t="s">
        <v>16</v>
      </c>
      <c r="E8" s="54" t="s">
        <v>208</v>
      </c>
      <c r="F8" s="4"/>
      <c r="G8" s="4"/>
    </row>
    <row r="9" spans="1:7" x14ac:dyDescent="0.3">
      <c r="A9" s="4">
        <v>3</v>
      </c>
      <c r="B9" s="4" t="s">
        <v>15</v>
      </c>
      <c r="C9" s="62" t="str">
        <f t="shared" si="0"/>
        <v>Completed_tasks3</v>
      </c>
      <c r="D9" s="5">
        <v>10</v>
      </c>
      <c r="E9" s="4"/>
      <c r="F9" s="4"/>
      <c r="G9" s="4"/>
    </row>
    <row r="10" spans="1:7" x14ac:dyDescent="0.3">
      <c r="A10" s="4">
        <v>3</v>
      </c>
      <c r="B10" s="6" t="s">
        <v>14</v>
      </c>
      <c r="C10" s="62" t="str">
        <f t="shared" si="0"/>
        <v>Unfinished_tasks3</v>
      </c>
      <c r="D10" s="5">
        <v>5</v>
      </c>
      <c r="E10" s="4"/>
      <c r="F10" s="4"/>
      <c r="G10" s="4"/>
    </row>
    <row r="11" spans="1:7" x14ac:dyDescent="0.3">
      <c r="A11" s="4">
        <v>3</v>
      </c>
      <c r="B11" s="6" t="s">
        <v>13</v>
      </c>
      <c r="C11" s="62" t="str">
        <f t="shared" si="0"/>
        <v>Comment_on_unf_t3</v>
      </c>
      <c r="D11" s="4" t="s">
        <v>37</v>
      </c>
      <c r="E11" s="4"/>
      <c r="F11" s="4"/>
      <c r="G11" s="4"/>
    </row>
    <row r="12" spans="1:7" x14ac:dyDescent="0.3">
      <c r="A12" s="4">
        <v>3</v>
      </c>
      <c r="B12" s="6" t="s">
        <v>12</v>
      </c>
      <c r="C12" s="62" t="str">
        <f t="shared" si="0"/>
        <v>Ad-hoc_tasks3</v>
      </c>
      <c r="D12" s="5">
        <v>2</v>
      </c>
      <c r="E12" s="4"/>
      <c r="F12" s="4"/>
      <c r="G12" s="4"/>
    </row>
    <row r="13" spans="1:7" ht="28.8" x14ac:dyDescent="0.3">
      <c r="A13" s="4">
        <v>3</v>
      </c>
      <c r="B13" s="6" t="s">
        <v>11</v>
      </c>
      <c r="C13" s="62" t="str">
        <f t="shared" si="0"/>
        <v>Comment_on_ad-hoc3</v>
      </c>
      <c r="D13" s="55" t="s">
        <v>207</v>
      </c>
      <c r="E13" s="5"/>
      <c r="F13" s="4"/>
      <c r="G13" s="4"/>
    </row>
    <row r="14" spans="1:7" x14ac:dyDescent="0.3">
      <c r="A14" s="4">
        <v>3</v>
      </c>
      <c r="B14" s="6" t="s">
        <v>10</v>
      </c>
      <c r="C14" s="62" t="str">
        <f t="shared" si="0"/>
        <v>Team_name3</v>
      </c>
      <c r="D14" s="5" t="s">
        <v>34</v>
      </c>
      <c r="E14" s="4"/>
      <c r="F14" s="4"/>
      <c r="G14" s="4"/>
    </row>
    <row r="15" spans="1:7" x14ac:dyDescent="0.3">
      <c r="A15" s="4">
        <v>3</v>
      </c>
      <c r="B15" s="6" t="s">
        <v>9</v>
      </c>
      <c r="C15" s="62" t="str">
        <f t="shared" si="0"/>
        <v>Sprint_time3</v>
      </c>
      <c r="D15" s="5" t="s">
        <v>111</v>
      </c>
      <c r="E15" s="4"/>
      <c r="F15" s="4"/>
      <c r="G15" s="4"/>
    </row>
    <row r="16" spans="1:7" ht="62.4" x14ac:dyDescent="0.3">
      <c r="A16" s="4">
        <v>3</v>
      </c>
      <c r="B16" s="4" t="s">
        <v>8</v>
      </c>
      <c r="C16" s="62" t="str">
        <f t="shared" si="0"/>
        <v>First_topic3</v>
      </c>
      <c r="D16" s="5" t="s">
        <v>211</v>
      </c>
      <c r="E16" s="54" t="s">
        <v>210</v>
      </c>
      <c r="F16" s="4"/>
      <c r="G16" s="4"/>
    </row>
    <row r="17" spans="1:7" ht="62.4" x14ac:dyDescent="0.3">
      <c r="A17" s="4">
        <v>3</v>
      </c>
      <c r="B17" s="4" t="s">
        <v>7</v>
      </c>
      <c r="C17" s="62" t="str">
        <f t="shared" si="0"/>
        <v>Second_topic3</v>
      </c>
      <c r="D17" s="5" t="s">
        <v>35</v>
      </c>
      <c r="E17" s="54" t="s">
        <v>208</v>
      </c>
      <c r="F17" s="4"/>
      <c r="G17" s="4"/>
    </row>
    <row r="18" spans="1:7" ht="123.6" x14ac:dyDescent="0.3">
      <c r="A18" s="4">
        <v>3</v>
      </c>
      <c r="B18" s="4" t="s">
        <v>6</v>
      </c>
      <c r="C18" s="62" t="str">
        <f t="shared" si="0"/>
        <v>Third_topic3</v>
      </c>
      <c r="D18" s="5" t="s">
        <v>36</v>
      </c>
      <c r="E18" s="56" t="s">
        <v>209</v>
      </c>
      <c r="F18" s="4"/>
      <c r="G18" s="4"/>
    </row>
    <row r="19" spans="1:7" x14ac:dyDescent="0.3">
      <c r="A19" s="4" t="s">
        <v>0</v>
      </c>
      <c r="B19" s="4" t="s">
        <v>5</v>
      </c>
      <c r="C19" s="62" t="str">
        <f t="shared" si="0"/>
        <v>Array_oneGantt</v>
      </c>
      <c r="D19" s="7" t="s">
        <v>89</v>
      </c>
      <c r="E19" s="4"/>
      <c r="F19" s="4"/>
      <c r="G19" s="4"/>
    </row>
    <row r="20" spans="1:7" x14ac:dyDescent="0.3">
      <c r="A20" s="4" t="s">
        <v>0</v>
      </c>
      <c r="B20" s="4" t="s">
        <v>4</v>
      </c>
      <c r="C20" s="62" t="str">
        <f t="shared" si="0"/>
        <v>Array_twoGantt</v>
      </c>
      <c r="D20" s="8" t="s">
        <v>90</v>
      </c>
      <c r="E20" s="4"/>
      <c r="F20" s="4"/>
      <c r="G20" s="4"/>
    </row>
    <row r="21" spans="1:7" x14ac:dyDescent="0.3">
      <c r="A21" s="4" t="s">
        <v>0</v>
      </c>
      <c r="B21" s="4" t="s">
        <v>3</v>
      </c>
      <c r="C21" s="62" t="str">
        <f t="shared" si="0"/>
        <v>Array_threeGantt</v>
      </c>
      <c r="D21" s="8" t="s">
        <v>91</v>
      </c>
      <c r="E21" s="4"/>
      <c r="F21" s="4"/>
      <c r="G21" s="4"/>
    </row>
    <row r="22" spans="1:7" x14ac:dyDescent="0.3">
      <c r="A22" s="4" t="s">
        <v>0</v>
      </c>
      <c r="B22" s="4" t="s">
        <v>2</v>
      </c>
      <c r="C22" s="62" t="str">
        <f t="shared" si="0"/>
        <v>Array_fourGantt</v>
      </c>
      <c r="D22" s="8" t="s">
        <v>112</v>
      </c>
      <c r="E22" s="4"/>
      <c r="F22" s="4"/>
      <c r="G22" s="4"/>
    </row>
    <row r="23" spans="1:7" x14ac:dyDescent="0.3">
      <c r="A23" s="4" t="s">
        <v>0</v>
      </c>
      <c r="B23" s="4" t="s">
        <v>1</v>
      </c>
      <c r="C23" s="62" t="str">
        <f t="shared" si="0"/>
        <v>Array_fiveGantt</v>
      </c>
      <c r="D23" s="8" t="s">
        <v>113</v>
      </c>
      <c r="E23" s="4"/>
      <c r="F23" s="4"/>
      <c r="G23" s="4"/>
    </row>
    <row r="24" spans="1:7" x14ac:dyDescent="0.3">
      <c r="A24" s="4" t="s">
        <v>0</v>
      </c>
      <c r="B24" s="4" t="s">
        <v>26</v>
      </c>
      <c r="C24" s="62" t="str">
        <f t="shared" si="0"/>
        <v>Issue1Gantt</v>
      </c>
      <c r="D24" s="9">
        <v>1</v>
      </c>
      <c r="E24" s="10" t="s">
        <v>56</v>
      </c>
      <c r="F24" s="26" t="s">
        <v>57</v>
      </c>
      <c r="G24" s="21"/>
    </row>
    <row r="25" spans="1:7" x14ac:dyDescent="0.3">
      <c r="A25" s="4" t="s">
        <v>0</v>
      </c>
      <c r="B25" s="4" t="s">
        <v>26</v>
      </c>
      <c r="C25" s="62" t="str">
        <f t="shared" si="0"/>
        <v>Issue1Gantt</v>
      </c>
      <c r="D25" s="9">
        <v>2</v>
      </c>
      <c r="E25" s="10" t="s">
        <v>60</v>
      </c>
      <c r="F25" s="25" t="s">
        <v>58</v>
      </c>
      <c r="G25" s="4"/>
    </row>
    <row r="26" spans="1:7" x14ac:dyDescent="0.3">
      <c r="A26" s="4" t="s">
        <v>0</v>
      </c>
      <c r="B26" s="4" t="s">
        <v>26</v>
      </c>
      <c r="C26" s="62" t="str">
        <f t="shared" si="0"/>
        <v>Issue1Gantt</v>
      </c>
      <c r="D26" s="9" t="s">
        <v>59</v>
      </c>
      <c r="E26" s="10" t="s">
        <v>60</v>
      </c>
      <c r="F26" s="57">
        <v>3</v>
      </c>
      <c r="G26" s="4"/>
    </row>
    <row r="27" spans="1:7" x14ac:dyDescent="0.3">
      <c r="A27" s="4" t="s">
        <v>0</v>
      </c>
      <c r="B27" s="4" t="s">
        <v>26</v>
      </c>
      <c r="C27" s="62" t="str">
        <f t="shared" si="0"/>
        <v>Issue1Gantt</v>
      </c>
      <c r="D27" s="9" t="s">
        <v>62</v>
      </c>
      <c r="E27" s="11" t="s">
        <v>61</v>
      </c>
      <c r="F27" s="58">
        <v>4</v>
      </c>
      <c r="G27" s="4"/>
    </row>
    <row r="28" spans="1:7" x14ac:dyDescent="0.3">
      <c r="A28" s="4" t="s">
        <v>0</v>
      </c>
      <c r="B28" s="4" t="s">
        <v>27</v>
      </c>
      <c r="C28" s="62" t="str">
        <f t="shared" si="0"/>
        <v>Issue2Gantt</v>
      </c>
      <c r="D28" s="9" t="s">
        <v>59</v>
      </c>
      <c r="E28" s="10" t="s">
        <v>56</v>
      </c>
      <c r="F28" s="59">
        <v>5</v>
      </c>
      <c r="G28" s="4"/>
    </row>
    <row r="29" spans="1:7" x14ac:dyDescent="0.3">
      <c r="A29" s="4" t="s">
        <v>0</v>
      </c>
      <c r="B29" s="4" t="s">
        <v>27</v>
      </c>
      <c r="C29" s="62" t="str">
        <f t="shared" si="0"/>
        <v>Issue2Gantt</v>
      </c>
      <c r="D29" s="9" t="s">
        <v>59</v>
      </c>
      <c r="E29" s="10" t="s">
        <v>60</v>
      </c>
      <c r="F29" s="60">
        <v>6</v>
      </c>
      <c r="G29" s="4"/>
    </row>
    <row r="30" spans="1:7" x14ac:dyDescent="0.3">
      <c r="A30" s="4" t="s">
        <v>0</v>
      </c>
      <c r="B30" s="4" t="s">
        <v>27</v>
      </c>
      <c r="C30" s="62" t="str">
        <f t="shared" si="0"/>
        <v>Issue2Gantt</v>
      </c>
      <c r="D30" s="9" t="s">
        <v>59</v>
      </c>
      <c r="E30" s="10" t="s">
        <v>60</v>
      </c>
      <c r="F30" s="23" t="s">
        <v>57</v>
      </c>
      <c r="G30" s="4"/>
    </row>
    <row r="31" spans="1:7" x14ac:dyDescent="0.3">
      <c r="A31" s="4" t="s">
        <v>0</v>
      </c>
      <c r="B31" s="4" t="s">
        <v>27</v>
      </c>
      <c r="C31" s="62" t="str">
        <f t="shared" si="0"/>
        <v>Issue2Gantt</v>
      </c>
      <c r="D31" s="9" t="s">
        <v>62</v>
      </c>
      <c r="E31" s="11" t="s">
        <v>61</v>
      </c>
      <c r="F31" s="23" t="s">
        <v>58</v>
      </c>
      <c r="G31" s="4"/>
    </row>
    <row r="32" spans="1:7" x14ac:dyDescent="0.3">
      <c r="A32" s="4">
        <v>2</v>
      </c>
      <c r="B32" s="4" t="s">
        <v>33</v>
      </c>
      <c r="C32" s="62" t="str">
        <f t="shared" si="0"/>
        <v>SlideName2</v>
      </c>
      <c r="D32" s="5" t="s">
        <v>32</v>
      </c>
      <c r="E32" s="4"/>
      <c r="F32" s="20"/>
      <c r="G32" s="4"/>
    </row>
    <row r="33" spans="1:7" x14ac:dyDescent="0.3">
      <c r="A33" s="4" t="s">
        <v>0</v>
      </c>
      <c r="B33" s="4" t="s">
        <v>39</v>
      </c>
      <c r="C33" s="62" t="str">
        <f t="shared" si="0"/>
        <v>Issue3Gantt</v>
      </c>
      <c r="D33" s="9" t="s">
        <v>59</v>
      </c>
      <c r="E33" s="10" t="s">
        <v>56</v>
      </c>
      <c r="F33" s="23" t="s">
        <v>63</v>
      </c>
      <c r="G33" s="4"/>
    </row>
    <row r="34" spans="1:7" x14ac:dyDescent="0.3">
      <c r="A34" s="4" t="s">
        <v>0</v>
      </c>
      <c r="B34" s="4" t="s">
        <v>39</v>
      </c>
      <c r="C34" s="62" t="str">
        <f t="shared" si="0"/>
        <v>Issue3Gantt</v>
      </c>
      <c r="D34" s="9" t="s">
        <v>59</v>
      </c>
      <c r="E34" s="10" t="s">
        <v>60</v>
      </c>
      <c r="F34" s="23" t="s">
        <v>62</v>
      </c>
      <c r="G34" s="4"/>
    </row>
    <row r="35" spans="1:7" x14ac:dyDescent="0.3">
      <c r="A35" s="4" t="s">
        <v>0</v>
      </c>
      <c r="B35" s="4" t="s">
        <v>39</v>
      </c>
      <c r="C35" s="62" t="str">
        <f t="shared" si="0"/>
        <v>Issue3Gantt</v>
      </c>
      <c r="D35" s="9" t="s">
        <v>59</v>
      </c>
      <c r="E35" s="10" t="s">
        <v>60</v>
      </c>
      <c r="F35" s="23" t="s">
        <v>57</v>
      </c>
      <c r="G35" s="4"/>
    </row>
    <row r="36" spans="1:7" x14ac:dyDescent="0.3">
      <c r="A36" s="4" t="s">
        <v>0</v>
      </c>
      <c r="B36" s="4" t="s">
        <v>39</v>
      </c>
      <c r="C36" s="62" t="str">
        <f t="shared" si="0"/>
        <v>Issue3Gantt</v>
      </c>
      <c r="D36" s="9" t="s">
        <v>62</v>
      </c>
      <c r="E36" s="11" t="s">
        <v>61</v>
      </c>
      <c r="F36" s="23" t="s">
        <v>58</v>
      </c>
      <c r="G36" s="4"/>
    </row>
    <row r="37" spans="1:7" x14ac:dyDescent="0.3">
      <c r="A37" s="4" t="s">
        <v>0</v>
      </c>
      <c r="B37" s="4" t="s">
        <v>40</v>
      </c>
      <c r="C37" s="62" t="str">
        <f t="shared" si="0"/>
        <v>Issue4Gantt</v>
      </c>
      <c r="D37" s="9">
        <v>1</v>
      </c>
      <c r="E37" s="10" t="s">
        <v>56</v>
      </c>
      <c r="F37" s="24" t="s">
        <v>57</v>
      </c>
      <c r="G37" s="4"/>
    </row>
    <row r="38" spans="1:7" x14ac:dyDescent="0.3">
      <c r="A38" s="4" t="s">
        <v>0</v>
      </c>
      <c r="B38" s="4" t="s">
        <v>40</v>
      </c>
      <c r="C38" s="62" t="str">
        <f t="shared" si="0"/>
        <v>Issue4Gantt</v>
      </c>
      <c r="D38" s="9">
        <v>2</v>
      </c>
      <c r="E38" s="10" t="s">
        <v>60</v>
      </c>
      <c r="F38" s="23" t="s">
        <v>58</v>
      </c>
      <c r="G38" s="4"/>
    </row>
    <row r="39" spans="1:7" x14ac:dyDescent="0.3">
      <c r="A39" s="4" t="s">
        <v>0</v>
      </c>
      <c r="B39" s="4" t="s">
        <v>40</v>
      </c>
      <c r="C39" s="62" t="str">
        <f t="shared" si="0"/>
        <v>Issue4Gantt</v>
      </c>
      <c r="D39" s="9" t="s">
        <v>59</v>
      </c>
      <c r="E39" s="10" t="s">
        <v>56</v>
      </c>
      <c r="F39" s="23" t="s">
        <v>63</v>
      </c>
      <c r="G39" s="4"/>
    </row>
    <row r="40" spans="1:7" x14ac:dyDescent="0.3">
      <c r="A40" s="4" t="s">
        <v>0</v>
      </c>
      <c r="B40" s="4" t="s">
        <v>40</v>
      </c>
      <c r="C40" s="62" t="str">
        <f t="shared" si="0"/>
        <v>Issue4Gantt</v>
      </c>
      <c r="D40" s="9" t="s">
        <v>59</v>
      </c>
      <c r="E40" s="10" t="s">
        <v>60</v>
      </c>
      <c r="F40" s="23" t="s">
        <v>62</v>
      </c>
      <c r="G40" s="4"/>
    </row>
    <row r="41" spans="1:7" x14ac:dyDescent="0.3">
      <c r="A41" s="4" t="s">
        <v>0</v>
      </c>
      <c r="B41" s="4" t="s">
        <v>41</v>
      </c>
      <c r="C41" s="62" t="str">
        <f t="shared" si="0"/>
        <v>Issue5Gantt</v>
      </c>
      <c r="D41" s="9" t="s">
        <v>62</v>
      </c>
      <c r="E41" s="10" t="s">
        <v>60</v>
      </c>
      <c r="F41" s="23" t="s">
        <v>57</v>
      </c>
      <c r="G41" s="4"/>
    </row>
    <row r="42" spans="1:7" x14ac:dyDescent="0.3">
      <c r="A42" s="4" t="s">
        <v>0</v>
      </c>
      <c r="B42" s="4" t="s">
        <v>41</v>
      </c>
      <c r="C42" s="62" t="str">
        <f t="shared" si="0"/>
        <v>Issue5Gantt</v>
      </c>
      <c r="D42" s="9" t="s">
        <v>64</v>
      </c>
      <c r="E42" s="10" t="s">
        <v>60</v>
      </c>
      <c r="F42" s="23" t="s">
        <v>59</v>
      </c>
      <c r="G42" s="4"/>
    </row>
    <row r="43" spans="1:7" x14ac:dyDescent="0.3">
      <c r="A43" s="4" t="s">
        <v>0</v>
      </c>
      <c r="B43" s="4" t="s">
        <v>41</v>
      </c>
      <c r="C43" s="62" t="str">
        <f t="shared" si="0"/>
        <v>Issue5Gantt</v>
      </c>
      <c r="D43" s="9" t="s">
        <v>64</v>
      </c>
      <c r="E43" s="10" t="s">
        <v>60</v>
      </c>
      <c r="F43" s="23" t="s">
        <v>62</v>
      </c>
      <c r="G43" s="4"/>
    </row>
    <row r="44" spans="1:7" x14ac:dyDescent="0.3">
      <c r="A44" s="4" t="s">
        <v>0</v>
      </c>
      <c r="B44" s="4" t="s">
        <v>41</v>
      </c>
      <c r="C44" s="62" t="str">
        <f t="shared" si="0"/>
        <v>Issue5Gantt</v>
      </c>
      <c r="D44" s="9" t="s">
        <v>59</v>
      </c>
      <c r="E44" s="10" t="s">
        <v>56</v>
      </c>
      <c r="F44" s="23" t="s">
        <v>63</v>
      </c>
      <c r="G44" s="4"/>
    </row>
    <row r="45" spans="1:7" x14ac:dyDescent="0.3">
      <c r="A45" s="4" t="s">
        <v>0</v>
      </c>
      <c r="B45" s="12" t="s">
        <v>42</v>
      </c>
      <c r="C45" s="62" t="str">
        <f t="shared" si="0"/>
        <v>Name_perc_Team_1Gantt</v>
      </c>
      <c r="D45" s="13" t="s">
        <v>51</v>
      </c>
      <c r="E45" s="12">
        <v>15</v>
      </c>
      <c r="F45" s="5" t="s">
        <v>47</v>
      </c>
      <c r="G45" s="4"/>
    </row>
    <row r="46" spans="1:7" x14ac:dyDescent="0.3">
      <c r="A46" s="4" t="s">
        <v>0</v>
      </c>
      <c r="B46" s="12" t="s">
        <v>43</v>
      </c>
      <c r="C46" s="62" t="str">
        <f t="shared" si="0"/>
        <v>Name_perc_Team_2Gantt</v>
      </c>
      <c r="D46" s="13" t="s">
        <v>52</v>
      </c>
      <c r="E46" s="12">
        <v>14</v>
      </c>
      <c r="F46" s="5" t="s">
        <v>49</v>
      </c>
      <c r="G46" s="4"/>
    </row>
    <row r="47" spans="1:7" x14ac:dyDescent="0.3">
      <c r="A47" s="4" t="s">
        <v>0</v>
      </c>
      <c r="B47" s="12" t="s">
        <v>44</v>
      </c>
      <c r="C47" s="62" t="str">
        <f t="shared" si="0"/>
        <v>Name_perc_Team_3Gantt</v>
      </c>
      <c r="D47" s="13" t="s">
        <v>53</v>
      </c>
      <c r="E47" s="12">
        <v>31</v>
      </c>
      <c r="F47" s="5" t="s">
        <v>48</v>
      </c>
      <c r="G47" s="4"/>
    </row>
    <row r="48" spans="1:7" x14ac:dyDescent="0.3">
      <c r="A48" s="4" t="s">
        <v>0</v>
      </c>
      <c r="B48" s="12" t="s">
        <v>45</v>
      </c>
      <c r="C48" s="62" t="str">
        <f t="shared" si="0"/>
        <v>Name_perc_Team_4Gantt</v>
      </c>
      <c r="D48" s="13" t="s">
        <v>54</v>
      </c>
      <c r="E48" s="12">
        <v>43</v>
      </c>
      <c r="F48" s="5" t="s">
        <v>50</v>
      </c>
      <c r="G48" s="4"/>
    </row>
    <row r="49" spans="1:7" x14ac:dyDescent="0.3">
      <c r="A49" s="4" t="s">
        <v>0</v>
      </c>
      <c r="B49" s="12" t="s">
        <v>46</v>
      </c>
      <c r="C49" s="62" t="str">
        <f t="shared" si="0"/>
        <v>Name_perc_Team_5Gantt</v>
      </c>
      <c r="D49" s="13" t="s">
        <v>55</v>
      </c>
      <c r="E49" s="12">
        <v>21</v>
      </c>
      <c r="F49" s="5" t="s">
        <v>92</v>
      </c>
      <c r="G49" s="4"/>
    </row>
    <row r="50" spans="1:7" s="63" customFormat="1" x14ac:dyDescent="0.3">
      <c r="A50" s="63" t="s">
        <v>66</v>
      </c>
      <c r="B50" s="63" t="s">
        <v>67</v>
      </c>
      <c r="C50" s="62" t="str">
        <f t="shared" si="0"/>
        <v>Amount_of_issuesGantt1</v>
      </c>
      <c r="D50" s="64">
        <f>COUNTA(D51:D61)</f>
        <v>8</v>
      </c>
    </row>
    <row r="51" spans="1:7" x14ac:dyDescent="0.3">
      <c r="A51" s="4" t="s">
        <v>66</v>
      </c>
      <c r="B51" s="12" t="s">
        <v>68</v>
      </c>
      <c r="C51" s="62" t="str">
        <f t="shared" si="0"/>
        <v>Issue_1Gantt1</v>
      </c>
      <c r="D51" s="4">
        <v>1</v>
      </c>
      <c r="E51" s="4">
        <v>3</v>
      </c>
      <c r="F51" s="14">
        <v>1</v>
      </c>
      <c r="G51" s="11" t="s">
        <v>80</v>
      </c>
    </row>
    <row r="52" spans="1:7" x14ac:dyDescent="0.3">
      <c r="A52" s="4" t="s">
        <v>66</v>
      </c>
      <c r="B52" s="12" t="s">
        <v>69</v>
      </c>
      <c r="C52" s="62" t="str">
        <f t="shared" si="0"/>
        <v>Issue_2Gantt1</v>
      </c>
      <c r="D52" s="4">
        <v>1</v>
      </c>
      <c r="E52" s="4">
        <v>8</v>
      </c>
      <c r="F52" s="15">
        <v>2</v>
      </c>
      <c r="G52" s="11" t="s">
        <v>81</v>
      </c>
    </row>
    <row r="53" spans="1:7" x14ac:dyDescent="0.3">
      <c r="A53" s="4" t="s">
        <v>66</v>
      </c>
      <c r="B53" s="12" t="s">
        <v>70</v>
      </c>
      <c r="C53" s="62" t="str">
        <f t="shared" si="0"/>
        <v>Issue_3Gantt1</v>
      </c>
      <c r="D53" s="4">
        <v>1</v>
      </c>
      <c r="E53" s="4">
        <v>6</v>
      </c>
      <c r="F53" s="16">
        <v>3</v>
      </c>
      <c r="G53" s="4" t="s">
        <v>82</v>
      </c>
    </row>
    <row r="54" spans="1:7" x14ac:dyDescent="0.3">
      <c r="A54" s="4" t="s">
        <v>66</v>
      </c>
      <c r="B54" s="12" t="s">
        <v>71</v>
      </c>
      <c r="C54" s="62" t="str">
        <f t="shared" si="0"/>
        <v>Issue_4Gantt1</v>
      </c>
      <c r="D54" s="4">
        <v>0</v>
      </c>
      <c r="E54" s="4">
        <v>6</v>
      </c>
      <c r="F54" s="17">
        <v>4</v>
      </c>
      <c r="G54" s="4" t="s">
        <v>83</v>
      </c>
    </row>
    <row r="55" spans="1:7" x14ac:dyDescent="0.3">
      <c r="A55" s="4" t="s">
        <v>66</v>
      </c>
      <c r="B55" s="12" t="s">
        <v>72</v>
      </c>
      <c r="C55" s="62" t="str">
        <f t="shared" si="0"/>
        <v>Issue_5Gantt1</v>
      </c>
      <c r="D55" s="4">
        <v>5</v>
      </c>
      <c r="E55" s="4">
        <v>6</v>
      </c>
      <c r="F55" s="18">
        <v>5</v>
      </c>
      <c r="G55" s="11" t="s">
        <v>84</v>
      </c>
    </row>
    <row r="56" spans="1:7" x14ac:dyDescent="0.3">
      <c r="A56" s="4" t="s">
        <v>66</v>
      </c>
      <c r="B56" s="12" t="s">
        <v>73</v>
      </c>
      <c r="C56" s="62" t="str">
        <f t="shared" si="0"/>
        <v>Issue_6Gantt1</v>
      </c>
      <c r="D56" s="4">
        <v>6</v>
      </c>
      <c r="E56" s="4">
        <v>6</v>
      </c>
      <c r="F56" s="19">
        <v>6</v>
      </c>
      <c r="G56" s="11" t="s">
        <v>85</v>
      </c>
    </row>
    <row r="57" spans="1:7" x14ac:dyDescent="0.3">
      <c r="A57" s="4" t="s">
        <v>66</v>
      </c>
      <c r="B57" s="12" t="s">
        <v>74</v>
      </c>
      <c r="C57" s="62" t="str">
        <f t="shared" si="0"/>
        <v>Issue_7Gantt1</v>
      </c>
      <c r="D57" s="4">
        <v>3</v>
      </c>
      <c r="E57" s="4">
        <v>7</v>
      </c>
      <c r="F57" s="4">
        <v>6</v>
      </c>
      <c r="G57" s="4"/>
    </row>
    <row r="58" spans="1:7" x14ac:dyDescent="0.3">
      <c r="A58" s="4" t="s">
        <v>66</v>
      </c>
      <c r="B58" s="12" t="s">
        <v>75</v>
      </c>
      <c r="C58" s="62" t="str">
        <f t="shared" si="0"/>
        <v>Issue_8Gantt1</v>
      </c>
      <c r="D58" s="4">
        <v>4</v>
      </c>
      <c r="E58" s="4">
        <v>7</v>
      </c>
      <c r="F58" s="4">
        <v>6</v>
      </c>
      <c r="G58" s="4"/>
    </row>
    <row r="59" spans="1:7" x14ac:dyDescent="0.3">
      <c r="A59" s="4" t="s">
        <v>66</v>
      </c>
      <c r="B59" s="12" t="s">
        <v>76</v>
      </c>
      <c r="C59" s="62" t="str">
        <f t="shared" si="0"/>
        <v>Issue_9Gantt1</v>
      </c>
      <c r="D59" s="5"/>
      <c r="E59" s="4"/>
      <c r="F59" s="4"/>
      <c r="G59" s="4"/>
    </row>
    <row r="60" spans="1:7" x14ac:dyDescent="0.3">
      <c r="A60" s="4" t="s">
        <v>66</v>
      </c>
      <c r="B60" s="12" t="s">
        <v>77</v>
      </c>
      <c r="C60" s="62" t="str">
        <f t="shared" si="0"/>
        <v>Issue_10Gantt1</v>
      </c>
      <c r="D60" s="5"/>
      <c r="E60" s="4"/>
      <c r="F60" s="4"/>
      <c r="G60" s="4"/>
    </row>
    <row r="61" spans="1:7" x14ac:dyDescent="0.3">
      <c r="A61" s="4" t="s">
        <v>66</v>
      </c>
      <c r="B61" s="12" t="s">
        <v>78</v>
      </c>
      <c r="C61" s="62" t="str">
        <f t="shared" si="0"/>
        <v>Issue_11Gantt1</v>
      </c>
      <c r="D61" s="5"/>
      <c r="E61" s="4"/>
      <c r="F61" s="4"/>
      <c r="G61" s="4"/>
    </row>
    <row r="62" spans="1:7" s="63" customFormat="1" x14ac:dyDescent="0.3">
      <c r="A62" s="63" t="s">
        <v>79</v>
      </c>
      <c r="B62" s="63" t="s">
        <v>67</v>
      </c>
      <c r="C62" s="62" t="str">
        <f t="shared" si="0"/>
        <v>Amount_of_issuesGantt2</v>
      </c>
      <c r="D62" s="64">
        <f>COUNTA(D63:D73)</f>
        <v>2</v>
      </c>
    </row>
    <row r="63" spans="1:7" x14ac:dyDescent="0.3">
      <c r="A63" s="4" t="s">
        <v>79</v>
      </c>
      <c r="B63" s="12" t="s">
        <v>68</v>
      </c>
      <c r="C63" s="62" t="str">
        <f t="shared" si="0"/>
        <v>Issue_1Gantt2</v>
      </c>
      <c r="D63" s="4">
        <v>3</v>
      </c>
      <c r="E63" s="4">
        <v>3</v>
      </c>
      <c r="F63" s="4">
        <v>1</v>
      </c>
      <c r="G63" s="11" t="s">
        <v>80</v>
      </c>
    </row>
    <row r="64" spans="1:7" x14ac:dyDescent="0.3">
      <c r="A64" s="4" t="s">
        <v>79</v>
      </c>
      <c r="B64" s="12" t="s">
        <v>69</v>
      </c>
      <c r="C64" s="62" t="str">
        <f t="shared" si="0"/>
        <v>Issue_2Gantt2</v>
      </c>
      <c r="D64" s="4">
        <v>3</v>
      </c>
      <c r="E64" s="4">
        <v>5</v>
      </c>
      <c r="F64" s="4">
        <v>2</v>
      </c>
      <c r="G64" s="11" t="s">
        <v>81</v>
      </c>
    </row>
    <row r="65" spans="1:7" x14ac:dyDescent="0.3">
      <c r="A65" s="4" t="s">
        <v>79</v>
      </c>
      <c r="B65" s="12" t="s">
        <v>70</v>
      </c>
      <c r="C65" s="62" t="str">
        <f t="shared" si="0"/>
        <v>Issue_3Gantt2</v>
      </c>
      <c r="D65" s="4"/>
      <c r="E65" s="4"/>
      <c r="F65" s="4"/>
      <c r="G65" s="4"/>
    </row>
    <row r="66" spans="1:7" x14ac:dyDescent="0.3">
      <c r="A66" s="4" t="s">
        <v>79</v>
      </c>
      <c r="B66" s="12" t="s">
        <v>71</v>
      </c>
      <c r="C66" s="62" t="str">
        <f t="shared" ref="C66:C129" si="1">B66&amp;""&amp;A66</f>
        <v>Issue_4Gantt2</v>
      </c>
      <c r="D66" s="4"/>
      <c r="E66" s="4"/>
      <c r="F66" s="4"/>
      <c r="G66" s="4"/>
    </row>
    <row r="67" spans="1:7" x14ac:dyDescent="0.3">
      <c r="A67" s="4" t="s">
        <v>79</v>
      </c>
      <c r="B67" s="12" t="s">
        <v>72</v>
      </c>
      <c r="C67" s="62" t="str">
        <f t="shared" si="1"/>
        <v>Issue_5Gantt2</v>
      </c>
      <c r="D67" s="4"/>
      <c r="E67" s="4"/>
      <c r="F67" s="4"/>
      <c r="G67" s="4"/>
    </row>
    <row r="68" spans="1:7" x14ac:dyDescent="0.3">
      <c r="A68" s="4" t="s">
        <v>79</v>
      </c>
      <c r="B68" s="12" t="s">
        <v>73</v>
      </c>
      <c r="C68" s="62" t="str">
        <f t="shared" si="1"/>
        <v>Issue_6Gantt2</v>
      </c>
      <c r="D68" s="4"/>
      <c r="E68" s="4"/>
      <c r="F68" s="4"/>
      <c r="G68" s="4"/>
    </row>
    <row r="69" spans="1:7" x14ac:dyDescent="0.3">
      <c r="A69" s="4" t="s">
        <v>79</v>
      </c>
      <c r="B69" s="12" t="s">
        <v>74</v>
      </c>
      <c r="C69" s="62" t="str">
        <f t="shared" si="1"/>
        <v>Issue_7Gantt2</v>
      </c>
      <c r="D69" s="4"/>
      <c r="E69" s="4"/>
      <c r="F69" s="4"/>
      <c r="G69" s="4"/>
    </row>
    <row r="70" spans="1:7" x14ac:dyDescent="0.3">
      <c r="A70" s="4" t="s">
        <v>79</v>
      </c>
      <c r="B70" s="12" t="s">
        <v>75</v>
      </c>
      <c r="C70" s="62" t="str">
        <f t="shared" si="1"/>
        <v>Issue_8Gantt2</v>
      </c>
      <c r="D70" s="4"/>
      <c r="E70" s="4"/>
      <c r="F70" s="4"/>
      <c r="G70" s="4"/>
    </row>
    <row r="71" spans="1:7" x14ac:dyDescent="0.3">
      <c r="A71" s="4" t="s">
        <v>79</v>
      </c>
      <c r="B71" s="12" t="s">
        <v>76</v>
      </c>
      <c r="C71" s="62" t="str">
        <f t="shared" si="1"/>
        <v>Issue_9Gantt2</v>
      </c>
      <c r="D71" s="5"/>
      <c r="E71" s="4"/>
      <c r="F71" s="4"/>
      <c r="G71" s="4"/>
    </row>
    <row r="72" spans="1:7" x14ac:dyDescent="0.3">
      <c r="A72" s="4" t="s">
        <v>79</v>
      </c>
      <c r="B72" s="12" t="s">
        <v>77</v>
      </c>
      <c r="C72" s="62" t="str">
        <f t="shared" si="1"/>
        <v>Issue_10Gantt2</v>
      </c>
      <c r="D72" s="5"/>
      <c r="E72" s="4"/>
      <c r="F72" s="4"/>
      <c r="G72" s="4"/>
    </row>
    <row r="73" spans="1:7" x14ac:dyDescent="0.3">
      <c r="A73" s="4" t="s">
        <v>79</v>
      </c>
      <c r="B73" s="12" t="s">
        <v>78</v>
      </c>
      <c r="C73" s="62" t="str">
        <f t="shared" si="1"/>
        <v>Issue_11Gantt2</v>
      </c>
      <c r="D73" s="5"/>
      <c r="E73" s="4"/>
      <c r="F73" s="4"/>
      <c r="G73" s="4"/>
    </row>
    <row r="74" spans="1:7" s="63" customFormat="1" x14ac:dyDescent="0.3">
      <c r="A74" s="63" t="s">
        <v>86</v>
      </c>
      <c r="B74" s="63" t="s">
        <v>67</v>
      </c>
      <c r="C74" s="62" t="str">
        <f t="shared" si="1"/>
        <v>Amount_of_issuesGantt3</v>
      </c>
      <c r="D74" s="64">
        <f>COUNTA(D75:D85)</f>
        <v>11</v>
      </c>
    </row>
    <row r="75" spans="1:7" x14ac:dyDescent="0.3">
      <c r="A75" s="4" t="s">
        <v>86</v>
      </c>
      <c r="B75" s="12" t="s">
        <v>68</v>
      </c>
      <c r="C75" s="62" t="str">
        <f t="shared" si="1"/>
        <v>Issue_1Gantt3</v>
      </c>
      <c r="D75" s="4">
        <v>3</v>
      </c>
      <c r="E75" s="4">
        <v>3</v>
      </c>
      <c r="F75" s="4">
        <v>1</v>
      </c>
      <c r="G75" s="11" t="s">
        <v>80</v>
      </c>
    </row>
    <row r="76" spans="1:7" x14ac:dyDescent="0.3">
      <c r="A76" s="4" t="s">
        <v>86</v>
      </c>
      <c r="B76" s="12" t="s">
        <v>69</v>
      </c>
      <c r="C76" s="62" t="str">
        <f t="shared" si="1"/>
        <v>Issue_2Gantt3</v>
      </c>
      <c r="D76" s="4">
        <v>3</v>
      </c>
      <c r="E76" s="4">
        <v>5</v>
      </c>
      <c r="F76" s="4">
        <v>2</v>
      </c>
      <c r="G76" s="11" t="s">
        <v>81</v>
      </c>
    </row>
    <row r="77" spans="1:7" x14ac:dyDescent="0.3">
      <c r="A77" s="4" t="s">
        <v>86</v>
      </c>
      <c r="B77" s="12" t="s">
        <v>70</v>
      </c>
      <c r="C77" s="62" t="str">
        <f t="shared" si="1"/>
        <v>Issue_3Gantt3</v>
      </c>
      <c r="D77" s="4">
        <v>3</v>
      </c>
      <c r="E77" s="4">
        <v>6</v>
      </c>
      <c r="F77" s="4">
        <v>3</v>
      </c>
      <c r="G77" s="4" t="s">
        <v>82</v>
      </c>
    </row>
    <row r="78" spans="1:7" x14ac:dyDescent="0.3">
      <c r="A78" s="4" t="s">
        <v>86</v>
      </c>
      <c r="B78" s="12" t="s">
        <v>71</v>
      </c>
      <c r="C78" s="62" t="str">
        <f t="shared" si="1"/>
        <v>Issue_4Gantt3</v>
      </c>
      <c r="D78" s="4">
        <v>4</v>
      </c>
      <c r="E78" s="4">
        <v>6</v>
      </c>
      <c r="F78" s="4">
        <v>4</v>
      </c>
      <c r="G78" s="4" t="s">
        <v>83</v>
      </c>
    </row>
    <row r="79" spans="1:7" x14ac:dyDescent="0.3">
      <c r="A79" s="4" t="s">
        <v>86</v>
      </c>
      <c r="B79" s="12" t="s">
        <v>72</v>
      </c>
      <c r="C79" s="62" t="str">
        <f t="shared" si="1"/>
        <v>Issue_5Gantt3</v>
      </c>
      <c r="D79" s="4">
        <v>5</v>
      </c>
      <c r="E79" s="4">
        <v>6</v>
      </c>
      <c r="F79" s="4">
        <v>5</v>
      </c>
      <c r="G79" s="11" t="s">
        <v>84</v>
      </c>
    </row>
    <row r="80" spans="1:7" x14ac:dyDescent="0.3">
      <c r="A80" s="4" t="s">
        <v>86</v>
      </c>
      <c r="B80" s="12" t="s">
        <v>73</v>
      </c>
      <c r="C80" s="62" t="str">
        <f t="shared" si="1"/>
        <v>Issue_6Gantt3</v>
      </c>
      <c r="D80" s="4">
        <v>5</v>
      </c>
      <c r="E80" s="4">
        <v>6</v>
      </c>
      <c r="F80" s="4">
        <v>5</v>
      </c>
      <c r="G80" s="11" t="s">
        <v>84</v>
      </c>
    </row>
    <row r="81" spans="1:7" x14ac:dyDescent="0.3">
      <c r="A81" s="4" t="s">
        <v>86</v>
      </c>
      <c r="B81" s="12" t="s">
        <v>74</v>
      </c>
      <c r="C81" s="62" t="str">
        <f t="shared" si="1"/>
        <v>Issue_7Gantt3</v>
      </c>
      <c r="D81" s="4">
        <v>5</v>
      </c>
      <c r="E81" s="4">
        <v>6</v>
      </c>
      <c r="F81" s="4">
        <v>5</v>
      </c>
      <c r="G81" s="11" t="s">
        <v>84</v>
      </c>
    </row>
    <row r="82" spans="1:7" x14ac:dyDescent="0.3">
      <c r="A82" s="4" t="s">
        <v>86</v>
      </c>
      <c r="B82" s="12" t="s">
        <v>75</v>
      </c>
      <c r="C82" s="62" t="str">
        <f t="shared" si="1"/>
        <v>Issue_8Gantt3</v>
      </c>
      <c r="D82" s="4">
        <v>5</v>
      </c>
      <c r="E82" s="4">
        <v>6</v>
      </c>
      <c r="F82" s="4">
        <v>5</v>
      </c>
      <c r="G82" s="11" t="s">
        <v>84</v>
      </c>
    </row>
    <row r="83" spans="1:7" x14ac:dyDescent="0.3">
      <c r="A83" s="4" t="s">
        <v>86</v>
      </c>
      <c r="B83" s="12" t="s">
        <v>76</v>
      </c>
      <c r="C83" s="62" t="str">
        <f t="shared" si="1"/>
        <v>Issue_9Gantt3</v>
      </c>
      <c r="D83" s="4">
        <v>6</v>
      </c>
      <c r="E83" s="4">
        <v>6</v>
      </c>
      <c r="F83" s="4">
        <v>6</v>
      </c>
      <c r="G83" s="11" t="s">
        <v>85</v>
      </c>
    </row>
    <row r="84" spans="1:7" x14ac:dyDescent="0.3">
      <c r="A84" s="4" t="s">
        <v>86</v>
      </c>
      <c r="B84" s="12" t="s">
        <v>77</v>
      </c>
      <c r="C84" s="62" t="str">
        <f t="shared" si="1"/>
        <v>Issue_10Gantt3</v>
      </c>
      <c r="D84" s="4">
        <v>3</v>
      </c>
      <c r="E84" s="4">
        <v>7</v>
      </c>
      <c r="F84" s="4">
        <v>6</v>
      </c>
      <c r="G84" s="11" t="s">
        <v>85</v>
      </c>
    </row>
    <row r="85" spans="1:7" x14ac:dyDescent="0.3">
      <c r="A85" s="4" t="s">
        <v>86</v>
      </c>
      <c r="B85" s="12" t="s">
        <v>78</v>
      </c>
      <c r="C85" s="62" t="str">
        <f t="shared" si="1"/>
        <v>Issue_11Gantt3</v>
      </c>
      <c r="D85" s="4">
        <v>4</v>
      </c>
      <c r="E85" s="4">
        <v>7</v>
      </c>
      <c r="F85" s="4">
        <v>6</v>
      </c>
      <c r="G85" s="11" t="s">
        <v>85</v>
      </c>
    </row>
    <row r="86" spans="1:7" s="63" customFormat="1" x14ac:dyDescent="0.3">
      <c r="A86" s="63" t="s">
        <v>87</v>
      </c>
      <c r="B86" s="63" t="s">
        <v>67</v>
      </c>
      <c r="C86" s="62" t="str">
        <f t="shared" si="1"/>
        <v>Amount_of_issuesGantt4</v>
      </c>
      <c r="D86" s="64">
        <f>COUNTA(D87:D97)</f>
        <v>8</v>
      </c>
    </row>
    <row r="87" spans="1:7" x14ac:dyDescent="0.3">
      <c r="A87" s="4" t="s">
        <v>87</v>
      </c>
      <c r="B87" s="12" t="s">
        <v>68</v>
      </c>
      <c r="C87" s="62" t="str">
        <f t="shared" si="1"/>
        <v>Issue_1Gantt4</v>
      </c>
      <c r="D87" s="4">
        <v>3</v>
      </c>
      <c r="E87" s="4">
        <v>3</v>
      </c>
      <c r="F87" s="4">
        <v>1</v>
      </c>
      <c r="G87" s="11" t="s">
        <v>80</v>
      </c>
    </row>
    <row r="88" spans="1:7" x14ac:dyDescent="0.3">
      <c r="A88" s="4" t="s">
        <v>87</v>
      </c>
      <c r="B88" s="12" t="s">
        <v>69</v>
      </c>
      <c r="C88" s="62" t="str">
        <f t="shared" si="1"/>
        <v>Issue_2Gantt4</v>
      </c>
      <c r="D88" s="4">
        <v>3</v>
      </c>
      <c r="E88" s="4">
        <v>5</v>
      </c>
      <c r="F88" s="4">
        <v>2</v>
      </c>
      <c r="G88" s="11" t="s">
        <v>81</v>
      </c>
    </row>
    <row r="89" spans="1:7" x14ac:dyDescent="0.3">
      <c r="A89" s="4" t="s">
        <v>87</v>
      </c>
      <c r="B89" s="12" t="s">
        <v>70</v>
      </c>
      <c r="C89" s="62" t="str">
        <f t="shared" si="1"/>
        <v>Issue_3Gantt4</v>
      </c>
      <c r="D89" s="4">
        <v>3</v>
      </c>
      <c r="E89" s="4">
        <v>6</v>
      </c>
      <c r="F89" s="4">
        <v>3</v>
      </c>
      <c r="G89" s="4" t="s">
        <v>82</v>
      </c>
    </row>
    <row r="90" spans="1:7" x14ac:dyDescent="0.3">
      <c r="A90" s="4" t="s">
        <v>87</v>
      </c>
      <c r="B90" s="12" t="s">
        <v>71</v>
      </c>
      <c r="C90" s="62" t="str">
        <f t="shared" si="1"/>
        <v>Issue_4Gantt4</v>
      </c>
      <c r="D90" s="4">
        <v>4</v>
      </c>
      <c r="E90" s="4">
        <v>6</v>
      </c>
      <c r="F90" s="4">
        <v>3</v>
      </c>
      <c r="G90" s="4" t="s">
        <v>82</v>
      </c>
    </row>
    <row r="91" spans="1:7" x14ac:dyDescent="0.3">
      <c r="A91" s="4" t="s">
        <v>87</v>
      </c>
      <c r="B91" s="12" t="s">
        <v>72</v>
      </c>
      <c r="C91" s="62" t="str">
        <f t="shared" si="1"/>
        <v>Issue_5Gantt4</v>
      </c>
      <c r="D91" s="4">
        <v>5</v>
      </c>
      <c r="E91" s="4">
        <v>6</v>
      </c>
      <c r="F91" s="4">
        <v>3</v>
      </c>
      <c r="G91" s="4" t="s">
        <v>82</v>
      </c>
    </row>
    <row r="92" spans="1:7" x14ac:dyDescent="0.3">
      <c r="A92" s="4" t="s">
        <v>87</v>
      </c>
      <c r="B92" s="12" t="s">
        <v>73</v>
      </c>
      <c r="C92" s="62" t="str">
        <f t="shared" si="1"/>
        <v>Issue_6Gantt4</v>
      </c>
      <c r="D92" s="4">
        <v>4</v>
      </c>
      <c r="E92" s="4">
        <v>7</v>
      </c>
      <c r="F92" s="4">
        <v>5</v>
      </c>
      <c r="G92" s="11" t="s">
        <v>84</v>
      </c>
    </row>
    <row r="93" spans="1:7" x14ac:dyDescent="0.3">
      <c r="A93" s="4" t="s">
        <v>87</v>
      </c>
      <c r="B93" s="12" t="s">
        <v>74</v>
      </c>
      <c r="C93" s="62" t="str">
        <f t="shared" si="1"/>
        <v>Issue_7Gantt4</v>
      </c>
      <c r="D93" s="4">
        <v>3</v>
      </c>
      <c r="E93" s="4">
        <v>7</v>
      </c>
      <c r="F93" s="4">
        <v>6</v>
      </c>
      <c r="G93" s="4"/>
    </row>
    <row r="94" spans="1:7" x14ac:dyDescent="0.3">
      <c r="A94" s="4" t="s">
        <v>87</v>
      </c>
      <c r="B94" s="12" t="s">
        <v>75</v>
      </c>
      <c r="C94" s="62" t="str">
        <f t="shared" si="1"/>
        <v>Issue_8Gantt4</v>
      </c>
      <c r="D94" s="4">
        <v>6</v>
      </c>
      <c r="E94" s="4">
        <v>6</v>
      </c>
      <c r="F94" s="4">
        <v>6</v>
      </c>
      <c r="G94" s="11" t="s">
        <v>85</v>
      </c>
    </row>
    <row r="95" spans="1:7" x14ac:dyDescent="0.3">
      <c r="A95" s="4" t="s">
        <v>87</v>
      </c>
      <c r="B95" s="12" t="s">
        <v>76</v>
      </c>
      <c r="C95" s="62" t="str">
        <f t="shared" si="1"/>
        <v>Issue_9Gantt4</v>
      </c>
      <c r="D95" s="4"/>
      <c r="E95" s="4"/>
      <c r="F95" s="4"/>
      <c r="G95" s="4"/>
    </row>
    <row r="96" spans="1:7" x14ac:dyDescent="0.3">
      <c r="A96" s="4" t="s">
        <v>87</v>
      </c>
      <c r="B96" s="12" t="s">
        <v>77</v>
      </c>
      <c r="C96" s="62" t="str">
        <f t="shared" si="1"/>
        <v>Issue_10Gantt4</v>
      </c>
      <c r="D96" s="4"/>
      <c r="E96" s="4"/>
      <c r="F96" s="4"/>
      <c r="G96" s="4"/>
    </row>
    <row r="97" spans="1:7" x14ac:dyDescent="0.3">
      <c r="A97" s="4" t="s">
        <v>87</v>
      </c>
      <c r="B97" s="12" t="s">
        <v>78</v>
      </c>
      <c r="C97" s="62" t="str">
        <f t="shared" si="1"/>
        <v>Issue_11Gantt4</v>
      </c>
      <c r="D97" s="5"/>
      <c r="E97" s="4"/>
      <c r="F97" s="4"/>
      <c r="G97" s="4"/>
    </row>
    <row r="98" spans="1:7" s="63" customFormat="1" x14ac:dyDescent="0.3">
      <c r="A98" s="63" t="s">
        <v>88</v>
      </c>
      <c r="B98" s="63" t="s">
        <v>67</v>
      </c>
      <c r="C98" s="62" t="str">
        <f t="shared" si="1"/>
        <v>Amount_of_issuesGantt5</v>
      </c>
      <c r="D98" s="64">
        <f>COUNTA(D99:D109, D148:D150)</f>
        <v>13</v>
      </c>
    </row>
    <row r="99" spans="1:7" x14ac:dyDescent="0.3">
      <c r="A99" s="4" t="s">
        <v>88</v>
      </c>
      <c r="B99" s="12" t="s">
        <v>68</v>
      </c>
      <c r="C99" s="62" t="str">
        <f t="shared" si="1"/>
        <v>Issue_1Gantt5</v>
      </c>
      <c r="D99" s="4">
        <v>1</v>
      </c>
      <c r="E99" s="4">
        <v>9</v>
      </c>
      <c r="F99" s="4">
        <v>1</v>
      </c>
      <c r="G99" s="11" t="s">
        <v>80</v>
      </c>
    </row>
    <row r="100" spans="1:7" x14ac:dyDescent="0.3">
      <c r="A100" s="4" t="s">
        <v>88</v>
      </c>
      <c r="B100" s="12" t="s">
        <v>69</v>
      </c>
      <c r="C100" s="62" t="str">
        <f t="shared" si="1"/>
        <v>Issue_2Gantt5</v>
      </c>
      <c r="D100" s="4">
        <v>3</v>
      </c>
      <c r="E100" s="4">
        <v>5</v>
      </c>
      <c r="F100" s="4">
        <v>2</v>
      </c>
      <c r="G100" s="11" t="s">
        <v>81</v>
      </c>
    </row>
    <row r="101" spans="1:7" x14ac:dyDescent="0.3">
      <c r="A101" s="4" t="s">
        <v>88</v>
      </c>
      <c r="B101" s="12" t="s">
        <v>70</v>
      </c>
      <c r="C101" s="62" t="str">
        <f t="shared" si="1"/>
        <v>Issue_3Gantt5</v>
      </c>
      <c r="D101" s="4">
        <v>3</v>
      </c>
      <c r="E101" s="4">
        <v>6</v>
      </c>
      <c r="F101" s="4">
        <v>3</v>
      </c>
      <c r="G101" s="4" t="s">
        <v>82</v>
      </c>
    </row>
    <row r="102" spans="1:7" x14ac:dyDescent="0.3">
      <c r="A102" s="4" t="s">
        <v>88</v>
      </c>
      <c r="B102" s="12" t="s">
        <v>71</v>
      </c>
      <c r="C102" s="62" t="str">
        <f t="shared" si="1"/>
        <v>Issue_4Gantt5</v>
      </c>
      <c r="D102" s="4">
        <v>4</v>
      </c>
      <c r="E102" s="4">
        <v>6</v>
      </c>
      <c r="F102" s="4">
        <v>4</v>
      </c>
      <c r="G102" s="4" t="s">
        <v>83</v>
      </c>
    </row>
    <row r="103" spans="1:7" x14ac:dyDescent="0.3">
      <c r="A103" s="4" t="s">
        <v>88</v>
      </c>
      <c r="B103" s="12" t="s">
        <v>72</v>
      </c>
      <c r="C103" s="62" t="str">
        <f t="shared" si="1"/>
        <v>Issue_5Gantt5</v>
      </c>
      <c r="D103" s="4">
        <v>5</v>
      </c>
      <c r="E103" s="4">
        <v>6</v>
      </c>
      <c r="F103" s="4">
        <v>5</v>
      </c>
      <c r="G103" s="11" t="s">
        <v>84</v>
      </c>
    </row>
    <row r="104" spans="1:7" x14ac:dyDescent="0.3">
      <c r="A104" s="4" t="s">
        <v>88</v>
      </c>
      <c r="B104" s="12" t="s">
        <v>73</v>
      </c>
      <c r="C104" s="62" t="str">
        <f t="shared" si="1"/>
        <v>Issue_6Gantt5</v>
      </c>
      <c r="D104" s="4">
        <v>6</v>
      </c>
      <c r="E104" s="4">
        <v>9</v>
      </c>
      <c r="F104" s="4">
        <v>6</v>
      </c>
      <c r="G104" s="11" t="s">
        <v>85</v>
      </c>
    </row>
    <row r="105" spans="1:7" x14ac:dyDescent="0.3">
      <c r="A105" s="4" t="s">
        <v>88</v>
      </c>
      <c r="B105" s="12" t="s">
        <v>74</v>
      </c>
      <c r="C105" s="62" t="str">
        <f t="shared" si="1"/>
        <v>Issue_7Gantt5</v>
      </c>
      <c r="D105" s="4">
        <v>3</v>
      </c>
      <c r="E105" s="4">
        <v>7</v>
      </c>
      <c r="F105" s="4">
        <v>6</v>
      </c>
      <c r="G105" s="11" t="s">
        <v>85</v>
      </c>
    </row>
    <row r="106" spans="1:7" x14ac:dyDescent="0.3">
      <c r="A106" s="4" t="s">
        <v>88</v>
      </c>
      <c r="B106" s="12" t="s">
        <v>75</v>
      </c>
      <c r="C106" s="62" t="str">
        <f t="shared" si="1"/>
        <v>Issue_8Gantt5</v>
      </c>
      <c r="D106" s="4">
        <v>4</v>
      </c>
      <c r="E106" s="4">
        <v>7</v>
      </c>
      <c r="F106" s="4">
        <v>6</v>
      </c>
      <c r="G106" s="11" t="s">
        <v>85</v>
      </c>
    </row>
    <row r="107" spans="1:7" x14ac:dyDescent="0.3">
      <c r="A107" s="4" t="s">
        <v>88</v>
      </c>
      <c r="B107" s="12" t="s">
        <v>76</v>
      </c>
      <c r="C107" s="62" t="str">
        <f t="shared" si="1"/>
        <v>Issue_9Gantt5</v>
      </c>
      <c r="D107" s="4">
        <v>4</v>
      </c>
      <c r="E107" s="4">
        <v>7</v>
      </c>
      <c r="F107" s="4">
        <v>6</v>
      </c>
      <c r="G107" s="11" t="s">
        <v>85</v>
      </c>
    </row>
    <row r="108" spans="1:7" x14ac:dyDescent="0.3">
      <c r="A108" s="4" t="s">
        <v>88</v>
      </c>
      <c r="B108" s="12" t="s">
        <v>77</v>
      </c>
      <c r="C108" s="62" t="str">
        <f t="shared" si="1"/>
        <v>Issue_10Gantt5</v>
      </c>
      <c r="D108" s="4">
        <v>4</v>
      </c>
      <c r="E108" s="4">
        <v>7</v>
      </c>
      <c r="F108" s="4">
        <v>6</v>
      </c>
      <c r="G108" s="11" t="s">
        <v>85</v>
      </c>
    </row>
    <row r="109" spans="1:7" x14ac:dyDescent="0.3">
      <c r="A109" s="4" t="s">
        <v>88</v>
      </c>
      <c r="B109" s="12" t="s">
        <v>78</v>
      </c>
      <c r="C109" s="62" t="str">
        <f t="shared" si="1"/>
        <v>Issue_11Gantt5</v>
      </c>
      <c r="D109" s="4">
        <v>4</v>
      </c>
      <c r="E109" s="4">
        <v>7</v>
      </c>
      <c r="F109" s="4">
        <v>6</v>
      </c>
      <c r="G109" s="11" t="s">
        <v>85</v>
      </c>
    </row>
    <row r="110" spans="1:7" x14ac:dyDescent="0.3">
      <c r="A110" s="4" t="s">
        <v>94</v>
      </c>
      <c r="B110" s="12" t="s">
        <v>95</v>
      </c>
      <c r="C110" s="62" t="str">
        <f t="shared" si="1"/>
        <v>Quarter1All</v>
      </c>
      <c r="D110" s="1" t="s">
        <v>102</v>
      </c>
    </row>
    <row r="111" spans="1:7" x14ac:dyDescent="0.3">
      <c r="A111" s="4" t="s">
        <v>94</v>
      </c>
      <c r="B111" s="12" t="s">
        <v>96</v>
      </c>
      <c r="C111" s="62" t="str">
        <f t="shared" si="1"/>
        <v>Quarter2All</v>
      </c>
      <c r="D111" s="1" t="s">
        <v>103</v>
      </c>
    </row>
    <row r="112" spans="1:7" x14ac:dyDescent="0.3">
      <c r="A112" s="4" t="s">
        <v>94</v>
      </c>
      <c r="B112" s="12" t="s">
        <v>97</v>
      </c>
      <c r="C112" s="62" t="str">
        <f t="shared" si="1"/>
        <v>Quarter3All</v>
      </c>
      <c r="D112" s="1" t="s">
        <v>104</v>
      </c>
    </row>
    <row r="113" spans="1:4" x14ac:dyDescent="0.3">
      <c r="A113" s="4" t="s">
        <v>94</v>
      </c>
      <c r="B113" s="12" t="s">
        <v>98</v>
      </c>
      <c r="C113" s="62" t="str">
        <f t="shared" si="1"/>
        <v>Quarter4All</v>
      </c>
      <c r="D113" s="1" t="s">
        <v>105</v>
      </c>
    </row>
    <row r="114" spans="1:4" x14ac:dyDescent="0.3">
      <c r="A114" s="4" t="s">
        <v>94</v>
      </c>
      <c r="B114" s="12" t="s">
        <v>99</v>
      </c>
      <c r="C114" s="62" t="str">
        <f t="shared" si="1"/>
        <v>Quarter5All</v>
      </c>
      <c r="D114" s="1" t="s">
        <v>106</v>
      </c>
    </row>
    <row r="115" spans="1:4" x14ac:dyDescent="0.3">
      <c r="A115" s="4" t="s">
        <v>94</v>
      </c>
      <c r="B115" s="12" t="s">
        <v>100</v>
      </c>
      <c r="C115" s="62" t="str">
        <f t="shared" si="1"/>
        <v>Quarter6All</v>
      </c>
      <c r="D115" s="1" t="s">
        <v>108</v>
      </c>
    </row>
    <row r="116" spans="1:4" x14ac:dyDescent="0.3">
      <c r="A116" s="4" t="s">
        <v>94</v>
      </c>
      <c r="B116" s="12" t="s">
        <v>101</v>
      </c>
      <c r="C116" s="62" t="str">
        <f t="shared" si="1"/>
        <v>Quarter7All</v>
      </c>
      <c r="D116" s="1" t="s">
        <v>107</v>
      </c>
    </row>
    <row r="117" spans="1:4" x14ac:dyDescent="0.3">
      <c r="A117" s="4" t="s">
        <v>109</v>
      </c>
      <c r="B117" s="4" t="s">
        <v>33</v>
      </c>
      <c r="C117" s="62" t="str">
        <f t="shared" si="1"/>
        <v>SlideNameNavigation</v>
      </c>
      <c r="D117" s="5" t="s">
        <v>110</v>
      </c>
    </row>
    <row r="118" spans="1:4" x14ac:dyDescent="0.3">
      <c r="A118" s="4" t="s">
        <v>66</v>
      </c>
      <c r="B118" s="12" t="s">
        <v>114</v>
      </c>
      <c r="C118" s="62" t="str">
        <f t="shared" si="1"/>
        <v>Progress_on_1qGantt1</v>
      </c>
      <c r="D118" s="1">
        <v>10</v>
      </c>
    </row>
    <row r="119" spans="1:4" x14ac:dyDescent="0.3">
      <c r="A119" s="4" t="s">
        <v>66</v>
      </c>
      <c r="B119" s="12" t="s">
        <v>115</v>
      </c>
      <c r="C119" s="62" t="str">
        <f t="shared" si="1"/>
        <v>Progress_on_2qGantt1</v>
      </c>
      <c r="D119" s="1">
        <v>40</v>
      </c>
    </row>
    <row r="120" spans="1:4" x14ac:dyDescent="0.3">
      <c r="A120" s="4" t="s">
        <v>66</v>
      </c>
      <c r="B120" s="12" t="s">
        <v>116</v>
      </c>
      <c r="C120" s="62" t="str">
        <f t="shared" si="1"/>
        <v>Progress_on_3qGantt1</v>
      </c>
      <c r="D120" s="1">
        <v>50</v>
      </c>
    </row>
    <row r="121" spans="1:4" x14ac:dyDescent="0.3">
      <c r="A121" s="4" t="s">
        <v>66</v>
      </c>
      <c r="B121" s="12" t="s">
        <v>117</v>
      </c>
      <c r="C121" s="62" t="str">
        <f t="shared" si="1"/>
        <v>Progress_on_4qGantt1</v>
      </c>
      <c r="D121" s="1">
        <v>80</v>
      </c>
    </row>
    <row r="122" spans="1:4" x14ac:dyDescent="0.3">
      <c r="A122" s="4" t="s">
        <v>66</v>
      </c>
      <c r="B122" s="12" t="s">
        <v>118</v>
      </c>
      <c r="C122" s="62" t="str">
        <f t="shared" si="1"/>
        <v>Progress_on_5qGantt1</v>
      </c>
      <c r="D122" s="1">
        <v>0</v>
      </c>
    </row>
    <row r="123" spans="1:4" x14ac:dyDescent="0.3">
      <c r="A123" s="4" t="s">
        <v>79</v>
      </c>
      <c r="B123" s="12" t="s">
        <v>114</v>
      </c>
      <c r="C123" s="62" t="str">
        <f t="shared" si="1"/>
        <v>Progress_on_1qGantt2</v>
      </c>
      <c r="D123" s="1">
        <v>13</v>
      </c>
    </row>
    <row r="124" spans="1:4" x14ac:dyDescent="0.3">
      <c r="A124" s="4" t="s">
        <v>79</v>
      </c>
      <c r="B124" s="12" t="s">
        <v>115</v>
      </c>
      <c r="C124" s="62" t="str">
        <f t="shared" si="1"/>
        <v>Progress_on_2qGantt2</v>
      </c>
      <c r="D124" s="1">
        <v>20</v>
      </c>
    </row>
    <row r="125" spans="1:4" x14ac:dyDescent="0.3">
      <c r="A125" s="4" t="s">
        <v>79</v>
      </c>
      <c r="B125" s="12" t="s">
        <v>116</v>
      </c>
      <c r="C125" s="62" t="str">
        <f t="shared" si="1"/>
        <v>Progress_on_3qGantt2</v>
      </c>
      <c r="D125" s="1">
        <v>50</v>
      </c>
    </row>
    <row r="126" spans="1:4" x14ac:dyDescent="0.3">
      <c r="A126" s="4" t="s">
        <v>79</v>
      </c>
      <c r="B126" s="12" t="s">
        <v>117</v>
      </c>
      <c r="C126" s="62" t="str">
        <f t="shared" si="1"/>
        <v>Progress_on_4qGantt2</v>
      </c>
      <c r="D126" s="1">
        <v>80</v>
      </c>
    </row>
    <row r="127" spans="1:4" x14ac:dyDescent="0.3">
      <c r="A127" s="4" t="s">
        <v>79</v>
      </c>
      <c r="B127" s="12" t="s">
        <v>118</v>
      </c>
      <c r="C127" s="62" t="str">
        <f t="shared" si="1"/>
        <v>Progress_on_5qGantt2</v>
      </c>
      <c r="D127" s="1">
        <v>90</v>
      </c>
    </row>
    <row r="128" spans="1:4" x14ac:dyDescent="0.3">
      <c r="A128" s="4" t="s">
        <v>86</v>
      </c>
      <c r="B128" s="12" t="s">
        <v>114</v>
      </c>
      <c r="C128" s="62" t="str">
        <f t="shared" si="1"/>
        <v>Progress_on_1qGantt3</v>
      </c>
      <c r="D128" s="1">
        <v>20</v>
      </c>
    </row>
    <row r="129" spans="1:5" x14ac:dyDescent="0.3">
      <c r="A129" s="4" t="s">
        <v>86</v>
      </c>
      <c r="B129" s="12" t="s">
        <v>115</v>
      </c>
      <c r="C129" s="62" t="str">
        <f t="shared" si="1"/>
        <v>Progress_on_2qGantt3</v>
      </c>
      <c r="D129" s="1">
        <v>40</v>
      </c>
    </row>
    <row r="130" spans="1:5" x14ac:dyDescent="0.3">
      <c r="A130" s="4" t="s">
        <v>86</v>
      </c>
      <c r="B130" s="12" t="s">
        <v>116</v>
      </c>
      <c r="C130" s="62" t="str">
        <f t="shared" ref="C130:C143" si="2">B130&amp;""&amp;A130</f>
        <v>Progress_on_3qGantt3</v>
      </c>
      <c r="D130" s="1">
        <v>90</v>
      </c>
    </row>
    <row r="131" spans="1:5" x14ac:dyDescent="0.3">
      <c r="A131" s="4" t="s">
        <v>86</v>
      </c>
      <c r="B131" s="12" t="s">
        <v>117</v>
      </c>
      <c r="C131" s="62" t="str">
        <f t="shared" si="2"/>
        <v>Progress_on_4qGantt3</v>
      </c>
      <c r="D131" s="1">
        <v>100</v>
      </c>
    </row>
    <row r="132" spans="1:5" x14ac:dyDescent="0.3">
      <c r="A132" s="4" t="s">
        <v>86</v>
      </c>
      <c r="B132" s="12" t="s">
        <v>118</v>
      </c>
      <c r="C132" s="62" t="str">
        <f t="shared" si="2"/>
        <v>Progress_on_5qGantt3</v>
      </c>
      <c r="D132" s="1">
        <v>0</v>
      </c>
    </row>
    <row r="133" spans="1:5" x14ac:dyDescent="0.3">
      <c r="A133" s="4" t="s">
        <v>87</v>
      </c>
      <c r="B133" s="12" t="s">
        <v>114</v>
      </c>
      <c r="C133" s="62" t="str">
        <f t="shared" si="2"/>
        <v>Progress_on_1qGantt4</v>
      </c>
      <c r="D133" s="1">
        <v>23</v>
      </c>
    </row>
    <row r="134" spans="1:5" x14ac:dyDescent="0.3">
      <c r="A134" s="4" t="s">
        <v>87</v>
      </c>
      <c r="B134" s="12" t="s">
        <v>115</v>
      </c>
      <c r="C134" s="62" t="str">
        <f t="shared" si="2"/>
        <v>Progress_on_2qGantt4</v>
      </c>
      <c r="D134" s="1">
        <v>25</v>
      </c>
    </row>
    <row r="135" spans="1:5" x14ac:dyDescent="0.3">
      <c r="A135" s="4" t="s">
        <v>87</v>
      </c>
      <c r="B135" s="12" t="s">
        <v>116</v>
      </c>
      <c r="C135" s="62" t="str">
        <f t="shared" si="2"/>
        <v>Progress_on_3qGantt4</v>
      </c>
      <c r="D135" s="1">
        <v>40</v>
      </c>
    </row>
    <row r="136" spans="1:5" x14ac:dyDescent="0.3">
      <c r="A136" s="4" t="s">
        <v>87</v>
      </c>
      <c r="B136" s="12" t="s">
        <v>117</v>
      </c>
      <c r="C136" s="62" t="str">
        <f t="shared" si="2"/>
        <v>Progress_on_4qGantt4</v>
      </c>
      <c r="D136" s="1">
        <v>60</v>
      </c>
    </row>
    <row r="137" spans="1:5" x14ac:dyDescent="0.3">
      <c r="A137" s="4" t="s">
        <v>87</v>
      </c>
      <c r="B137" s="12" t="s">
        <v>118</v>
      </c>
      <c r="C137" s="62" t="str">
        <f t="shared" si="2"/>
        <v>Progress_on_5qGantt4</v>
      </c>
      <c r="D137" s="1">
        <v>0</v>
      </c>
    </row>
    <row r="138" spans="1:5" x14ac:dyDescent="0.3">
      <c r="A138" s="4" t="s">
        <v>88</v>
      </c>
      <c r="B138" s="12" t="s">
        <v>114</v>
      </c>
      <c r="C138" s="62" t="str">
        <f t="shared" si="2"/>
        <v>Progress_on_1qGantt5</v>
      </c>
      <c r="D138" s="1">
        <v>0</v>
      </c>
    </row>
    <row r="139" spans="1:5" x14ac:dyDescent="0.3">
      <c r="A139" s="4" t="s">
        <v>88</v>
      </c>
      <c r="B139" s="12" t="s">
        <v>115</v>
      </c>
      <c r="C139" s="62" t="str">
        <f t="shared" si="2"/>
        <v>Progress_on_2qGantt5</v>
      </c>
      <c r="D139" s="1">
        <v>0</v>
      </c>
    </row>
    <row r="140" spans="1:5" x14ac:dyDescent="0.3">
      <c r="A140" s="4" t="s">
        <v>88</v>
      </c>
      <c r="B140" s="12" t="s">
        <v>116</v>
      </c>
      <c r="C140" s="62" t="str">
        <f t="shared" si="2"/>
        <v>Progress_on_3qGantt5</v>
      </c>
      <c r="D140" s="1">
        <v>50</v>
      </c>
    </row>
    <row r="141" spans="1:5" x14ac:dyDescent="0.3">
      <c r="A141" s="4" t="s">
        <v>88</v>
      </c>
      <c r="B141" s="12" t="s">
        <v>117</v>
      </c>
      <c r="C141" s="62" t="str">
        <f t="shared" si="2"/>
        <v>Progress_on_4qGantt5</v>
      </c>
      <c r="D141" s="1">
        <v>90</v>
      </c>
    </row>
    <row r="142" spans="1:5" x14ac:dyDescent="0.3">
      <c r="A142" s="4" t="s">
        <v>88</v>
      </c>
      <c r="B142" s="12" t="s">
        <v>118</v>
      </c>
      <c r="C142" s="62" t="str">
        <f t="shared" si="2"/>
        <v>Progress_on_5qGantt5</v>
      </c>
      <c r="D142" s="1">
        <v>0</v>
      </c>
    </row>
    <row r="143" spans="1:5" ht="72" x14ac:dyDescent="0.3">
      <c r="A143" s="4">
        <v>2</v>
      </c>
      <c r="B143" s="4" t="s">
        <v>198</v>
      </c>
      <c r="C143" s="62" t="str">
        <f t="shared" si="2"/>
        <v>Fifth_topic2</v>
      </c>
      <c r="D143" s="1" t="s">
        <v>199</v>
      </c>
      <c r="E143" s="54" t="s">
        <v>206</v>
      </c>
    </row>
    <row r="144" spans="1:5" x14ac:dyDescent="0.3">
      <c r="A144" s="4"/>
      <c r="B144" s="4"/>
      <c r="C144" s="62"/>
    </row>
    <row r="145" spans="1:7" x14ac:dyDescent="0.3">
      <c r="A145" s="4"/>
      <c r="B145" s="4"/>
      <c r="C145" s="62"/>
    </row>
    <row r="148" spans="1:7" x14ac:dyDescent="0.3">
      <c r="A148" s="4" t="s">
        <v>88</v>
      </c>
      <c r="B148" s="12" t="s">
        <v>78</v>
      </c>
      <c r="C148" s="62" t="str">
        <f t="shared" ref="C148:C149" si="3">B148&amp;""&amp;A148</f>
        <v>Issue_11Gantt5</v>
      </c>
      <c r="D148" s="4">
        <v>4</v>
      </c>
      <c r="E148" s="4">
        <v>7</v>
      </c>
      <c r="F148" s="4">
        <v>6</v>
      </c>
      <c r="G148" s="11" t="s">
        <v>85</v>
      </c>
    </row>
    <row r="149" spans="1:7" x14ac:dyDescent="0.3">
      <c r="A149" s="4" t="s">
        <v>88</v>
      </c>
      <c r="B149" s="12" t="s">
        <v>78</v>
      </c>
      <c r="C149" s="62" t="str">
        <f t="shared" si="3"/>
        <v>Issue_11Gantt5</v>
      </c>
      <c r="D149" s="4">
        <v>4</v>
      </c>
      <c r="E149" s="4">
        <v>7</v>
      </c>
      <c r="F149" s="4">
        <v>6</v>
      </c>
      <c r="G149" s="11" t="s">
        <v>85</v>
      </c>
    </row>
  </sheetData>
  <autoFilter ref="A1:F149" xr:uid="{C90E08F9-F7C9-4E71-AA19-9FDE065D06ED}">
    <sortState xmlns:xlrd2="http://schemas.microsoft.com/office/spreadsheetml/2017/richdata2" ref="A24:F31">
      <sortCondition ref="B1:B147"/>
    </sortState>
  </autoFilter>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F34BF-D039-47E9-BB00-00A5A16BC9DE}">
  <dimension ref="A1:M34"/>
  <sheetViews>
    <sheetView zoomScale="70" zoomScaleNormal="70" workbookViewId="0">
      <selection activeCell="B2" sqref="B2:B6"/>
    </sheetView>
  </sheetViews>
  <sheetFormatPr defaultRowHeight="14.4" x14ac:dyDescent="0.3"/>
  <cols>
    <col min="2" max="2" width="39.109375" customWidth="1"/>
    <col min="5" max="5" width="9.77734375" customWidth="1"/>
    <col min="11" max="11" width="8.88671875" customWidth="1"/>
    <col min="12" max="12" width="38.21875" customWidth="1"/>
    <col min="13" max="13" width="8.88671875" customWidth="1"/>
  </cols>
  <sheetData>
    <row r="1" spans="1:13" x14ac:dyDescent="0.3">
      <c r="A1" t="s">
        <v>181</v>
      </c>
      <c r="B1" t="str">
        <f>OG!A2</f>
        <v>CORP_CLIENT</v>
      </c>
    </row>
    <row r="2" spans="1:13" x14ac:dyDescent="0.3">
      <c r="A2" t="s">
        <v>182</v>
      </c>
      <c r="B2" t="str">
        <f xml:space="preserve"> OG!A3</f>
        <v>Платформенные работы</v>
      </c>
      <c r="C2">
        <f>MONTH(OG!B3)</f>
        <v>8</v>
      </c>
      <c r="D2">
        <f>MONTH(OG!C3)</f>
        <v>8</v>
      </c>
      <c r="E2">
        <f>INDEX($M$5:$M$90,MATCH(B2,$L$5:$L$90,0))</f>
        <v>1</v>
      </c>
    </row>
    <row r="3" spans="1:13" x14ac:dyDescent="0.3">
      <c r="A3" t="s">
        <v>183</v>
      </c>
      <c r="B3" t="str">
        <f xml:space="preserve"> OG!A4</f>
        <v>Куча, маппинг, сегментация</v>
      </c>
      <c r="C3">
        <f>MONTH(OG!B4)</f>
        <v>4</v>
      </c>
      <c r="D3">
        <f>MONTH(OG!C4)</f>
        <v>6</v>
      </c>
      <c r="E3">
        <f t="shared" ref="E3:E5" si="0">INDEX($M$5:$M$12,MATCH(B3,$L$5:$L$12,0))</f>
        <v>4</v>
      </c>
    </row>
    <row r="4" spans="1:13" x14ac:dyDescent="0.3">
      <c r="A4" t="s">
        <v>184</v>
      </c>
      <c r="B4" t="str">
        <f xml:space="preserve"> OG!A5</f>
        <v>Фриз основных атрибутов</v>
      </c>
      <c r="C4">
        <f>MONTH(OG!B5)</f>
        <v>5</v>
      </c>
      <c r="D4">
        <f>MONTH(OG!C5)</f>
        <v>8</v>
      </c>
      <c r="E4">
        <f t="shared" si="0"/>
        <v>4</v>
      </c>
    </row>
    <row r="5" spans="1:13" x14ac:dyDescent="0.3">
      <c r="A5" t="s">
        <v>185</v>
      </c>
      <c r="B5" t="str">
        <f xml:space="preserve"> OG!A6</f>
        <v>Подключение дополнительных источников</v>
      </c>
      <c r="C5">
        <f>MONTH(OG!B6)</f>
        <v>7</v>
      </c>
      <c r="D5">
        <f>MONTH(OG!C6)</f>
        <v>8</v>
      </c>
      <c r="E5">
        <f t="shared" si="0"/>
        <v>6</v>
      </c>
      <c r="L5" t="s">
        <v>129</v>
      </c>
      <c r="M5" s="50">
        <v>1</v>
      </c>
    </row>
    <row r="6" spans="1:13" x14ac:dyDescent="0.3">
      <c r="A6" t="s">
        <v>186</v>
      </c>
      <c r="B6" t="str">
        <f xml:space="preserve"> OG!A7</f>
        <v>Реализация распределения по ОУ</v>
      </c>
      <c r="C6">
        <f>MONTH(OG!B7)</f>
        <v>9</v>
      </c>
      <c r="D6">
        <f>MONTH(OG!C7)</f>
        <v>9</v>
      </c>
      <c r="E6">
        <f>INDEX($M$5:$M$12,MATCH(B6,$L$5:$L$12,0))</f>
        <v>4</v>
      </c>
      <c r="L6" t="s">
        <v>130</v>
      </c>
      <c r="M6" s="51">
        <v>4</v>
      </c>
    </row>
    <row r="7" spans="1:13" x14ac:dyDescent="0.3">
      <c r="A7" t="s">
        <v>187</v>
      </c>
      <c r="L7" t="s">
        <v>133</v>
      </c>
      <c r="M7" s="51">
        <v>4</v>
      </c>
    </row>
    <row r="8" spans="1:13" x14ac:dyDescent="0.3">
      <c r="A8" t="s">
        <v>193</v>
      </c>
      <c r="B8" t="str">
        <f>OG!A9</f>
        <v>PL</v>
      </c>
      <c r="L8" t="s">
        <v>135</v>
      </c>
      <c r="M8" s="19">
        <v>6</v>
      </c>
    </row>
    <row r="9" spans="1:13" x14ac:dyDescent="0.3">
      <c r="A9" t="s">
        <v>188</v>
      </c>
      <c r="B9" s="41" t="str">
        <f>OG!A10</f>
        <v>Платформенные работы</v>
      </c>
      <c r="C9">
        <f>MONTH(OG!B10)</f>
        <v>9</v>
      </c>
      <c r="D9">
        <f>MONTH(OG!C10)</f>
        <v>9</v>
      </c>
      <c r="E9">
        <f>INDEX($M$5:$M$77,MATCH(B9,$L$5:$L$77,0))</f>
        <v>1</v>
      </c>
      <c r="L9" s="41" t="s">
        <v>136</v>
      </c>
      <c r="M9" s="17">
        <v>4</v>
      </c>
    </row>
    <row r="10" spans="1:13" x14ac:dyDescent="0.3">
      <c r="A10" t="s">
        <v>189</v>
      </c>
      <c r="B10" s="41" t="str">
        <f>OG!A11</f>
        <v>Антифриз ДС_010 и DMPLACC из АХД</v>
      </c>
      <c r="C10">
        <f>MONTH(OG!B11)</f>
        <v>7</v>
      </c>
      <c r="D10">
        <f>MONTH(OG!C11)</f>
        <v>7</v>
      </c>
      <c r="E10">
        <f t="shared" ref="E10:E22" si="1">INDEX($M$5:$M$77,MATCH(B10,$L$5:$L$77,0))</f>
        <v>4</v>
      </c>
      <c r="L10" t="s">
        <v>84</v>
      </c>
      <c r="M10" s="51">
        <v>4</v>
      </c>
    </row>
    <row r="11" spans="1:13" x14ac:dyDescent="0.3">
      <c r="A11" t="s">
        <v>190</v>
      </c>
      <c r="B11" s="41" t="str">
        <f>OG!A13</f>
        <v>Витрины комиссий</v>
      </c>
      <c r="C11">
        <f>MONTH(OG!B12)</f>
        <v>1</v>
      </c>
      <c r="D11">
        <f>MONTH(OG!C12)</f>
        <v>1</v>
      </c>
      <c r="E11">
        <f t="shared" si="1"/>
        <v>1</v>
      </c>
      <c r="L11" s="4" t="s">
        <v>83</v>
      </c>
      <c r="M11" s="17">
        <v>4</v>
      </c>
    </row>
    <row r="12" spans="1:13" x14ac:dyDescent="0.3">
      <c r="A12" t="s">
        <v>191</v>
      </c>
      <c r="B12" s="41" t="str">
        <f>OG!A14</f>
        <v>Витрины Дебиторской задолженности</v>
      </c>
      <c r="C12">
        <f>MONTH(OG!B13)</f>
        <v>7</v>
      </c>
      <c r="D12">
        <f>MONTH(OG!C13)</f>
        <v>8</v>
      </c>
      <c r="E12">
        <f>INDEX($M$5:$M$77,MATCH(B12,$L$5:$L$77,0))</f>
        <v>1</v>
      </c>
      <c r="L12" t="s">
        <v>149</v>
      </c>
      <c r="M12" s="52">
        <v>3</v>
      </c>
    </row>
    <row r="13" spans="1:13" x14ac:dyDescent="0.3">
      <c r="A13" t="s">
        <v>192</v>
      </c>
      <c r="B13" s="41" t="str">
        <f>OG!A15</f>
        <v>GL</v>
      </c>
      <c r="C13">
        <f>MONTH(OG!B14)</f>
        <v>8</v>
      </c>
      <c r="D13">
        <f>MONTH(OG!C14)</f>
        <v>9</v>
      </c>
      <c r="E13">
        <f>INDEX($M$5:$M$77,MATCH(B13,$L$5:$L$77,0))</f>
        <v>3</v>
      </c>
      <c r="L13" t="s">
        <v>80</v>
      </c>
      <c r="M13" s="50">
        <v>1</v>
      </c>
    </row>
    <row r="14" spans="1:13" x14ac:dyDescent="0.3">
      <c r="A14" t="s">
        <v>200</v>
      </c>
      <c r="B14" s="41" t="str">
        <f>OG!A16</f>
        <v>Витрины ПП ЮЛ</v>
      </c>
      <c r="C14">
        <f>MONTH(OG!B15)</f>
        <v>9</v>
      </c>
      <c r="D14">
        <f>MONTH(OG!C15)</f>
        <v>9</v>
      </c>
      <c r="E14" t="e">
        <f t="shared" ref="E14:E19" si="2">INDEX($M$5:$M$77,MATCH(B14,$L$5:$L$77,0))</f>
        <v>#N/A</v>
      </c>
      <c r="L14" t="s">
        <v>155</v>
      </c>
      <c r="M14" s="52">
        <v>3</v>
      </c>
    </row>
    <row r="15" spans="1:13" x14ac:dyDescent="0.3">
      <c r="B15" s="41"/>
      <c r="L15" t="s">
        <v>147</v>
      </c>
      <c r="M15" s="52">
        <v>3</v>
      </c>
    </row>
    <row r="16" spans="1:13" x14ac:dyDescent="0.3">
      <c r="B16" s="41" t="str">
        <f>OG!A18</f>
        <v>Витрины (Д)</v>
      </c>
      <c r="C16">
        <f>MONTH(OG!B17)</f>
        <v>1</v>
      </c>
      <c r="D16">
        <f>MONTH(OG!C17)</f>
        <v>1</v>
      </c>
      <c r="E16">
        <f t="shared" si="2"/>
        <v>3</v>
      </c>
      <c r="L16" t="s">
        <v>157</v>
      </c>
      <c r="M16" s="52">
        <v>3</v>
      </c>
    </row>
    <row r="17" spans="2:13" x14ac:dyDescent="0.3">
      <c r="B17" s="41" t="str">
        <f>OG!A19</f>
        <v>Витрины (М)</v>
      </c>
      <c r="C17">
        <f>MONTH(OG!B18)</f>
        <v>8</v>
      </c>
      <c r="D17">
        <f>MONTH(OG!C18)</f>
        <v>9</v>
      </c>
      <c r="E17" t="e">
        <f t="shared" si="2"/>
        <v>#N/A</v>
      </c>
      <c r="L17" t="s">
        <v>162</v>
      </c>
      <c r="M17" s="52">
        <v>3</v>
      </c>
    </row>
    <row r="18" spans="2:13" x14ac:dyDescent="0.3">
      <c r="E18" t="e">
        <f t="shared" si="2"/>
        <v>#N/A</v>
      </c>
      <c r="L18" t="s">
        <v>166</v>
      </c>
      <c r="M18" s="17">
        <v>4</v>
      </c>
    </row>
    <row r="19" spans="2:13" x14ac:dyDescent="0.3">
      <c r="E19" t="e">
        <f t="shared" si="2"/>
        <v>#N/A</v>
      </c>
      <c r="L19" t="s">
        <v>164</v>
      </c>
      <c r="M19" s="51">
        <v>4</v>
      </c>
    </row>
    <row r="20" spans="2:13" x14ac:dyDescent="0.3">
      <c r="E20" t="e">
        <f t="shared" si="1"/>
        <v>#N/A</v>
      </c>
      <c r="L20" t="s">
        <v>194</v>
      </c>
      <c r="M20" s="51">
        <v>4</v>
      </c>
    </row>
    <row r="21" spans="2:13" x14ac:dyDescent="0.3">
      <c r="E21" t="e">
        <f t="shared" si="1"/>
        <v>#N/A</v>
      </c>
      <c r="L21" t="s">
        <v>171</v>
      </c>
      <c r="M21" s="52">
        <v>3</v>
      </c>
    </row>
    <row r="22" spans="2:13" x14ac:dyDescent="0.3">
      <c r="E22" t="e">
        <f t="shared" si="1"/>
        <v>#N/A</v>
      </c>
      <c r="L22" t="s">
        <v>170</v>
      </c>
      <c r="M22" s="17">
        <v>4</v>
      </c>
    </row>
    <row r="23" spans="2:13" x14ac:dyDescent="0.3">
      <c r="L23" t="s">
        <v>172</v>
      </c>
      <c r="M23" s="17">
        <v>4</v>
      </c>
    </row>
    <row r="24" spans="2:13" x14ac:dyDescent="0.3">
      <c r="L24" t="s">
        <v>177</v>
      </c>
      <c r="M24" s="19">
        <v>6</v>
      </c>
    </row>
    <row r="25" spans="2:13" x14ac:dyDescent="0.3">
      <c r="L25" t="s">
        <v>175</v>
      </c>
      <c r="M25" s="51">
        <v>4</v>
      </c>
    </row>
    <row r="26" spans="2:13" x14ac:dyDescent="0.3">
      <c r="L26" t="s">
        <v>195</v>
      </c>
      <c r="M26" s="17">
        <v>4</v>
      </c>
    </row>
    <row r="27" spans="2:13" x14ac:dyDescent="0.3">
      <c r="L27" t="s">
        <v>196</v>
      </c>
      <c r="M27" s="17">
        <v>4</v>
      </c>
    </row>
    <row r="28" spans="2:13" x14ac:dyDescent="0.3">
      <c r="L28" t="s">
        <v>82</v>
      </c>
      <c r="M28" s="16">
        <v>3</v>
      </c>
    </row>
    <row r="29" spans="2:13" x14ac:dyDescent="0.3">
      <c r="L29" t="s">
        <v>141</v>
      </c>
      <c r="M29" s="50">
        <v>1</v>
      </c>
    </row>
    <row r="30" spans="2:13" x14ac:dyDescent="0.3">
      <c r="L30" t="s">
        <v>144</v>
      </c>
      <c r="M30" s="52">
        <v>3</v>
      </c>
    </row>
    <row r="31" spans="2:13" x14ac:dyDescent="0.3">
      <c r="L31" t="s">
        <v>132</v>
      </c>
      <c r="M31" s="17">
        <v>4</v>
      </c>
    </row>
    <row r="32" spans="2:13" x14ac:dyDescent="0.3">
      <c r="L32" s="41" t="s">
        <v>138</v>
      </c>
      <c r="M32" s="51">
        <v>4</v>
      </c>
    </row>
    <row r="33" spans="12:13" x14ac:dyDescent="0.3">
      <c r="L33" s="41" t="s">
        <v>143</v>
      </c>
      <c r="M33" s="50">
        <v>1</v>
      </c>
    </row>
    <row r="34" spans="12:13" x14ac:dyDescent="0.3">
      <c r="L34" s="41" t="s">
        <v>205</v>
      </c>
      <c r="M34" s="50">
        <v>1</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1298F-009C-4411-9C8D-7C5FF7D33B5D}">
  <dimension ref="A1:X93"/>
  <sheetViews>
    <sheetView zoomScale="85" zoomScaleNormal="85" workbookViewId="0">
      <selection activeCell="S7" sqref="S7"/>
    </sheetView>
  </sheetViews>
  <sheetFormatPr defaultRowHeight="14.4" x14ac:dyDescent="0.3"/>
  <cols>
    <col min="1" max="1" width="48.5546875" customWidth="1"/>
    <col min="2" max="2" width="10.33203125" customWidth="1"/>
    <col min="3" max="3" width="11.21875" customWidth="1"/>
    <col min="4" max="4" width="21.109375" customWidth="1"/>
    <col min="5" max="5" width="27.88671875" customWidth="1"/>
    <col min="6" max="6" width="20.21875" customWidth="1"/>
    <col min="21" max="21" width="13.33203125" customWidth="1"/>
  </cols>
  <sheetData>
    <row r="1" spans="1:24" ht="15.6" x14ac:dyDescent="0.3">
      <c r="A1" s="37" t="s">
        <v>119</v>
      </c>
      <c r="B1" s="38" t="s">
        <v>120</v>
      </c>
      <c r="C1" s="38" t="s">
        <v>121</v>
      </c>
      <c r="D1" s="38" t="s">
        <v>122</v>
      </c>
      <c r="E1" s="38" t="s">
        <v>123</v>
      </c>
      <c r="F1" s="27"/>
      <c r="G1" s="66" t="s">
        <v>124</v>
      </c>
      <c r="H1" s="67"/>
      <c r="I1" s="68"/>
      <c r="J1" s="66" t="s">
        <v>125</v>
      </c>
      <c r="K1" s="67"/>
      <c r="L1" s="68"/>
      <c r="M1" s="66" t="s">
        <v>126</v>
      </c>
      <c r="N1" s="67"/>
      <c r="O1" s="68"/>
      <c r="P1" s="66" t="s">
        <v>127</v>
      </c>
      <c r="Q1" s="67"/>
      <c r="R1" s="68"/>
    </row>
    <row r="2" spans="1:24" ht="15.6" x14ac:dyDescent="0.3">
      <c r="A2" s="39" t="s">
        <v>128</v>
      </c>
      <c r="B2" s="40"/>
      <c r="C2" s="40"/>
      <c r="D2" s="27"/>
      <c r="E2" s="27"/>
      <c r="F2" s="27"/>
      <c r="G2" s="35">
        <v>1</v>
      </c>
      <c r="H2" s="35">
        <v>2</v>
      </c>
      <c r="I2" s="35">
        <v>3</v>
      </c>
      <c r="J2" s="35">
        <v>4</v>
      </c>
      <c r="K2" s="35">
        <v>5</v>
      </c>
      <c r="L2" s="35">
        <v>6</v>
      </c>
      <c r="M2" s="35">
        <v>7</v>
      </c>
      <c r="N2" s="35">
        <v>8</v>
      </c>
      <c r="O2" s="35">
        <v>9</v>
      </c>
      <c r="P2" s="35">
        <v>10</v>
      </c>
      <c r="Q2" s="35">
        <v>11</v>
      </c>
      <c r="R2" s="35">
        <v>12</v>
      </c>
      <c r="W2" t="s">
        <v>204</v>
      </c>
      <c r="X2">
        <f>COUNT(G3:R3)</f>
        <v>2</v>
      </c>
    </row>
    <row r="3" spans="1:24" ht="15.6" x14ac:dyDescent="0.3">
      <c r="A3" s="41" t="s">
        <v>129</v>
      </c>
      <c r="B3" s="42">
        <v>44774</v>
      </c>
      <c r="C3" s="42">
        <v>44804</v>
      </c>
      <c r="D3" s="27"/>
      <c r="E3" s="27"/>
      <c r="F3" s="34" t="s">
        <v>129</v>
      </c>
      <c r="G3" s="27"/>
      <c r="H3" s="27"/>
      <c r="I3" s="27"/>
      <c r="J3" s="36"/>
      <c r="K3" s="36"/>
      <c r="L3" s="36"/>
      <c r="M3" s="36"/>
      <c r="N3" s="27">
        <v>1</v>
      </c>
      <c r="O3" s="27"/>
      <c r="P3" s="27"/>
      <c r="Q3" s="27"/>
      <c r="R3" s="27">
        <v>0</v>
      </c>
      <c r="S3" t="str">
        <f>G3&amp;H3&amp;I3&amp;J3&amp;K3&amp;L3&amp;M3&amp;N3&amp;O3&amp;P3&amp;Q3&amp;R3</f>
        <v>10</v>
      </c>
      <c r="U3">
        <f t="shared" ref="U3:U7" si="0">MATCH(1,G3:R3,)</f>
        <v>8</v>
      </c>
      <c r="W3" t="s">
        <v>197</v>
      </c>
      <c r="X3" s="53">
        <f>MIN(U3:U7)</f>
        <v>4</v>
      </c>
    </row>
    <row r="4" spans="1:24" ht="15.6" x14ac:dyDescent="0.3">
      <c r="A4" s="41" t="s">
        <v>130</v>
      </c>
      <c r="B4" s="42">
        <v>44652</v>
      </c>
      <c r="C4" s="42">
        <v>44742</v>
      </c>
      <c r="D4" s="43">
        <v>1</v>
      </c>
      <c r="E4" s="65" t="s">
        <v>131</v>
      </c>
      <c r="F4" s="21" t="s">
        <v>132</v>
      </c>
      <c r="G4" s="36">
        <v>0</v>
      </c>
      <c r="H4" s="36">
        <v>0</v>
      </c>
      <c r="I4" s="36">
        <v>0</v>
      </c>
      <c r="J4" s="44">
        <v>1</v>
      </c>
      <c r="K4" s="44">
        <v>1</v>
      </c>
      <c r="L4" s="44">
        <v>1</v>
      </c>
      <c r="M4" s="36">
        <v>0</v>
      </c>
      <c r="N4" s="36">
        <v>0</v>
      </c>
      <c r="O4" s="36">
        <v>0</v>
      </c>
      <c r="P4" s="36">
        <v>0</v>
      </c>
      <c r="Q4" s="36">
        <v>0</v>
      </c>
      <c r="R4" s="36">
        <v>0</v>
      </c>
      <c r="S4" t="str">
        <f t="shared" ref="S4:S7" si="1">G4&amp;H4&amp;I4&amp;J4&amp;K4&amp;L4&amp;M4&amp;N4&amp;O4&amp;P4&amp;Q4&amp;R4</f>
        <v>000111000000</v>
      </c>
      <c r="U4">
        <f t="shared" si="0"/>
        <v>4</v>
      </c>
      <c r="W4" t="s">
        <v>201</v>
      </c>
      <c r="X4">
        <f>MAX(U3:U7)</f>
        <v>9</v>
      </c>
    </row>
    <row r="5" spans="1:24" ht="15.6" x14ac:dyDescent="0.3">
      <c r="A5" s="41" t="s">
        <v>133</v>
      </c>
      <c r="B5" s="42">
        <v>44682</v>
      </c>
      <c r="C5" s="42">
        <v>44788</v>
      </c>
      <c r="D5" s="43">
        <v>0.6</v>
      </c>
      <c r="E5" s="65"/>
      <c r="F5" s="21" t="s">
        <v>134</v>
      </c>
      <c r="G5" s="36">
        <v>0</v>
      </c>
      <c r="H5" s="36">
        <v>0</v>
      </c>
      <c r="I5" s="36">
        <v>0</v>
      </c>
      <c r="J5" s="36">
        <v>0</v>
      </c>
      <c r="K5" s="36">
        <v>1</v>
      </c>
      <c r="L5" s="36">
        <v>1</v>
      </c>
      <c r="M5" s="44">
        <v>1</v>
      </c>
      <c r="N5" s="44">
        <v>1</v>
      </c>
      <c r="O5" s="36">
        <v>0</v>
      </c>
      <c r="P5" s="36">
        <v>0</v>
      </c>
      <c r="Q5" s="36">
        <v>0</v>
      </c>
      <c r="R5" s="36">
        <v>0</v>
      </c>
      <c r="S5" t="str">
        <f t="shared" si="1"/>
        <v>000011110000</v>
      </c>
      <c r="U5">
        <f t="shared" si="0"/>
        <v>5</v>
      </c>
      <c r="W5" t="s">
        <v>202</v>
      </c>
      <c r="X5">
        <f>X4-X3</f>
        <v>5</v>
      </c>
    </row>
    <row r="6" spans="1:24" ht="15.6" x14ac:dyDescent="0.3">
      <c r="A6" s="41" t="s">
        <v>135</v>
      </c>
      <c r="B6" s="31">
        <v>44743</v>
      </c>
      <c r="C6" s="31">
        <v>44804</v>
      </c>
      <c r="D6" s="43">
        <v>0.4</v>
      </c>
      <c r="E6" s="27"/>
      <c r="F6" s="21" t="s">
        <v>85</v>
      </c>
      <c r="G6" s="36">
        <v>0</v>
      </c>
      <c r="H6" s="36">
        <v>0</v>
      </c>
      <c r="I6" s="36">
        <v>0</v>
      </c>
      <c r="J6" s="36">
        <v>0</v>
      </c>
      <c r="K6" s="36">
        <v>0</v>
      </c>
      <c r="L6" s="36">
        <v>0</v>
      </c>
      <c r="M6" s="36">
        <v>1</v>
      </c>
      <c r="N6" s="36">
        <v>1</v>
      </c>
      <c r="O6" s="36">
        <v>0</v>
      </c>
      <c r="P6" s="36">
        <v>0</v>
      </c>
      <c r="Q6" s="36">
        <v>0</v>
      </c>
      <c r="R6" s="36">
        <v>0</v>
      </c>
      <c r="S6" t="str">
        <f t="shared" si="1"/>
        <v>000000110000</v>
      </c>
      <c r="U6">
        <f t="shared" si="0"/>
        <v>7</v>
      </c>
      <c r="W6" t="s">
        <v>203</v>
      </c>
    </row>
    <row r="7" spans="1:24" ht="15.6" x14ac:dyDescent="0.3">
      <c r="A7" s="41" t="s">
        <v>136</v>
      </c>
      <c r="B7" s="42">
        <v>44805</v>
      </c>
      <c r="C7" s="42">
        <v>44834</v>
      </c>
      <c r="D7" s="27"/>
      <c r="E7" s="27"/>
      <c r="F7" s="21" t="s">
        <v>132</v>
      </c>
      <c r="G7" s="36">
        <v>0</v>
      </c>
      <c r="H7" s="36">
        <v>0</v>
      </c>
      <c r="I7" s="36">
        <v>0</v>
      </c>
      <c r="J7" s="36">
        <v>0</v>
      </c>
      <c r="K7" s="36">
        <v>0</v>
      </c>
      <c r="L7" s="36">
        <v>0</v>
      </c>
      <c r="M7" s="36">
        <v>0</v>
      </c>
      <c r="N7" s="36">
        <v>0</v>
      </c>
      <c r="O7" s="36">
        <v>1</v>
      </c>
      <c r="P7" s="36">
        <v>0</v>
      </c>
      <c r="Q7" s="36">
        <v>0</v>
      </c>
      <c r="R7" s="36">
        <v>0</v>
      </c>
      <c r="S7" t="str">
        <f t="shared" si="1"/>
        <v>000000001000</v>
      </c>
      <c r="U7">
        <f t="shared" si="0"/>
        <v>9</v>
      </c>
    </row>
    <row r="8" spans="1:24" ht="15.6" x14ac:dyDescent="0.3">
      <c r="A8" s="28"/>
      <c r="B8" s="32"/>
      <c r="C8" s="32"/>
      <c r="D8" s="27"/>
      <c r="E8" s="27"/>
      <c r="F8" s="27"/>
      <c r="G8" s="36"/>
      <c r="H8" s="36"/>
      <c r="I8" s="36"/>
      <c r="J8" s="36"/>
      <c r="K8" s="36"/>
      <c r="L8" s="36"/>
      <c r="M8" s="36"/>
      <c r="N8" s="36"/>
      <c r="O8" s="36"/>
      <c r="P8" s="36"/>
      <c r="Q8" s="36"/>
      <c r="R8" s="36"/>
    </row>
    <row r="9" spans="1:24" ht="15.6" x14ac:dyDescent="0.3">
      <c r="A9" s="39" t="s">
        <v>137</v>
      </c>
      <c r="B9" s="40"/>
      <c r="C9" s="40"/>
      <c r="D9" s="27"/>
      <c r="E9" s="27"/>
      <c r="F9" s="27"/>
      <c r="G9" s="47"/>
      <c r="H9" s="47"/>
      <c r="I9" s="47"/>
      <c r="J9" s="47"/>
      <c r="K9" s="47"/>
      <c r="L9" s="47"/>
      <c r="M9" s="47"/>
      <c r="N9" s="47"/>
      <c r="O9" s="48"/>
      <c r="P9" s="47"/>
      <c r="Q9" s="47"/>
      <c r="R9" s="47"/>
    </row>
    <row r="10" spans="1:24" ht="15.6" x14ac:dyDescent="0.3">
      <c r="A10" s="41" t="s">
        <v>129</v>
      </c>
      <c r="B10" s="31">
        <v>44805</v>
      </c>
      <c r="C10" s="31">
        <v>44834</v>
      </c>
      <c r="D10" s="21" t="s">
        <v>129</v>
      </c>
      <c r="E10" s="27"/>
      <c r="F10" s="45" t="s">
        <v>129</v>
      </c>
      <c r="G10" s="27">
        <v>0</v>
      </c>
      <c r="H10" s="27">
        <v>0</v>
      </c>
      <c r="I10" s="27">
        <v>0</v>
      </c>
      <c r="J10" s="27">
        <v>0</v>
      </c>
      <c r="K10" s="27">
        <v>0</v>
      </c>
      <c r="L10" s="27">
        <v>0</v>
      </c>
      <c r="M10" s="27">
        <v>0</v>
      </c>
      <c r="N10" s="27">
        <v>0</v>
      </c>
      <c r="O10" s="48">
        <v>1</v>
      </c>
      <c r="P10" s="27">
        <v>0</v>
      </c>
      <c r="Q10" s="27">
        <v>0</v>
      </c>
      <c r="R10" s="27">
        <v>0</v>
      </c>
    </row>
    <row r="11" spans="1:24" ht="15.6" x14ac:dyDescent="0.3">
      <c r="A11" s="41" t="s">
        <v>138</v>
      </c>
      <c r="B11" s="31">
        <v>44743</v>
      </c>
      <c r="C11" s="33">
        <v>44773</v>
      </c>
      <c r="D11" s="43">
        <v>0.7</v>
      </c>
      <c r="E11" s="27" t="s">
        <v>139</v>
      </c>
      <c r="F11" s="21" t="s">
        <v>134</v>
      </c>
      <c r="G11" s="27">
        <v>0</v>
      </c>
      <c r="H11" s="27">
        <v>0</v>
      </c>
      <c r="I11" s="27">
        <v>0</v>
      </c>
      <c r="J11" s="27">
        <v>0</v>
      </c>
      <c r="K11" s="27">
        <v>0</v>
      </c>
      <c r="L11" s="27">
        <v>0</v>
      </c>
      <c r="M11" s="48">
        <v>1</v>
      </c>
      <c r="N11" s="27">
        <v>0</v>
      </c>
      <c r="O11" s="27">
        <v>0</v>
      </c>
      <c r="P11" s="27">
        <v>0</v>
      </c>
      <c r="Q11" s="27">
        <v>0</v>
      </c>
      <c r="R11" s="27">
        <v>0</v>
      </c>
    </row>
    <row r="12" spans="1:24" ht="15.6" x14ac:dyDescent="0.3">
      <c r="A12" s="46" t="s">
        <v>140</v>
      </c>
      <c r="B12" s="42"/>
      <c r="C12" s="42"/>
      <c r="D12" s="27"/>
      <c r="E12" s="27"/>
      <c r="F12" s="27"/>
      <c r="G12" s="48"/>
      <c r="H12" s="48"/>
      <c r="I12" s="48"/>
      <c r="J12" s="48"/>
      <c r="K12" s="48"/>
      <c r="L12" s="48"/>
      <c r="M12" s="48">
        <v>1</v>
      </c>
      <c r="N12" s="48">
        <v>1</v>
      </c>
      <c r="O12" s="48"/>
      <c r="P12" s="48"/>
      <c r="Q12" s="48"/>
      <c r="R12" s="48"/>
    </row>
    <row r="13" spans="1:24" ht="15.6" x14ac:dyDescent="0.3">
      <c r="A13" s="41" t="s">
        <v>141</v>
      </c>
      <c r="B13" s="33">
        <v>44767</v>
      </c>
      <c r="C13" s="42">
        <v>44788</v>
      </c>
      <c r="D13" s="27"/>
      <c r="E13" s="27" t="s">
        <v>142</v>
      </c>
      <c r="F13" s="21" t="s">
        <v>81</v>
      </c>
      <c r="G13" s="27">
        <v>0</v>
      </c>
      <c r="H13" s="27">
        <v>0</v>
      </c>
      <c r="I13" s="27">
        <v>0</v>
      </c>
      <c r="J13" s="27">
        <v>0</v>
      </c>
      <c r="K13" s="27">
        <v>0</v>
      </c>
      <c r="L13" s="27">
        <v>0</v>
      </c>
      <c r="M13" s="27">
        <v>0</v>
      </c>
      <c r="N13" s="48">
        <v>1</v>
      </c>
      <c r="O13" s="48">
        <v>1</v>
      </c>
      <c r="P13" s="27">
        <v>0</v>
      </c>
      <c r="Q13" s="27">
        <v>0</v>
      </c>
      <c r="R13" s="27">
        <v>0</v>
      </c>
    </row>
    <row r="14" spans="1:24" ht="15.6" x14ac:dyDescent="0.3">
      <c r="A14" s="41" t="s">
        <v>143</v>
      </c>
      <c r="B14" s="42">
        <v>44789</v>
      </c>
      <c r="C14" s="42">
        <v>44814</v>
      </c>
      <c r="D14" s="27"/>
      <c r="E14" s="27"/>
      <c r="F14" s="21" t="s">
        <v>81</v>
      </c>
      <c r="G14" s="27">
        <v>0</v>
      </c>
      <c r="H14" s="27">
        <v>0</v>
      </c>
      <c r="I14" s="27">
        <v>0</v>
      </c>
      <c r="J14" s="27">
        <v>0</v>
      </c>
      <c r="K14" s="27">
        <v>0</v>
      </c>
      <c r="L14" s="27">
        <v>0</v>
      </c>
      <c r="M14" s="27">
        <v>0</v>
      </c>
      <c r="N14" s="27">
        <v>0</v>
      </c>
      <c r="O14" s="48">
        <v>1</v>
      </c>
      <c r="P14" s="27">
        <v>0</v>
      </c>
      <c r="Q14" s="27">
        <v>0</v>
      </c>
      <c r="R14" s="27">
        <v>0</v>
      </c>
    </row>
    <row r="15" spans="1:24" ht="15.6" x14ac:dyDescent="0.3">
      <c r="A15" s="41" t="s">
        <v>144</v>
      </c>
      <c r="B15" s="42">
        <v>44814</v>
      </c>
      <c r="C15" s="42">
        <v>44824</v>
      </c>
      <c r="D15" s="27"/>
      <c r="E15" s="27"/>
      <c r="F15" s="21" t="s">
        <v>132</v>
      </c>
      <c r="G15" s="27">
        <v>0</v>
      </c>
      <c r="H15" s="27">
        <v>0</v>
      </c>
      <c r="I15" s="27">
        <v>0</v>
      </c>
      <c r="J15" s="27">
        <v>0</v>
      </c>
      <c r="K15" s="27">
        <v>0</v>
      </c>
      <c r="L15" s="27">
        <v>0</v>
      </c>
      <c r="M15" s="27">
        <v>0</v>
      </c>
      <c r="N15" s="27">
        <v>0</v>
      </c>
      <c r="O15" s="27">
        <v>0</v>
      </c>
      <c r="P15" s="27">
        <v>0</v>
      </c>
      <c r="Q15" s="48">
        <v>1</v>
      </c>
      <c r="R15" s="27">
        <v>0</v>
      </c>
    </row>
    <row r="16" spans="1:24" ht="15.6" x14ac:dyDescent="0.3">
      <c r="A16" s="41" t="s">
        <v>145</v>
      </c>
      <c r="B16" s="42">
        <v>44866</v>
      </c>
      <c r="C16" s="42">
        <v>44895</v>
      </c>
      <c r="D16" s="27"/>
      <c r="E16" s="27"/>
      <c r="F16" s="21" t="s">
        <v>81</v>
      </c>
      <c r="G16" s="27">
        <v>0</v>
      </c>
      <c r="H16" s="27">
        <v>0</v>
      </c>
      <c r="I16" s="27">
        <v>0</v>
      </c>
      <c r="J16" s="27">
        <v>0</v>
      </c>
      <c r="K16" s="27">
        <v>0</v>
      </c>
      <c r="L16" s="27">
        <v>0</v>
      </c>
      <c r="M16" s="27">
        <v>0</v>
      </c>
      <c r="N16" s="27">
        <v>0</v>
      </c>
      <c r="O16" s="27">
        <v>0</v>
      </c>
      <c r="P16" s="27">
        <v>0</v>
      </c>
      <c r="Q16" s="27">
        <v>0</v>
      </c>
      <c r="R16" s="27">
        <v>0</v>
      </c>
    </row>
    <row r="17" spans="1:18" ht="15.6" x14ac:dyDescent="0.3">
      <c r="A17" s="46" t="s">
        <v>146</v>
      </c>
      <c r="B17" s="42"/>
      <c r="C17" s="42"/>
      <c r="D17" s="27"/>
      <c r="E17" s="27"/>
      <c r="F17" s="27"/>
      <c r="G17" s="48"/>
      <c r="H17" s="48"/>
      <c r="I17" s="48"/>
      <c r="J17" s="48"/>
      <c r="K17" s="48"/>
      <c r="L17" s="48"/>
      <c r="M17" s="48">
        <v>1</v>
      </c>
      <c r="N17" s="48">
        <v>1</v>
      </c>
      <c r="O17" s="48">
        <v>1</v>
      </c>
      <c r="P17" s="48"/>
      <c r="Q17" s="48"/>
      <c r="R17" s="48"/>
    </row>
    <row r="18" spans="1:18" ht="15.6" x14ac:dyDescent="0.3">
      <c r="A18" s="41" t="s">
        <v>147</v>
      </c>
      <c r="B18" s="33">
        <v>44774</v>
      </c>
      <c r="C18" s="33">
        <v>44824</v>
      </c>
      <c r="D18" s="27"/>
      <c r="E18" s="27" t="s">
        <v>142</v>
      </c>
      <c r="F18" s="21" t="s">
        <v>81</v>
      </c>
      <c r="G18" s="27">
        <v>0</v>
      </c>
      <c r="H18" s="27">
        <v>0</v>
      </c>
      <c r="I18" s="27">
        <v>0</v>
      </c>
      <c r="J18" s="27">
        <v>0</v>
      </c>
      <c r="K18" s="27">
        <v>0</v>
      </c>
      <c r="L18" s="27">
        <v>0</v>
      </c>
      <c r="M18" s="27">
        <v>0</v>
      </c>
      <c r="N18" s="27">
        <v>0</v>
      </c>
      <c r="O18" s="48">
        <v>1</v>
      </c>
      <c r="P18" s="48">
        <v>1</v>
      </c>
      <c r="Q18" s="48">
        <v>1</v>
      </c>
      <c r="R18" s="27">
        <v>0</v>
      </c>
    </row>
    <row r="19" spans="1:18" ht="15.6" x14ac:dyDescent="0.3">
      <c r="A19" s="41" t="s">
        <v>148</v>
      </c>
      <c r="B19" s="42">
        <v>44815</v>
      </c>
      <c r="C19" s="42">
        <v>44885</v>
      </c>
      <c r="D19" s="27"/>
      <c r="E19" s="27"/>
      <c r="F19" s="21" t="s">
        <v>81</v>
      </c>
      <c r="G19" s="27">
        <v>0</v>
      </c>
      <c r="H19" s="27">
        <v>0</v>
      </c>
      <c r="I19" s="27">
        <v>0</v>
      </c>
      <c r="J19" s="27">
        <v>0</v>
      </c>
      <c r="K19" s="27">
        <v>0</v>
      </c>
      <c r="L19" s="27">
        <v>0</v>
      </c>
      <c r="M19" s="27">
        <v>0</v>
      </c>
      <c r="N19" s="27">
        <v>0</v>
      </c>
      <c r="O19" s="27">
        <v>0</v>
      </c>
      <c r="P19" s="48">
        <v>1</v>
      </c>
      <c r="Q19" s="48">
        <v>1</v>
      </c>
      <c r="R19" s="48">
        <v>1</v>
      </c>
    </row>
    <row r="20" spans="1:18" ht="15.6" x14ac:dyDescent="0.3">
      <c r="A20" s="41" t="s">
        <v>149</v>
      </c>
      <c r="B20" s="42">
        <v>44849</v>
      </c>
      <c r="C20" s="42">
        <v>44905</v>
      </c>
      <c r="D20" s="27"/>
      <c r="E20" s="27"/>
      <c r="F20" s="21" t="s">
        <v>82</v>
      </c>
      <c r="G20" s="27">
        <v>0</v>
      </c>
      <c r="H20" s="27">
        <v>0</v>
      </c>
      <c r="I20" s="27">
        <v>0</v>
      </c>
      <c r="J20" s="27">
        <v>0</v>
      </c>
      <c r="K20" s="27">
        <v>0</v>
      </c>
      <c r="L20" s="27">
        <v>0</v>
      </c>
      <c r="M20" s="27">
        <v>0</v>
      </c>
      <c r="N20" s="27">
        <v>0</v>
      </c>
      <c r="O20" s="27">
        <v>0</v>
      </c>
      <c r="P20" s="48">
        <v>1</v>
      </c>
      <c r="Q20" s="48">
        <v>1</v>
      </c>
      <c r="R20" s="48">
        <v>1</v>
      </c>
    </row>
    <row r="21" spans="1:18" ht="15.6" x14ac:dyDescent="0.3">
      <c r="A21" s="41" t="s">
        <v>150</v>
      </c>
      <c r="B21" s="31">
        <v>44835</v>
      </c>
      <c r="C21" s="31">
        <v>44926</v>
      </c>
      <c r="D21" s="27"/>
      <c r="E21" s="27"/>
      <c r="F21" s="21" t="s">
        <v>134</v>
      </c>
      <c r="G21" s="27">
        <v>0</v>
      </c>
      <c r="H21" s="27">
        <v>0</v>
      </c>
      <c r="I21" s="27">
        <v>0</v>
      </c>
      <c r="J21" s="27">
        <v>0</v>
      </c>
      <c r="K21" s="27">
        <v>0</v>
      </c>
      <c r="L21" s="27">
        <v>0</v>
      </c>
      <c r="M21" s="27">
        <v>0</v>
      </c>
      <c r="N21" s="27">
        <v>0</v>
      </c>
      <c r="O21" s="27">
        <v>0</v>
      </c>
      <c r="P21" s="27">
        <v>0</v>
      </c>
      <c r="Q21" s="27">
        <v>0</v>
      </c>
      <c r="R21" s="27">
        <v>0</v>
      </c>
    </row>
    <row r="22" spans="1:18" ht="15.6" x14ac:dyDescent="0.3">
      <c r="A22" s="29"/>
      <c r="B22" s="30"/>
      <c r="C22" s="30"/>
      <c r="D22" s="27"/>
      <c r="E22" s="27"/>
      <c r="F22" s="27"/>
      <c r="G22" s="48"/>
      <c r="H22" s="48"/>
      <c r="I22" s="48"/>
      <c r="J22" s="48"/>
      <c r="K22" s="48"/>
      <c r="L22" s="48"/>
      <c r="M22" s="48"/>
      <c r="N22" s="48"/>
      <c r="O22" s="48"/>
      <c r="P22" s="48"/>
      <c r="Q22" s="48"/>
      <c r="R22" s="48"/>
    </row>
    <row r="23" spans="1:18" ht="15.6" x14ac:dyDescent="0.3">
      <c r="A23" s="39" t="s">
        <v>151</v>
      </c>
      <c r="B23" s="40"/>
      <c r="C23" s="40"/>
      <c r="D23" s="27"/>
      <c r="E23" s="27"/>
      <c r="F23" s="21"/>
      <c r="G23" s="27"/>
      <c r="H23" s="27"/>
      <c r="I23" s="27"/>
      <c r="J23" s="27"/>
      <c r="K23" s="27"/>
      <c r="L23" s="27"/>
      <c r="M23" s="27"/>
      <c r="N23" s="36"/>
      <c r="O23" s="36"/>
      <c r="P23" s="36"/>
      <c r="Q23" s="36"/>
      <c r="R23" s="27"/>
    </row>
    <row r="24" spans="1:18" ht="15.6" x14ac:dyDescent="0.3">
      <c r="A24" s="41" t="s">
        <v>129</v>
      </c>
      <c r="B24" s="42">
        <v>44805</v>
      </c>
      <c r="C24" s="42">
        <v>44834</v>
      </c>
      <c r="D24" s="27"/>
      <c r="E24" s="27"/>
      <c r="F24" s="21" t="s">
        <v>129</v>
      </c>
      <c r="G24" s="27"/>
      <c r="H24" s="27"/>
      <c r="I24" s="27"/>
      <c r="J24" s="27"/>
      <c r="K24" s="27"/>
      <c r="L24" s="27"/>
      <c r="M24" s="27"/>
      <c r="N24" s="27"/>
      <c r="O24" s="36">
        <v>1</v>
      </c>
      <c r="P24" s="27"/>
      <c r="Q24" s="27"/>
      <c r="R24" s="27"/>
    </row>
    <row r="25" spans="1:18" ht="15.6" x14ac:dyDescent="0.3">
      <c r="A25" s="41" t="s">
        <v>152</v>
      </c>
      <c r="B25" s="33">
        <v>44749</v>
      </c>
      <c r="C25" s="42">
        <v>44773</v>
      </c>
      <c r="D25" s="43">
        <v>0.3</v>
      </c>
      <c r="E25" s="27" t="s">
        <v>142</v>
      </c>
      <c r="F25" s="21" t="s">
        <v>134</v>
      </c>
      <c r="G25" s="36"/>
      <c r="H25" s="36"/>
      <c r="I25" s="36"/>
      <c r="J25" s="36"/>
      <c r="K25" s="36"/>
      <c r="L25" s="36"/>
      <c r="M25" s="36">
        <v>1</v>
      </c>
      <c r="N25" s="36"/>
      <c r="O25" s="36"/>
      <c r="P25" s="36"/>
      <c r="Q25" s="36"/>
      <c r="R25" s="36"/>
    </row>
    <row r="26" spans="1:18" ht="15.6" x14ac:dyDescent="0.3">
      <c r="A26" s="41" t="s">
        <v>147</v>
      </c>
      <c r="B26" s="31">
        <v>44774</v>
      </c>
      <c r="C26" s="31">
        <v>44804</v>
      </c>
      <c r="D26" s="27"/>
      <c r="E26" s="27"/>
      <c r="F26" s="21" t="s">
        <v>81</v>
      </c>
      <c r="G26" s="36"/>
      <c r="H26" s="36"/>
      <c r="I26" s="36"/>
      <c r="J26" s="36"/>
      <c r="K26" s="36"/>
      <c r="L26" s="36"/>
      <c r="M26" s="36"/>
      <c r="N26" s="36">
        <v>1</v>
      </c>
      <c r="O26" s="36"/>
      <c r="P26" s="36"/>
      <c r="Q26" s="36"/>
      <c r="R26" s="36"/>
    </row>
    <row r="27" spans="1:18" ht="15.6" x14ac:dyDescent="0.3">
      <c r="A27" s="41" t="s">
        <v>148</v>
      </c>
      <c r="B27" s="31">
        <v>44788</v>
      </c>
      <c r="C27" s="31">
        <v>44824</v>
      </c>
      <c r="D27" s="27"/>
      <c r="E27" s="27"/>
      <c r="F27" s="21" t="s">
        <v>81</v>
      </c>
      <c r="G27" s="36"/>
      <c r="H27" s="36"/>
      <c r="I27" s="36"/>
      <c r="J27" s="36"/>
      <c r="K27" s="36"/>
      <c r="L27" s="36"/>
      <c r="M27" s="36"/>
      <c r="N27" s="36">
        <v>1</v>
      </c>
      <c r="O27" s="36">
        <v>1</v>
      </c>
      <c r="P27" s="36"/>
      <c r="Q27" s="36"/>
      <c r="R27" s="36"/>
    </row>
    <row r="28" spans="1:18" ht="15.6" x14ac:dyDescent="0.3">
      <c r="A28" s="41" t="s">
        <v>149</v>
      </c>
      <c r="B28" s="42">
        <v>44825</v>
      </c>
      <c r="C28" s="42">
        <v>44865</v>
      </c>
      <c r="D28" s="27"/>
      <c r="E28" s="27"/>
      <c r="F28" s="21" t="s">
        <v>82</v>
      </c>
      <c r="G28" s="36"/>
      <c r="H28" s="36"/>
      <c r="I28" s="36"/>
      <c r="J28" s="36"/>
      <c r="K28" s="36"/>
      <c r="L28" s="36"/>
      <c r="M28" s="36"/>
      <c r="N28" s="36"/>
      <c r="O28" s="36">
        <v>1</v>
      </c>
      <c r="P28" s="36">
        <v>1</v>
      </c>
      <c r="Q28" s="36"/>
      <c r="R28" s="36"/>
    </row>
    <row r="29" spans="1:18" ht="15.6" x14ac:dyDescent="0.3">
      <c r="A29" s="41"/>
      <c r="B29" s="42"/>
      <c r="C29" s="42"/>
      <c r="D29" s="27"/>
      <c r="E29" s="27"/>
      <c r="F29" s="27"/>
      <c r="G29" s="36"/>
      <c r="H29" s="36"/>
      <c r="I29" s="36"/>
      <c r="J29" s="36"/>
      <c r="K29" s="36"/>
      <c r="L29" s="36"/>
      <c r="M29" s="36"/>
      <c r="N29" s="36"/>
      <c r="O29" s="36"/>
      <c r="P29" s="36"/>
      <c r="Q29" s="36"/>
      <c r="R29" s="36"/>
    </row>
    <row r="30" spans="1:18" ht="15.6" x14ac:dyDescent="0.3">
      <c r="A30" s="39" t="s">
        <v>153</v>
      </c>
      <c r="B30" s="40"/>
      <c r="C30" s="40"/>
      <c r="D30" s="27"/>
      <c r="E30" s="27"/>
      <c r="F30" s="27"/>
      <c r="G30" s="36"/>
      <c r="H30" s="36"/>
      <c r="I30" s="36"/>
      <c r="J30" s="36"/>
      <c r="K30" s="36"/>
      <c r="L30" s="36"/>
      <c r="M30" s="36"/>
      <c r="N30" s="36"/>
      <c r="O30" s="36"/>
      <c r="P30" s="36"/>
      <c r="Q30" s="36"/>
      <c r="R30" s="36"/>
    </row>
    <row r="31" spans="1:18" ht="15.6" x14ac:dyDescent="0.3">
      <c r="A31" s="41" t="s">
        <v>129</v>
      </c>
      <c r="B31" s="40">
        <v>44866</v>
      </c>
      <c r="C31" s="40">
        <v>44895</v>
      </c>
      <c r="D31" s="21"/>
      <c r="E31" s="27"/>
      <c r="F31" s="45" t="s">
        <v>129</v>
      </c>
      <c r="G31" s="36"/>
      <c r="H31" s="36"/>
      <c r="I31" s="36"/>
      <c r="J31" s="36"/>
      <c r="K31" s="36"/>
      <c r="L31" s="36"/>
      <c r="M31" s="36"/>
      <c r="N31" s="36"/>
      <c r="O31" s="36"/>
      <c r="P31" s="36"/>
      <c r="Q31" s="36">
        <v>1</v>
      </c>
      <c r="R31" s="36"/>
    </row>
    <row r="32" spans="1:18" ht="15.6" x14ac:dyDescent="0.3">
      <c r="A32" s="41" t="s">
        <v>154</v>
      </c>
      <c r="B32" s="42">
        <v>44682</v>
      </c>
      <c r="C32" s="42">
        <v>44875</v>
      </c>
      <c r="D32" s="43">
        <v>0.25</v>
      </c>
      <c r="E32" s="27"/>
      <c r="F32" s="21" t="s">
        <v>134</v>
      </c>
      <c r="G32" s="36"/>
      <c r="H32" s="36"/>
      <c r="I32" s="36"/>
      <c r="J32" s="36"/>
      <c r="K32" s="36">
        <v>1</v>
      </c>
      <c r="L32" s="36">
        <v>1</v>
      </c>
      <c r="M32" s="36">
        <v>1</v>
      </c>
      <c r="N32" s="36">
        <v>1</v>
      </c>
      <c r="O32" s="36">
        <v>1</v>
      </c>
      <c r="P32" s="36">
        <v>1</v>
      </c>
      <c r="Q32" s="36">
        <v>1</v>
      </c>
      <c r="R32" s="36"/>
    </row>
    <row r="33" spans="1:18" ht="15.6" x14ac:dyDescent="0.3">
      <c r="A33" s="41" t="s">
        <v>147</v>
      </c>
      <c r="B33" s="33">
        <v>44774</v>
      </c>
      <c r="C33" s="33">
        <v>44926</v>
      </c>
      <c r="D33" s="27"/>
      <c r="E33" s="27" t="s">
        <v>142</v>
      </c>
      <c r="F33" s="21" t="s">
        <v>81</v>
      </c>
      <c r="G33" s="36"/>
      <c r="H33" s="36"/>
      <c r="I33" s="36"/>
      <c r="J33" s="36"/>
      <c r="K33" s="36"/>
      <c r="L33" s="36"/>
      <c r="M33" s="36"/>
      <c r="N33" s="36">
        <v>1</v>
      </c>
      <c r="O33" s="36">
        <v>1</v>
      </c>
      <c r="P33" s="36">
        <v>1</v>
      </c>
      <c r="Q33" s="36">
        <v>1</v>
      </c>
      <c r="R33" s="36">
        <v>1</v>
      </c>
    </row>
    <row r="34" spans="1:18" ht="15.6" x14ac:dyDescent="0.3">
      <c r="A34" s="41" t="s">
        <v>155</v>
      </c>
      <c r="B34" s="33">
        <v>44774</v>
      </c>
      <c r="C34" s="31">
        <v>44915</v>
      </c>
      <c r="D34" s="27"/>
      <c r="E34" s="27" t="s">
        <v>142</v>
      </c>
      <c r="F34" s="21" t="s">
        <v>81</v>
      </c>
      <c r="G34" s="36"/>
      <c r="H34" s="36"/>
      <c r="I34" s="36"/>
      <c r="J34" s="36"/>
      <c r="K34" s="36"/>
      <c r="L34" s="36"/>
      <c r="M34" s="36"/>
      <c r="N34" s="36">
        <v>1</v>
      </c>
      <c r="O34" s="36">
        <v>1</v>
      </c>
      <c r="P34" s="36">
        <v>1</v>
      </c>
      <c r="Q34" s="36">
        <v>1</v>
      </c>
      <c r="R34" s="36">
        <v>1</v>
      </c>
    </row>
    <row r="35" spans="1:18" ht="15.6" x14ac:dyDescent="0.3">
      <c r="A35" s="41"/>
      <c r="B35" s="42"/>
      <c r="C35" s="42"/>
      <c r="D35" s="27"/>
      <c r="E35" s="27"/>
      <c r="F35" s="27"/>
      <c r="G35" s="36"/>
      <c r="H35" s="36"/>
      <c r="I35" s="36"/>
      <c r="J35" s="36"/>
      <c r="K35" s="36"/>
      <c r="L35" s="36"/>
      <c r="M35" s="36"/>
      <c r="N35" s="36"/>
      <c r="O35" s="36"/>
      <c r="P35" s="36"/>
      <c r="Q35" s="36"/>
      <c r="R35" s="36"/>
    </row>
    <row r="36" spans="1:18" ht="15.6" x14ac:dyDescent="0.3">
      <c r="A36" s="39" t="s">
        <v>156</v>
      </c>
      <c r="B36" s="40"/>
      <c r="C36" s="40"/>
      <c r="D36" s="27"/>
      <c r="E36" s="27"/>
      <c r="F36" s="27"/>
      <c r="G36" s="36"/>
      <c r="H36" s="36"/>
      <c r="I36" s="36"/>
      <c r="J36" s="36"/>
      <c r="K36" s="36"/>
      <c r="L36" s="36"/>
      <c r="M36" s="36"/>
      <c r="N36" s="36"/>
      <c r="O36" s="36"/>
      <c r="P36" s="36"/>
      <c r="Q36" s="36"/>
      <c r="R36" s="36"/>
    </row>
    <row r="37" spans="1:18" ht="15.6" x14ac:dyDescent="0.3">
      <c r="A37" s="41" t="s">
        <v>129</v>
      </c>
      <c r="B37" s="40">
        <v>44774</v>
      </c>
      <c r="C37" s="40">
        <v>44793</v>
      </c>
      <c r="D37" s="27"/>
      <c r="E37" s="27"/>
      <c r="F37" s="21" t="s">
        <v>129</v>
      </c>
      <c r="G37" s="36"/>
      <c r="H37" s="36"/>
      <c r="I37" s="36"/>
      <c r="J37" s="36"/>
      <c r="K37" s="36"/>
      <c r="L37" s="36"/>
      <c r="M37" s="36"/>
      <c r="N37" s="36">
        <v>1</v>
      </c>
      <c r="O37" s="36"/>
      <c r="P37" s="36"/>
      <c r="Q37" s="36"/>
      <c r="R37" s="36"/>
    </row>
    <row r="38" spans="1:18" ht="15.6" x14ac:dyDescent="0.3">
      <c r="A38" s="41" t="s">
        <v>157</v>
      </c>
      <c r="B38" s="31">
        <v>44743</v>
      </c>
      <c r="C38" s="42">
        <v>44793</v>
      </c>
      <c r="D38" s="43">
        <v>0.6</v>
      </c>
      <c r="E38" s="27"/>
      <c r="F38" s="21" t="s">
        <v>81</v>
      </c>
      <c r="G38" s="36"/>
      <c r="H38" s="36"/>
      <c r="I38" s="36"/>
      <c r="J38" s="36"/>
      <c r="K38" s="36"/>
      <c r="L38" s="36"/>
      <c r="M38" s="36">
        <v>1</v>
      </c>
      <c r="N38" s="36">
        <v>1</v>
      </c>
      <c r="O38" s="36"/>
      <c r="P38" s="36"/>
      <c r="Q38" s="36"/>
      <c r="R38" s="36"/>
    </row>
    <row r="39" spans="1:18" ht="15.6" x14ac:dyDescent="0.3">
      <c r="A39" s="41"/>
      <c r="B39" s="31"/>
      <c r="C39" s="31"/>
      <c r="D39" s="27"/>
      <c r="E39" s="27"/>
      <c r="F39" s="21"/>
      <c r="G39" s="36"/>
      <c r="H39" s="36"/>
      <c r="I39" s="36"/>
      <c r="J39" s="36"/>
      <c r="K39" s="36"/>
      <c r="L39" s="36"/>
      <c r="M39" s="36"/>
      <c r="N39" s="36"/>
      <c r="O39" s="36"/>
      <c r="P39" s="36"/>
      <c r="Q39" s="36"/>
      <c r="R39" s="36"/>
    </row>
    <row r="40" spans="1:18" ht="15.6" x14ac:dyDescent="0.3">
      <c r="A40" s="39" t="s">
        <v>158</v>
      </c>
      <c r="B40" s="40"/>
      <c r="C40" s="40"/>
      <c r="D40" s="27"/>
      <c r="E40" s="27"/>
      <c r="F40" s="21"/>
      <c r="G40" s="36"/>
      <c r="H40" s="36"/>
      <c r="I40" s="36"/>
      <c r="J40" s="36"/>
      <c r="K40" s="36"/>
      <c r="L40" s="36"/>
      <c r="M40" s="36"/>
      <c r="N40" s="36"/>
      <c r="O40" s="36"/>
      <c r="P40" s="36"/>
      <c r="Q40" s="36"/>
      <c r="R40" s="36"/>
    </row>
    <row r="41" spans="1:18" ht="15.6" x14ac:dyDescent="0.3">
      <c r="A41" s="41" t="s">
        <v>129</v>
      </c>
      <c r="B41" s="40">
        <v>44866</v>
      </c>
      <c r="C41" s="40">
        <v>44895</v>
      </c>
      <c r="D41" s="27"/>
      <c r="E41" s="27"/>
      <c r="F41" s="21" t="s">
        <v>129</v>
      </c>
      <c r="G41" s="36"/>
      <c r="H41" s="36"/>
      <c r="I41" s="36"/>
      <c r="J41" s="36"/>
      <c r="K41" s="36"/>
      <c r="L41" s="36"/>
      <c r="M41" s="36"/>
      <c r="N41" s="36"/>
      <c r="O41" s="36"/>
      <c r="P41" s="36"/>
      <c r="Q41" s="36">
        <v>1</v>
      </c>
      <c r="R41" s="36"/>
    </row>
    <row r="42" spans="1:18" ht="15.6" x14ac:dyDescent="0.3">
      <c r="A42" s="41" t="s">
        <v>159</v>
      </c>
      <c r="B42" s="33">
        <v>44774</v>
      </c>
      <c r="C42" s="33">
        <v>44834</v>
      </c>
      <c r="D42" s="27"/>
      <c r="E42" s="27" t="s">
        <v>142</v>
      </c>
      <c r="F42" s="21" t="s">
        <v>134</v>
      </c>
      <c r="G42" s="36"/>
      <c r="H42" s="36"/>
      <c r="I42" s="36"/>
      <c r="J42" s="36"/>
      <c r="K42" s="36"/>
      <c r="L42" s="36"/>
      <c r="M42" s="36"/>
      <c r="N42" s="36">
        <v>1</v>
      </c>
      <c r="O42" s="36">
        <v>1</v>
      </c>
      <c r="P42" s="36"/>
      <c r="Q42" s="36"/>
      <c r="R42" s="36"/>
    </row>
    <row r="43" spans="1:18" ht="15.6" x14ac:dyDescent="0.3">
      <c r="A43" s="41" t="s">
        <v>160</v>
      </c>
      <c r="B43" s="33">
        <v>44788</v>
      </c>
      <c r="C43" s="33">
        <v>44885</v>
      </c>
      <c r="D43" s="27"/>
      <c r="E43" s="27" t="s">
        <v>142</v>
      </c>
      <c r="F43" s="21" t="s">
        <v>134</v>
      </c>
      <c r="G43" s="36"/>
      <c r="H43" s="36"/>
      <c r="I43" s="36"/>
      <c r="J43" s="36"/>
      <c r="K43" s="36"/>
      <c r="L43" s="36"/>
      <c r="M43" s="36"/>
      <c r="N43" s="36">
        <v>1</v>
      </c>
      <c r="O43" s="36">
        <v>1</v>
      </c>
      <c r="P43" s="36">
        <v>1</v>
      </c>
      <c r="Q43" s="36">
        <v>1</v>
      </c>
      <c r="R43" s="36"/>
    </row>
    <row r="44" spans="1:18" ht="15.6" x14ac:dyDescent="0.3">
      <c r="A44" s="41" t="s">
        <v>161</v>
      </c>
      <c r="B44" s="31">
        <v>44805</v>
      </c>
      <c r="C44" s="31">
        <v>44895</v>
      </c>
      <c r="D44" s="27"/>
      <c r="E44" s="27"/>
      <c r="F44" s="21" t="s">
        <v>132</v>
      </c>
      <c r="G44" s="36"/>
      <c r="H44" s="36"/>
      <c r="I44" s="36"/>
      <c r="J44" s="36"/>
      <c r="K44" s="36"/>
      <c r="L44" s="36"/>
      <c r="M44" s="36"/>
      <c r="N44" s="36"/>
      <c r="O44" s="36">
        <v>1</v>
      </c>
      <c r="P44" s="36">
        <v>1</v>
      </c>
      <c r="Q44" s="36">
        <v>1</v>
      </c>
      <c r="R44" s="36"/>
    </row>
    <row r="45" spans="1:18" ht="15.6" x14ac:dyDescent="0.3">
      <c r="A45" s="41" t="s">
        <v>162</v>
      </c>
      <c r="B45" s="31">
        <v>44866</v>
      </c>
      <c r="C45" s="31">
        <v>44895</v>
      </c>
      <c r="D45" s="27"/>
      <c r="E45" s="27"/>
      <c r="F45" s="21" t="s">
        <v>81</v>
      </c>
      <c r="G45" s="36"/>
      <c r="H45" s="36"/>
      <c r="I45" s="36"/>
      <c r="J45" s="36"/>
      <c r="K45" s="36"/>
      <c r="L45" s="36"/>
      <c r="M45" s="36"/>
      <c r="N45" s="36"/>
      <c r="O45" s="36"/>
      <c r="P45" s="36"/>
      <c r="Q45" s="36">
        <v>1</v>
      </c>
      <c r="R45" s="36"/>
    </row>
    <row r="46" spans="1:18" ht="15.6" x14ac:dyDescent="0.3">
      <c r="A46" s="41" t="s">
        <v>149</v>
      </c>
      <c r="B46" s="31">
        <v>44866</v>
      </c>
      <c r="C46" s="31">
        <v>44895</v>
      </c>
      <c r="D46" s="27"/>
      <c r="E46" s="27"/>
      <c r="F46" s="21" t="s">
        <v>82</v>
      </c>
      <c r="G46" s="36"/>
      <c r="H46" s="36"/>
      <c r="I46" s="36"/>
      <c r="J46" s="36"/>
      <c r="K46" s="36"/>
      <c r="L46" s="36"/>
      <c r="M46" s="36"/>
      <c r="N46" s="36"/>
      <c r="O46" s="36"/>
      <c r="P46" s="36"/>
      <c r="Q46" s="36">
        <v>1</v>
      </c>
      <c r="R46" s="36"/>
    </row>
    <row r="47" spans="1:18" ht="15.6" x14ac:dyDescent="0.3">
      <c r="A47" s="41"/>
      <c r="B47" s="31"/>
      <c r="C47" s="31"/>
      <c r="D47" s="27"/>
      <c r="E47" s="27"/>
      <c r="F47" s="21"/>
      <c r="G47" s="36"/>
      <c r="H47" s="36"/>
      <c r="I47" s="36"/>
      <c r="J47" s="36"/>
      <c r="K47" s="36"/>
      <c r="L47" s="36"/>
      <c r="M47" s="36"/>
      <c r="N47" s="36"/>
      <c r="O47" s="36"/>
      <c r="P47" s="36"/>
      <c r="Q47" s="36"/>
      <c r="R47" s="36"/>
    </row>
    <row r="48" spans="1:18" ht="15.6" x14ac:dyDescent="0.3">
      <c r="A48" s="39" t="s">
        <v>163</v>
      </c>
      <c r="B48" s="40"/>
      <c r="C48" s="40"/>
      <c r="D48" s="27"/>
      <c r="E48" s="27"/>
      <c r="F48" s="21"/>
      <c r="G48" s="36"/>
      <c r="H48" s="36"/>
      <c r="I48" s="36"/>
      <c r="J48" s="36"/>
      <c r="K48" s="36"/>
      <c r="L48" s="36"/>
      <c r="M48" s="36"/>
      <c r="N48" s="36"/>
      <c r="O48" s="36"/>
      <c r="P48" s="36"/>
      <c r="Q48" s="36"/>
      <c r="R48" s="36"/>
    </row>
    <row r="49" spans="1:18" ht="15.6" x14ac:dyDescent="0.3">
      <c r="A49" s="41" t="s">
        <v>129</v>
      </c>
      <c r="B49" s="40">
        <v>44866</v>
      </c>
      <c r="C49" s="40">
        <v>44895</v>
      </c>
      <c r="D49" s="27"/>
      <c r="E49" s="27"/>
      <c r="F49" s="21" t="s">
        <v>129</v>
      </c>
      <c r="G49" s="36"/>
      <c r="H49" s="36"/>
      <c r="I49" s="36"/>
      <c r="J49" s="36"/>
      <c r="K49" s="36"/>
      <c r="L49" s="36"/>
      <c r="M49" s="36"/>
      <c r="N49" s="36"/>
      <c r="O49" s="36"/>
      <c r="P49" s="36"/>
      <c r="Q49" s="36">
        <v>1</v>
      </c>
      <c r="R49" s="36"/>
    </row>
    <row r="50" spans="1:18" ht="15.6" x14ac:dyDescent="0.3">
      <c r="A50" s="41" t="s">
        <v>164</v>
      </c>
      <c r="B50" s="31">
        <v>44727</v>
      </c>
      <c r="C50" s="33">
        <v>44780</v>
      </c>
      <c r="D50" s="43">
        <v>0.9</v>
      </c>
      <c r="E50" s="27" t="s">
        <v>165</v>
      </c>
      <c r="F50" s="21" t="s">
        <v>134</v>
      </c>
      <c r="G50" s="36"/>
      <c r="H50" s="36"/>
      <c r="I50" s="36"/>
      <c r="J50" s="36"/>
      <c r="K50" s="36"/>
      <c r="L50" s="36">
        <v>1</v>
      </c>
      <c r="M50" s="36">
        <v>1</v>
      </c>
      <c r="N50" s="36">
        <v>1</v>
      </c>
      <c r="O50" s="36"/>
      <c r="P50" s="36"/>
      <c r="Q50" s="36">
        <v>1</v>
      </c>
      <c r="R50" s="36"/>
    </row>
    <row r="51" spans="1:18" ht="15.6" x14ac:dyDescent="0.3">
      <c r="A51" s="41" t="s">
        <v>152</v>
      </c>
      <c r="B51" s="31">
        <v>44743</v>
      </c>
      <c r="C51" s="33">
        <v>44780</v>
      </c>
      <c r="D51" s="43">
        <v>0.3</v>
      </c>
      <c r="E51" s="27" t="s">
        <v>165</v>
      </c>
      <c r="F51" s="21" t="s">
        <v>134</v>
      </c>
      <c r="G51" s="36"/>
      <c r="H51" s="36"/>
      <c r="I51" s="36"/>
      <c r="J51" s="36"/>
      <c r="K51" s="36"/>
      <c r="L51" s="36"/>
      <c r="M51" s="36">
        <v>1</v>
      </c>
      <c r="N51" s="36">
        <v>1</v>
      </c>
      <c r="O51" s="36"/>
      <c r="P51" s="36"/>
      <c r="Q51" s="36"/>
      <c r="R51" s="36"/>
    </row>
    <row r="52" spans="1:18" ht="15.6" x14ac:dyDescent="0.3">
      <c r="A52" s="41" t="s">
        <v>166</v>
      </c>
      <c r="B52" s="31">
        <v>44762</v>
      </c>
      <c r="C52" s="31">
        <v>44819</v>
      </c>
      <c r="D52" s="43">
        <v>0.05</v>
      </c>
      <c r="E52" s="27" t="s">
        <v>167</v>
      </c>
      <c r="F52" s="21" t="s">
        <v>132</v>
      </c>
      <c r="G52" s="36"/>
      <c r="H52" s="36"/>
      <c r="I52" s="36"/>
      <c r="J52" s="36"/>
      <c r="K52" s="36"/>
      <c r="L52" s="36"/>
      <c r="M52" s="36">
        <v>1</v>
      </c>
      <c r="N52" s="36">
        <v>1</v>
      </c>
      <c r="O52" s="36">
        <v>1</v>
      </c>
      <c r="P52" s="36"/>
      <c r="Q52" s="36"/>
      <c r="R52" s="36"/>
    </row>
    <row r="53" spans="1:18" ht="15.6" x14ac:dyDescent="0.3">
      <c r="A53" s="41" t="s">
        <v>157</v>
      </c>
      <c r="B53" s="31">
        <v>44820</v>
      </c>
      <c r="C53" s="31">
        <v>44895</v>
      </c>
      <c r="D53" s="27"/>
      <c r="E53" s="27"/>
      <c r="F53" s="21" t="s">
        <v>81</v>
      </c>
      <c r="G53" s="36"/>
      <c r="H53" s="36"/>
      <c r="I53" s="36"/>
      <c r="J53" s="36"/>
      <c r="K53" s="36"/>
      <c r="L53" s="36"/>
      <c r="M53" s="36"/>
      <c r="N53" s="36"/>
      <c r="O53" s="36">
        <v>1</v>
      </c>
      <c r="P53" s="36">
        <v>1</v>
      </c>
      <c r="Q53" s="36">
        <v>1</v>
      </c>
      <c r="R53" s="36"/>
    </row>
    <row r="54" spans="1:18" ht="15.6" x14ac:dyDescent="0.3">
      <c r="A54" s="41" t="s">
        <v>149</v>
      </c>
      <c r="B54" s="31">
        <v>44866</v>
      </c>
      <c r="C54" s="31">
        <v>44926</v>
      </c>
      <c r="D54" s="27"/>
      <c r="E54" s="27"/>
      <c r="F54" s="21" t="s">
        <v>82</v>
      </c>
      <c r="G54" s="36"/>
      <c r="H54" s="36"/>
      <c r="I54" s="36"/>
      <c r="J54" s="36"/>
      <c r="K54" s="36"/>
      <c r="L54" s="36"/>
      <c r="M54" s="36"/>
      <c r="N54" s="36"/>
      <c r="O54" s="36"/>
      <c r="P54" s="36"/>
      <c r="Q54" s="36">
        <v>1</v>
      </c>
      <c r="R54" s="36">
        <v>1</v>
      </c>
    </row>
    <row r="55" spans="1:18" ht="15.6" x14ac:dyDescent="0.3">
      <c r="A55" s="41"/>
      <c r="B55" s="31"/>
      <c r="C55" s="31"/>
      <c r="D55" s="27"/>
      <c r="E55" s="27"/>
      <c r="F55" s="21"/>
      <c r="G55" s="36"/>
      <c r="H55" s="36"/>
      <c r="I55" s="36"/>
      <c r="J55" s="36"/>
      <c r="K55" s="36"/>
      <c r="L55" s="36"/>
      <c r="M55" s="36"/>
      <c r="N55" s="36"/>
      <c r="O55" s="36"/>
      <c r="P55" s="36"/>
      <c r="Q55" s="36"/>
      <c r="R55" s="36"/>
    </row>
    <row r="56" spans="1:18" ht="15.6" x14ac:dyDescent="0.3">
      <c r="A56" s="39" t="s">
        <v>168</v>
      </c>
      <c r="B56" s="40"/>
      <c r="C56" s="40"/>
      <c r="D56" s="27"/>
      <c r="E56" s="27"/>
      <c r="F56" s="21"/>
      <c r="G56" s="36"/>
      <c r="H56" s="36"/>
      <c r="I56" s="36"/>
      <c r="J56" s="36"/>
      <c r="K56" s="36"/>
      <c r="L56" s="36"/>
      <c r="M56" s="36"/>
      <c r="N56" s="36"/>
      <c r="O56" s="36"/>
      <c r="P56" s="36"/>
      <c r="Q56" s="36"/>
      <c r="R56" s="36"/>
    </row>
    <row r="57" spans="1:18" ht="15.6" x14ac:dyDescent="0.3">
      <c r="A57" s="41" t="s">
        <v>129</v>
      </c>
      <c r="B57" s="40">
        <v>44805</v>
      </c>
      <c r="C57" s="40">
        <v>44834</v>
      </c>
      <c r="D57" s="27"/>
      <c r="E57" s="27"/>
      <c r="F57" s="21" t="s">
        <v>129</v>
      </c>
      <c r="G57" s="36"/>
      <c r="H57" s="36"/>
      <c r="I57" s="36"/>
      <c r="J57" s="36"/>
      <c r="K57" s="36"/>
      <c r="L57" s="36"/>
      <c r="M57" s="36"/>
      <c r="N57" s="36"/>
      <c r="O57" s="36">
        <v>1</v>
      </c>
      <c r="P57" s="36"/>
      <c r="Q57" s="36"/>
      <c r="R57" s="36"/>
    </row>
    <row r="58" spans="1:18" ht="15.6" x14ac:dyDescent="0.3">
      <c r="A58" s="41" t="s">
        <v>152</v>
      </c>
      <c r="B58" s="31">
        <v>44793</v>
      </c>
      <c r="C58" s="31">
        <v>44814</v>
      </c>
      <c r="D58" s="27"/>
      <c r="E58" s="27"/>
      <c r="F58" s="21" t="s">
        <v>134</v>
      </c>
      <c r="G58" s="36"/>
      <c r="H58" s="36"/>
      <c r="I58" s="36"/>
      <c r="J58" s="36"/>
      <c r="K58" s="36"/>
      <c r="L58" s="36"/>
      <c r="M58" s="36"/>
      <c r="N58" s="36">
        <v>1</v>
      </c>
      <c r="O58" s="36">
        <v>1</v>
      </c>
      <c r="P58" s="36"/>
      <c r="Q58" s="36"/>
      <c r="R58" s="36"/>
    </row>
    <row r="59" spans="1:18" ht="15.6" x14ac:dyDescent="0.3">
      <c r="A59" s="41" t="s">
        <v>157</v>
      </c>
      <c r="B59" s="31">
        <v>44805</v>
      </c>
      <c r="C59" s="31">
        <v>44824</v>
      </c>
      <c r="D59" s="27"/>
      <c r="E59" s="27"/>
      <c r="F59" s="21" t="s">
        <v>81</v>
      </c>
      <c r="G59" s="36"/>
      <c r="H59" s="36"/>
      <c r="I59" s="36"/>
      <c r="J59" s="36"/>
      <c r="K59" s="36"/>
      <c r="L59" s="36"/>
      <c r="M59" s="36"/>
      <c r="N59" s="36"/>
      <c r="O59" s="36">
        <v>1</v>
      </c>
      <c r="P59" s="36"/>
      <c r="Q59" s="36"/>
      <c r="R59" s="36"/>
    </row>
    <row r="60" spans="1:18" ht="15.6" x14ac:dyDescent="0.3">
      <c r="A60" s="41" t="s">
        <v>162</v>
      </c>
      <c r="B60" s="31">
        <v>44814</v>
      </c>
      <c r="C60" s="31">
        <v>44834</v>
      </c>
      <c r="D60" s="27"/>
      <c r="E60" s="27"/>
      <c r="F60" s="21" t="s">
        <v>81</v>
      </c>
      <c r="G60" s="36"/>
      <c r="H60" s="36"/>
      <c r="I60" s="36"/>
      <c r="J60" s="36"/>
      <c r="K60" s="36"/>
      <c r="L60" s="36"/>
      <c r="M60" s="36"/>
      <c r="N60" s="36"/>
      <c r="O60" s="36">
        <v>1</v>
      </c>
      <c r="P60" s="36"/>
      <c r="Q60" s="36"/>
      <c r="R60" s="36"/>
    </row>
    <row r="61" spans="1:18" ht="15.6" x14ac:dyDescent="0.3">
      <c r="A61" s="41"/>
      <c r="B61" s="31"/>
      <c r="C61" s="31"/>
      <c r="D61" s="27"/>
      <c r="E61" s="27"/>
      <c r="F61" s="21"/>
      <c r="G61" s="36"/>
      <c r="H61" s="36"/>
      <c r="I61" s="36"/>
      <c r="J61" s="36"/>
      <c r="K61" s="36"/>
      <c r="L61" s="36"/>
      <c r="M61" s="36"/>
      <c r="N61" s="36"/>
      <c r="O61" s="36"/>
      <c r="P61" s="36"/>
      <c r="Q61" s="36"/>
      <c r="R61" s="36"/>
    </row>
    <row r="62" spans="1:18" ht="15.6" x14ac:dyDescent="0.3">
      <c r="A62" s="39" t="s">
        <v>169</v>
      </c>
      <c r="B62" s="40"/>
      <c r="C62" s="40"/>
      <c r="D62" s="27"/>
      <c r="E62" s="27"/>
      <c r="F62" s="21"/>
      <c r="G62" s="36"/>
      <c r="H62" s="36"/>
      <c r="I62" s="36"/>
      <c r="J62" s="36"/>
      <c r="K62" s="36"/>
      <c r="L62" s="36"/>
      <c r="M62" s="36"/>
      <c r="N62" s="36"/>
      <c r="O62" s="36"/>
      <c r="P62" s="36"/>
      <c r="Q62" s="36"/>
      <c r="R62" s="36"/>
    </row>
    <row r="63" spans="1:18" ht="15.6" x14ac:dyDescent="0.3">
      <c r="A63" s="41" t="s">
        <v>129</v>
      </c>
      <c r="B63" s="40">
        <v>44805</v>
      </c>
      <c r="C63" s="40">
        <v>44834</v>
      </c>
      <c r="D63" s="27"/>
      <c r="E63" s="27"/>
      <c r="F63" s="21" t="s">
        <v>129</v>
      </c>
      <c r="G63" s="36"/>
      <c r="H63" s="36"/>
      <c r="I63" s="36"/>
      <c r="J63" s="36"/>
      <c r="K63" s="36"/>
      <c r="L63" s="36"/>
      <c r="M63" s="36"/>
      <c r="N63" s="36"/>
      <c r="O63" s="36">
        <v>1</v>
      </c>
      <c r="P63" s="36"/>
      <c r="Q63" s="36"/>
      <c r="R63" s="36"/>
    </row>
    <row r="64" spans="1:18" ht="15.6" x14ac:dyDescent="0.3">
      <c r="A64" s="41" t="s">
        <v>170</v>
      </c>
      <c r="B64" s="31">
        <v>44762</v>
      </c>
      <c r="C64" s="31">
        <v>44793</v>
      </c>
      <c r="D64" s="43">
        <v>0.5</v>
      </c>
      <c r="E64" s="27"/>
      <c r="F64" s="21" t="s">
        <v>132</v>
      </c>
      <c r="G64" s="36"/>
      <c r="H64" s="36"/>
      <c r="I64" s="36"/>
      <c r="J64" s="36"/>
      <c r="K64" s="36"/>
      <c r="L64" s="36"/>
      <c r="M64" s="36">
        <v>1</v>
      </c>
      <c r="N64" s="36">
        <v>1</v>
      </c>
      <c r="O64" s="36"/>
      <c r="P64" s="36"/>
      <c r="Q64" s="36"/>
      <c r="R64" s="36"/>
    </row>
    <row r="65" spans="1:18" ht="15.6" x14ac:dyDescent="0.3">
      <c r="A65" s="41" t="s">
        <v>171</v>
      </c>
      <c r="B65" s="31">
        <v>44794</v>
      </c>
      <c r="C65" s="31">
        <v>44814</v>
      </c>
      <c r="D65" s="27"/>
      <c r="E65" s="27"/>
      <c r="F65" s="21" t="s">
        <v>82</v>
      </c>
      <c r="G65" s="36"/>
      <c r="H65" s="36"/>
      <c r="I65" s="36"/>
      <c r="J65" s="36"/>
      <c r="K65" s="36"/>
      <c r="L65" s="36"/>
      <c r="M65" s="36"/>
      <c r="N65" s="36">
        <v>1</v>
      </c>
      <c r="O65" s="36">
        <v>1</v>
      </c>
      <c r="P65" s="36"/>
      <c r="Q65" s="36"/>
      <c r="R65" s="36"/>
    </row>
    <row r="66" spans="1:18" ht="15.6" x14ac:dyDescent="0.3">
      <c r="A66" s="41" t="s">
        <v>172</v>
      </c>
      <c r="B66" s="31">
        <v>44824</v>
      </c>
      <c r="C66" s="31">
        <v>44854</v>
      </c>
      <c r="D66" s="27"/>
      <c r="E66" s="27"/>
      <c r="F66" s="21" t="s">
        <v>132</v>
      </c>
      <c r="G66" s="36"/>
      <c r="H66" s="36"/>
      <c r="I66" s="36"/>
      <c r="J66" s="36"/>
      <c r="K66" s="36"/>
      <c r="L66" s="36"/>
      <c r="M66" s="36"/>
      <c r="N66" s="36"/>
      <c r="O66" s="36">
        <v>1</v>
      </c>
      <c r="P66" s="36">
        <v>1</v>
      </c>
      <c r="Q66" s="36"/>
      <c r="R66" s="36"/>
    </row>
    <row r="67" spans="1:18" ht="15.6" x14ac:dyDescent="0.3">
      <c r="A67" s="41"/>
      <c r="B67" s="31"/>
      <c r="C67" s="31"/>
      <c r="D67" s="27"/>
      <c r="E67" s="27"/>
      <c r="F67" s="21"/>
      <c r="G67" s="36"/>
      <c r="H67" s="36"/>
      <c r="I67" s="36"/>
      <c r="J67" s="36"/>
      <c r="K67" s="36"/>
      <c r="L67" s="36"/>
      <c r="M67" s="36"/>
      <c r="N67" s="36"/>
      <c r="O67" s="36"/>
      <c r="P67" s="36"/>
      <c r="Q67" s="36"/>
      <c r="R67" s="36"/>
    </row>
    <row r="68" spans="1:18" ht="15.6" x14ac:dyDescent="0.3">
      <c r="A68" s="39" t="s">
        <v>173</v>
      </c>
      <c r="B68" s="40"/>
      <c r="C68" s="40"/>
      <c r="D68" s="27"/>
      <c r="E68" s="27"/>
      <c r="F68" s="21"/>
      <c r="G68" s="36"/>
      <c r="H68" s="36"/>
      <c r="I68" s="36"/>
      <c r="J68" s="36"/>
      <c r="K68" s="36"/>
      <c r="L68" s="36"/>
      <c r="M68" s="36"/>
      <c r="N68" s="36"/>
      <c r="O68" s="36"/>
      <c r="P68" s="36"/>
      <c r="Q68" s="36"/>
      <c r="R68" s="36"/>
    </row>
    <row r="69" spans="1:18" ht="15.6" x14ac:dyDescent="0.3">
      <c r="A69" s="41" t="s">
        <v>129</v>
      </c>
      <c r="B69" s="31">
        <v>44896</v>
      </c>
      <c r="C69" s="31">
        <v>44910</v>
      </c>
      <c r="D69" s="27"/>
      <c r="E69" s="27"/>
      <c r="F69" s="21" t="s">
        <v>129</v>
      </c>
      <c r="G69" s="36"/>
      <c r="H69" s="36"/>
      <c r="I69" s="36"/>
      <c r="J69" s="36"/>
      <c r="K69" s="36"/>
      <c r="L69" s="36"/>
      <c r="M69" s="36"/>
      <c r="N69" s="36"/>
      <c r="O69" s="36"/>
      <c r="P69" s="36"/>
      <c r="Q69" s="36"/>
      <c r="R69" s="36">
        <v>1</v>
      </c>
    </row>
    <row r="70" spans="1:18" ht="15.6" x14ac:dyDescent="0.3">
      <c r="A70" s="41" t="s">
        <v>152</v>
      </c>
      <c r="B70" s="31">
        <v>44880</v>
      </c>
      <c r="C70" s="31">
        <v>44895</v>
      </c>
      <c r="D70" s="27"/>
      <c r="E70" s="27"/>
      <c r="F70" s="21" t="s">
        <v>134</v>
      </c>
      <c r="G70" s="36"/>
      <c r="H70" s="36"/>
      <c r="I70" s="36"/>
      <c r="J70" s="36"/>
      <c r="K70" s="36"/>
      <c r="L70" s="36"/>
      <c r="M70" s="36"/>
      <c r="N70" s="36"/>
      <c r="O70" s="36"/>
      <c r="P70" s="36"/>
      <c r="Q70" s="36">
        <v>1</v>
      </c>
      <c r="R70" s="36"/>
    </row>
    <row r="71" spans="1:18" ht="15.6" x14ac:dyDescent="0.3">
      <c r="A71" s="41" t="s">
        <v>83</v>
      </c>
      <c r="B71" s="31">
        <v>44896</v>
      </c>
      <c r="C71" s="31">
        <v>44910</v>
      </c>
      <c r="D71" s="27"/>
      <c r="E71" s="27"/>
      <c r="F71" s="21" t="s">
        <v>132</v>
      </c>
      <c r="G71" s="36"/>
      <c r="H71" s="36"/>
      <c r="I71" s="36"/>
      <c r="J71" s="36"/>
      <c r="K71" s="36"/>
      <c r="L71" s="36"/>
      <c r="M71" s="36"/>
      <c r="N71" s="36"/>
      <c r="O71" s="36"/>
      <c r="P71" s="36"/>
      <c r="Q71" s="36"/>
      <c r="R71" s="36">
        <v>1</v>
      </c>
    </row>
    <row r="72" spans="1:18" ht="15.6" x14ac:dyDescent="0.3">
      <c r="A72" s="41" t="s">
        <v>162</v>
      </c>
      <c r="B72" s="31">
        <v>44911</v>
      </c>
      <c r="C72" s="31">
        <v>44926</v>
      </c>
      <c r="D72" s="27"/>
      <c r="E72" s="27"/>
      <c r="F72" s="21" t="s">
        <v>81</v>
      </c>
      <c r="G72" s="36"/>
      <c r="H72" s="36"/>
      <c r="I72" s="36"/>
      <c r="J72" s="36"/>
      <c r="K72" s="36"/>
      <c r="L72" s="36"/>
      <c r="M72" s="36"/>
      <c r="N72" s="36"/>
      <c r="O72" s="36"/>
      <c r="P72" s="36"/>
      <c r="Q72" s="36"/>
      <c r="R72" s="36">
        <v>1</v>
      </c>
    </row>
    <row r="73" spans="1:18" ht="15.6" x14ac:dyDescent="0.3">
      <c r="A73" s="41" t="s">
        <v>149</v>
      </c>
      <c r="B73" s="31">
        <v>44911</v>
      </c>
      <c r="C73" s="31">
        <v>44926</v>
      </c>
      <c r="D73" s="27"/>
      <c r="E73" s="27"/>
      <c r="F73" s="21" t="s">
        <v>82</v>
      </c>
      <c r="G73" s="36"/>
      <c r="H73" s="36"/>
      <c r="I73" s="36"/>
      <c r="J73" s="36"/>
      <c r="K73" s="36"/>
      <c r="L73" s="36"/>
      <c r="M73" s="36"/>
      <c r="N73" s="36"/>
      <c r="O73" s="36"/>
      <c r="P73" s="36"/>
      <c r="Q73" s="36"/>
      <c r="R73" s="36">
        <v>1</v>
      </c>
    </row>
    <row r="74" spans="1:18" ht="15.6" x14ac:dyDescent="0.3">
      <c r="A74" s="41"/>
      <c r="B74" s="31"/>
      <c r="C74" s="31"/>
      <c r="D74" s="27"/>
      <c r="E74" s="27"/>
      <c r="F74" s="21"/>
      <c r="G74" s="36"/>
      <c r="H74" s="36"/>
      <c r="I74" s="36"/>
      <c r="J74" s="36"/>
      <c r="K74" s="36"/>
      <c r="L74" s="36"/>
      <c r="M74" s="36"/>
      <c r="N74" s="36"/>
      <c r="O74" s="36"/>
      <c r="P74" s="36"/>
      <c r="Q74" s="36"/>
      <c r="R74" s="36"/>
    </row>
    <row r="75" spans="1:18" ht="15.6" x14ac:dyDescent="0.3">
      <c r="A75" s="39" t="s">
        <v>174</v>
      </c>
      <c r="B75" s="40"/>
      <c r="C75" s="40"/>
      <c r="D75" s="27"/>
      <c r="E75" s="27"/>
      <c r="F75" s="21"/>
      <c r="G75" s="36"/>
      <c r="H75" s="36"/>
      <c r="I75" s="36"/>
      <c r="J75" s="36"/>
      <c r="K75" s="36"/>
      <c r="L75" s="36"/>
      <c r="M75" s="36"/>
      <c r="N75" s="36"/>
      <c r="O75" s="36"/>
      <c r="P75" s="36"/>
      <c r="Q75" s="36"/>
      <c r="R75" s="36"/>
    </row>
    <row r="76" spans="1:18" ht="15.6" x14ac:dyDescent="0.3">
      <c r="A76" s="41" t="s">
        <v>129</v>
      </c>
      <c r="B76" s="31">
        <v>44866</v>
      </c>
      <c r="C76" s="31">
        <v>44895</v>
      </c>
      <c r="D76" s="27"/>
      <c r="E76" s="27"/>
      <c r="F76" s="21" t="s">
        <v>129</v>
      </c>
      <c r="G76" s="36"/>
      <c r="H76" s="36"/>
      <c r="I76" s="36"/>
      <c r="J76" s="36"/>
      <c r="K76" s="36"/>
      <c r="L76" s="36"/>
      <c r="M76" s="36"/>
      <c r="N76" s="36"/>
      <c r="O76" s="36"/>
      <c r="P76" s="36"/>
      <c r="Q76" s="36">
        <v>1</v>
      </c>
      <c r="R76" s="36"/>
    </row>
    <row r="77" spans="1:18" ht="15.6" x14ac:dyDescent="0.3">
      <c r="A77" s="41" t="s">
        <v>175</v>
      </c>
      <c r="B77" s="31">
        <v>44819</v>
      </c>
      <c r="C77" s="31">
        <v>44849</v>
      </c>
      <c r="D77" s="27"/>
      <c r="E77" s="27"/>
      <c r="F77" s="21" t="s">
        <v>134</v>
      </c>
      <c r="G77" s="36"/>
      <c r="H77" s="36"/>
      <c r="I77" s="36"/>
      <c r="J77" s="36"/>
      <c r="K77" s="36"/>
      <c r="L77" s="36"/>
      <c r="M77" s="36"/>
      <c r="N77" s="36"/>
      <c r="O77" s="36">
        <v>1</v>
      </c>
      <c r="P77" s="36">
        <v>1</v>
      </c>
      <c r="Q77" s="36"/>
      <c r="R77" s="36"/>
    </row>
    <row r="78" spans="1:18" ht="15.6" x14ac:dyDescent="0.3">
      <c r="A78" s="41" t="s">
        <v>152</v>
      </c>
      <c r="B78" s="31">
        <v>44850</v>
      </c>
      <c r="C78" s="31">
        <v>44865</v>
      </c>
      <c r="D78" s="27"/>
      <c r="E78" s="27"/>
      <c r="F78" s="21" t="s">
        <v>134</v>
      </c>
      <c r="G78" s="36"/>
      <c r="H78" s="36"/>
      <c r="I78" s="36"/>
      <c r="J78" s="36"/>
      <c r="K78" s="36"/>
      <c r="L78" s="36"/>
      <c r="M78" s="36"/>
      <c r="N78" s="36"/>
      <c r="O78" s="36"/>
      <c r="P78" s="36">
        <v>1</v>
      </c>
      <c r="Q78" s="36"/>
      <c r="R78" s="36"/>
    </row>
    <row r="79" spans="1:18" ht="15.6" x14ac:dyDescent="0.3">
      <c r="A79" s="41" t="s">
        <v>176</v>
      </c>
      <c r="B79" s="31">
        <v>44866</v>
      </c>
      <c r="C79" s="31">
        <v>44895</v>
      </c>
      <c r="D79" s="27"/>
      <c r="E79" s="27"/>
      <c r="F79" s="21" t="s">
        <v>81</v>
      </c>
      <c r="G79" s="36"/>
      <c r="H79" s="36"/>
      <c r="I79" s="36"/>
      <c r="J79" s="36"/>
      <c r="K79" s="36"/>
      <c r="L79" s="36"/>
      <c r="M79" s="36"/>
      <c r="N79" s="36"/>
      <c r="O79" s="36"/>
      <c r="P79" s="36"/>
      <c r="Q79" s="36">
        <v>1</v>
      </c>
      <c r="R79" s="36"/>
    </row>
    <row r="80" spans="1:18" ht="15.6" x14ac:dyDescent="0.3">
      <c r="A80" s="41" t="s">
        <v>149</v>
      </c>
      <c r="B80" s="31">
        <v>44866</v>
      </c>
      <c r="C80" s="31">
        <v>44895</v>
      </c>
      <c r="D80" s="27"/>
      <c r="E80" s="27"/>
      <c r="F80" s="21" t="s">
        <v>82</v>
      </c>
      <c r="G80" s="36"/>
      <c r="H80" s="36"/>
      <c r="I80" s="36"/>
      <c r="J80" s="36"/>
      <c r="K80" s="36"/>
      <c r="L80" s="36"/>
      <c r="M80" s="36"/>
      <c r="N80" s="36"/>
      <c r="O80" s="36"/>
      <c r="P80" s="36"/>
      <c r="Q80" s="36">
        <v>1</v>
      </c>
      <c r="R80" s="36"/>
    </row>
    <row r="81" spans="1:18" ht="15.6" x14ac:dyDescent="0.3">
      <c r="A81" s="41" t="s">
        <v>177</v>
      </c>
      <c r="B81" s="31">
        <v>44875</v>
      </c>
      <c r="C81" s="31">
        <v>44910</v>
      </c>
      <c r="D81" s="27"/>
      <c r="E81" s="27"/>
      <c r="F81" s="21" t="s">
        <v>85</v>
      </c>
      <c r="G81" s="36"/>
      <c r="H81" s="36"/>
      <c r="I81" s="36"/>
      <c r="J81" s="36"/>
      <c r="K81" s="36"/>
      <c r="L81" s="36"/>
      <c r="M81" s="36"/>
      <c r="N81" s="36"/>
      <c r="O81" s="36"/>
      <c r="P81" s="36"/>
      <c r="Q81" s="36">
        <v>1</v>
      </c>
      <c r="R81" s="36">
        <v>1</v>
      </c>
    </row>
    <row r="82" spans="1:18" ht="15.6" x14ac:dyDescent="0.3">
      <c r="A82" s="41"/>
      <c r="B82" s="31"/>
      <c r="C82" s="31"/>
      <c r="D82" s="27"/>
      <c r="E82" s="27"/>
      <c r="F82" s="27"/>
      <c r="G82" s="36"/>
      <c r="H82" s="36"/>
      <c r="I82" s="36"/>
      <c r="J82" s="36"/>
      <c r="K82" s="36"/>
      <c r="L82" s="36"/>
      <c r="M82" s="36"/>
      <c r="N82" s="36"/>
      <c r="O82" s="36"/>
      <c r="P82" s="36"/>
      <c r="Q82" s="36"/>
      <c r="R82" s="36"/>
    </row>
    <row r="83" spans="1:18" ht="15.6" x14ac:dyDescent="0.3">
      <c r="A83" s="39" t="s">
        <v>178</v>
      </c>
      <c r="B83" s="27"/>
      <c r="C83" s="27"/>
      <c r="D83" s="27"/>
      <c r="E83" s="27"/>
      <c r="F83" s="21"/>
      <c r="G83" s="36"/>
      <c r="H83" s="36"/>
      <c r="I83" s="36"/>
      <c r="J83" s="36"/>
      <c r="K83" s="36"/>
      <c r="L83" s="36"/>
      <c r="M83" s="36"/>
      <c r="N83" s="36"/>
      <c r="O83" s="36"/>
      <c r="P83" s="36"/>
      <c r="Q83" s="36"/>
      <c r="R83" s="36"/>
    </row>
    <row r="84" spans="1:18" ht="15.6" x14ac:dyDescent="0.3">
      <c r="A84" s="41" t="s">
        <v>129</v>
      </c>
      <c r="B84" s="42">
        <v>44743</v>
      </c>
      <c r="C84" s="42">
        <v>44762</v>
      </c>
      <c r="D84" s="27"/>
      <c r="E84" s="27"/>
      <c r="F84" s="21" t="s">
        <v>129</v>
      </c>
      <c r="G84" s="36"/>
      <c r="H84" s="36"/>
      <c r="I84" s="36"/>
      <c r="J84" s="36"/>
      <c r="K84" s="36"/>
      <c r="L84" s="36"/>
      <c r="M84" s="36">
        <v>1</v>
      </c>
      <c r="N84" s="36"/>
      <c r="O84" s="36"/>
      <c r="P84" s="36"/>
      <c r="Q84" s="36"/>
      <c r="R84" s="36"/>
    </row>
    <row r="85" spans="1:18" ht="15.6" x14ac:dyDescent="0.3">
      <c r="A85" s="41" t="s">
        <v>179</v>
      </c>
      <c r="B85" s="42">
        <v>44727</v>
      </c>
      <c r="C85" s="42">
        <v>44762</v>
      </c>
      <c r="D85" s="43">
        <v>1</v>
      </c>
      <c r="E85" s="27"/>
      <c r="F85" s="21" t="s">
        <v>132</v>
      </c>
      <c r="G85" s="36"/>
      <c r="H85" s="36"/>
      <c r="I85" s="36"/>
      <c r="J85" s="36"/>
      <c r="K85" s="36"/>
      <c r="L85" s="36">
        <v>1</v>
      </c>
      <c r="M85" s="36">
        <v>1</v>
      </c>
      <c r="N85" s="36"/>
      <c r="O85" s="36"/>
      <c r="P85" s="36"/>
      <c r="Q85" s="36"/>
      <c r="R85" s="36"/>
    </row>
    <row r="86" spans="1:18" ht="15.6" x14ac:dyDescent="0.3">
      <c r="A86" s="41"/>
      <c r="B86" s="31"/>
      <c r="C86" s="31"/>
      <c r="D86" s="27"/>
      <c r="E86" s="27"/>
      <c r="F86" s="21"/>
      <c r="G86" s="36"/>
      <c r="H86" s="36"/>
      <c r="I86" s="36"/>
      <c r="J86" s="36"/>
      <c r="K86" s="36"/>
      <c r="L86" s="36"/>
      <c r="M86" s="36"/>
      <c r="N86" s="36"/>
      <c r="O86" s="36"/>
      <c r="P86" s="36"/>
      <c r="Q86" s="36"/>
      <c r="R86" s="36"/>
    </row>
    <row r="87" spans="1:18" ht="15.6" x14ac:dyDescent="0.3">
      <c r="A87" s="39" t="s">
        <v>180</v>
      </c>
      <c r="B87" s="40"/>
      <c r="C87" s="40"/>
      <c r="D87" s="27"/>
      <c r="E87" s="27"/>
      <c r="F87" s="21"/>
      <c r="G87" s="36"/>
      <c r="H87" s="36"/>
      <c r="I87" s="36"/>
      <c r="J87" s="36"/>
      <c r="K87" s="36"/>
      <c r="L87" s="36"/>
      <c r="M87" s="36"/>
      <c r="N87" s="36"/>
      <c r="O87" s="36"/>
      <c r="P87" s="36"/>
      <c r="Q87" s="36"/>
      <c r="R87" s="36"/>
    </row>
    <row r="88" spans="1:18" ht="15.6" x14ac:dyDescent="0.3">
      <c r="A88" s="41" t="s">
        <v>129</v>
      </c>
      <c r="B88" s="49">
        <v>44805</v>
      </c>
      <c r="C88" s="40">
        <v>44834</v>
      </c>
      <c r="D88" s="27"/>
      <c r="E88" s="27"/>
      <c r="F88" s="21" t="s">
        <v>129</v>
      </c>
      <c r="G88" s="36"/>
      <c r="H88" s="36"/>
      <c r="I88" s="36"/>
      <c r="J88" s="36"/>
      <c r="K88" s="36"/>
      <c r="L88" s="36"/>
      <c r="M88" s="36"/>
      <c r="N88" s="36"/>
      <c r="O88" s="36">
        <v>1</v>
      </c>
      <c r="P88" s="36"/>
      <c r="Q88" s="36"/>
      <c r="R88" s="36"/>
    </row>
    <row r="89" spans="1:18" ht="15.6" x14ac:dyDescent="0.3">
      <c r="A89" s="41" t="s">
        <v>175</v>
      </c>
      <c r="B89" s="31">
        <v>44743</v>
      </c>
      <c r="C89" s="31">
        <v>44773</v>
      </c>
      <c r="D89" s="43">
        <v>0.8</v>
      </c>
      <c r="E89" s="27"/>
      <c r="F89" s="21" t="s">
        <v>134</v>
      </c>
      <c r="G89" s="36"/>
      <c r="H89" s="36"/>
      <c r="I89" s="36"/>
      <c r="J89" s="36"/>
      <c r="K89" s="36"/>
      <c r="L89" s="36"/>
      <c r="M89" s="36">
        <v>1</v>
      </c>
      <c r="N89" s="36"/>
      <c r="O89" s="36"/>
      <c r="P89" s="36"/>
      <c r="Q89" s="36"/>
      <c r="R89" s="36"/>
    </row>
    <row r="90" spans="1:18" ht="15.6" x14ac:dyDescent="0.3">
      <c r="A90" s="41" t="s">
        <v>152</v>
      </c>
      <c r="B90" s="31">
        <v>44774</v>
      </c>
      <c r="C90" s="31">
        <v>44793</v>
      </c>
      <c r="D90" s="27"/>
      <c r="E90" s="27"/>
      <c r="F90" s="21" t="s">
        <v>134</v>
      </c>
      <c r="G90" s="36"/>
      <c r="H90" s="36"/>
      <c r="I90" s="36"/>
      <c r="J90" s="36"/>
      <c r="K90" s="36"/>
      <c r="L90" s="36"/>
      <c r="M90" s="36"/>
      <c r="N90" s="36">
        <v>1</v>
      </c>
      <c r="O90" s="36"/>
      <c r="P90" s="36"/>
      <c r="Q90" s="36"/>
      <c r="R90" s="36"/>
    </row>
    <row r="91" spans="1:18" ht="15.6" x14ac:dyDescent="0.3">
      <c r="A91" s="41" t="s">
        <v>176</v>
      </c>
      <c r="B91" s="31">
        <v>44794</v>
      </c>
      <c r="C91" s="31">
        <v>44824</v>
      </c>
      <c r="D91" s="27"/>
      <c r="E91" s="27"/>
      <c r="F91" s="21" t="s">
        <v>81</v>
      </c>
      <c r="G91" s="36"/>
      <c r="H91" s="36"/>
      <c r="I91" s="36"/>
      <c r="J91" s="36"/>
      <c r="K91" s="36"/>
      <c r="L91" s="36"/>
      <c r="M91" s="36"/>
      <c r="N91" s="36">
        <v>1</v>
      </c>
      <c r="O91" s="36">
        <v>1</v>
      </c>
      <c r="P91" s="36"/>
      <c r="Q91" s="36"/>
      <c r="R91" s="36"/>
    </row>
    <row r="92" spans="1:18" ht="15.6" x14ac:dyDescent="0.3">
      <c r="A92" s="41" t="s">
        <v>149</v>
      </c>
      <c r="B92" s="31">
        <v>44794</v>
      </c>
      <c r="C92" s="31">
        <v>44824</v>
      </c>
      <c r="D92" s="27"/>
      <c r="E92" s="27"/>
      <c r="F92" s="21" t="s">
        <v>82</v>
      </c>
      <c r="G92" s="36"/>
      <c r="H92" s="36"/>
      <c r="I92" s="36"/>
      <c r="J92" s="36"/>
      <c r="K92" s="36"/>
      <c r="L92" s="36"/>
      <c r="M92" s="36"/>
      <c r="N92" s="36">
        <v>1</v>
      </c>
      <c r="O92" s="36">
        <v>1</v>
      </c>
      <c r="P92" s="36"/>
      <c r="Q92" s="36"/>
      <c r="R92" s="36"/>
    </row>
    <row r="93" spans="1:18" ht="15.6" x14ac:dyDescent="0.3">
      <c r="A93" s="41" t="s">
        <v>177</v>
      </c>
      <c r="B93" s="31">
        <v>44880</v>
      </c>
      <c r="C93" s="31">
        <v>44910</v>
      </c>
      <c r="D93" s="27"/>
      <c r="E93" s="27"/>
      <c r="F93" s="21" t="s">
        <v>85</v>
      </c>
      <c r="G93" s="36"/>
      <c r="H93" s="36"/>
      <c r="I93" s="36"/>
      <c r="J93" s="36"/>
      <c r="K93" s="36"/>
      <c r="L93" s="36"/>
      <c r="M93" s="36"/>
      <c r="N93" s="36"/>
      <c r="O93" s="36"/>
      <c r="P93" s="36"/>
      <c r="Q93" s="36">
        <v>1</v>
      </c>
      <c r="R93" s="36">
        <v>1</v>
      </c>
    </row>
  </sheetData>
  <mergeCells count="5">
    <mergeCell ref="E4:E5"/>
    <mergeCell ref="G1:I1"/>
    <mergeCell ref="J1:L1"/>
    <mergeCell ref="M1:O1"/>
    <mergeCell ref="P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Parser</vt:lpstr>
      <vt:lpstr>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Maksim Kornev</dc:creator>
  <cp:lastModifiedBy>Maksim Kornev</cp:lastModifiedBy>
  <dcterms:created xsi:type="dcterms:W3CDTF">2022-08-29T11:56:13Z</dcterms:created>
  <dcterms:modified xsi:type="dcterms:W3CDTF">2022-09-09T12:54:14Z</dcterms:modified>
</cp:coreProperties>
</file>