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imelines/timeline2.xml" ContentType="application/vnd.ms-excel.timelin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pal\Downloads\"/>
    </mc:Choice>
  </mc:AlternateContent>
  <xr:revisionPtr revIDLastSave="0" documentId="13_ncr:1_{BF13E0AE-F8B7-4664-B77B-B9819EB779B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ain" sheetId="1" r:id="rId1"/>
    <sheet name="GeneralLedger" sheetId="2" r:id="rId2"/>
    <sheet name="ChartOfAccount" sheetId="7" r:id="rId3"/>
    <sheet name="TrialBalance" sheetId="3" r:id="rId4"/>
    <sheet name="Income Statement" sheetId="8" r:id="rId5"/>
    <sheet name="BalanceSheet" sheetId="9" r:id="rId6"/>
  </sheets>
  <definedNames>
    <definedName name="NativeTimeline_Date">#N/A</definedName>
    <definedName name="NativeTimeline_Date1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E6" i="2"/>
  <c r="H3" i="2"/>
  <c r="E5" i="2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D4" i="3"/>
  <c r="D3" i="3"/>
  <c r="D3" i="8"/>
  <c r="D4" i="8"/>
</calcChain>
</file>

<file path=xl/sharedStrings.xml><?xml version="1.0" encoding="utf-8"?>
<sst xmlns="http://schemas.openxmlformats.org/spreadsheetml/2006/main" count="141" uniqueCount="55">
  <si>
    <t>General Ledger</t>
  </si>
  <si>
    <t>Date</t>
  </si>
  <si>
    <t>Account</t>
  </si>
  <si>
    <t>Voucher</t>
  </si>
  <si>
    <t xml:space="preserve">Type </t>
  </si>
  <si>
    <t>Debit</t>
  </si>
  <si>
    <t>Credit</t>
  </si>
  <si>
    <t>Remarks</t>
  </si>
  <si>
    <t>Chart of Accounts</t>
  </si>
  <si>
    <t>S.No</t>
  </si>
  <si>
    <t>Type</t>
  </si>
  <si>
    <t>Revenue</t>
  </si>
  <si>
    <t>Salary</t>
  </si>
  <si>
    <t>Expense</t>
  </si>
  <si>
    <t>Rent</t>
  </si>
  <si>
    <t>Building</t>
  </si>
  <si>
    <t>Mr. A supplier</t>
  </si>
  <si>
    <t>Bank loan</t>
  </si>
  <si>
    <t>Cash</t>
  </si>
  <si>
    <t>Entertainment</t>
  </si>
  <si>
    <t>Stationery</t>
  </si>
  <si>
    <t>Donation paid</t>
  </si>
  <si>
    <t>NGO Equity</t>
  </si>
  <si>
    <t>Retained profit</t>
  </si>
  <si>
    <t>Investments</t>
  </si>
  <si>
    <t>Miscellanous</t>
  </si>
  <si>
    <t>Asset</t>
  </si>
  <si>
    <t>Liability</t>
  </si>
  <si>
    <t>Equity</t>
  </si>
  <si>
    <t>Donation Received</t>
  </si>
  <si>
    <t>Name - Gopal Sompura</t>
  </si>
  <si>
    <t>Project - Automate Mini-Accounting</t>
  </si>
  <si>
    <t xml:space="preserve"> </t>
  </si>
  <si>
    <t>Status</t>
  </si>
  <si>
    <t>Grand Total</t>
  </si>
  <si>
    <t>Values</t>
  </si>
  <si>
    <t>Asset Total</t>
  </si>
  <si>
    <t>Equity Total</t>
  </si>
  <si>
    <t>Expense Total</t>
  </si>
  <si>
    <t>Liability Total</t>
  </si>
  <si>
    <t>Revenue Total</t>
  </si>
  <si>
    <t xml:space="preserve">Debit </t>
  </si>
  <si>
    <t xml:space="preserve">Credit </t>
  </si>
  <si>
    <t xml:space="preserve">Balance </t>
  </si>
  <si>
    <t>Trial balance</t>
  </si>
  <si>
    <t>To:</t>
  </si>
  <si>
    <t>From:</t>
  </si>
  <si>
    <t>Total</t>
  </si>
  <si>
    <t>Min of Date</t>
  </si>
  <si>
    <t>Max of Date2</t>
  </si>
  <si>
    <t>Income Statement</t>
  </si>
  <si>
    <t>Net Income (Loss)</t>
  </si>
  <si>
    <t>Balance Sheet</t>
  </si>
  <si>
    <t>(All)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</si>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</sst>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" fontId="0" fillId="0" borderId="0" xfId="0" applyNumberFormat="1"/>
    <xf numFmtId="0" fontId="3" fillId="2" borderId="0" xfId="0" applyFont="1" applyFill="1"/>
    <xf numFmtId="0" fontId="0" fillId="2" borderId="0" xfId="0" applyFill="1"/>
    <xf numFmtId="0" fontId="0" fillId="0" borderId="0" xfId="0" pivotButton="1"/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165" fontId="0" fillId="0" borderId="0" xfId="0" pivotButton="1" applyNumberFormat="1"/>
    <xf numFmtId="165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</cellXfs>
  <cellStyles count="2">
    <cellStyle name="Comma" xfId="1" builtinId="3"/>
    <cellStyle name="Normal" xfId="0" builtinId="0"/>
  </cellStyles>
  <dxfs count="35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numFmt numFmtId="164" formatCode="_-* #,##0.0_-;\-* #,##0.0_-;_-* &quot;-&quot;??_-;_-@_-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come Statement'!A1"/><Relationship Id="rId2" Type="http://schemas.openxmlformats.org/officeDocument/2006/relationships/hyperlink" Target="#TrialBalance!A1"/><Relationship Id="rId1" Type="http://schemas.openxmlformats.org/officeDocument/2006/relationships/hyperlink" Target="#GeneralLedger!A1"/><Relationship Id="rId5" Type="http://schemas.openxmlformats.org/officeDocument/2006/relationships/hyperlink" Target="#ChartOfAccount!A1"/><Relationship Id="rId4" Type="http://schemas.openxmlformats.org/officeDocument/2006/relationships/hyperlink" Target="#BalanceSheet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</xdr:row>
      <xdr:rowOff>137160</xdr:rowOff>
    </xdr:from>
    <xdr:to>
      <xdr:col>5</xdr:col>
      <xdr:colOff>342900</xdr:colOff>
      <xdr:row>5</xdr:row>
      <xdr:rowOff>99060</xdr:rowOff>
    </xdr:to>
    <xdr:sp macro="" textlink="">
      <xdr:nvSpPr>
        <xdr:cNvPr id="4" name="Arrow: Righ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7E0E0D-3540-9E84-CF71-7A084DEF08EC}"/>
            </a:ext>
          </a:extLst>
        </xdr:cNvPr>
        <xdr:cNvSpPr/>
      </xdr:nvSpPr>
      <xdr:spPr>
        <a:xfrm>
          <a:off x="1188720" y="32004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General Ledger</a:t>
          </a:r>
        </a:p>
      </xdr:txBody>
    </xdr:sp>
    <xdr:clientData/>
  </xdr:twoCellAnchor>
  <xdr:twoCellAnchor>
    <xdr:from>
      <xdr:col>1</xdr:col>
      <xdr:colOff>571500</xdr:colOff>
      <xdr:row>10</xdr:row>
      <xdr:rowOff>45720</xdr:rowOff>
    </xdr:from>
    <xdr:to>
      <xdr:col>5</xdr:col>
      <xdr:colOff>335280</xdr:colOff>
      <xdr:row>14</xdr:row>
      <xdr:rowOff>7620</xdr:rowOff>
    </xdr:to>
    <xdr:sp macro="" textlink="">
      <xdr:nvSpPr>
        <xdr:cNvPr id="6" name="Arrow: Right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12AF05-8EA2-4BE1-B323-4E0F9D9FCFDF}"/>
            </a:ext>
          </a:extLst>
        </xdr:cNvPr>
        <xdr:cNvSpPr/>
      </xdr:nvSpPr>
      <xdr:spPr>
        <a:xfrm>
          <a:off x="1181100" y="187452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Trial</a:t>
          </a:r>
          <a:r>
            <a:rPr lang="en-CA" sz="1400" baseline="0">
              <a:solidFill>
                <a:schemeClr val="tx1"/>
              </a:solidFill>
              <a:latin typeface="Aptos" panose="020B0004020202020204" pitchFamily="34" charset="0"/>
            </a:rPr>
            <a:t> Balance</a:t>
          </a:r>
          <a:endParaRPr lang="en-CA" sz="1400">
            <a:solidFill>
              <a:schemeClr val="tx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571500</xdr:colOff>
      <xdr:row>14</xdr:row>
      <xdr:rowOff>91440</xdr:rowOff>
    </xdr:from>
    <xdr:to>
      <xdr:col>5</xdr:col>
      <xdr:colOff>335280</xdr:colOff>
      <xdr:row>18</xdr:row>
      <xdr:rowOff>53340</xdr:rowOff>
    </xdr:to>
    <xdr:sp macro="" textlink="">
      <xdr:nvSpPr>
        <xdr:cNvPr id="7" name="Arrow: Right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513473-9EF2-4469-87F8-97E2406B01C5}"/>
            </a:ext>
          </a:extLst>
        </xdr:cNvPr>
        <xdr:cNvSpPr/>
      </xdr:nvSpPr>
      <xdr:spPr>
        <a:xfrm>
          <a:off x="1181100" y="265176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Income</a:t>
          </a:r>
          <a:r>
            <a:rPr lang="en-CA" sz="1400" baseline="0">
              <a:solidFill>
                <a:schemeClr val="tx1"/>
              </a:solidFill>
              <a:latin typeface="Aptos" panose="020B0004020202020204" pitchFamily="34" charset="0"/>
            </a:rPr>
            <a:t> Statement</a:t>
          </a:r>
          <a:endParaRPr lang="en-CA" sz="1400">
            <a:solidFill>
              <a:schemeClr val="tx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571500</xdr:colOff>
      <xdr:row>18</xdr:row>
      <xdr:rowOff>129540</xdr:rowOff>
    </xdr:from>
    <xdr:to>
      <xdr:col>5</xdr:col>
      <xdr:colOff>335280</xdr:colOff>
      <xdr:row>22</xdr:row>
      <xdr:rowOff>91440</xdr:rowOff>
    </xdr:to>
    <xdr:sp macro="" textlink="">
      <xdr:nvSpPr>
        <xdr:cNvPr id="8" name="Arrow: Right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BE8C3B-4F8A-4430-BCE3-8B61992DB7BE}"/>
            </a:ext>
          </a:extLst>
        </xdr:cNvPr>
        <xdr:cNvSpPr/>
      </xdr:nvSpPr>
      <xdr:spPr>
        <a:xfrm>
          <a:off x="1181100" y="342138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Balance</a:t>
          </a:r>
          <a:r>
            <a:rPr lang="en-CA" sz="1400" baseline="0">
              <a:solidFill>
                <a:schemeClr val="tx1"/>
              </a:solidFill>
              <a:latin typeface="Aptos" panose="020B0004020202020204" pitchFamily="34" charset="0"/>
            </a:rPr>
            <a:t> Sheet</a:t>
          </a:r>
          <a:endParaRPr lang="en-CA" sz="1400">
            <a:solidFill>
              <a:schemeClr val="tx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571500</xdr:colOff>
      <xdr:row>6</xdr:row>
      <xdr:rowOff>7620</xdr:rowOff>
    </xdr:from>
    <xdr:to>
      <xdr:col>5</xdr:col>
      <xdr:colOff>335280</xdr:colOff>
      <xdr:row>9</xdr:row>
      <xdr:rowOff>152400</xdr:rowOff>
    </xdr:to>
    <xdr:sp macro="" textlink="">
      <xdr:nvSpPr>
        <xdr:cNvPr id="9" name="Arrow: Right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4FFE6B-6251-430B-901C-C9566A8D5C24}"/>
            </a:ext>
          </a:extLst>
        </xdr:cNvPr>
        <xdr:cNvSpPr/>
      </xdr:nvSpPr>
      <xdr:spPr>
        <a:xfrm>
          <a:off x="1181100" y="110490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Chart</a:t>
          </a:r>
          <a:r>
            <a:rPr lang="en-CA" sz="1400" baseline="0">
              <a:solidFill>
                <a:schemeClr val="tx1"/>
              </a:solidFill>
              <a:latin typeface="Aptos" panose="020B0004020202020204" pitchFamily="34" charset="0"/>
            </a:rPr>
            <a:t> of Account</a:t>
          </a:r>
          <a:endParaRPr lang="en-CA" sz="1400">
            <a:solidFill>
              <a:schemeClr val="tx1"/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15</xdr:col>
      <xdr:colOff>373380</xdr:colOff>
      <xdr:row>3</xdr:row>
      <xdr:rowOff>129540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47CD43-80B7-46A1-8D2F-B7CF78943781}"/>
            </a:ext>
          </a:extLst>
        </xdr:cNvPr>
        <xdr:cNvSpPr/>
      </xdr:nvSpPr>
      <xdr:spPr>
        <a:xfrm>
          <a:off x="10264140" y="182880"/>
          <a:ext cx="2202180" cy="6781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          Main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0</xdr:row>
      <xdr:rowOff>15240</xdr:rowOff>
    </xdr:from>
    <xdr:to>
      <xdr:col>13</xdr:col>
      <xdr:colOff>342900</xdr:colOff>
      <xdr:row>2</xdr:row>
      <xdr:rowOff>160020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0200F2-F9BF-413D-A0E0-8DA7AA5CBEE6}"/>
            </a:ext>
          </a:extLst>
        </xdr:cNvPr>
        <xdr:cNvSpPr/>
      </xdr:nvSpPr>
      <xdr:spPr>
        <a:xfrm>
          <a:off x="8214360" y="15240"/>
          <a:ext cx="2202180" cy="6553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          Main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5</xdr:row>
      <xdr:rowOff>144780</xdr:rowOff>
    </xdr:from>
    <xdr:to>
      <xdr:col>18</xdr:col>
      <xdr:colOff>320040</xdr:colOff>
      <xdr:row>9</xdr:row>
      <xdr:rowOff>106680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4E377-CC5C-4165-9617-61E5489B206E}"/>
            </a:ext>
          </a:extLst>
        </xdr:cNvPr>
        <xdr:cNvSpPr/>
      </xdr:nvSpPr>
      <xdr:spPr>
        <a:xfrm>
          <a:off x="9090660" y="32766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          Main</a:t>
          </a:r>
        </a:p>
      </xdr:txBody>
    </xdr:sp>
    <xdr:clientData/>
  </xdr:twoCellAnchor>
  <xdr:twoCellAnchor editAs="oneCell">
    <xdr:from>
      <xdr:col>6</xdr:col>
      <xdr:colOff>518160</xdr:colOff>
      <xdr:row>2</xdr:row>
      <xdr:rowOff>38100</xdr:rowOff>
    </xdr:from>
    <xdr:to>
      <xdr:col>15</xdr:col>
      <xdr:colOff>182880</xdr:colOff>
      <xdr:row>9</xdr:row>
      <xdr:rowOff>129540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5C844F0F-5C65-5A51-1E58-85DAD756F6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8840" y="5486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5</xdr:row>
      <xdr:rowOff>144780</xdr:rowOff>
    </xdr:from>
    <xdr:to>
      <xdr:col>18</xdr:col>
      <xdr:colOff>320040</xdr:colOff>
      <xdr:row>9</xdr:row>
      <xdr:rowOff>106680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72681F-D713-4CB0-8C02-ABF1EF2B5554}"/>
            </a:ext>
          </a:extLst>
        </xdr:cNvPr>
        <xdr:cNvSpPr/>
      </xdr:nvSpPr>
      <xdr:spPr>
        <a:xfrm>
          <a:off x="9060180" y="1203960"/>
          <a:ext cx="2202180" cy="69342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          Main</a:t>
          </a:r>
        </a:p>
      </xdr:txBody>
    </xdr:sp>
    <xdr:clientData/>
  </xdr:twoCellAnchor>
  <xdr:twoCellAnchor editAs="oneCell">
    <xdr:from>
      <xdr:col>6</xdr:col>
      <xdr:colOff>30480</xdr:colOff>
      <xdr:row>3</xdr:row>
      <xdr:rowOff>0</xdr:rowOff>
    </xdr:from>
    <xdr:to>
      <xdr:col>14</xdr:col>
      <xdr:colOff>304800</xdr:colOff>
      <xdr:row>10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1">
              <a:extLst>
                <a:ext uri="{FF2B5EF4-FFF2-40B4-BE49-F238E27FC236}">
                  <a16:creationId xmlns:a16="http://schemas.microsoft.com/office/drawing/2014/main" id="{D4282347-7C2C-4959-9D07-8A93C7914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6934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2078</xdr:colOff>
      <xdr:row>0</xdr:row>
      <xdr:rowOff>70658</xdr:rowOff>
    </xdr:from>
    <xdr:to>
      <xdr:col>11</xdr:col>
      <xdr:colOff>36022</xdr:colOff>
      <xdr:row>3</xdr:row>
      <xdr:rowOff>67194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0158A-213A-45A1-8E40-59012F20539B}"/>
            </a:ext>
          </a:extLst>
        </xdr:cNvPr>
        <xdr:cNvSpPr/>
      </xdr:nvSpPr>
      <xdr:spPr>
        <a:xfrm>
          <a:off x="6479078" y="70658"/>
          <a:ext cx="2202180" cy="682336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>
              <a:solidFill>
                <a:schemeClr val="tx1"/>
              </a:solidFill>
              <a:latin typeface="Aptos" panose="020B0004020202020204" pitchFamily="34" charset="0"/>
            </a:rPr>
            <a:t>                   Main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 Sompura" refreshedDate="45417.009456250002" createdVersion="8" refreshedVersion="8" minRefreshableVersion="3" recordCount="16" xr:uid="{1730E943-D2E0-4B93-B307-88EE386BF5A0}">
  <cacheSource type="worksheet">
    <worksheetSource name="GL"/>
  </cacheSource>
  <cacheFields count="8">
    <cacheField name="Date" numFmtId="16">
      <sharedItems containsSemiMixedTypes="0" containsNonDate="0" containsDate="1" containsString="0" minDate="2024-04-04T00:00:00" maxDate="2024-04-09T00:00:00" count="5">
        <d v="2024-04-04T00:00:00"/>
        <d v="2024-04-05T00:00:00"/>
        <d v="2024-04-06T00:00:00"/>
        <d v="2024-04-07T00:00:00"/>
        <d v="2024-04-08T00:00:00"/>
      </sharedItems>
    </cacheField>
    <cacheField name="Voucher" numFmtId="0">
      <sharedItems containsSemiMixedTypes="0" containsString="0" containsNumber="1" containsInteger="1" minValue="1" maxValue="6"/>
    </cacheField>
    <cacheField name="Account" numFmtId="0">
      <sharedItems count="11">
        <s v="Cash"/>
        <s v="Donation Received"/>
        <s v="Salary"/>
        <s v="Entertainment"/>
        <s v="Stationery"/>
        <s v="Rent"/>
        <s v="Building"/>
        <s v="Bank loan"/>
        <s v="Investments"/>
        <s v="Donation paid"/>
        <s v="NGO Equity"/>
      </sharedItems>
    </cacheField>
    <cacheField name="Type " numFmtId="0">
      <sharedItems count="5">
        <s v="Asset"/>
        <s v="Revenue"/>
        <s v="Expense"/>
        <s v="Liability"/>
        <s v="Equity"/>
      </sharedItems>
    </cacheField>
    <cacheField name="Debit" numFmtId="0">
      <sharedItems containsString="0" containsBlank="1" containsNumber="1" containsInteger="1" minValue="50" maxValue="20000"/>
    </cacheField>
    <cacheField name="Credit" numFmtId="0">
      <sharedItems containsBlank="1" containsMixedTypes="1" containsNumber="1" containsInteger="1" minValue="500" maxValue="20000"/>
    </cacheField>
    <cacheField name="Remarks" numFmtId="0">
      <sharedItems containsNonDate="0" containsString="0" containsBlank="1"/>
    </cacheField>
    <cacheField name="Balance" numFmtId="0" formula="Debit-Credit" databaseField="0"/>
  </cacheFields>
  <extLst>
    <ext xmlns:x14="http://schemas.microsoft.com/office/spreadsheetml/2009/9/main" uri="{725AE2AE-9491-48be-B2B4-4EB974FC3084}">
      <x14:pivotCacheDefinition pivotCacheId="2130722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x v="0"/>
    <n v="20000"/>
    <m/>
    <m/>
  </r>
  <r>
    <x v="0"/>
    <n v="1"/>
    <x v="1"/>
    <x v="1"/>
    <m/>
    <n v="20000"/>
    <m/>
  </r>
  <r>
    <x v="1"/>
    <n v="2"/>
    <x v="2"/>
    <x v="2"/>
    <n v="200"/>
    <m/>
    <m/>
  </r>
  <r>
    <x v="1"/>
    <n v="2"/>
    <x v="3"/>
    <x v="2"/>
    <n v="100"/>
    <m/>
    <m/>
  </r>
  <r>
    <x v="1"/>
    <n v="2"/>
    <x v="4"/>
    <x v="2"/>
    <n v="50"/>
    <s v=" "/>
    <m/>
  </r>
  <r>
    <x v="1"/>
    <n v="2"/>
    <x v="5"/>
    <x v="2"/>
    <n v="500"/>
    <m/>
    <m/>
  </r>
  <r>
    <x v="1"/>
    <n v="2"/>
    <x v="0"/>
    <x v="0"/>
    <m/>
    <n v="850"/>
    <m/>
  </r>
  <r>
    <x v="2"/>
    <n v="3"/>
    <x v="6"/>
    <x v="0"/>
    <n v="10000"/>
    <m/>
    <m/>
  </r>
  <r>
    <x v="2"/>
    <n v="3"/>
    <x v="0"/>
    <x v="0"/>
    <m/>
    <n v="1000"/>
    <m/>
  </r>
  <r>
    <x v="2"/>
    <n v="3"/>
    <x v="7"/>
    <x v="3"/>
    <m/>
    <n v="9000"/>
    <m/>
  </r>
  <r>
    <x v="3"/>
    <n v="4"/>
    <x v="8"/>
    <x v="0"/>
    <n v="1000"/>
    <m/>
    <m/>
  </r>
  <r>
    <x v="3"/>
    <n v="4"/>
    <x v="0"/>
    <x v="0"/>
    <m/>
    <n v="1000"/>
    <m/>
  </r>
  <r>
    <x v="3"/>
    <n v="5"/>
    <x v="9"/>
    <x v="2"/>
    <n v="500"/>
    <m/>
    <m/>
  </r>
  <r>
    <x v="3"/>
    <n v="5"/>
    <x v="0"/>
    <x v="0"/>
    <m/>
    <n v="500"/>
    <m/>
  </r>
  <r>
    <x v="4"/>
    <n v="6"/>
    <x v="0"/>
    <x v="0"/>
    <n v="1000"/>
    <m/>
    <m/>
  </r>
  <r>
    <x v="4"/>
    <n v="6"/>
    <x v="10"/>
    <x v="4"/>
    <m/>
    <n v="1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D1A19-5173-457F-82FB-D7DBC0EE8763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gridDropZones="1" multipleFieldFilters="0">
  <location ref="H12:J14" firstHeaderRow="1" firstDataRow="2" firstDataCol="1"/>
  <pivotFields count="8">
    <pivotField dataField="1" compact="0" numFmtId="16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2">
        <item x="7"/>
        <item x="6"/>
        <item x="0"/>
        <item x="9"/>
        <item x="1"/>
        <item x="3"/>
        <item x="8"/>
        <item x="10"/>
        <item x="5"/>
        <item x="2"/>
        <item x="4"/>
        <item t="default"/>
      </items>
    </pivotField>
    <pivotField compact="0" outline="0" showAll="0">
      <items count="6">
        <item x="0"/>
        <item x="4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Date" fld="0" subtotal="min" baseField="0" baseItem="1"/>
    <dataField name="Max of Date2" fld="0" subtotal="max" baseField="0" baseItem="1"/>
  </dataFields>
  <formats count="5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</formats>
  <pivotTableStyleInfo name="PivotStyleLight16" showRowHeaders="1" showColHeaders="1" showRowStripes="0" showColStripes="0" showLastColumn="1"/>
  <filters count="1">
    <filter fld="0" type="dateBetween" evalOrder="-1" id="69" name="Date">
      <autoFilter ref="A1">
        <filterColumn colId="0">
          <customFilters and="1">
            <customFilter operator="greaterThanOrEqual" val="45383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DBF3-D8A0-4C09-B803-AD47070E8FC7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gridDropZones="1" multipleFieldFilters="0">
  <location ref="A5:E23" firstHeaderRow="1" firstDataRow="2" firstDataCol="2"/>
  <pivotFields count="8">
    <pivotField compact="0" numFmtId="16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12">
        <item x="7"/>
        <item x="6"/>
        <item x="0"/>
        <item x="9"/>
        <item x="1"/>
        <item x="3"/>
        <item x="8"/>
        <item x="10"/>
        <item x="5"/>
        <item x="2"/>
        <item x="4"/>
        <item t="default"/>
      </items>
    </pivotField>
    <pivotField axis="axisRow" compact="0" outline="0" showAll="0">
      <items count="6">
        <item x="0"/>
        <item x="4"/>
        <item x="2"/>
        <item x="3"/>
        <item x="1"/>
        <item t="default"/>
      </items>
    </pivotField>
    <pivotField dataField="1" compact="0" outline="0" showAll="0"/>
    <pivotField dataField="1" compact="0" outline="0" showAll="0"/>
    <pivotField compact="0" outline="0" showAll="0"/>
    <pivotField dataField="1" compact="0" outline="0" dragToRow="0" dragToCol="0" dragToPage="0" showAll="0" defaultSubtotal="0"/>
  </pivotFields>
  <rowFields count="2">
    <field x="3"/>
    <field x="2"/>
  </rowFields>
  <rowItems count="17">
    <i>
      <x/>
      <x v="1"/>
    </i>
    <i r="1">
      <x v="2"/>
    </i>
    <i r="1">
      <x v="6"/>
    </i>
    <i t="default">
      <x/>
    </i>
    <i>
      <x v="1"/>
      <x v="7"/>
    </i>
    <i t="default">
      <x v="1"/>
    </i>
    <i>
      <x v="2"/>
      <x v="3"/>
    </i>
    <i r="1">
      <x v="5"/>
    </i>
    <i r="1">
      <x v="8"/>
    </i>
    <i r="1">
      <x v="9"/>
    </i>
    <i r="1">
      <x v="10"/>
    </i>
    <i t="default">
      <x v="2"/>
    </i>
    <i>
      <x v="3"/>
      <x/>
    </i>
    <i t="default">
      <x v="3"/>
    </i>
    <i>
      <x v="4"/>
      <x v="4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bit " fld="4" baseField="2" baseItem="1"/>
    <dataField name="Credit " fld="5" baseField="2" baseItem="1"/>
    <dataField name="Balance " fld="7" baseField="2" baseItem="1"/>
  </dataFields>
  <formats count="2"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69" name="Date">
      <autoFilter ref="A1">
        <filterColumn colId="0">
          <customFilters and="1">
            <customFilter operator="greaterThanOrEqual" val="45383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4EA22-349F-4370-BF31-6A872BEBD80D}" name="PivotTable2" cacheId="0" applyNumberFormats="0" applyBorderFormats="0" applyFontFormats="0" applyPatternFormats="0" applyAlignmentFormats="0" applyWidthHeightFormats="1" dataCaption="Values" grandTotalCaption="Net Income (Loss)" updatedVersion="8" minRefreshableVersion="5" useAutoFormatting="1" itemPrintTitles="1" createdVersion="8" indent="0" compact="0" compactData="0" gridDropZones="1" multipleFieldFilters="0">
  <location ref="A5:C15" firstHeaderRow="2" firstDataRow="2" firstDataCol="2"/>
  <pivotFields count="8">
    <pivotField compact="0" numFmtId="16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12">
        <item x="7"/>
        <item x="6"/>
        <item x="0"/>
        <item x="9"/>
        <item x="1"/>
        <item x="3"/>
        <item x="8"/>
        <item x="10"/>
        <item x="5"/>
        <item x="2"/>
        <item x="4"/>
        <item t="default"/>
      </items>
    </pivotField>
    <pivotField axis="axisRow" compact="0" outline="0" showAll="0" sortType="descending">
      <items count="6">
        <item x="1"/>
        <item h="1" x="3"/>
        <item x="2"/>
        <item h="1" x="4"/>
        <item h="1"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2">
    <field x="3"/>
    <field x="2"/>
  </rowFields>
  <rowItems count="9">
    <i>
      <x/>
      <x v="4"/>
    </i>
    <i t="default">
      <x/>
    </i>
    <i>
      <x v="2"/>
      <x v="3"/>
    </i>
    <i r="1">
      <x v="5"/>
    </i>
    <i r="1">
      <x v="8"/>
    </i>
    <i r="1">
      <x v="9"/>
    </i>
    <i r="1">
      <x v="10"/>
    </i>
    <i t="default">
      <x v="2"/>
    </i>
    <i t="grand">
      <x/>
    </i>
  </rowItems>
  <colItems count="1">
    <i/>
  </colItems>
  <dataFields count="1">
    <dataField name="Balance " fld="7" baseField="2" baseItem="1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75" name="Date">
      <autoFilter ref="A1">
        <filterColumn colId="0">
          <customFilters and="1">
            <customFilter operator="greaterThanOrEqual" val="45383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C2B2A-1E0C-4B47-8F47-1C8D8212D1D0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gridDropZones="1" multipleFieldFilters="0">
  <location ref="H12:J14" firstHeaderRow="1" firstDataRow="2" firstDataCol="1"/>
  <pivotFields count="8">
    <pivotField dataField="1" compact="0" numFmtId="16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2">
        <item x="7"/>
        <item x="6"/>
        <item x="0"/>
        <item x="9"/>
        <item x="1"/>
        <item x="3"/>
        <item x="8"/>
        <item x="10"/>
        <item x="5"/>
        <item x="2"/>
        <item x="4"/>
        <item t="default"/>
      </items>
    </pivotField>
    <pivotField compact="0" outline="0" showAll="0">
      <items count="6">
        <item x="0"/>
        <item x="4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Date" fld="0" subtotal="min" baseField="0" baseItem="1"/>
    <dataField name="Max of Date2" fld="0" subtotal="max" baseField="0" baseItem="1"/>
  </dataFields>
  <formats count="5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-2" type="button" dataOnly="0" labelOnly="1" outline="0" axis="axisCol" fieldPosition="0"/>
    </format>
    <format dxfId="23">
      <pivotArea type="topRight" dataOnly="0" labelOnly="1" outline="0" fieldPosition="0"/>
    </format>
  </formats>
  <pivotTableStyleInfo name="PivotStyleLight16" showRowHeaders="1" showColHeaders="1" showRowStripes="0" showColStripes="0" showLastColumn="1"/>
  <filters count="1">
    <filter fld="0" type="dateBetween" evalOrder="-1" id="75" name="Date">
      <autoFilter ref="A1">
        <filterColumn colId="0">
          <customFilters and="1">
            <customFilter operator="greaterThanOrEqual" val="45383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7A952-6D27-4723-A5AA-2A8D2CB72F8E}" name="PivotTable2" cacheId="0" applyNumberFormats="0" applyBorderFormats="0" applyFontFormats="0" applyPatternFormats="0" applyAlignmentFormats="0" applyWidthHeightFormats="1" dataCaption="Values" grandTotalCaption="Retained Earnings" updatedVersion="8" minRefreshableVersion="3" useAutoFormatting="1" itemPrintTitles="1" createdVersion="8" indent="0" compact="0" compactData="0" gridDropZones="1" multipleFieldFilters="0">
  <location ref="A5:C15" firstHeaderRow="2" firstDataRow="2" firstDataCol="2" rowPageCount="1" colPageCount="1"/>
  <pivotFields count="8">
    <pivotField axis="axisPage" compact="0" numFmtId="16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12">
        <item x="7"/>
        <item x="6"/>
        <item x="0"/>
        <item x="9"/>
        <item x="1"/>
        <item x="3"/>
        <item x="8"/>
        <item x="10"/>
        <item x="5"/>
        <item x="2"/>
        <item x="4"/>
        <item t="default"/>
      </items>
    </pivotField>
    <pivotField axis="axisRow" compact="0" outline="0" showAll="0" sortType="descending">
      <items count="6">
        <item h="1" x="1"/>
        <item x="3"/>
        <item h="1" x="2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2">
    <field x="3"/>
    <field x="2"/>
  </rowFields>
  <rowItems count="9">
    <i>
      <x v="1"/>
      <x/>
    </i>
    <i t="default">
      <x v="1"/>
    </i>
    <i>
      <x v="3"/>
      <x v="7"/>
    </i>
    <i t="default">
      <x v="3"/>
    </i>
    <i>
      <x v="4"/>
      <x v="1"/>
    </i>
    <i r="1">
      <x v="2"/>
    </i>
    <i r="1">
      <x v="6"/>
    </i>
    <i t="default">
      <x v="4"/>
    </i>
    <i t="grand">
      <x/>
    </i>
  </rowItems>
  <colItems count="1">
    <i/>
  </colItems>
  <pageFields count="1">
    <pageField fld="0" hier="-1"/>
  </pageFields>
  <dataFields count="1">
    <dataField name="Balance " fld="7" baseField="2" baseItem="1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A26A7-1F23-457B-95B4-5C1E1132A2CB}" name="GL" displayName="GL" ref="B4:H20" totalsRowShown="0">
  <autoFilter ref="B4:H20" xr:uid="{EDDA26A7-1F23-457B-95B4-5C1E1132A2CB}"/>
  <tableColumns count="7">
    <tableColumn id="1" xr3:uid="{2A7EFAE1-055C-4BDE-A08A-B14080F285F3}" name="Date"/>
    <tableColumn id="2" xr3:uid="{B0E7B7CE-6C25-4334-BAF9-1E879292B305}" name="Voucher"/>
    <tableColumn id="3" xr3:uid="{7DB38473-C67E-405F-B5E5-56C2B1B69DE8}" name="Account"/>
    <tableColumn id="4" xr3:uid="{AE303800-C18B-4C2A-B7AC-9C0998E0F654}" name="Type ">
      <calculatedColumnFormula>VLOOKUP(GL[[#This Row],[Account]],COA[[#All],[Account]:[Type]],2,0)</calculatedColumnFormula>
    </tableColumn>
    <tableColumn id="5" xr3:uid="{6C2C32A5-41B9-45D8-9322-043DC4C04F03}" name="Debit"/>
    <tableColumn id="6" xr3:uid="{A9258341-98CE-4285-B586-50D925B11C53}" name="Credit"/>
    <tableColumn id="7" xr3:uid="{6878B528-9594-41C7-AFE4-6EC0446CEAC4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7350E-9BE2-4FA8-BF78-F36B59D7515D}" name="COA" displayName="COA" ref="B3:D17" totalsRowShown="0">
  <autoFilter ref="B3:D17" xr:uid="{8F37350E-9BE2-4FA8-BF78-F36B59D7515D}"/>
  <sortState xmlns:xlrd2="http://schemas.microsoft.com/office/spreadsheetml/2017/richdata2" ref="B4:D17">
    <sortCondition ref="D3:D17"/>
  </sortState>
  <tableColumns count="3">
    <tableColumn id="1" xr3:uid="{B1166182-C1D9-424C-8FB0-EBB729429AEB}" name="S.No">
      <calculatedColumnFormula>ROW(B4)-3</calculatedColumnFormula>
    </tableColumn>
    <tableColumn id="2" xr3:uid="{F03BAC8F-2B9D-4ECD-ACEC-2AAE448BB967}" name="Account"/>
    <tableColumn id="3" xr3:uid="{28CC77CE-E9F0-420A-9641-215E9EC906AC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1927935-7D16-481F-9D52-D977F1BA348D}" sourceName="Date">
  <pivotTables>
    <pivotTable tabId="3" name="PivotTable2"/>
    <pivotTable tabId="3" name="PivotTable3"/>
  </pivotTables>
  <state minimalRefreshVersion="6" lastRefreshVersion="6" pivotCacheId="2130722589" filterType="dateBetween">
    <selection startDate="2024-04-01T00:00:00" endDate="2024-04-30T00:00:00"/>
    <bounds startDate="2024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8802A897-ECAB-4DE7-B5E6-0F82596EFF7B}" sourceName="Date">
  <pivotTables>
    <pivotTable tabId="8" name="PivotTable2"/>
    <pivotTable tabId="8" name="PivotTable3"/>
  </pivotTables>
  <state minimalRefreshVersion="6" lastRefreshVersion="6" pivotCacheId="2130722589" filterType="dateBetween">
    <selection startDate="2024-04-01T00:00:00" endDate="2024-04-30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401C175F-A156-4EF2-AA66-98EF791A7073}" cache="NativeTimeline_Date" caption="Date" level="2" selectionLevel="2" scrollPosition="2024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082FF921-6EBC-46CE-9654-FB6E9B42DDAA}" cache="NativeTimeline_Date1" caption="Date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E2"/>
  <sheetViews>
    <sheetView showGridLines="0" workbookViewId="0"/>
  </sheetViews>
  <sheetFormatPr defaultRowHeight="14.4" x14ac:dyDescent="0.3"/>
  <sheetData>
    <row r="1" spans="1:5" x14ac:dyDescent="0.3">
      <c r="A1" t="s">
        <v>30</v>
      </c>
      <c r="C1" s="1"/>
      <c r="D1" s="1"/>
      <c r="E1" s="1"/>
    </row>
    <row r="2" spans="1:5" x14ac:dyDescent="0.3">
      <c r="A2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0B3A-9DB2-4984-A5EA-97BEAAC8C4EF}">
  <sheetPr>
    <tabColor theme="5" tint="0.39997558519241921"/>
  </sheetPr>
  <dimension ref="B2:L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2" sqref="L12"/>
    </sheetView>
  </sheetViews>
  <sheetFormatPr defaultRowHeight="14.4" x14ac:dyDescent="0.3"/>
  <cols>
    <col min="2" max="2" width="12.44140625" customWidth="1"/>
    <col min="3" max="3" width="13.6640625" customWidth="1"/>
    <col min="4" max="4" width="18.21875" customWidth="1"/>
    <col min="5" max="5" width="13.5546875" customWidth="1"/>
    <col min="6" max="6" width="12.6640625" customWidth="1"/>
    <col min="7" max="7" width="13.5546875" customWidth="1"/>
    <col min="8" max="8" width="21.109375" customWidth="1"/>
  </cols>
  <sheetData>
    <row r="2" spans="2:12" x14ac:dyDescent="0.3">
      <c r="J2" s="13" t="s">
        <v>30</v>
      </c>
      <c r="K2" s="13"/>
      <c r="L2" s="13"/>
    </row>
    <row r="3" spans="2:12" ht="28.8" x14ac:dyDescent="0.55000000000000004">
      <c r="B3" s="4" t="s">
        <v>0</v>
      </c>
      <c r="C3" s="5"/>
      <c r="D3" s="5"/>
      <c r="G3" t="s">
        <v>33</v>
      </c>
      <c r="H3" t="str">
        <f>IF(SUM(F:F)-SUM(G:G)=0,"OK","ERROR")</f>
        <v>OK</v>
      </c>
    </row>
    <row r="4" spans="2:12" x14ac:dyDescent="0.3">
      <c r="B4" t="s">
        <v>1</v>
      </c>
      <c r="C4" t="s">
        <v>3</v>
      </c>
      <c r="D4" t="s">
        <v>2</v>
      </c>
      <c r="E4" t="s">
        <v>4</v>
      </c>
      <c r="F4" t="s">
        <v>5</v>
      </c>
      <c r="G4" t="s">
        <v>6</v>
      </c>
      <c r="H4" t="s">
        <v>7</v>
      </c>
    </row>
    <row r="5" spans="2:12" x14ac:dyDescent="0.3">
      <c r="B5" s="3">
        <v>45386</v>
      </c>
      <c r="C5">
        <v>1</v>
      </c>
      <c r="D5" t="s">
        <v>18</v>
      </c>
      <c r="E5" t="str">
        <f>VLOOKUP(GL[[#This Row],[Account]],COA[[#All],[Account]:[Type]],2,0)</f>
        <v>Asset</v>
      </c>
      <c r="F5">
        <v>20000</v>
      </c>
    </row>
    <row r="6" spans="2:12" x14ac:dyDescent="0.3">
      <c r="B6" s="3">
        <v>45386</v>
      </c>
      <c r="C6">
        <v>1</v>
      </c>
      <c r="D6" t="s">
        <v>29</v>
      </c>
      <c r="E6" t="str">
        <f>VLOOKUP(GL[[#This Row],[Account]],COA[[#All],[Account]:[Type]],2,0)</f>
        <v>Revenue</v>
      </c>
      <c r="G6">
        <v>20000</v>
      </c>
    </row>
    <row r="7" spans="2:12" x14ac:dyDescent="0.3">
      <c r="B7" s="3">
        <v>45387</v>
      </c>
      <c r="C7">
        <v>2</v>
      </c>
      <c r="D7" t="s">
        <v>12</v>
      </c>
      <c r="E7" t="str">
        <f>VLOOKUP(GL[[#This Row],[Account]],COA[[#All],[Account]:[Type]],2,0)</f>
        <v>Expense</v>
      </c>
      <c r="F7">
        <v>200</v>
      </c>
    </row>
    <row r="8" spans="2:12" x14ac:dyDescent="0.3">
      <c r="B8" s="3">
        <v>45387</v>
      </c>
      <c r="C8">
        <v>2</v>
      </c>
      <c r="D8" t="s">
        <v>19</v>
      </c>
      <c r="E8" t="str">
        <f>VLOOKUP(GL[[#This Row],[Account]],COA[[#All],[Account]:[Type]],2,0)</f>
        <v>Expense</v>
      </c>
      <c r="F8">
        <v>100</v>
      </c>
    </row>
    <row r="9" spans="2:12" x14ac:dyDescent="0.3">
      <c r="B9" s="3">
        <v>45387</v>
      </c>
      <c r="C9">
        <v>2</v>
      </c>
      <c r="D9" t="s">
        <v>20</v>
      </c>
      <c r="E9" t="str">
        <f>VLOOKUP(GL[[#This Row],[Account]],COA[[#All],[Account]:[Type]],2,0)</f>
        <v>Expense</v>
      </c>
      <c r="F9">
        <v>50</v>
      </c>
      <c r="G9" t="s">
        <v>32</v>
      </c>
    </row>
    <row r="10" spans="2:12" x14ac:dyDescent="0.3">
      <c r="B10" s="3">
        <v>45387</v>
      </c>
      <c r="C10">
        <v>2</v>
      </c>
      <c r="D10" t="s">
        <v>14</v>
      </c>
      <c r="E10" t="str">
        <f>VLOOKUP(GL[[#This Row],[Account]],COA[[#All],[Account]:[Type]],2,0)</f>
        <v>Expense</v>
      </c>
      <c r="F10">
        <v>500</v>
      </c>
    </row>
    <row r="11" spans="2:12" x14ac:dyDescent="0.3">
      <c r="B11" s="3">
        <v>45387</v>
      </c>
      <c r="C11">
        <v>2</v>
      </c>
      <c r="D11" t="s">
        <v>18</v>
      </c>
      <c r="E11" t="str">
        <f>VLOOKUP(GL[[#This Row],[Account]],COA[[#All],[Account]:[Type]],2,0)</f>
        <v>Asset</v>
      </c>
      <c r="G11">
        <v>850</v>
      </c>
    </row>
    <row r="12" spans="2:12" x14ac:dyDescent="0.3">
      <c r="B12" s="3">
        <v>45388</v>
      </c>
      <c r="C12">
        <v>3</v>
      </c>
      <c r="D12" t="s">
        <v>15</v>
      </c>
      <c r="E12" t="str">
        <f>VLOOKUP(GL[[#This Row],[Account]],COA[[#All],[Account]:[Type]],2,0)</f>
        <v>Asset</v>
      </c>
      <c r="F12">
        <v>10000</v>
      </c>
    </row>
    <row r="13" spans="2:12" x14ac:dyDescent="0.3">
      <c r="B13" s="3">
        <v>45388</v>
      </c>
      <c r="C13">
        <v>3</v>
      </c>
      <c r="D13" t="s">
        <v>18</v>
      </c>
      <c r="E13" t="str">
        <f>VLOOKUP(GL[[#This Row],[Account]],COA[[#All],[Account]:[Type]],2,0)</f>
        <v>Asset</v>
      </c>
      <c r="G13">
        <v>1000</v>
      </c>
    </row>
    <row r="14" spans="2:12" x14ac:dyDescent="0.3">
      <c r="B14" s="3">
        <v>45388</v>
      </c>
      <c r="C14">
        <v>3</v>
      </c>
      <c r="D14" t="s">
        <v>17</v>
      </c>
      <c r="E14" t="str">
        <f>VLOOKUP(GL[[#This Row],[Account]],COA[[#All],[Account]:[Type]],2,0)</f>
        <v>Liability</v>
      </c>
      <c r="G14">
        <v>9000</v>
      </c>
    </row>
    <row r="15" spans="2:12" x14ac:dyDescent="0.3">
      <c r="B15" s="3">
        <v>45389</v>
      </c>
      <c r="C15">
        <v>4</v>
      </c>
      <c r="D15" t="s">
        <v>24</v>
      </c>
      <c r="E15" t="str">
        <f>VLOOKUP(GL[[#This Row],[Account]],COA[[#All],[Account]:[Type]],2,0)</f>
        <v>Asset</v>
      </c>
      <c r="F15">
        <v>1000</v>
      </c>
    </row>
    <row r="16" spans="2:12" x14ac:dyDescent="0.3">
      <c r="B16" s="3">
        <v>45389</v>
      </c>
      <c r="C16">
        <v>4</v>
      </c>
      <c r="D16" t="s">
        <v>18</v>
      </c>
      <c r="E16" t="str">
        <f>VLOOKUP(GL[[#This Row],[Account]],COA[[#All],[Account]:[Type]],2,0)</f>
        <v>Asset</v>
      </c>
      <c r="G16">
        <v>1000</v>
      </c>
    </row>
    <row r="17" spans="2:7" x14ac:dyDescent="0.3">
      <c r="B17" s="3">
        <v>45389</v>
      </c>
      <c r="C17">
        <v>5</v>
      </c>
      <c r="D17" t="s">
        <v>21</v>
      </c>
      <c r="E17" t="str">
        <f>VLOOKUP(GL[[#This Row],[Account]],COA[[#All],[Account]:[Type]],2,0)</f>
        <v>Expense</v>
      </c>
      <c r="F17">
        <v>500</v>
      </c>
    </row>
    <row r="18" spans="2:7" x14ac:dyDescent="0.3">
      <c r="B18" s="3">
        <v>45389</v>
      </c>
      <c r="C18">
        <v>5</v>
      </c>
      <c r="D18" t="s">
        <v>18</v>
      </c>
      <c r="E18" t="str">
        <f>VLOOKUP(GL[[#This Row],[Account]],COA[[#All],[Account]:[Type]],2,0)</f>
        <v>Asset</v>
      </c>
      <c r="G18">
        <v>500</v>
      </c>
    </row>
    <row r="19" spans="2:7" x14ac:dyDescent="0.3">
      <c r="B19" s="3">
        <v>45390</v>
      </c>
      <c r="C19">
        <v>6</v>
      </c>
      <c r="D19" t="s">
        <v>18</v>
      </c>
      <c r="E19" t="str">
        <f>VLOOKUP(GL[[#This Row],[Account]],COA[[#All],[Account]:[Type]],2,0)</f>
        <v>Asset</v>
      </c>
      <c r="F19">
        <v>1000</v>
      </c>
    </row>
    <row r="20" spans="2:7" x14ac:dyDescent="0.3">
      <c r="B20" s="3">
        <v>45390</v>
      </c>
      <c r="C20">
        <v>6</v>
      </c>
      <c r="D20" t="s">
        <v>22</v>
      </c>
      <c r="E20" t="str">
        <f>VLOOKUP(GL[[#This Row],[Account]],COA[[#All],[Account]:[Type]],2,0)</f>
        <v>Equity</v>
      </c>
      <c r="G20">
        <v>1000</v>
      </c>
    </row>
  </sheetData>
  <mergeCells count="1">
    <mergeCell ref="J2:L2"/>
  </mergeCells>
  <conditionalFormatting sqref="H3">
    <cfRule type="cellIs" dxfId="9" priority="1" operator="equal">
      <formula>"error"</formula>
    </cfRule>
    <cfRule type="cellIs" dxfId="8" priority="2" operator="equal">
      <formula>"ok"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491E4F-3725-473F-827B-3F84E74B80CC}">
          <x14:formula1>
            <xm:f>ChartOfAccount!$C$4:$C$17</xm:f>
          </x14:formula1>
          <xm:sqref>D5:D20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B099-3008-487A-98F7-6DAD146DCCA8}">
  <sheetPr>
    <tabColor rgb="FF7030A0"/>
  </sheetPr>
  <dimension ref="B2:O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9" sqref="I19"/>
    </sheetView>
  </sheetViews>
  <sheetFormatPr defaultRowHeight="14.4" x14ac:dyDescent="0.3"/>
  <cols>
    <col min="2" max="2" width="15.5546875" customWidth="1"/>
    <col min="3" max="3" width="33.6640625" customWidth="1"/>
    <col min="4" max="4" width="17.21875" customWidth="1"/>
  </cols>
  <sheetData>
    <row r="2" spans="2:15" ht="25.8" x14ac:dyDescent="0.5">
      <c r="B2" s="2" t="s">
        <v>8</v>
      </c>
      <c r="O2" t="s">
        <v>30</v>
      </c>
    </row>
    <row r="3" spans="2:15" x14ac:dyDescent="0.3">
      <c r="B3" t="s">
        <v>9</v>
      </c>
      <c r="C3" t="s">
        <v>2</v>
      </c>
      <c r="D3" t="s">
        <v>10</v>
      </c>
    </row>
    <row r="4" spans="2:15" x14ac:dyDescent="0.3">
      <c r="B4">
        <f t="shared" ref="B4:B17" si="0">ROW(B4)-3</f>
        <v>1</v>
      </c>
      <c r="C4" t="s">
        <v>15</v>
      </c>
      <c r="D4" t="s">
        <v>26</v>
      </c>
    </row>
    <row r="5" spans="2:15" x14ac:dyDescent="0.3">
      <c r="B5">
        <f t="shared" si="0"/>
        <v>2</v>
      </c>
      <c r="C5" t="s">
        <v>18</v>
      </c>
      <c r="D5" t="s">
        <v>26</v>
      </c>
    </row>
    <row r="6" spans="2:15" x14ac:dyDescent="0.3">
      <c r="B6">
        <f t="shared" si="0"/>
        <v>3</v>
      </c>
      <c r="C6" t="s">
        <v>24</v>
      </c>
      <c r="D6" t="s">
        <v>26</v>
      </c>
    </row>
    <row r="7" spans="2:15" x14ac:dyDescent="0.3">
      <c r="B7">
        <f t="shared" si="0"/>
        <v>4</v>
      </c>
      <c r="C7" t="s">
        <v>22</v>
      </c>
      <c r="D7" t="s">
        <v>28</v>
      </c>
    </row>
    <row r="8" spans="2:15" x14ac:dyDescent="0.3">
      <c r="B8">
        <f t="shared" si="0"/>
        <v>5</v>
      </c>
      <c r="C8" t="s">
        <v>23</v>
      </c>
      <c r="D8" t="s">
        <v>28</v>
      </c>
    </row>
    <row r="9" spans="2:15" x14ac:dyDescent="0.3">
      <c r="B9">
        <f t="shared" si="0"/>
        <v>6</v>
      </c>
      <c r="C9" t="s">
        <v>12</v>
      </c>
      <c r="D9" t="s">
        <v>13</v>
      </c>
    </row>
    <row r="10" spans="2:15" x14ac:dyDescent="0.3">
      <c r="B10">
        <f t="shared" si="0"/>
        <v>7</v>
      </c>
      <c r="C10" t="s">
        <v>14</v>
      </c>
      <c r="D10" t="s">
        <v>13</v>
      </c>
    </row>
    <row r="11" spans="2:15" x14ac:dyDescent="0.3">
      <c r="B11">
        <f t="shared" si="0"/>
        <v>8</v>
      </c>
      <c r="C11" t="s">
        <v>19</v>
      </c>
      <c r="D11" t="s">
        <v>13</v>
      </c>
    </row>
    <row r="12" spans="2:15" x14ac:dyDescent="0.3">
      <c r="B12">
        <f t="shared" si="0"/>
        <v>9</v>
      </c>
      <c r="C12" t="s">
        <v>20</v>
      </c>
      <c r="D12" t="s">
        <v>13</v>
      </c>
    </row>
    <row r="13" spans="2:15" x14ac:dyDescent="0.3">
      <c r="B13">
        <f t="shared" si="0"/>
        <v>10</v>
      </c>
      <c r="C13" t="s">
        <v>21</v>
      </c>
      <c r="D13" t="s">
        <v>13</v>
      </c>
    </row>
    <row r="14" spans="2:15" x14ac:dyDescent="0.3">
      <c r="B14">
        <f t="shared" si="0"/>
        <v>11</v>
      </c>
      <c r="C14" t="s">
        <v>25</v>
      </c>
      <c r="D14" t="s">
        <v>13</v>
      </c>
    </row>
    <row r="15" spans="2:15" x14ac:dyDescent="0.3">
      <c r="B15">
        <f t="shared" si="0"/>
        <v>12</v>
      </c>
      <c r="C15" t="s">
        <v>16</v>
      </c>
      <c r="D15" t="s">
        <v>27</v>
      </c>
    </row>
    <row r="16" spans="2:15" x14ac:dyDescent="0.3">
      <c r="B16">
        <f t="shared" si="0"/>
        <v>13</v>
      </c>
      <c r="C16" t="s">
        <v>17</v>
      </c>
      <c r="D16" t="s">
        <v>27</v>
      </c>
    </row>
    <row r="17" spans="2:4" x14ac:dyDescent="0.3">
      <c r="B17">
        <f t="shared" si="0"/>
        <v>14</v>
      </c>
      <c r="C17" t="s">
        <v>29</v>
      </c>
      <c r="D17" t="s">
        <v>11</v>
      </c>
    </row>
  </sheetData>
  <dataValidations count="1">
    <dataValidation type="list" allowBlank="1" showInputMessage="1" showErrorMessage="1" sqref="D4:D17" xr:uid="{D9161A3F-E8F0-40E0-943E-5DB7B3D1C3ED}">
      <formula1>"Asset,Liability,Equity,Revenue,Expense"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E978-32F1-4204-B0B2-A89CC5F331F8}">
  <sheetPr>
    <tabColor theme="7" tint="0.39997558519241921"/>
  </sheetPr>
  <dimension ref="A2:L30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1" max="1" width="20.5546875" bestFit="1" customWidth="1"/>
    <col min="2" max="2" width="16.44140625" bestFit="1" customWidth="1"/>
    <col min="3" max="3" width="9.44140625" style="7" bestFit="1" customWidth="1"/>
    <col min="4" max="4" width="14.5546875" style="7" customWidth="1"/>
    <col min="5" max="5" width="9.44140625" bestFit="1" customWidth="1"/>
    <col min="7" max="7" width="10" customWidth="1"/>
    <col min="8" max="8" width="5.21875" hidden="1" customWidth="1"/>
    <col min="9" max="9" width="11.33203125" hidden="1" customWidth="1"/>
    <col min="10" max="10" width="12.33203125" hidden="1" customWidth="1"/>
    <col min="11" max="11" width="8" bestFit="1" customWidth="1"/>
  </cols>
  <sheetData>
    <row r="2" spans="1:12" ht="25.8" x14ac:dyDescent="0.5">
      <c r="A2" s="14" t="s">
        <v>44</v>
      </c>
      <c r="B2" s="14"/>
      <c r="C2" s="14"/>
      <c r="D2" s="14"/>
      <c r="E2" s="14"/>
      <c r="L2" t="s">
        <v>30</v>
      </c>
    </row>
    <row r="3" spans="1:12" x14ac:dyDescent="0.3">
      <c r="C3" s="7" t="s">
        <v>46</v>
      </c>
      <c r="D3" s="11">
        <f>GETPIVOTDATA("Min of Date",$H$12)</f>
        <v>45386</v>
      </c>
    </row>
    <row r="4" spans="1:12" x14ac:dyDescent="0.3">
      <c r="C4" s="7" t="s">
        <v>45</v>
      </c>
      <c r="D4" s="11">
        <f>GETPIVOTDATA("Max of Date2",$H$12)</f>
        <v>45390</v>
      </c>
    </row>
    <row r="5" spans="1:12" x14ac:dyDescent="0.3">
      <c r="C5" s="6" t="s">
        <v>35</v>
      </c>
      <c r="D5"/>
    </row>
    <row r="6" spans="1:12" x14ac:dyDescent="0.3">
      <c r="A6" s="6" t="s">
        <v>4</v>
      </c>
      <c r="B6" s="6" t="s">
        <v>2</v>
      </c>
      <c r="C6" s="8" t="s">
        <v>41</v>
      </c>
      <c r="D6" s="8" t="s">
        <v>42</v>
      </c>
      <c r="E6" t="s">
        <v>43</v>
      </c>
    </row>
    <row r="7" spans="1:12" x14ac:dyDescent="0.3">
      <c r="A7" t="s">
        <v>26</v>
      </c>
      <c r="B7" t="s">
        <v>15</v>
      </c>
      <c r="C7" s="8">
        <v>10000</v>
      </c>
      <c r="D7" s="8"/>
      <c r="E7" s="8">
        <v>10000</v>
      </c>
    </row>
    <row r="8" spans="1:12" x14ac:dyDescent="0.3">
      <c r="B8" t="s">
        <v>18</v>
      </c>
      <c r="C8" s="8">
        <v>21000</v>
      </c>
      <c r="D8" s="8">
        <v>3350</v>
      </c>
      <c r="E8" s="8">
        <v>17650</v>
      </c>
    </row>
    <row r="9" spans="1:12" x14ac:dyDescent="0.3">
      <c r="B9" t="s">
        <v>24</v>
      </c>
      <c r="C9" s="8">
        <v>1000</v>
      </c>
      <c r="D9" s="8"/>
      <c r="E9" s="8">
        <v>1000</v>
      </c>
    </row>
    <row r="10" spans="1:12" x14ac:dyDescent="0.3">
      <c r="A10" t="s">
        <v>36</v>
      </c>
      <c r="C10" s="8">
        <v>32000</v>
      </c>
      <c r="D10" s="8">
        <v>3350</v>
      </c>
      <c r="E10" s="8">
        <v>28650</v>
      </c>
    </row>
    <row r="11" spans="1:12" x14ac:dyDescent="0.3">
      <c r="A11" t="s">
        <v>28</v>
      </c>
      <c r="B11" t="s">
        <v>22</v>
      </c>
      <c r="C11" s="8"/>
      <c r="D11" s="8">
        <v>1000</v>
      </c>
      <c r="E11" s="8">
        <v>-1000</v>
      </c>
    </row>
    <row r="12" spans="1:12" x14ac:dyDescent="0.3">
      <c r="A12" t="s">
        <v>37</v>
      </c>
      <c r="C12" s="8"/>
      <c r="D12" s="8">
        <v>1000</v>
      </c>
      <c r="E12" s="8">
        <v>-1000</v>
      </c>
      <c r="H12" s="9"/>
      <c r="I12" s="10" t="s">
        <v>35</v>
      </c>
      <c r="J12" s="9"/>
      <c r="K12" s="9"/>
      <c r="L12" s="9"/>
    </row>
    <row r="13" spans="1:12" x14ac:dyDescent="0.3">
      <c r="A13" t="s">
        <v>13</v>
      </c>
      <c r="B13" t="s">
        <v>21</v>
      </c>
      <c r="C13" s="8">
        <v>500</v>
      </c>
      <c r="D13" s="8"/>
      <c r="E13" s="8">
        <v>500</v>
      </c>
      <c r="H13" s="9"/>
      <c r="I13" s="9" t="s">
        <v>48</v>
      </c>
      <c r="J13" s="9" t="s">
        <v>49</v>
      </c>
      <c r="K13" s="9"/>
      <c r="L13" s="9"/>
    </row>
    <row r="14" spans="1:12" x14ac:dyDescent="0.3">
      <c r="B14" t="s">
        <v>19</v>
      </c>
      <c r="C14" s="8">
        <v>100</v>
      </c>
      <c r="D14" s="8"/>
      <c r="E14" s="8">
        <v>100</v>
      </c>
      <c r="H14" s="9" t="s">
        <v>47</v>
      </c>
      <c r="I14" s="9">
        <v>45386</v>
      </c>
      <c r="J14" s="9">
        <v>45390</v>
      </c>
      <c r="K14" s="9"/>
      <c r="L14" s="9"/>
    </row>
    <row r="15" spans="1:12" x14ac:dyDescent="0.3">
      <c r="B15" t="s">
        <v>14</v>
      </c>
      <c r="C15" s="8">
        <v>500</v>
      </c>
      <c r="D15" s="8"/>
      <c r="E15" s="8">
        <v>500</v>
      </c>
      <c r="H15" s="9"/>
      <c r="I15" s="9"/>
      <c r="J15" s="9"/>
      <c r="K15" s="9"/>
      <c r="L15" s="9"/>
    </row>
    <row r="16" spans="1:12" x14ac:dyDescent="0.3">
      <c r="B16" t="s">
        <v>12</v>
      </c>
      <c r="C16" s="8">
        <v>200</v>
      </c>
      <c r="D16" s="8"/>
      <c r="E16" s="8">
        <v>200</v>
      </c>
      <c r="H16" s="9"/>
      <c r="I16" s="9"/>
      <c r="J16" s="9"/>
      <c r="K16" s="9"/>
      <c r="L16" s="9"/>
    </row>
    <row r="17" spans="1:12" x14ac:dyDescent="0.3">
      <c r="B17" t="s">
        <v>20</v>
      </c>
      <c r="C17" s="8">
        <v>50</v>
      </c>
      <c r="D17" s="8">
        <v>0</v>
      </c>
      <c r="E17" s="8">
        <v>50</v>
      </c>
      <c r="H17" s="9"/>
      <c r="I17" s="9"/>
      <c r="J17" s="9"/>
      <c r="K17" s="9"/>
      <c r="L17" s="9"/>
    </row>
    <row r="18" spans="1:12" x14ac:dyDescent="0.3">
      <c r="A18" t="s">
        <v>38</v>
      </c>
      <c r="C18" s="8">
        <v>1350</v>
      </c>
      <c r="D18" s="8">
        <v>0</v>
      </c>
      <c r="E18" s="8">
        <v>1350</v>
      </c>
      <c r="H18" s="9"/>
      <c r="I18" s="9"/>
      <c r="J18" s="9"/>
      <c r="K18" s="9"/>
      <c r="L18" s="9"/>
    </row>
    <row r="19" spans="1:12" x14ac:dyDescent="0.3">
      <c r="A19" t="s">
        <v>27</v>
      </c>
      <c r="B19" t="s">
        <v>17</v>
      </c>
      <c r="C19" s="8"/>
      <c r="D19" s="8">
        <v>9000</v>
      </c>
      <c r="E19" s="8">
        <v>-9000</v>
      </c>
      <c r="H19" s="9"/>
      <c r="I19" s="9"/>
      <c r="J19" s="9"/>
      <c r="K19" s="9"/>
      <c r="L19" s="9"/>
    </row>
    <row r="20" spans="1:12" x14ac:dyDescent="0.3">
      <c r="A20" t="s">
        <v>39</v>
      </c>
      <c r="C20" s="8"/>
      <c r="D20" s="8">
        <v>9000</v>
      </c>
      <c r="E20" s="8">
        <v>-9000</v>
      </c>
      <c r="H20" s="9"/>
      <c r="I20" s="9"/>
      <c r="J20" s="9"/>
      <c r="K20" s="9"/>
      <c r="L20" s="9"/>
    </row>
    <row r="21" spans="1:12" x14ac:dyDescent="0.3">
      <c r="A21" t="s">
        <v>11</v>
      </c>
      <c r="B21" t="s">
        <v>29</v>
      </c>
      <c r="C21" s="8"/>
      <c r="D21" s="8">
        <v>20000</v>
      </c>
      <c r="E21" s="8">
        <v>-20000</v>
      </c>
      <c r="H21" s="9"/>
      <c r="I21" s="9"/>
      <c r="J21" s="9"/>
      <c r="K21" s="9"/>
      <c r="L21" s="9"/>
    </row>
    <row r="22" spans="1:12" x14ac:dyDescent="0.3">
      <c r="A22" t="s">
        <v>40</v>
      </c>
      <c r="C22" s="8"/>
      <c r="D22" s="8">
        <v>20000</v>
      </c>
      <c r="E22" s="8">
        <v>-20000</v>
      </c>
      <c r="H22" s="9"/>
      <c r="I22" s="9"/>
      <c r="J22" s="9"/>
      <c r="K22" s="9"/>
      <c r="L22" s="9"/>
    </row>
    <row r="23" spans="1:12" x14ac:dyDescent="0.3">
      <c r="A23" t="s">
        <v>34</v>
      </c>
      <c r="C23" s="8">
        <v>33350</v>
      </c>
      <c r="D23" s="8">
        <v>33350</v>
      </c>
      <c r="E23" s="8">
        <v>0</v>
      </c>
      <c r="H23" s="9"/>
      <c r="I23" s="9"/>
      <c r="J23" s="9"/>
      <c r="K23" s="9"/>
      <c r="L23" s="9"/>
    </row>
    <row r="24" spans="1:12" x14ac:dyDescent="0.3">
      <c r="H24" s="9"/>
      <c r="I24" s="9"/>
      <c r="J24" s="9"/>
      <c r="K24" s="9"/>
      <c r="L24" s="9"/>
    </row>
    <row r="25" spans="1:12" x14ac:dyDescent="0.3">
      <c r="H25" s="9"/>
      <c r="I25" s="9"/>
      <c r="J25" s="9"/>
      <c r="K25" s="9"/>
      <c r="L25" s="9"/>
    </row>
    <row r="26" spans="1:12" x14ac:dyDescent="0.3">
      <c r="H26" s="9"/>
      <c r="I26" s="9"/>
      <c r="J26" s="9"/>
      <c r="K26" s="9"/>
      <c r="L26" s="9"/>
    </row>
    <row r="27" spans="1:12" x14ac:dyDescent="0.3">
      <c r="H27" s="9"/>
      <c r="I27" s="9"/>
      <c r="J27" s="9"/>
      <c r="K27" s="9"/>
      <c r="L27" s="9"/>
    </row>
    <row r="28" spans="1:12" x14ac:dyDescent="0.3">
      <c r="H28" s="9"/>
      <c r="I28" s="9"/>
      <c r="J28" s="9"/>
      <c r="K28" s="9"/>
      <c r="L28" s="9"/>
    </row>
    <row r="29" spans="1:12" x14ac:dyDescent="0.3">
      <c r="H29" s="9"/>
      <c r="I29" s="9"/>
      <c r="J29" s="9"/>
      <c r="K29" s="9"/>
      <c r="L29" s="9"/>
    </row>
    <row r="30" spans="1:12" x14ac:dyDescent="0.3">
      <c r="H30" s="9"/>
      <c r="I30" s="9"/>
      <c r="J30" s="9"/>
      <c r="K30" s="9"/>
      <c r="L30" s="9"/>
    </row>
  </sheetData>
  <mergeCells count="1">
    <mergeCell ref="A2:E2"/>
  </mergeCells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CA96-21DD-435D-968E-E45A7CBB7CDD}">
  <sheetPr>
    <tabColor theme="8" tint="0.39997558519241921"/>
  </sheetPr>
  <dimension ref="A2:L30"/>
  <sheetViews>
    <sheetView workbookViewId="0">
      <pane ySplit="2" topLeftCell="A3" activePane="bottomLeft" state="frozen"/>
      <selection pane="bottomLeft" activeCell="A15" sqref="A15"/>
    </sheetView>
  </sheetViews>
  <sheetFormatPr defaultRowHeight="14.4" x14ac:dyDescent="0.3"/>
  <cols>
    <col min="1" max="1" width="20.5546875" bestFit="1" customWidth="1"/>
    <col min="2" max="2" width="16.44140625" bestFit="1" customWidth="1"/>
    <col min="3" max="4" width="9.44140625" style="7" bestFit="1" customWidth="1"/>
    <col min="5" max="5" width="9.44140625" bestFit="1" customWidth="1"/>
    <col min="7" max="7" width="10" customWidth="1"/>
    <col min="8" max="8" width="5.21875" hidden="1" customWidth="1"/>
    <col min="9" max="9" width="11.33203125" hidden="1" customWidth="1"/>
    <col min="10" max="10" width="12.33203125" hidden="1" customWidth="1"/>
    <col min="11" max="11" width="8" bestFit="1" customWidth="1"/>
  </cols>
  <sheetData>
    <row r="2" spans="1:12" ht="25.8" x14ac:dyDescent="0.5">
      <c r="A2" s="12" t="s">
        <v>50</v>
      </c>
      <c r="B2" s="12"/>
      <c r="C2" s="12"/>
      <c r="D2" s="12"/>
      <c r="E2" s="12"/>
      <c r="L2" t="s">
        <v>30</v>
      </c>
    </row>
    <row r="3" spans="1:12" x14ac:dyDescent="0.3">
      <c r="C3" s="7" t="s">
        <v>46</v>
      </c>
      <c r="D3" s="11">
        <f>GETPIVOTDATA("Min of Date",$H$12)</f>
        <v>45386</v>
      </c>
    </row>
    <row r="4" spans="1:12" x14ac:dyDescent="0.3">
      <c r="C4" s="7" t="s">
        <v>45</v>
      </c>
      <c r="D4" s="11">
        <f>GETPIVOTDATA("Max of Date2",$H$12)</f>
        <v>45390</v>
      </c>
    </row>
    <row r="5" spans="1:12" x14ac:dyDescent="0.3">
      <c r="A5" s="6" t="s">
        <v>43</v>
      </c>
      <c r="C5"/>
      <c r="D5"/>
    </row>
    <row r="6" spans="1:12" x14ac:dyDescent="0.3">
      <c r="A6" s="6" t="s">
        <v>4</v>
      </c>
      <c r="B6" s="6" t="s">
        <v>2</v>
      </c>
      <c r="C6" t="s">
        <v>47</v>
      </c>
      <c r="D6"/>
    </row>
    <row r="7" spans="1:12" x14ac:dyDescent="0.3">
      <c r="A7" t="s">
        <v>11</v>
      </c>
      <c r="B7" t="s">
        <v>29</v>
      </c>
      <c r="C7" s="8">
        <v>-20000</v>
      </c>
      <c r="D7"/>
    </row>
    <row r="8" spans="1:12" x14ac:dyDescent="0.3">
      <c r="A8" t="s">
        <v>40</v>
      </c>
      <c r="C8" s="8">
        <v>-20000</v>
      </c>
      <c r="D8"/>
    </row>
    <row r="9" spans="1:12" x14ac:dyDescent="0.3">
      <c r="A9" t="s">
        <v>13</v>
      </c>
      <c r="B9" t="s">
        <v>21</v>
      </c>
      <c r="C9" s="8">
        <v>500</v>
      </c>
      <c r="D9"/>
    </row>
    <row r="10" spans="1:12" x14ac:dyDescent="0.3">
      <c r="B10" t="s">
        <v>19</v>
      </c>
      <c r="C10" s="8">
        <v>100</v>
      </c>
      <c r="D10"/>
    </row>
    <row r="11" spans="1:12" x14ac:dyDescent="0.3">
      <c r="B11" t="s">
        <v>14</v>
      </c>
      <c r="C11" s="8">
        <v>500</v>
      </c>
      <c r="D11"/>
    </row>
    <row r="12" spans="1:12" x14ac:dyDescent="0.3">
      <c r="B12" t="s">
        <v>12</v>
      </c>
      <c r="C12" s="8">
        <v>200</v>
      </c>
      <c r="D12"/>
      <c r="H12" s="9"/>
      <c r="I12" s="10" t="s">
        <v>35</v>
      </c>
      <c r="J12" s="9"/>
      <c r="K12" s="9"/>
      <c r="L12" s="9"/>
    </row>
    <row r="13" spans="1:12" x14ac:dyDescent="0.3">
      <c r="B13" t="s">
        <v>20</v>
      </c>
      <c r="C13" s="8">
        <v>50</v>
      </c>
      <c r="D13"/>
      <c r="H13" s="9"/>
      <c r="I13" s="9" t="s">
        <v>48</v>
      </c>
      <c r="J13" s="9" t="s">
        <v>49</v>
      </c>
      <c r="K13" s="9"/>
      <c r="L13" s="9"/>
    </row>
    <row r="14" spans="1:12" x14ac:dyDescent="0.3">
      <c r="A14" t="s">
        <v>38</v>
      </c>
      <c r="C14" s="8">
        <v>1350</v>
      </c>
      <c r="D14"/>
      <c r="H14" s="9" t="s">
        <v>47</v>
      </c>
      <c r="I14" s="9">
        <v>45386</v>
      </c>
      <c r="J14" s="9">
        <v>45390</v>
      </c>
      <c r="K14" s="9"/>
      <c r="L14" s="9"/>
    </row>
    <row r="15" spans="1:12" x14ac:dyDescent="0.3">
      <c r="A15" t="s">
        <v>51</v>
      </c>
      <c r="C15" s="8">
        <v>-18650</v>
      </c>
      <c r="D15"/>
      <c r="H15" s="9"/>
      <c r="I15" s="9"/>
      <c r="J15" s="9"/>
      <c r="K15" s="9"/>
      <c r="L15" s="9"/>
    </row>
    <row r="16" spans="1:12" x14ac:dyDescent="0.3">
      <c r="C16"/>
      <c r="D16"/>
      <c r="H16" s="9"/>
      <c r="I16" s="9"/>
      <c r="J16" s="9"/>
      <c r="K16" s="9"/>
      <c r="L16" s="9"/>
    </row>
    <row r="17" spans="3:12" x14ac:dyDescent="0.3">
      <c r="C17"/>
      <c r="D17"/>
      <c r="H17" s="9"/>
      <c r="I17" s="9"/>
      <c r="J17" s="9"/>
      <c r="K17" s="9"/>
      <c r="L17" s="9"/>
    </row>
    <row r="18" spans="3:12" x14ac:dyDescent="0.3">
      <c r="C18"/>
      <c r="D18"/>
      <c r="H18" s="9"/>
      <c r="I18" s="9"/>
      <c r="J18" s="9"/>
      <c r="K18" s="9"/>
      <c r="L18" s="9"/>
    </row>
    <row r="19" spans="3:12" x14ac:dyDescent="0.3">
      <c r="C19"/>
      <c r="D19"/>
      <c r="H19" s="9"/>
      <c r="I19" s="9"/>
      <c r="J19" s="9"/>
      <c r="K19" s="9"/>
      <c r="L19" s="9"/>
    </row>
    <row r="20" spans="3:12" x14ac:dyDescent="0.3">
      <c r="C20"/>
      <c r="D20"/>
      <c r="H20" s="9"/>
      <c r="I20" s="9"/>
      <c r="J20" s="9"/>
      <c r="K20" s="9"/>
      <c r="L20" s="9"/>
    </row>
    <row r="21" spans="3:12" x14ac:dyDescent="0.3">
      <c r="C21"/>
      <c r="D21"/>
      <c r="H21" s="9"/>
      <c r="I21" s="9"/>
      <c r="J21" s="9"/>
      <c r="K21" s="9"/>
      <c r="L21" s="9"/>
    </row>
    <row r="22" spans="3:12" x14ac:dyDescent="0.3">
      <c r="C22"/>
      <c r="D22"/>
      <c r="H22" s="9"/>
      <c r="I22" s="9"/>
      <c r="J22" s="9"/>
      <c r="K22" s="9"/>
      <c r="L22" s="9"/>
    </row>
    <row r="23" spans="3:12" x14ac:dyDescent="0.3">
      <c r="C23"/>
      <c r="D23"/>
      <c r="H23" s="9"/>
      <c r="I23" s="9"/>
      <c r="J23" s="9"/>
      <c r="K23" s="9"/>
      <c r="L23" s="9"/>
    </row>
    <row r="24" spans="3:12" x14ac:dyDescent="0.3">
      <c r="H24" s="9"/>
      <c r="I24" s="9"/>
      <c r="J24" s="9"/>
      <c r="K24" s="9"/>
      <c r="L24" s="9"/>
    </row>
    <row r="25" spans="3:12" x14ac:dyDescent="0.3">
      <c r="H25" s="9"/>
      <c r="I25" s="9"/>
      <c r="J25" s="9"/>
      <c r="K25" s="9"/>
      <c r="L25" s="9"/>
    </row>
    <row r="26" spans="3:12" x14ac:dyDescent="0.3">
      <c r="H26" s="9"/>
      <c r="I26" s="9"/>
      <c r="J26" s="9"/>
      <c r="K26" s="9"/>
      <c r="L26" s="9"/>
    </row>
    <row r="27" spans="3:12" x14ac:dyDescent="0.3">
      <c r="H27" s="9"/>
      <c r="I27" s="9"/>
      <c r="J27" s="9"/>
      <c r="K27" s="9"/>
      <c r="L27" s="9"/>
    </row>
    <row r="28" spans="3:12" x14ac:dyDescent="0.3">
      <c r="H28" s="9"/>
      <c r="I28" s="9"/>
      <c r="J28" s="9"/>
      <c r="K28" s="9"/>
      <c r="L28" s="9"/>
    </row>
    <row r="29" spans="3:12" x14ac:dyDescent="0.3">
      <c r="H29" s="9"/>
      <c r="I29" s="9"/>
      <c r="J29" s="9"/>
      <c r="K29" s="9"/>
      <c r="L29" s="9"/>
    </row>
    <row r="30" spans="3:12" x14ac:dyDescent="0.3">
      <c r="H30" s="9"/>
      <c r="I30" s="9"/>
      <c r="J30" s="9"/>
      <c r="K30" s="9"/>
      <c r="L30" s="9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83D6-6229-4313-AF38-9E4F501A4A72}">
  <sheetPr>
    <tabColor theme="8" tint="0.39997558519241921"/>
  </sheetPr>
  <dimension ref="A2:L156"/>
  <sheetViews>
    <sheetView tabSelected="1" zoomScale="110" zoomScaleNormal="110" workbookViewId="0">
      <pane ySplit="4" topLeftCell="A5" activePane="bottomLeft" state="frozen"/>
      <selection pane="bottomLeft" activeCell="G14" sqref="G14"/>
    </sheetView>
  </sheetViews>
  <sheetFormatPr defaultRowHeight="14.4" x14ac:dyDescent="0.3"/>
  <cols>
    <col min="1" max="1" width="22.77734375" customWidth="1"/>
    <col min="2" max="2" width="11.21875" bestFit="1" customWidth="1"/>
    <col min="3" max="3" width="13.33203125" style="7" customWidth="1"/>
    <col min="4" max="4" width="9.44140625" style="7" bestFit="1" customWidth="1"/>
    <col min="5" max="5" width="9.44140625" bestFit="1" customWidth="1"/>
    <col min="7" max="7" width="10" customWidth="1"/>
    <col min="8" max="8" width="5.21875" customWidth="1"/>
    <col min="9" max="9" width="11.33203125" customWidth="1"/>
    <col min="10" max="10" width="12.33203125" customWidth="1"/>
    <col min="11" max="11" width="8" bestFit="1" customWidth="1"/>
  </cols>
  <sheetData>
    <row r="2" spans="1:12" ht="25.8" x14ac:dyDescent="0.5">
      <c r="A2" s="14" t="s">
        <v>52</v>
      </c>
      <c r="B2" s="14"/>
      <c r="C2" s="14"/>
      <c r="F2" t="s">
        <v>30</v>
      </c>
    </row>
    <row r="3" spans="1:12" x14ac:dyDescent="0.3">
      <c r="A3" s="6" t="s">
        <v>1</v>
      </c>
      <c r="B3" t="s">
        <v>53</v>
      </c>
      <c r="C3" s="11"/>
    </row>
    <row r="4" spans="1:12" x14ac:dyDescent="0.3">
      <c r="B4" s="7"/>
      <c r="C4" s="11"/>
    </row>
    <row r="5" spans="1:12" x14ac:dyDescent="0.3">
      <c r="A5" s="6" t="s">
        <v>43</v>
      </c>
      <c r="C5"/>
      <c r="D5"/>
    </row>
    <row r="6" spans="1:12" x14ac:dyDescent="0.3">
      <c r="A6" s="6" t="s">
        <v>4</v>
      </c>
      <c r="B6" s="6" t="s">
        <v>2</v>
      </c>
      <c r="C6" t="s">
        <v>47</v>
      </c>
      <c r="D6"/>
    </row>
    <row r="7" spans="1:12" x14ac:dyDescent="0.3">
      <c r="A7" t="s">
        <v>27</v>
      </c>
      <c r="B7" t="s">
        <v>17</v>
      </c>
      <c r="C7" s="8">
        <v>-9000</v>
      </c>
      <c r="D7"/>
    </row>
    <row r="8" spans="1:12" x14ac:dyDescent="0.3">
      <c r="A8" t="s">
        <v>39</v>
      </c>
      <c r="C8" s="8">
        <v>-9000</v>
      </c>
      <c r="D8"/>
    </row>
    <row r="9" spans="1:12" x14ac:dyDescent="0.3">
      <c r="A9" t="s">
        <v>28</v>
      </c>
      <c r="B9" t="s">
        <v>22</v>
      </c>
      <c r="C9" s="8">
        <v>-1000</v>
      </c>
      <c r="D9"/>
    </row>
    <row r="10" spans="1:12" x14ac:dyDescent="0.3">
      <c r="A10" t="s">
        <v>37</v>
      </c>
      <c r="C10" s="8">
        <v>-1000</v>
      </c>
      <c r="D10"/>
    </row>
    <row r="11" spans="1:12" x14ac:dyDescent="0.3">
      <c r="A11" t="s">
        <v>26</v>
      </c>
      <c r="B11" t="s">
        <v>15</v>
      </c>
      <c r="C11" s="8">
        <v>10000</v>
      </c>
      <c r="D11"/>
    </row>
    <row r="12" spans="1:12" x14ac:dyDescent="0.3">
      <c r="B12" t="s">
        <v>18</v>
      </c>
      <c r="C12" s="8">
        <v>17650</v>
      </c>
      <c r="D12"/>
      <c r="K12" s="9"/>
      <c r="L12" s="9"/>
    </row>
    <row r="13" spans="1:12" x14ac:dyDescent="0.3">
      <c r="B13" t="s">
        <v>24</v>
      </c>
      <c r="C13" s="8">
        <v>1000</v>
      </c>
      <c r="D13"/>
      <c r="K13" s="9"/>
      <c r="L13" s="9"/>
    </row>
    <row r="14" spans="1:12" x14ac:dyDescent="0.3">
      <c r="A14" t="s">
        <v>36</v>
      </c>
      <c r="C14" s="8">
        <v>28650</v>
      </c>
      <c r="D14"/>
      <c r="K14" s="9"/>
      <c r="L14" s="9"/>
    </row>
    <row r="15" spans="1:12" x14ac:dyDescent="0.3">
      <c r="A15" t="s">
        <v>54</v>
      </c>
      <c r="C15" s="8">
        <v>18650</v>
      </c>
      <c r="D15"/>
      <c r="H15" s="9"/>
      <c r="I15" s="9"/>
      <c r="J15" s="9"/>
      <c r="K15" s="9"/>
      <c r="L15" s="9"/>
    </row>
    <row r="16" spans="1:12" x14ac:dyDescent="0.3">
      <c r="C16"/>
      <c r="D16"/>
      <c r="H16" s="9"/>
      <c r="I16" s="9"/>
      <c r="J16" s="9"/>
      <c r="K16" s="9"/>
      <c r="L16" s="9"/>
    </row>
    <row r="17" spans="3:12" x14ac:dyDescent="0.3">
      <c r="C17"/>
      <c r="D17"/>
      <c r="H17" s="9"/>
      <c r="I17" s="9"/>
      <c r="J17" s="9"/>
      <c r="K17" s="9"/>
      <c r="L17" s="9"/>
    </row>
    <row r="18" spans="3:12" x14ac:dyDescent="0.3">
      <c r="C18"/>
      <c r="D18"/>
      <c r="H18" s="9"/>
      <c r="I18" s="9"/>
      <c r="J18" s="9"/>
      <c r="K18" s="9"/>
      <c r="L18" s="9"/>
    </row>
    <row r="19" spans="3:12" x14ac:dyDescent="0.3">
      <c r="C19"/>
      <c r="D19"/>
      <c r="H19" s="9"/>
      <c r="I19" s="9"/>
      <c r="J19" s="9"/>
      <c r="K19" s="9"/>
      <c r="L19" s="9"/>
    </row>
    <row r="20" spans="3:12" x14ac:dyDescent="0.3">
      <c r="C20"/>
      <c r="D20"/>
      <c r="H20" s="9"/>
      <c r="I20" s="9"/>
      <c r="J20" s="9"/>
      <c r="K20" s="9"/>
      <c r="L20" s="9"/>
    </row>
    <row r="21" spans="3:12" x14ac:dyDescent="0.3">
      <c r="C21"/>
      <c r="D21"/>
      <c r="H21" s="9"/>
      <c r="I21" s="9"/>
      <c r="J21" s="9"/>
      <c r="K21" s="9"/>
      <c r="L21" s="9"/>
    </row>
    <row r="22" spans="3:12" x14ac:dyDescent="0.3">
      <c r="C22"/>
      <c r="D22"/>
      <c r="H22" s="9"/>
      <c r="I22" s="9"/>
      <c r="J22" s="9"/>
      <c r="K22" s="9"/>
      <c r="L22" s="9"/>
    </row>
    <row r="23" spans="3:12" x14ac:dyDescent="0.3">
      <c r="C23"/>
      <c r="D23"/>
      <c r="H23" s="9"/>
      <c r="I23" s="9"/>
      <c r="J23" s="9"/>
      <c r="K23" s="9"/>
      <c r="L23" s="9"/>
    </row>
    <row r="24" spans="3:12" x14ac:dyDescent="0.3">
      <c r="H24" s="9"/>
      <c r="I24" s="9"/>
      <c r="J24" s="9"/>
      <c r="K24" s="9"/>
      <c r="L24" s="9"/>
    </row>
    <row r="25" spans="3:12" x14ac:dyDescent="0.3">
      <c r="H25" s="9"/>
      <c r="I25" s="9"/>
      <c r="J25" s="9"/>
      <c r="K25" s="9"/>
      <c r="L25" s="9"/>
    </row>
    <row r="26" spans="3:12" x14ac:dyDescent="0.3">
      <c r="H26" s="9"/>
      <c r="I26" s="9"/>
      <c r="J26" s="9"/>
      <c r="K26" s="9"/>
      <c r="L26" s="9"/>
    </row>
    <row r="27" spans="3:12" x14ac:dyDescent="0.3">
      <c r="H27" s="9"/>
      <c r="I27" s="9"/>
      <c r="J27" s="9"/>
      <c r="K27" s="9"/>
      <c r="L27" s="9"/>
    </row>
    <row r="28" spans="3:12" x14ac:dyDescent="0.3">
      <c r="H28" s="9"/>
      <c r="I28" s="9"/>
      <c r="J28" s="9"/>
      <c r="K28" s="9"/>
      <c r="L28" s="9"/>
    </row>
    <row r="29" spans="3:12" x14ac:dyDescent="0.3">
      <c r="H29" s="9"/>
      <c r="I29" s="9"/>
      <c r="J29" s="9"/>
      <c r="K29" s="9"/>
      <c r="L29" s="9"/>
    </row>
    <row r="30" spans="3:12" x14ac:dyDescent="0.3">
      <c r="H30" s="9"/>
      <c r="I30" s="9"/>
      <c r="J30" s="9"/>
      <c r="K30" s="9"/>
      <c r="L30" s="9"/>
    </row>
    <row r="156" spans="5:6" ht="25.8" x14ac:dyDescent="0.5">
      <c r="E156" s="15"/>
      <c r="F156" s="15"/>
    </row>
  </sheetData>
  <mergeCells count="1">
    <mergeCell ref="A2:C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GeneralLedger</vt:lpstr>
      <vt:lpstr>ChartOfAccount</vt:lpstr>
      <vt:lpstr>TrialBalance</vt:lpstr>
      <vt:lpstr>Income Statement</vt:lpstr>
      <vt:lpstr>BalanceSheet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Sompura</dc:creator>
  <cp:lastModifiedBy>Gopal Sompura</cp:lastModifiedBy>
  <dcterms:created xsi:type="dcterms:W3CDTF">2015-06-05T18:17:20Z</dcterms:created>
  <dcterms:modified xsi:type="dcterms:W3CDTF">2024-05-05T16:05:59Z</dcterms:modified>
</cp:coreProperties>
</file>