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erformance Dashboard" sheetId="1" r:id="rId3"/>
    <sheet state="visible" name="Month 1" sheetId="2" r:id="rId4"/>
    <sheet state="visible" name="Month 2" sheetId="3" r:id="rId5"/>
    <sheet state="visible" name="Month 3" sheetId="4" r:id="rId6"/>
    <sheet state="visible" name="Month 4" sheetId="5" r:id="rId7"/>
    <sheet state="visible" name="Month 5" sheetId="6" r:id="rId8"/>
    <sheet state="visible" name="Month 6" sheetId="7" r:id="rId9"/>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
      <text>
        <t xml:space="preserve">Amount of money you spent on Facebook ads each day.  
(you enter this number).</t>
      </text>
    </comment>
    <comment authorId="0" ref="C9">
      <text>
        <t xml:space="preserve">Number of impressions you served each day.  This is the number of times Facebook showed your ad to people.  
(you enter this number).</t>
      </text>
    </comment>
    <comment authorId="0" ref="D9">
      <text>
        <t xml:space="preserve">Your average relevance score for all ads run each day.
(you enter this number).</t>
      </text>
    </comment>
    <comment authorId="0" ref="E9">
      <text>
        <t xml:space="preserve">The total cost for you to show your ad 1,000 times. (auto-calculated).</t>
      </text>
    </comment>
    <comment authorId="0" ref="F9">
      <text>
        <t xml:space="preserve">Total number of link clicks received each day.  
(you enter this number)</t>
      </text>
    </comment>
    <comment authorId="0" ref="G9">
      <text>
        <t xml:space="preserve">Click through rate (link).  The average number of people who click your ad per impression served.  (auto-calculated).</t>
      </text>
    </comment>
    <comment authorId="0" ref="H9">
      <text>
        <t xml:space="preserve">Cost per link click.  The average cost per link click for all of your ads each day.  
(auto-calculated).</t>
      </text>
    </comment>
    <comment authorId="0" ref="I9">
      <text>
        <t xml:space="preserve">Total number of people who opt in for your value video (leads).  
(you enter this number).
</t>
      </text>
    </comment>
    <comment authorId="0" ref="J9">
      <text>
        <t xml:space="preserve">Landing page conversion rate.  The percentage conversion of people who opt in for your video. 
(auto-calculated).</t>
      </text>
    </comment>
    <comment authorId="0" ref="K9">
      <text>
        <t xml:space="preserve">Cost per lead.  The average cost per email opt in to watch your value video.  (auto-calculated).</t>
      </text>
    </comment>
    <comment authorId="0" ref="L9">
      <text>
        <t xml:space="preserve">Total number of surveys received each day.  (you enter this number)</t>
      </text>
    </comment>
    <comment authorId="0" ref="M9">
      <text>
        <t xml:space="preserve">Video conversion rate.  The average number of people who complete a survey and schedule a call.  (auto-calculated).</t>
      </text>
    </comment>
    <comment authorId="0" ref="N9">
      <text>
        <t xml:space="preserve">Cost per survey.  The average cost per survey.  (auto-calculated).</t>
      </text>
    </comment>
    <comment authorId="0" ref="O9">
      <text>
        <t xml:space="preserve">The total number of actual sales call you have each day.  
(you enter this number).</t>
      </text>
    </comment>
    <comment authorId="0" ref="P9">
      <text>
        <t xml:space="preserve">Show up rate.  The average number of sales calls you have per survey completed.  This number shows the number of surveys you disqualify or the number of calls that do not show up.  (auto-calculated). </t>
      </text>
    </comment>
    <comment authorId="0" ref="Q9">
      <text>
        <t xml:space="preserve">Cost per call.  The average cost per actual sales call.  
(auto-calculated)</t>
      </text>
    </comment>
    <comment authorId="0" ref="R9">
      <text>
        <t xml:space="preserve">Number of sales units each day.  
(you enter this number).</t>
      </text>
    </comment>
    <comment authorId="0" ref="S9">
      <text>
        <t xml:space="preserve">Total revenue generated each day from all sales units.  
(you enter this number)</t>
      </text>
    </comment>
    <comment authorId="0" ref="T9">
      <text>
        <t xml:space="preserve">Call conversion rate.  The average number of sales you make per sales call.  (auto-calculated).</t>
      </text>
    </comment>
    <comment authorId="0" ref="U9">
      <text>
        <t xml:space="preserve">Cost per acquisition.  The average cost to acquire a new customer.  (auto-calculated).</t>
      </text>
    </comment>
    <comment authorId="0" ref="V9">
      <text>
        <t xml:space="preserve">Daily profit and loss balance.  The amount of money you spent on ads less the amount of revenue generated from ads.  
(auto-calculated). </t>
      </text>
    </comment>
    <comment authorId="0" ref="W9">
      <text>
        <t xml:space="preserve">Return on investment.  The percentage return you make on your advertising spend each day.  (auto-calculated). </t>
      </text>
    </comment>
    <comment authorId="0" ref="X9">
      <text>
        <t xml:space="preserve">Average return on investment over a four day period.  Note:  Leave this field blank for the first four days as it can only calculate after four days.  (auto-calculated).</t>
      </text>
    </comment>
    <comment authorId="0" ref="B41">
      <text>
        <t xml:space="preserve">Amount of money you spent on Facebook ads each day.  
(you enter this number).</t>
      </text>
    </comment>
    <comment authorId="0" ref="C41">
      <text>
        <t xml:space="preserve">Number of impressions you served each day.  This is the number of times Facebook showed your ad to people.  
(you enter this number).</t>
      </text>
    </comment>
    <comment authorId="0" ref="D41">
      <text>
        <t xml:space="preserve">Your average relevance score for all ads run each day.
(you enter this number).</t>
      </text>
    </comment>
    <comment authorId="0" ref="E41">
      <text>
        <t xml:space="preserve">The total cost for you to show your ad 1,000 times. (auto-calculated).</t>
      </text>
    </comment>
    <comment authorId="0" ref="F41">
      <text>
        <t xml:space="preserve">Total number of link clicks received each day.  
(you enter this number)</t>
      </text>
    </comment>
    <comment authorId="0" ref="G41">
      <text>
        <t xml:space="preserve">Click through rate (link).  The average number of people who click your ad per impression served.  (auto-calculated).</t>
      </text>
    </comment>
    <comment authorId="0" ref="H41">
      <text>
        <t xml:space="preserve">Cost per link click.  The average cost per link click for all of your ads each day.  
(auto-calculated).</t>
      </text>
    </comment>
    <comment authorId="0" ref="I41">
      <text>
        <t xml:space="preserve">Total number of people who opt in for your value video (leads).  
(you enter this number).
</t>
      </text>
    </comment>
    <comment authorId="0" ref="J41">
      <text>
        <t xml:space="preserve">Landing page conversion rate.  The percentage conversion of people who opt in for your video. 
(auto-calculated).</t>
      </text>
    </comment>
    <comment authorId="0" ref="K41">
      <text>
        <t xml:space="preserve">Cost per lead.  The average cost per email opt in to watch your value video.  (auto-calculated).</t>
      </text>
    </comment>
    <comment authorId="0" ref="L41">
      <text>
        <t xml:space="preserve">Total number of surveys received each day.  (you enter this number)</t>
      </text>
    </comment>
    <comment authorId="0" ref="M41">
      <text>
        <t xml:space="preserve">Video conversion rate.  The average number of people who complete a survey and schedule a call.  (auto-calculated).</t>
      </text>
    </comment>
    <comment authorId="0" ref="N41">
      <text>
        <t xml:space="preserve">Cost per survey.  The average cost per survey.  (auto-calculated).</t>
      </text>
    </comment>
    <comment authorId="0" ref="O41">
      <text>
        <t xml:space="preserve">The total number of actual sales call you have each day.  
(you enter this number).</t>
      </text>
    </comment>
    <comment authorId="0" ref="P41">
      <text>
        <t xml:space="preserve">Show up rate.  The average number of sales calls you have per survey completed.  This number shows the number of surveys you disqualify or the number of calls that do not show up.  (auto-calculated). </t>
      </text>
    </comment>
    <comment authorId="0" ref="Q41">
      <text>
        <t xml:space="preserve">Cost per call.  The average cost per actual sales call.  
(auto-calculated)</t>
      </text>
    </comment>
    <comment authorId="0" ref="R41">
      <text>
        <t xml:space="preserve">Number of sales units each day.  
(you enter this number).</t>
      </text>
    </comment>
    <comment authorId="0" ref="S41">
      <text>
        <t xml:space="preserve">Total revenue generated each day from all sales units.  
(you enter this number)</t>
      </text>
    </comment>
    <comment authorId="0" ref="T41">
      <text>
        <t xml:space="preserve">Call conversion rate.  The average number of sales you make per sales call.  (auto-calculated).</t>
      </text>
    </comment>
    <comment authorId="0" ref="U41">
      <text>
        <t xml:space="preserve">Cost per acquisition.  The average cost to acquire a new customer.  (auto-calculated).</t>
      </text>
    </comment>
    <comment authorId="0" ref="V41">
      <text>
        <t xml:space="preserve">Daily profit and loss balance.  The amount of money you spent on ads less the amount of revenue generated from ads.  
(auto-calculated). </t>
      </text>
    </comment>
    <comment authorId="0" ref="W41">
      <text>
        <t xml:space="preserve">Return on investment.  The percentage return you make on your advertising spend each day.  (auto-calculated). </t>
      </text>
    </comment>
  </commentList>
</comments>
</file>

<file path=xl/comments2.xml><?xml version="1.0" encoding="utf-8"?>
<comments xmlns:r="http://schemas.openxmlformats.org/officeDocument/2006/relationships" xmlns="http://schemas.openxmlformats.org/spreadsheetml/2006/main">
  <authors>
    <author/>
  </authors>
  <commentList>
    <comment authorId="0" ref="B9">
      <text>
        <t xml:space="preserve">Amount of money you spent on Facebook ads each day.  
(you enter this number).</t>
      </text>
    </comment>
    <comment authorId="0" ref="C9">
      <text>
        <t xml:space="preserve">Number of impressions you served each day.  This is the number of times Facebook showed your ad to people.  
(you enter this number).</t>
      </text>
    </comment>
    <comment authorId="0" ref="D9">
      <text>
        <t xml:space="preserve">Your average relevance score for all ads run each day.
(you enter this number).</t>
      </text>
    </comment>
    <comment authorId="0" ref="E9">
      <text>
        <t xml:space="preserve">The total cost for you to show your ad 1,000 times. (auto-calculated).</t>
      </text>
    </comment>
    <comment authorId="0" ref="F9">
      <text>
        <t xml:space="preserve">Total number of link clicks received each day.  
(you enter this number)</t>
      </text>
    </comment>
    <comment authorId="0" ref="G9">
      <text>
        <t xml:space="preserve">Click through rate (link).  The average number of people who click your ad per impression served.  (auto-calculated).</t>
      </text>
    </comment>
    <comment authorId="0" ref="H9">
      <text>
        <t xml:space="preserve">Cost per link click.  The average cost per link click for all of your ads each day.  
(auto-calculated).</t>
      </text>
    </comment>
    <comment authorId="0" ref="I9">
      <text>
        <t xml:space="preserve">Total number of people who opt in for your value video (leads).  
(you enter this number).
</t>
      </text>
    </comment>
    <comment authorId="0" ref="J9">
      <text>
        <t xml:space="preserve">Landing page conversion rate.  The percentage conversion of people who opt in for your video. 
(auto-calculated).</t>
      </text>
    </comment>
    <comment authorId="0" ref="K9">
      <text>
        <t xml:space="preserve">Cost per lead.  The average cost per email opt in to watch your value video.  (auto-calculated).</t>
      </text>
    </comment>
    <comment authorId="0" ref="L9">
      <text>
        <t xml:space="preserve">Total number of surveys received each day.  (you enter this number)</t>
      </text>
    </comment>
    <comment authorId="0" ref="M9">
      <text>
        <t xml:space="preserve">Video conversion rate.  The average number of people who complete a survey and schedule a call.  (auto-calculated).</t>
      </text>
    </comment>
    <comment authorId="0" ref="N9">
      <text>
        <t xml:space="preserve">Cost per survey.  The average cost per survey.  (auto-calculated).</t>
      </text>
    </comment>
    <comment authorId="0" ref="O9">
      <text>
        <t xml:space="preserve">The total number of actual sales call you have each day.  
(you enter this number).</t>
      </text>
    </comment>
    <comment authorId="0" ref="P9">
      <text>
        <t xml:space="preserve">Show up rate.  The average number of sales calls you have per survey completed.  This number shows the number of surveys you disqualify or the number of calls that do not show up.  (auto-calculated). </t>
      </text>
    </comment>
    <comment authorId="0" ref="Q9">
      <text>
        <t xml:space="preserve">Cost per call.  The average cost per actual sales call.  
(auto-calculated)</t>
      </text>
    </comment>
    <comment authorId="0" ref="R9">
      <text>
        <t xml:space="preserve">Number of sales units each day.  
(you enter this number).</t>
      </text>
    </comment>
    <comment authorId="0" ref="S9">
      <text>
        <t xml:space="preserve">Total revenue generated each day from all sales units.  
(you enter this number)</t>
      </text>
    </comment>
    <comment authorId="0" ref="T9">
      <text>
        <t xml:space="preserve">Call conversion rate.  The average number of sales you make per sales call.  (auto-calculated).</t>
      </text>
    </comment>
    <comment authorId="0" ref="U9">
      <text>
        <t xml:space="preserve">Cost per acquisition.  The average cost to acquire a new customer.  (auto-calculated).</t>
      </text>
    </comment>
    <comment authorId="0" ref="V9">
      <text>
        <t xml:space="preserve">Daily profit and loss balance.  The amount of money you spent on ads less the amount of revenue generated from ads.  
(auto-calculated). </t>
      </text>
    </comment>
    <comment authorId="0" ref="W9">
      <text>
        <t xml:space="preserve">Return on investment.  The percentage return you make on your advertising spend each day.  (auto-calculated). </t>
      </text>
    </comment>
    <comment authorId="0" ref="X9">
      <text>
        <t xml:space="preserve">Average return on investment over a four day period.  Note:  Leave this field blank for the first four days as it can only calculate after four days.  (auto-calculated).</t>
      </text>
    </comment>
    <comment authorId="0" ref="B41">
      <text>
        <t xml:space="preserve">Amount of money you spent on Facebook ads each day.  
(you enter this number).</t>
      </text>
    </comment>
    <comment authorId="0" ref="C41">
      <text>
        <t xml:space="preserve">Number of impressions you served each day.  This is the number of times Facebook showed your ad to people.  
(you enter this number).</t>
      </text>
    </comment>
    <comment authorId="0" ref="D41">
      <text>
        <t xml:space="preserve">Your average relevance score for all ads run each day.
(you enter this number).</t>
      </text>
    </comment>
    <comment authorId="0" ref="E41">
      <text>
        <t xml:space="preserve">The total cost for you to show your ad 1,000 times. (auto-calculated).</t>
      </text>
    </comment>
    <comment authorId="0" ref="F41">
      <text>
        <t xml:space="preserve">Total number of link clicks received each day.  
(you enter this number)</t>
      </text>
    </comment>
    <comment authorId="0" ref="G41">
      <text>
        <t xml:space="preserve">Click through rate (link).  The average number of people who click your ad per impression served.  (auto-calculated).</t>
      </text>
    </comment>
    <comment authorId="0" ref="H41">
      <text>
        <t xml:space="preserve">Cost per link click.  The average cost per link click for all of your ads each day.  
(auto-calculated).</t>
      </text>
    </comment>
    <comment authorId="0" ref="I41">
      <text>
        <t xml:space="preserve">Total number of people who opt in for your value video (leads).  
(you enter this number).
</t>
      </text>
    </comment>
    <comment authorId="0" ref="J41">
      <text>
        <t xml:space="preserve">Landing page conversion rate.  The percentage conversion of people who opt in for your video. 
(auto-calculated).</t>
      </text>
    </comment>
    <comment authorId="0" ref="K41">
      <text>
        <t xml:space="preserve">Cost per lead.  The average cost per email opt in to watch your value video.  (auto-calculated).</t>
      </text>
    </comment>
    <comment authorId="0" ref="L41">
      <text>
        <t xml:space="preserve">Total number of surveys received each day.  (you enter this number)</t>
      </text>
    </comment>
    <comment authorId="0" ref="M41">
      <text>
        <t xml:space="preserve">Video conversion rate.  The average number of people who complete a survey and schedule a call.  (auto-calculated).</t>
      </text>
    </comment>
    <comment authorId="0" ref="N41">
      <text>
        <t xml:space="preserve">Cost per survey.  The average cost per survey.  (auto-calculated).</t>
      </text>
    </comment>
    <comment authorId="0" ref="O41">
      <text>
        <t xml:space="preserve">The total number of actual sales call you have each day.  
(you enter this number).</t>
      </text>
    </comment>
    <comment authorId="0" ref="P41">
      <text>
        <t xml:space="preserve">Show up rate.  The average number of sales calls you have per survey completed.  This number shows the number of surveys you disqualify or the number of calls that do not show up.  (auto-calculated). </t>
      </text>
    </comment>
    <comment authorId="0" ref="Q41">
      <text>
        <t xml:space="preserve">Cost per call.  The average cost per actual sales call.  
(auto-calculated)</t>
      </text>
    </comment>
    <comment authorId="0" ref="R41">
      <text>
        <t xml:space="preserve">Number of sales units each day.  
(you enter this number).</t>
      </text>
    </comment>
    <comment authorId="0" ref="S41">
      <text>
        <t xml:space="preserve">Total revenue generated each day from all sales units.  
(you enter this number)</t>
      </text>
    </comment>
    <comment authorId="0" ref="T41">
      <text>
        <t xml:space="preserve">Call conversion rate.  The average number of sales you make per sales call.  (auto-calculated).</t>
      </text>
    </comment>
    <comment authorId="0" ref="U41">
      <text>
        <t xml:space="preserve">Cost per acquisition.  The average cost to acquire a new customer.  (auto-calculated).</t>
      </text>
    </comment>
    <comment authorId="0" ref="V41">
      <text>
        <t xml:space="preserve">Daily profit and loss balance.  The amount of money you spent on ads less the amount of revenue generated from ads.  
(auto-calculated). </t>
      </text>
    </comment>
    <comment authorId="0" ref="W41">
      <text>
        <t xml:space="preserve">Return on investment.  The percentage return you make on your advertising spend each day.  (auto-calculated). </t>
      </text>
    </comment>
  </commentList>
</comments>
</file>

<file path=xl/comments3.xml><?xml version="1.0" encoding="utf-8"?>
<comments xmlns:r="http://schemas.openxmlformats.org/officeDocument/2006/relationships" xmlns="http://schemas.openxmlformats.org/spreadsheetml/2006/main">
  <authors>
    <author/>
  </authors>
  <commentList>
    <comment authorId="0" ref="B9">
      <text>
        <t xml:space="preserve">Amount of money you spent on Facebook ads each day.  
(you enter this number).</t>
      </text>
    </comment>
    <comment authorId="0" ref="C9">
      <text>
        <t xml:space="preserve">Number of impressions you served each day.  This is the number of times Facebook showed your ad to people.  
(you enter this number).</t>
      </text>
    </comment>
    <comment authorId="0" ref="D9">
      <text>
        <t xml:space="preserve">Your average relevance score for all ads run each day.
(you enter this number).</t>
      </text>
    </comment>
    <comment authorId="0" ref="E9">
      <text>
        <t xml:space="preserve">The total cost for you to show your ad 1,000 times. (auto-calculated).</t>
      </text>
    </comment>
    <comment authorId="0" ref="F9">
      <text>
        <t xml:space="preserve">Total number of link clicks received each day.  
(you enter this number)</t>
      </text>
    </comment>
    <comment authorId="0" ref="G9">
      <text>
        <t xml:space="preserve">Click through rate (link).  The average number of people who click your ad per impression served.  (auto-calculated).</t>
      </text>
    </comment>
    <comment authorId="0" ref="H9">
      <text>
        <t xml:space="preserve">Cost per link click.  The average cost per link click for all of your ads each day.  
(auto-calculated).</t>
      </text>
    </comment>
    <comment authorId="0" ref="I9">
      <text>
        <t xml:space="preserve">Total number of people who opt in for your value video (leads).  
(you enter this number).
</t>
      </text>
    </comment>
    <comment authorId="0" ref="J9">
      <text>
        <t xml:space="preserve">Landing page conversion rate.  The percentage conversion of people who opt in for your video. 
(auto-calculated).</t>
      </text>
    </comment>
    <comment authorId="0" ref="K9">
      <text>
        <t xml:space="preserve">Cost per lead.  The average cost per email opt in to watch your value video.  (auto-calculated).</t>
      </text>
    </comment>
    <comment authorId="0" ref="L9">
      <text>
        <t xml:space="preserve">Total number of surveys received each day.  (you enter this number)</t>
      </text>
    </comment>
    <comment authorId="0" ref="M9">
      <text>
        <t xml:space="preserve">Video conversion rate.  The average number of people who complete a survey and schedule a call.  (auto-calculated).</t>
      </text>
    </comment>
    <comment authorId="0" ref="N9">
      <text>
        <t xml:space="preserve">Cost per survey.  The average cost per survey.  (auto-calculated).</t>
      </text>
    </comment>
    <comment authorId="0" ref="O9">
      <text>
        <t xml:space="preserve">The total number of actual sales call you have each day.  
(you enter this number).</t>
      </text>
    </comment>
    <comment authorId="0" ref="P9">
      <text>
        <t xml:space="preserve">Show up rate.  The average number of sales calls you have per survey completed.  This number shows the number of surveys you disqualify or the number of calls that do not show up.  (auto-calculated). </t>
      </text>
    </comment>
    <comment authorId="0" ref="Q9">
      <text>
        <t xml:space="preserve">Cost per call.  The average cost per actual sales call.  
(auto-calculated)</t>
      </text>
    </comment>
    <comment authorId="0" ref="R9">
      <text>
        <t xml:space="preserve">Number of sales units each day.  
(you enter this number).</t>
      </text>
    </comment>
    <comment authorId="0" ref="S9">
      <text>
        <t xml:space="preserve">Total revenue generated each day from all sales units.  
(you enter this number)</t>
      </text>
    </comment>
    <comment authorId="0" ref="T9">
      <text>
        <t xml:space="preserve">Call conversion rate.  The average number of sales you make per sales call.  (auto-calculated).</t>
      </text>
    </comment>
    <comment authorId="0" ref="U9">
      <text>
        <t xml:space="preserve">Cost per acquisition.  The average cost to acquire a new customer.  (auto-calculated).</t>
      </text>
    </comment>
    <comment authorId="0" ref="V9">
      <text>
        <t xml:space="preserve">Daily profit and loss balance.  The amount of money you spent on ads less the amount of revenue generated from ads.  
(auto-calculated). </t>
      </text>
    </comment>
    <comment authorId="0" ref="W9">
      <text>
        <t xml:space="preserve">Return on investment.  The percentage return you make on your advertising spend each day.  (auto-calculated). </t>
      </text>
    </comment>
    <comment authorId="0" ref="X9">
      <text>
        <t xml:space="preserve">Average return on investment over a four day period.  Note:  Leave this field blank for the first four days as it can only calculate after four days.  (auto-calculated).</t>
      </text>
    </comment>
    <comment authorId="0" ref="B41">
      <text>
        <t xml:space="preserve">Amount of money you spent on Facebook ads each day.  
(you enter this number).</t>
      </text>
    </comment>
    <comment authorId="0" ref="C41">
      <text>
        <t xml:space="preserve">Number of impressions you served each day.  This is the number of times Facebook showed your ad to people.  
(you enter this number).</t>
      </text>
    </comment>
    <comment authorId="0" ref="D41">
      <text>
        <t xml:space="preserve">Your average relevance score for all ads run each day.
(you enter this number).</t>
      </text>
    </comment>
    <comment authorId="0" ref="E41">
      <text>
        <t xml:space="preserve">The total cost for you to show your ad 1,000 times. (auto-calculated).</t>
      </text>
    </comment>
    <comment authorId="0" ref="F41">
      <text>
        <t xml:space="preserve">Total number of link clicks received each day.  
(you enter this number)</t>
      </text>
    </comment>
    <comment authorId="0" ref="G41">
      <text>
        <t xml:space="preserve">Click through rate (link).  The average number of people who click your ad per impression served.  (auto-calculated).</t>
      </text>
    </comment>
    <comment authorId="0" ref="H41">
      <text>
        <t xml:space="preserve">Cost per link click.  The average cost per link click for all of your ads each day.  
(auto-calculated).</t>
      </text>
    </comment>
    <comment authorId="0" ref="I41">
      <text>
        <t xml:space="preserve">Total number of people who opt in for your value video (leads).  
(you enter this number).
</t>
      </text>
    </comment>
    <comment authorId="0" ref="J41">
      <text>
        <t xml:space="preserve">Landing page conversion rate.  The percentage conversion of people who opt in for your video. 
(auto-calculated).</t>
      </text>
    </comment>
    <comment authorId="0" ref="K41">
      <text>
        <t xml:space="preserve">Cost per lead.  The average cost per email opt in to watch your value video.  (auto-calculated).</t>
      </text>
    </comment>
    <comment authorId="0" ref="L41">
      <text>
        <t xml:space="preserve">Total number of surveys received each day.  (you enter this number)</t>
      </text>
    </comment>
    <comment authorId="0" ref="M41">
      <text>
        <t xml:space="preserve">Video conversion rate.  The average number of people who complete a survey and schedule a call.  (auto-calculated).</t>
      </text>
    </comment>
    <comment authorId="0" ref="N41">
      <text>
        <t xml:space="preserve">Cost per survey.  The average cost per survey.  (auto-calculated).</t>
      </text>
    </comment>
    <comment authorId="0" ref="O41">
      <text>
        <t xml:space="preserve">The total number of actual sales call you have each day.  
(you enter this number).</t>
      </text>
    </comment>
    <comment authorId="0" ref="P41">
      <text>
        <t xml:space="preserve">Show up rate.  The average number of sales calls you have per survey completed.  This number shows the number of surveys you disqualify or the number of calls that do not show up.  (auto-calculated). </t>
      </text>
    </comment>
    <comment authorId="0" ref="Q41">
      <text>
        <t xml:space="preserve">Cost per call.  The average cost per actual sales call.  
(auto-calculated)</t>
      </text>
    </comment>
    <comment authorId="0" ref="R41">
      <text>
        <t xml:space="preserve">Number of sales units each day.  
(you enter this number).</t>
      </text>
    </comment>
    <comment authorId="0" ref="S41">
      <text>
        <t xml:space="preserve">Total revenue generated each day from all sales units.  
(you enter this number)</t>
      </text>
    </comment>
    <comment authorId="0" ref="T41">
      <text>
        <t xml:space="preserve">Call conversion rate.  The average number of sales you make per sales call.  (auto-calculated).</t>
      </text>
    </comment>
    <comment authorId="0" ref="U41">
      <text>
        <t xml:space="preserve">Cost per acquisition.  The average cost to acquire a new customer.  (auto-calculated).</t>
      </text>
    </comment>
    <comment authorId="0" ref="V41">
      <text>
        <t xml:space="preserve">Daily profit and loss balance.  The amount of money you spent on ads less the amount of revenue generated from ads.  
(auto-calculated). </t>
      </text>
    </comment>
    <comment authorId="0" ref="W41">
      <text>
        <t xml:space="preserve">Return on investment.  The percentage return you make on your advertising spend each day.  (auto-calculated). </t>
      </text>
    </comment>
  </commentList>
</comments>
</file>

<file path=xl/comments4.xml><?xml version="1.0" encoding="utf-8"?>
<comments xmlns:r="http://schemas.openxmlformats.org/officeDocument/2006/relationships" xmlns="http://schemas.openxmlformats.org/spreadsheetml/2006/main">
  <authors>
    <author/>
  </authors>
  <commentList>
    <comment authorId="0" ref="B9">
      <text>
        <t xml:space="preserve">Amount of money you spent on Facebook ads each day.  
(you enter this number).</t>
      </text>
    </comment>
    <comment authorId="0" ref="C9">
      <text>
        <t xml:space="preserve">Number of impressions you served each day.  This is the number of times Facebook showed your ad to people.  
(you enter this number).</t>
      </text>
    </comment>
    <comment authorId="0" ref="D9">
      <text>
        <t xml:space="preserve">Your average relevance score for all ads run each day.
(you enter this number).</t>
      </text>
    </comment>
    <comment authorId="0" ref="E9">
      <text>
        <t xml:space="preserve">The total cost for you to show your ad 1,000 times. (auto-calculated).</t>
      </text>
    </comment>
    <comment authorId="0" ref="F9">
      <text>
        <t xml:space="preserve">Total number of link clicks received each day.  
(you enter this number)</t>
      </text>
    </comment>
    <comment authorId="0" ref="G9">
      <text>
        <t xml:space="preserve">Click through rate (link).  The average number of people who click your ad per impression served.  (auto-calculated).</t>
      </text>
    </comment>
    <comment authorId="0" ref="H9">
      <text>
        <t xml:space="preserve">Cost per link click.  The average cost per link click for all of your ads each day.  
(auto-calculated).</t>
      </text>
    </comment>
    <comment authorId="0" ref="I9">
      <text>
        <t xml:space="preserve">Total number of people who opt in for your value video (leads).  
(you enter this number).
</t>
      </text>
    </comment>
    <comment authorId="0" ref="J9">
      <text>
        <t xml:space="preserve">Landing page conversion rate.  The percentage conversion of people who opt in for your video. 
(auto-calculated).</t>
      </text>
    </comment>
    <comment authorId="0" ref="K9">
      <text>
        <t xml:space="preserve">Cost per lead.  The average cost per email opt in to watch your value video.  (auto-calculated).</t>
      </text>
    </comment>
    <comment authorId="0" ref="L9">
      <text>
        <t xml:space="preserve">Total number of surveys received each day.  (you enter this number)</t>
      </text>
    </comment>
    <comment authorId="0" ref="M9">
      <text>
        <t xml:space="preserve">Video conversion rate.  The average number of people who complete a survey and schedule a call.  (auto-calculated).</t>
      </text>
    </comment>
    <comment authorId="0" ref="N9">
      <text>
        <t xml:space="preserve">Cost per survey.  The average cost per survey.  (auto-calculated).</t>
      </text>
    </comment>
    <comment authorId="0" ref="O9">
      <text>
        <t xml:space="preserve">The total number of actual sales call you have each day.  
(you enter this number).</t>
      </text>
    </comment>
    <comment authorId="0" ref="P9">
      <text>
        <t xml:space="preserve">Show up rate.  The average number of sales calls you have per survey completed.  This number shows the number of surveys you disqualify or the number of calls that do not show up.  (auto-calculated). </t>
      </text>
    </comment>
    <comment authorId="0" ref="Q9">
      <text>
        <t xml:space="preserve">Cost per call.  The average cost per actual sales call.  
(auto-calculated)</t>
      </text>
    </comment>
    <comment authorId="0" ref="R9">
      <text>
        <t xml:space="preserve">Number of sales units each day.  
(you enter this number).</t>
      </text>
    </comment>
    <comment authorId="0" ref="S9">
      <text>
        <t xml:space="preserve">Total revenue generated each day from all sales units.  
(you enter this number)</t>
      </text>
    </comment>
    <comment authorId="0" ref="T9">
      <text>
        <t xml:space="preserve">Call conversion rate.  The average number of sales you make per sales call.  (auto-calculated).</t>
      </text>
    </comment>
    <comment authorId="0" ref="U9">
      <text>
        <t xml:space="preserve">Cost per acquisition.  The average cost to acquire a new customer.  (auto-calculated).</t>
      </text>
    </comment>
    <comment authorId="0" ref="V9">
      <text>
        <t xml:space="preserve">Daily profit and loss balance.  The amount of money you spent on ads less the amount of revenue generated from ads.  
(auto-calculated). </t>
      </text>
    </comment>
    <comment authorId="0" ref="W9">
      <text>
        <t xml:space="preserve">Return on investment.  The percentage return you make on your advertising spend each day.  (auto-calculated). </t>
      </text>
    </comment>
    <comment authorId="0" ref="X9">
      <text>
        <t xml:space="preserve">Average return on investment over a four day period.  Note:  Leave this field blank for the first four days as it can only calculate after four days.  (auto-calculated).</t>
      </text>
    </comment>
    <comment authorId="0" ref="B41">
      <text>
        <t xml:space="preserve">Amount of money you spent on Facebook ads each day.  
(you enter this number).</t>
      </text>
    </comment>
    <comment authorId="0" ref="C41">
      <text>
        <t xml:space="preserve">Number of impressions you served each day.  This is the number of times Facebook showed your ad to people.  
(you enter this number).</t>
      </text>
    </comment>
    <comment authorId="0" ref="D41">
      <text>
        <t xml:space="preserve">Your average relevance score for all ads run each day.
(you enter this number).</t>
      </text>
    </comment>
    <comment authorId="0" ref="E41">
      <text>
        <t xml:space="preserve">The total cost for you to show your ad 1,000 times. (auto-calculated).</t>
      </text>
    </comment>
    <comment authorId="0" ref="F41">
      <text>
        <t xml:space="preserve">Total number of link clicks received each day.  
(you enter this number)</t>
      </text>
    </comment>
    <comment authorId="0" ref="G41">
      <text>
        <t xml:space="preserve">Click through rate (link).  The average number of people who click your ad per impression served.  (auto-calculated).</t>
      </text>
    </comment>
    <comment authorId="0" ref="H41">
      <text>
        <t xml:space="preserve">Cost per link click.  The average cost per link click for all of your ads each day.  
(auto-calculated).</t>
      </text>
    </comment>
    <comment authorId="0" ref="I41">
      <text>
        <t xml:space="preserve">Total number of people who opt in for your value video (leads).  
(you enter this number).
</t>
      </text>
    </comment>
    <comment authorId="0" ref="J41">
      <text>
        <t xml:space="preserve">Landing page conversion rate.  The percentage conversion of people who opt in for your video. 
(auto-calculated).</t>
      </text>
    </comment>
    <comment authorId="0" ref="K41">
      <text>
        <t xml:space="preserve">Cost per lead.  The average cost per email opt in to watch your value video.  (auto-calculated).</t>
      </text>
    </comment>
    <comment authorId="0" ref="L41">
      <text>
        <t xml:space="preserve">Total number of surveys received each day.  (you enter this number)</t>
      </text>
    </comment>
    <comment authorId="0" ref="M41">
      <text>
        <t xml:space="preserve">Video conversion rate.  The average number of people who complete a survey and schedule a call.  (auto-calculated).</t>
      </text>
    </comment>
    <comment authorId="0" ref="N41">
      <text>
        <t xml:space="preserve">Cost per survey.  The average cost per survey.  (auto-calculated).</t>
      </text>
    </comment>
    <comment authorId="0" ref="O41">
      <text>
        <t xml:space="preserve">The total number of actual sales call you have each day.  
(you enter this number).</t>
      </text>
    </comment>
    <comment authorId="0" ref="P41">
      <text>
        <t xml:space="preserve">Show up rate.  The average number of sales calls you have per survey completed.  This number shows the number of surveys you disqualify or the number of calls that do not show up.  (auto-calculated). </t>
      </text>
    </comment>
    <comment authorId="0" ref="Q41">
      <text>
        <t xml:space="preserve">Cost per call.  The average cost per actual sales call.  
(auto-calculated)</t>
      </text>
    </comment>
    <comment authorId="0" ref="R41">
      <text>
        <t xml:space="preserve">Number of sales units each day.  
(you enter this number).</t>
      </text>
    </comment>
    <comment authorId="0" ref="S41">
      <text>
        <t xml:space="preserve">Total revenue generated each day from all sales units.  
(you enter this number)</t>
      </text>
    </comment>
    <comment authorId="0" ref="T41">
      <text>
        <t xml:space="preserve">Call conversion rate.  The average number of sales you make per sales call.  (auto-calculated).</t>
      </text>
    </comment>
    <comment authorId="0" ref="U41">
      <text>
        <t xml:space="preserve">Cost per acquisition.  The average cost to acquire a new customer.  (auto-calculated).</t>
      </text>
    </comment>
    <comment authorId="0" ref="V41">
      <text>
        <t xml:space="preserve">Daily profit and loss balance.  The amount of money you spent on ads less the amount of revenue generated from ads.  
(auto-calculated). </t>
      </text>
    </comment>
    <comment authorId="0" ref="W41">
      <text>
        <t xml:space="preserve">Return on investment.  The percentage return you make on your advertising spend each day.  (auto-calculated). </t>
      </text>
    </comment>
  </commentList>
</comments>
</file>

<file path=xl/comments5.xml><?xml version="1.0" encoding="utf-8"?>
<comments xmlns:r="http://schemas.openxmlformats.org/officeDocument/2006/relationships" xmlns="http://schemas.openxmlformats.org/spreadsheetml/2006/main">
  <authors>
    <author/>
  </authors>
  <commentList>
    <comment authorId="0" ref="B9">
      <text>
        <t xml:space="preserve">Amount of money you spent on Facebook ads each day.  
(you enter this number).</t>
      </text>
    </comment>
    <comment authorId="0" ref="C9">
      <text>
        <t xml:space="preserve">Number of impressions you served each day.  This is the number of times Facebook showed your ad to people.  
(you enter this number).</t>
      </text>
    </comment>
    <comment authorId="0" ref="D9">
      <text>
        <t xml:space="preserve">Your average relevance score for all ads run each day.
(you enter this number).</t>
      </text>
    </comment>
    <comment authorId="0" ref="E9">
      <text>
        <t xml:space="preserve">The total cost for you to show your ad 1,000 times. (auto-calculated).</t>
      </text>
    </comment>
    <comment authorId="0" ref="F9">
      <text>
        <t xml:space="preserve">Total number of link clicks received each day.  
(you enter this number)</t>
      </text>
    </comment>
    <comment authorId="0" ref="G9">
      <text>
        <t xml:space="preserve">Click through rate (link).  The average number of people who click your ad per impression served.  (auto-calculated).</t>
      </text>
    </comment>
    <comment authorId="0" ref="H9">
      <text>
        <t xml:space="preserve">Cost per link click.  The average cost per link click for all of your ads each day.  
(auto-calculated).</t>
      </text>
    </comment>
    <comment authorId="0" ref="I9">
      <text>
        <t xml:space="preserve">Total number of people who opt in for your value video (leads).  
(you enter this number).
</t>
      </text>
    </comment>
    <comment authorId="0" ref="J9">
      <text>
        <t xml:space="preserve">Landing page conversion rate.  The percentage conversion of people who opt in for your video. 
(auto-calculated).</t>
      </text>
    </comment>
    <comment authorId="0" ref="K9">
      <text>
        <t xml:space="preserve">Cost per lead.  The average cost per email opt in to watch your value video.  (auto-calculated).</t>
      </text>
    </comment>
    <comment authorId="0" ref="L9">
      <text>
        <t xml:space="preserve">Total number of surveys received each day.  (you enter this number)</t>
      </text>
    </comment>
    <comment authorId="0" ref="M9">
      <text>
        <t xml:space="preserve">Video conversion rate.  The average number of people who complete a survey and schedule a call.  (auto-calculated).</t>
      </text>
    </comment>
    <comment authorId="0" ref="N9">
      <text>
        <t xml:space="preserve">Cost per survey.  The average cost per survey.  (auto-calculated).</t>
      </text>
    </comment>
    <comment authorId="0" ref="O9">
      <text>
        <t xml:space="preserve">The total number of actual sales call you have each day.  
(you enter this number).</t>
      </text>
    </comment>
    <comment authorId="0" ref="P9">
      <text>
        <t xml:space="preserve">Show up rate.  The average number of sales calls you have per survey completed.  This number shows the number of surveys you disqualify or the number of calls that do not show up.  (auto-calculated). </t>
      </text>
    </comment>
    <comment authorId="0" ref="Q9">
      <text>
        <t xml:space="preserve">Cost per call.  The average cost per actual sales call.  
(auto-calculated)</t>
      </text>
    </comment>
    <comment authorId="0" ref="R9">
      <text>
        <t xml:space="preserve">Number of sales units each day.  
(you enter this number).</t>
      </text>
    </comment>
    <comment authorId="0" ref="S9">
      <text>
        <t xml:space="preserve">Total revenue generated each day from all sales units.  
(you enter this number)</t>
      </text>
    </comment>
    <comment authorId="0" ref="T9">
      <text>
        <t xml:space="preserve">Call conversion rate.  The average number of sales you make per sales call.  (auto-calculated).</t>
      </text>
    </comment>
    <comment authorId="0" ref="U9">
      <text>
        <t xml:space="preserve">Cost per acquisition.  The average cost to acquire a new customer.  (auto-calculated).</t>
      </text>
    </comment>
    <comment authorId="0" ref="V9">
      <text>
        <t xml:space="preserve">Daily profit and loss balance.  The amount of money you spent on ads less the amount of revenue generated from ads.  
(auto-calculated). </t>
      </text>
    </comment>
    <comment authorId="0" ref="W9">
      <text>
        <t xml:space="preserve">Return on investment.  The percentage return you make on your advertising spend each day.  (auto-calculated). </t>
      </text>
    </comment>
    <comment authorId="0" ref="X9">
      <text>
        <t xml:space="preserve">Average return on investment over a four day period.  Note:  Leave this field blank for the first four days as it can only calculate after four days.  (auto-calculated).</t>
      </text>
    </comment>
    <comment authorId="0" ref="B41">
      <text>
        <t xml:space="preserve">Amount of money you spent on Facebook ads each day.  
(you enter this number).</t>
      </text>
    </comment>
    <comment authorId="0" ref="C41">
      <text>
        <t xml:space="preserve">Number of impressions you served each day.  This is the number of times Facebook showed your ad to people.  
(you enter this number).</t>
      </text>
    </comment>
    <comment authorId="0" ref="D41">
      <text>
        <t xml:space="preserve">Your average relevance score for all ads run each day.
(you enter this number).</t>
      </text>
    </comment>
    <comment authorId="0" ref="E41">
      <text>
        <t xml:space="preserve">The total cost for you to show your ad 1,000 times. (auto-calculated).</t>
      </text>
    </comment>
    <comment authorId="0" ref="F41">
      <text>
        <t xml:space="preserve">Total number of link clicks received each day.  
(you enter this number)</t>
      </text>
    </comment>
    <comment authorId="0" ref="G41">
      <text>
        <t xml:space="preserve">Click through rate (link).  The average number of people who click your ad per impression served.  (auto-calculated).</t>
      </text>
    </comment>
    <comment authorId="0" ref="H41">
      <text>
        <t xml:space="preserve">Cost per link click.  The average cost per link click for all of your ads each day.  
(auto-calculated).</t>
      </text>
    </comment>
    <comment authorId="0" ref="I41">
      <text>
        <t xml:space="preserve">Total number of people who opt in for your value video (leads).  
(you enter this number).
</t>
      </text>
    </comment>
    <comment authorId="0" ref="J41">
      <text>
        <t xml:space="preserve">Landing page conversion rate.  The percentage conversion of people who opt in for your video. 
(auto-calculated).</t>
      </text>
    </comment>
    <comment authorId="0" ref="K41">
      <text>
        <t xml:space="preserve">Cost per lead.  The average cost per email opt in to watch your value video.  (auto-calculated).</t>
      </text>
    </comment>
    <comment authorId="0" ref="L41">
      <text>
        <t xml:space="preserve">Total number of surveys received each day.  (you enter this number)</t>
      </text>
    </comment>
    <comment authorId="0" ref="M41">
      <text>
        <t xml:space="preserve">Video conversion rate.  The average number of people who complete a survey and schedule a call.  (auto-calculated).</t>
      </text>
    </comment>
    <comment authorId="0" ref="N41">
      <text>
        <t xml:space="preserve">Cost per survey.  The average cost per survey.  (auto-calculated).</t>
      </text>
    </comment>
    <comment authorId="0" ref="O41">
      <text>
        <t xml:space="preserve">The total number of actual sales call you have each day.  
(you enter this number).</t>
      </text>
    </comment>
    <comment authorId="0" ref="P41">
      <text>
        <t xml:space="preserve">Show up rate.  The average number of sales calls you have per survey completed.  This number shows the number of surveys you disqualify or the number of calls that do not show up.  (auto-calculated). </t>
      </text>
    </comment>
    <comment authorId="0" ref="Q41">
      <text>
        <t xml:space="preserve">Cost per call.  The average cost per actual sales call.  
(auto-calculated)</t>
      </text>
    </comment>
    <comment authorId="0" ref="R41">
      <text>
        <t xml:space="preserve">Number of sales units each day.  
(you enter this number).</t>
      </text>
    </comment>
    <comment authorId="0" ref="S41">
      <text>
        <t xml:space="preserve">Total revenue generated each day from all sales units.  
(you enter this number)</t>
      </text>
    </comment>
    <comment authorId="0" ref="T41">
      <text>
        <t xml:space="preserve">Call conversion rate.  The average number of sales you make per sales call.  (auto-calculated).</t>
      </text>
    </comment>
    <comment authorId="0" ref="U41">
      <text>
        <t xml:space="preserve">Cost per acquisition.  The average cost to acquire a new customer.  (auto-calculated).</t>
      </text>
    </comment>
    <comment authorId="0" ref="V41">
      <text>
        <t xml:space="preserve">Daily profit and loss balance.  The amount of money you spent on ads less the amount of revenue generated from ads.  
(auto-calculated). </t>
      </text>
    </comment>
    <comment authorId="0" ref="W41">
      <text>
        <t xml:space="preserve">Return on investment.  The percentage return you make on your advertising spend each day.  (auto-calculated). </t>
      </text>
    </comment>
  </commentList>
</comments>
</file>

<file path=xl/comments6.xml><?xml version="1.0" encoding="utf-8"?>
<comments xmlns:r="http://schemas.openxmlformats.org/officeDocument/2006/relationships" xmlns="http://schemas.openxmlformats.org/spreadsheetml/2006/main">
  <authors>
    <author/>
  </authors>
  <commentList>
    <comment authorId="0" ref="B9">
      <text>
        <t xml:space="preserve">Amount of money you spent on Facebook ads each day.  
(you enter this number).</t>
      </text>
    </comment>
    <comment authorId="0" ref="C9">
      <text>
        <t xml:space="preserve">Number of impressions you served each day.  This is the number of times Facebook showed your ad to people.  
(you enter this number).</t>
      </text>
    </comment>
    <comment authorId="0" ref="D9">
      <text>
        <t xml:space="preserve">Your average relevance score for all ads run each day.
(you enter this number).</t>
      </text>
    </comment>
    <comment authorId="0" ref="E9">
      <text>
        <t xml:space="preserve">The total cost for you to show your ad 1,000 times. (auto-calculated).</t>
      </text>
    </comment>
    <comment authorId="0" ref="F9">
      <text>
        <t xml:space="preserve">Total number of link clicks received each day.  
(you enter this number)</t>
      </text>
    </comment>
    <comment authorId="0" ref="G9">
      <text>
        <t xml:space="preserve">Click through rate (link).  The average number of people who click your ad per impression served.  (auto-calculated).</t>
      </text>
    </comment>
    <comment authorId="0" ref="H9">
      <text>
        <t xml:space="preserve">Cost per link click.  The average cost per link click for all of your ads each day.  
(auto-calculated).</t>
      </text>
    </comment>
    <comment authorId="0" ref="I9">
      <text>
        <t xml:space="preserve">Total number of people who opt in for your value video (leads).  
(you enter this number).
</t>
      </text>
    </comment>
    <comment authorId="0" ref="J9">
      <text>
        <t xml:space="preserve">Landing page conversion rate.  The percentage conversion of people who opt in for your video. 
(auto-calculated).</t>
      </text>
    </comment>
    <comment authorId="0" ref="K9">
      <text>
        <t xml:space="preserve">Cost per lead.  The average cost per email opt in to watch your value video.  (auto-calculated).</t>
      </text>
    </comment>
    <comment authorId="0" ref="L9">
      <text>
        <t xml:space="preserve">Total number of surveys received each day.  (you enter this number)</t>
      </text>
    </comment>
    <comment authorId="0" ref="M9">
      <text>
        <t xml:space="preserve">Video conversion rate.  The average number of people who complete a survey and schedule a call.  (auto-calculated).</t>
      </text>
    </comment>
    <comment authorId="0" ref="N9">
      <text>
        <t xml:space="preserve">Cost per survey.  The average cost per survey.  (auto-calculated).</t>
      </text>
    </comment>
    <comment authorId="0" ref="O9">
      <text>
        <t xml:space="preserve">The total number of actual sales call you have each day.  
(you enter this number).</t>
      </text>
    </comment>
    <comment authorId="0" ref="P9">
      <text>
        <t xml:space="preserve">Show up rate.  The average number of sales calls you have per survey completed.  This number shows the number of surveys you disqualify or the number of calls that do not show up.  (auto-calculated). </t>
      </text>
    </comment>
    <comment authorId="0" ref="Q9">
      <text>
        <t xml:space="preserve">Cost per call.  The average cost per actual sales call.  
(auto-calculated)</t>
      </text>
    </comment>
    <comment authorId="0" ref="R9">
      <text>
        <t xml:space="preserve">Number of sales units each day.  
(you enter this number).</t>
      </text>
    </comment>
    <comment authorId="0" ref="S9">
      <text>
        <t xml:space="preserve">Total revenue generated each day from all sales units.  
(you enter this number)</t>
      </text>
    </comment>
    <comment authorId="0" ref="T9">
      <text>
        <t xml:space="preserve">Call conversion rate.  The average number of sales you make per sales call.  (auto-calculated).</t>
      </text>
    </comment>
    <comment authorId="0" ref="U9">
      <text>
        <t xml:space="preserve">Cost per acquisition.  The average cost to acquire a new customer.  (auto-calculated).</t>
      </text>
    </comment>
    <comment authorId="0" ref="V9">
      <text>
        <t xml:space="preserve">Daily profit and loss balance.  The amount of money you spent on ads less the amount of revenue generated from ads.  
(auto-calculated). </t>
      </text>
    </comment>
    <comment authorId="0" ref="W9">
      <text>
        <t xml:space="preserve">Return on investment.  The percentage return you make on your advertising spend each day.  (auto-calculated). </t>
      </text>
    </comment>
    <comment authorId="0" ref="X9">
      <text>
        <t xml:space="preserve">Average return on investment over a four day period.  Note:  Leave this field blank for the first four days as it can only calculate after four days.  (auto-calculated).</t>
      </text>
    </comment>
    <comment authorId="0" ref="B41">
      <text>
        <t xml:space="preserve">Amount of money you spent on Facebook ads each day.  
(you enter this number).</t>
      </text>
    </comment>
    <comment authorId="0" ref="C41">
      <text>
        <t xml:space="preserve">Number of impressions you served each day.  This is the number of times Facebook showed your ad to people.  
(you enter this number).</t>
      </text>
    </comment>
    <comment authorId="0" ref="D41">
      <text>
        <t xml:space="preserve">Your average relevance score for all ads run each day.
(you enter this number).</t>
      </text>
    </comment>
    <comment authorId="0" ref="E41">
      <text>
        <t xml:space="preserve">The total cost for you to show your ad 1,000 times. (auto-calculated).</t>
      </text>
    </comment>
    <comment authorId="0" ref="F41">
      <text>
        <t xml:space="preserve">Total number of link clicks received each day.  
(you enter this number)</t>
      </text>
    </comment>
    <comment authorId="0" ref="G41">
      <text>
        <t xml:space="preserve">Click through rate (link).  The average number of people who click your ad per impression served.  (auto-calculated).</t>
      </text>
    </comment>
    <comment authorId="0" ref="H41">
      <text>
        <t xml:space="preserve">Cost per link click.  The average cost per link click for all of your ads each day.  
(auto-calculated).</t>
      </text>
    </comment>
    <comment authorId="0" ref="I41">
      <text>
        <t xml:space="preserve">Total number of people who opt in for your value video (leads).  
(you enter this number).
</t>
      </text>
    </comment>
    <comment authorId="0" ref="J41">
      <text>
        <t xml:space="preserve">Landing page conversion rate.  The percentage conversion of people who opt in for your video. 
(auto-calculated).</t>
      </text>
    </comment>
    <comment authorId="0" ref="K41">
      <text>
        <t xml:space="preserve">Cost per lead.  The average cost per email opt in to watch your value video.  (auto-calculated).</t>
      </text>
    </comment>
    <comment authorId="0" ref="L41">
      <text>
        <t xml:space="preserve">Total number of surveys received each day.  (you enter this number)</t>
      </text>
    </comment>
    <comment authorId="0" ref="M41">
      <text>
        <t xml:space="preserve">Video conversion rate.  The average number of people who complete a survey and schedule a call.  (auto-calculated).</t>
      </text>
    </comment>
    <comment authorId="0" ref="N41">
      <text>
        <t xml:space="preserve">Cost per survey.  The average cost per survey.  (auto-calculated).</t>
      </text>
    </comment>
    <comment authorId="0" ref="O41">
      <text>
        <t xml:space="preserve">The total number of actual sales call you have each day.  
(you enter this number).</t>
      </text>
    </comment>
    <comment authorId="0" ref="P41">
      <text>
        <t xml:space="preserve">Show up rate.  The average number of sales calls you have per survey completed.  This number shows the number of surveys you disqualify or the number of calls that do not show up.  (auto-calculated). </t>
      </text>
    </comment>
    <comment authorId="0" ref="Q41">
      <text>
        <t xml:space="preserve">Cost per call.  The average cost per actual sales call.  
(auto-calculated)</t>
      </text>
    </comment>
    <comment authorId="0" ref="R41">
      <text>
        <t xml:space="preserve">Number of sales units each day.  
(you enter this number).</t>
      </text>
    </comment>
    <comment authorId="0" ref="S41">
      <text>
        <t xml:space="preserve">Total revenue generated each day from all sales units.  
(you enter this number)</t>
      </text>
    </comment>
    <comment authorId="0" ref="T41">
      <text>
        <t xml:space="preserve">Call conversion rate.  The average number of sales you make per sales call.  (auto-calculated).</t>
      </text>
    </comment>
    <comment authorId="0" ref="U41">
      <text>
        <t xml:space="preserve">Cost per acquisition.  The average cost to acquire a new customer.  (auto-calculated).</t>
      </text>
    </comment>
    <comment authorId="0" ref="V41">
      <text>
        <t xml:space="preserve">Daily profit and loss balance.  The amount of money you spent on ads less the amount of revenue generated from ads.  
(auto-calculated). </t>
      </text>
    </comment>
    <comment authorId="0" ref="W41">
      <text>
        <t xml:space="preserve">Return on investment.  The percentage return you make on your advertising spend each day.  (auto-calculated). </t>
      </text>
    </comment>
  </commentList>
</comments>
</file>

<file path=xl/sharedStrings.xml><?xml version="1.0" encoding="utf-8"?>
<sst xmlns="http://schemas.openxmlformats.org/spreadsheetml/2006/main" count="447" uniqueCount="87">
  <si>
    <t>Paid client attraction metrics</t>
  </si>
  <si>
    <t>Month/Year:</t>
  </si>
  <si>
    <t>Need instructions?  See how it works in this video here</t>
  </si>
  <si>
    <t>Date</t>
  </si>
  <si>
    <t>Adspend*</t>
  </si>
  <si>
    <t>AVERAGE STUDENT PERFORMANCE BENCHMARKS</t>
  </si>
  <si>
    <t>Impressions*</t>
  </si>
  <si>
    <t>REL*</t>
  </si>
  <si>
    <t>CPM</t>
  </si>
  <si>
    <t>Clicks*</t>
  </si>
  <si>
    <t>CTR</t>
  </si>
  <si>
    <t>CPC</t>
  </si>
  <si>
    <t>Leads*</t>
  </si>
  <si>
    <t>LPC</t>
  </si>
  <si>
    <t>CPL</t>
  </si>
  <si>
    <t>Surveys*</t>
  </si>
  <si>
    <t>Funnel stage</t>
  </si>
  <si>
    <t>VCR</t>
  </si>
  <si>
    <t>CPS</t>
  </si>
  <si>
    <t>Calls*</t>
  </si>
  <si>
    <t>SUR</t>
  </si>
  <si>
    <t>CSS</t>
  </si>
  <si>
    <t>Sales #*</t>
  </si>
  <si>
    <t>Sales $*</t>
  </si>
  <si>
    <t>Conversion rate names and benchmarks</t>
  </si>
  <si>
    <t>CCR</t>
  </si>
  <si>
    <t>CPA</t>
  </si>
  <si>
    <t>P/L</t>
  </si>
  <si>
    <t>ROI</t>
  </si>
  <si>
    <t>ROI (MA)</t>
  </si>
  <si>
    <t>Cost /conversion names and benchmarks</t>
  </si>
  <si>
    <t>Business model names and revenue benchmarks</t>
  </si>
  <si>
    <t>Return on investment benchmarks</t>
  </si>
  <si>
    <t>Cnv rate name</t>
  </si>
  <si>
    <t>Cnv rate bm %</t>
  </si>
  <si>
    <t>Cost /cnv name</t>
  </si>
  <si>
    <t>Cost /cnv bm $</t>
  </si>
  <si>
    <t>Consulting business model</t>
  </si>
  <si>
    <t>Revenue per customer bm $</t>
  </si>
  <si>
    <t>ROI bm %</t>
  </si>
  <si>
    <t>ROI bm ratio</t>
  </si>
  <si>
    <t>Impressions</t>
  </si>
  <si>
    <t>Relevance score (rel)</t>
  </si>
  <si>
    <t>7 - 10</t>
  </si>
  <si>
    <t>Cost per 1k impr (cpm)</t>
  </si>
  <si>
    <t>$10 - 20</t>
  </si>
  <si>
    <t>Monthly recurring (mrr)</t>
  </si>
  <si>
    <t>$1,500 - 3,000 /month</t>
  </si>
  <si>
    <t>100 - 200%</t>
  </si>
  <si>
    <t>2:1 - 3:1</t>
  </si>
  <si>
    <t>Clicks</t>
  </si>
  <si>
    <t>Click through rate (ctr)</t>
  </si>
  <si>
    <t>0.5 - 1%</t>
  </si>
  <si>
    <t>Cost per click (cpc)</t>
  </si>
  <si>
    <t>$1 - 3</t>
  </si>
  <si>
    <t>One off programs (rev)</t>
  </si>
  <si>
    <t>$3,000 - 7,000 one time</t>
  </si>
  <si>
    <t>100 - 400%</t>
  </si>
  <si>
    <t>2:1 - 5:1</t>
  </si>
  <si>
    <t>Leads</t>
  </si>
  <si>
    <t>Landing page cnv (lpc)</t>
  </si>
  <si>
    <t>20 - 30%</t>
  </si>
  <si>
    <t>Cost per lead (cpl)</t>
  </si>
  <si>
    <t>$5 - 15</t>
  </si>
  <si>
    <t>Surveys</t>
  </si>
  <si>
    <t>Video cnv rate (vcr)</t>
  </si>
  <si>
    <t>5 - 10%</t>
  </si>
  <si>
    <t>Cost per survey (cps)</t>
  </si>
  <si>
    <t>$50 - 300</t>
  </si>
  <si>
    <t>Calls</t>
  </si>
  <si>
    <t>Call show up rate (sur)</t>
  </si>
  <si>
    <t>80 - 90%</t>
  </si>
  <si>
    <t>Cost per call (css)</t>
  </si>
  <si>
    <t>$55 - 330</t>
  </si>
  <si>
    <t>Customers</t>
  </si>
  <si>
    <t>Call cnv rate (ccr)</t>
  </si>
  <si>
    <t>10 - 20%</t>
  </si>
  <si>
    <t>Cost per acquisition (cpa)</t>
  </si>
  <si>
    <t>$275 - $3,300</t>
  </si>
  <si>
    <t>YOUR PERFORMANCE (MONTH 1)</t>
  </si>
  <si>
    <t>Conversion rate names and percentages</t>
  </si>
  <si>
    <t>Cost /conversion names and figures</t>
  </si>
  <si>
    <t>-</t>
  </si>
  <si>
    <t>20:1</t>
  </si>
  <si>
    <t>YOUR PERFORMANCE (ALL MONTHS)</t>
  </si>
  <si>
    <t>Totals</t>
  </si>
  <si>
    <t>© Consulting.com - All rights reserved. Do not share, copy, reproduce or sell any part of this document unless you have written permission from Consulting.com. All infringements will be prosecuted. If you are the personal owner of the Consulting.com End User License then you may use it for your own use but not for any other purpose.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</si>
</sst>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quot;$&quot;#,##0"/>
    <numFmt numFmtId="166" formatCode="m&quot;/&quot;d&quot;/&quot;yy"/>
    <numFmt numFmtId="167" formatCode="&quot;$&quot;#,##0.00"/>
    <numFmt numFmtId="168" formatCode="mm/dd/yy"/>
  </numFmts>
  <fonts count="12">
    <font>
      <sz val="10.0"/>
      <color rgb="FF000000"/>
      <name val="Arial"/>
    </font>
    <font/>
    <font>
      <b/>
    </font>
    <font>
      <sz val="8.0"/>
    </font>
    <font>
      <u/>
      <sz val="9.0"/>
      <color rgb="FF0000FF"/>
    </font>
    <font>
      <b/>
      <sz val="9.0"/>
    </font>
    <font>
      <b/>
      <color rgb="FFFFFFFF"/>
    </font>
    <font>
      <color rgb="FF000000"/>
    </font>
    <font>
      <b/>
      <color rgb="FF000000"/>
    </font>
    <font>
      <color rgb="FF000000"/>
      <name val="Arial"/>
    </font>
    <font>
      <sz val="10.0"/>
      <name val="Arial"/>
    </font>
    <font>
      <sz val="6.0"/>
      <color rgb="FF000000"/>
      <name val="Arial"/>
    </font>
  </fonts>
  <fills count="6">
    <fill>
      <patternFill patternType="none"/>
    </fill>
    <fill>
      <patternFill patternType="lightGray"/>
    </fill>
    <fill>
      <patternFill patternType="solid">
        <fgColor rgb="FFFFFFFF"/>
        <bgColor rgb="FFFFFFFF"/>
      </patternFill>
    </fill>
    <fill>
      <patternFill patternType="solid">
        <fgColor rgb="FF000000"/>
        <bgColor rgb="FF000000"/>
      </patternFill>
    </fill>
    <fill>
      <patternFill patternType="solid">
        <fgColor rgb="FFF3F3F3"/>
        <bgColor rgb="FFF3F3F3"/>
      </patternFill>
    </fill>
    <fill>
      <patternFill patternType="solid">
        <fgColor rgb="FFD9D9D9"/>
        <bgColor rgb="FFD9D9D9"/>
      </patternFill>
    </fill>
  </fills>
  <borders count="10">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border>
    <border>
      <left/>
      <right style="thin">
        <color rgb="FF000000"/>
      </right>
      <top/>
      <bottom/>
    </border>
    <border>
      <left style="thin">
        <color rgb="FF000000"/>
      </left>
      <right/>
      <top/>
      <bottom style="thin">
        <color rgb="FF000000"/>
      </bottom>
    </border>
    <border>
      <left/>
      <right style="thin">
        <color rgb="FF000000"/>
      </right>
      <top/>
      <bottom style="thin">
        <color rgb="FF000000"/>
      </bottom>
    </border>
    <border>
      <left/>
      <right/>
      <top/>
      <bottom style="thin">
        <color rgb="FF000000"/>
      </bottom>
    </border>
  </borders>
  <cellStyleXfs count="1">
    <xf borderId="0" fillId="0" fontId="0" numFmtId="0" applyAlignment="1" applyFont="1"/>
  </cellStyleXfs>
  <cellXfs count="96">
    <xf borderId="0" fillId="0" fontId="0" numFmtId="0" xfId="0" applyAlignment="1" applyFont="1">
      <alignment/>
    </xf>
    <xf borderId="0" fillId="0" fontId="1" numFmtId="0" xfId="0" applyAlignment="1" applyFont="1">
      <alignment horizontal="left"/>
    </xf>
    <xf borderId="0" fillId="0" fontId="1" numFmtId="164" xfId="0" applyAlignment="1" applyFont="1" applyNumberFormat="1">
      <alignment horizontal="left"/>
    </xf>
    <xf borderId="0" fillId="2" fontId="1" numFmtId="0" xfId="0" applyFill="1" applyFont="1"/>
    <xf borderId="0" fillId="0" fontId="1" numFmtId="165" xfId="0" applyAlignment="1" applyFont="1" applyNumberFormat="1">
      <alignment horizontal="left"/>
    </xf>
    <xf borderId="0" fillId="0" fontId="2" numFmtId="0" xfId="0" applyAlignment="1" applyFont="1">
      <alignment/>
    </xf>
    <xf borderId="0" fillId="0" fontId="2" numFmtId="0" xfId="0" applyAlignment="1" applyFont="1">
      <alignment horizontal="left"/>
    </xf>
    <xf borderId="0" fillId="0" fontId="1" numFmtId="9" xfId="0" applyAlignment="1" applyFont="1" applyNumberFormat="1">
      <alignment horizontal="left"/>
    </xf>
    <xf borderId="0" fillId="0" fontId="3" numFmtId="0" xfId="0" applyAlignment="1" applyFont="1">
      <alignment horizontal="left"/>
    </xf>
    <xf borderId="0" fillId="0" fontId="3" numFmtId="165" xfId="0" applyAlignment="1" applyFont="1" applyNumberFormat="1">
      <alignment horizontal="left"/>
    </xf>
    <xf borderId="0" fillId="0" fontId="4" numFmtId="0" xfId="0" applyAlignment="1" applyFont="1">
      <alignment/>
    </xf>
    <xf borderId="0" fillId="0" fontId="5" numFmtId="164" xfId="0" applyAlignment="1" applyFont="1" applyNumberFormat="1">
      <alignment horizontal="left"/>
    </xf>
    <xf borderId="0" fillId="0" fontId="3" numFmtId="0" xfId="0" applyAlignment="1" applyFont="1">
      <alignment horizontal="left"/>
    </xf>
    <xf borderId="0" fillId="0" fontId="1" numFmtId="0" xfId="0" applyAlignment="1" applyFont="1">
      <alignment/>
    </xf>
    <xf borderId="0" fillId="3" fontId="6" numFmtId="0" xfId="0" applyAlignment="1" applyFill="1" applyFont="1">
      <alignment horizontal="left"/>
    </xf>
    <xf borderId="0" fillId="2" fontId="7" numFmtId="0" xfId="0" applyFont="1"/>
    <xf borderId="0" fillId="3" fontId="6" numFmtId="164" xfId="0" applyAlignment="1" applyFont="1" applyNumberFormat="1">
      <alignment horizontal="left"/>
    </xf>
    <xf borderId="0" fillId="2" fontId="8" numFmtId="0" xfId="0" applyAlignment="1" applyFont="1">
      <alignment/>
    </xf>
    <xf borderId="0" fillId="2" fontId="7" numFmtId="0" xfId="0" applyAlignment="1" applyFont="1">
      <alignment horizontal="center"/>
    </xf>
    <xf borderId="0" fillId="2" fontId="7" numFmtId="0" xfId="0" applyAlignment="1" applyFont="1">
      <alignment/>
    </xf>
    <xf borderId="1" fillId="4" fontId="7" numFmtId="0" xfId="0" applyAlignment="1" applyBorder="1" applyFill="1" applyFont="1">
      <alignment horizontal="center"/>
    </xf>
    <xf borderId="0" fillId="3" fontId="6" numFmtId="165" xfId="0" applyAlignment="1" applyFont="1" applyNumberFormat="1">
      <alignment horizontal="left"/>
    </xf>
    <xf borderId="2" fillId="4" fontId="7" numFmtId="0" xfId="0" applyAlignment="1" applyBorder="1" applyFont="1">
      <alignment horizontal="center"/>
    </xf>
    <xf borderId="3" fillId="0" fontId="1" numFmtId="0" xfId="0" applyBorder="1" applyFont="1"/>
    <xf borderId="0" fillId="5" fontId="1" numFmtId="166" xfId="0" applyAlignment="1" applyFill="1" applyFont="1" applyNumberFormat="1">
      <alignment horizontal="left"/>
    </xf>
    <xf borderId="4" fillId="0" fontId="1" numFmtId="0" xfId="0" applyBorder="1" applyFont="1"/>
    <xf borderId="0" fillId="0" fontId="0" numFmtId="164" xfId="0" applyAlignment="1" applyFont="1" applyNumberFormat="1">
      <alignment horizontal="left"/>
    </xf>
    <xf borderId="0" fillId="2" fontId="6" numFmtId="4" xfId="0" applyAlignment="1" applyFont="1" applyNumberFormat="1">
      <alignment horizontal="left"/>
    </xf>
    <xf borderId="0" fillId="0" fontId="1" numFmtId="3" xfId="0" applyAlignment="1" applyFont="1" applyNumberFormat="1">
      <alignment horizontal="left"/>
    </xf>
    <xf borderId="5" fillId="3" fontId="6" numFmtId="4" xfId="0" applyAlignment="1" applyBorder="1" applyFont="1" applyNumberFormat="1">
      <alignment horizontal="left"/>
    </xf>
    <xf borderId="0" fillId="0" fontId="1" numFmtId="0" xfId="0" applyAlignment="1" applyFont="1">
      <alignment horizontal="left"/>
    </xf>
    <xf borderId="6" fillId="3" fontId="6" numFmtId="4" xfId="0" applyAlignment="1" applyBorder="1" applyFont="1" applyNumberFormat="1">
      <alignment horizontal="left"/>
    </xf>
    <xf borderId="0" fillId="2" fontId="7" numFmtId="0" xfId="0" applyAlignment="1" applyFont="1">
      <alignment horizontal="left"/>
    </xf>
    <xf borderId="5" fillId="3" fontId="6" numFmtId="0" xfId="0" applyAlignment="1" applyBorder="1" applyFont="1">
      <alignment horizontal="left"/>
    </xf>
    <xf borderId="0" fillId="5" fontId="1" numFmtId="167" xfId="0" applyAlignment="1" applyFont="1" applyNumberFormat="1">
      <alignment horizontal="left"/>
    </xf>
    <xf borderId="0" fillId="0" fontId="0" numFmtId="3" xfId="0" applyAlignment="1" applyFont="1" applyNumberFormat="1">
      <alignment horizontal="left"/>
    </xf>
    <xf borderId="5" fillId="4" fontId="7" numFmtId="0" xfId="0" applyAlignment="1" applyBorder="1" applyFont="1">
      <alignment horizontal="left"/>
    </xf>
    <xf borderId="6" fillId="4" fontId="7" numFmtId="0" xfId="0" applyAlignment="1" applyBorder="1" applyFont="1">
      <alignment horizontal="left"/>
    </xf>
    <xf borderId="0" fillId="5" fontId="1" numFmtId="10" xfId="0" applyAlignment="1" applyFont="1" applyNumberFormat="1">
      <alignment horizontal="left"/>
    </xf>
    <xf borderId="6" fillId="4" fontId="7" numFmtId="0" xfId="0" applyAlignment="1" applyBorder="1" applyFont="1">
      <alignment horizontal="left"/>
    </xf>
    <xf borderId="0" fillId="0" fontId="0" numFmtId="0" xfId="0" applyAlignment="1" applyFont="1">
      <alignment horizontal="left"/>
    </xf>
    <xf borderId="6" fillId="4" fontId="9" numFmtId="0" xfId="0" applyAlignment="1" applyBorder="1" applyFont="1">
      <alignment horizontal="left"/>
    </xf>
    <xf borderId="0" fillId="5" fontId="1" numFmtId="9" xfId="0" applyAlignment="1" applyFont="1" applyNumberFormat="1">
      <alignment horizontal="left"/>
    </xf>
    <xf borderId="7" fillId="3" fontId="6" numFmtId="0" xfId="0" applyAlignment="1" applyBorder="1" applyFont="1">
      <alignment horizontal="left"/>
    </xf>
    <xf borderId="0" fillId="5" fontId="1" numFmtId="165" xfId="0" applyAlignment="1" applyFont="1" applyNumberFormat="1">
      <alignment horizontal="left"/>
    </xf>
    <xf borderId="7" fillId="4" fontId="7" numFmtId="0" xfId="0" applyAlignment="1" applyBorder="1" applyFont="1">
      <alignment horizontal="left"/>
    </xf>
    <xf borderId="8" fillId="4" fontId="7" numFmtId="0" xfId="0" applyAlignment="1" applyBorder="1" applyFont="1">
      <alignment horizontal="left"/>
    </xf>
    <xf borderId="8" fillId="4" fontId="7" numFmtId="0" xfId="0" applyAlignment="1" applyBorder="1" applyFont="1">
      <alignment horizontal="left"/>
    </xf>
    <xf borderId="0" fillId="5" fontId="1" numFmtId="164" xfId="0" applyAlignment="1" applyFont="1" applyNumberFormat="1">
      <alignment horizontal="left"/>
    </xf>
    <xf borderId="0" fillId="2" fontId="7" numFmtId="0" xfId="0" applyAlignment="1" applyFont="1">
      <alignment horizontal="left"/>
    </xf>
    <xf borderId="0" fillId="2" fontId="7" numFmtId="168" xfId="0" applyAlignment="1" applyFont="1" applyNumberFormat="1">
      <alignment horizontal="left"/>
    </xf>
    <xf borderId="0" fillId="0" fontId="10" numFmtId="165" xfId="0" applyAlignment="1" applyFont="1" applyNumberFormat="1">
      <alignment horizontal="left"/>
    </xf>
    <xf borderId="6" fillId="4" fontId="7" numFmtId="3" xfId="0" applyAlignment="1" applyBorder="1" applyFont="1" applyNumberFormat="1">
      <alignment horizontal="left"/>
    </xf>
    <xf borderId="0" fillId="5" fontId="1" numFmtId="0" xfId="0" applyAlignment="1" applyFont="1">
      <alignment horizontal="center"/>
    </xf>
    <xf borderId="0" fillId="0" fontId="0" numFmtId="164" xfId="0" applyAlignment="1" applyFont="1" applyNumberFormat="1">
      <alignment horizontal="left"/>
    </xf>
    <xf borderId="6" fillId="4" fontId="7" numFmtId="167" xfId="0" applyAlignment="1" applyBorder="1" applyFont="1" applyNumberFormat="1">
      <alignment horizontal="left"/>
    </xf>
    <xf borderId="0" fillId="0" fontId="0" numFmtId="3" xfId="0" applyAlignment="1" applyFont="1" applyNumberFormat="1">
      <alignment horizontal="left"/>
    </xf>
    <xf borderId="0" fillId="0" fontId="0" numFmtId="0" xfId="0" applyAlignment="1" applyFont="1">
      <alignment horizontal="left"/>
    </xf>
    <xf borderId="0" fillId="5" fontId="1" numFmtId="0" xfId="0" applyAlignment="1" applyFont="1">
      <alignment horizontal="left"/>
    </xf>
    <xf borderId="0" fillId="0" fontId="10" numFmtId="165" xfId="0" applyAlignment="1" applyFont="1" applyNumberFormat="1">
      <alignment horizontal="left"/>
    </xf>
    <xf borderId="6" fillId="4" fontId="9" numFmtId="165" xfId="0" applyAlignment="1" applyBorder="1" applyFont="1" applyNumberFormat="1">
      <alignment horizontal="left"/>
    </xf>
    <xf borderId="5" fillId="4" fontId="7" numFmtId="9" xfId="0" applyAlignment="1" applyBorder="1" applyFont="1" applyNumberFormat="1">
      <alignment horizontal="left"/>
    </xf>
    <xf borderId="0" fillId="5" fontId="1" numFmtId="9" xfId="0" applyAlignment="1" applyFont="1" applyNumberFormat="1">
      <alignment horizontal="left"/>
    </xf>
    <xf borderId="6" fillId="4" fontId="7" numFmtId="10" xfId="0" applyAlignment="1" applyBorder="1" applyFont="1" applyNumberFormat="1">
      <alignment horizontal="left"/>
    </xf>
    <xf borderId="6" fillId="4" fontId="7" numFmtId="167" xfId="0" applyAlignment="1" applyBorder="1" applyFont="1" applyNumberFormat="1">
      <alignment horizontal="left"/>
    </xf>
    <xf borderId="0" fillId="2" fontId="10" numFmtId="165" xfId="0" applyAlignment="1" applyFont="1" applyNumberFormat="1">
      <alignment horizontal="left"/>
    </xf>
    <xf borderId="6" fillId="4" fontId="7" numFmtId="9" xfId="0" applyAlignment="1" applyBorder="1" applyFont="1" applyNumberFormat="1">
      <alignment horizontal="left"/>
    </xf>
    <xf borderId="0" fillId="2" fontId="10" numFmtId="0" xfId="0" applyAlignment="1" applyFont="1">
      <alignment horizontal="left"/>
    </xf>
    <xf borderId="0" fillId="2" fontId="0" numFmtId="0" xfId="0" applyAlignment="1" applyFont="1">
      <alignment horizontal="left"/>
    </xf>
    <xf borderId="6" fillId="4" fontId="7" numFmtId="165" xfId="0" applyAlignment="1" applyBorder="1" applyFont="1" applyNumberFormat="1">
      <alignment horizontal="left"/>
    </xf>
    <xf borderId="0" fillId="2" fontId="0" numFmtId="165" xfId="0" applyAlignment="1" applyFont="1" applyNumberFormat="1">
      <alignment horizontal="left"/>
    </xf>
    <xf borderId="0" fillId="0" fontId="0" numFmtId="165" xfId="0" applyAlignment="1" applyFont="1" applyNumberFormat="1">
      <alignment horizontal="left"/>
    </xf>
    <xf borderId="8" fillId="4" fontId="7" numFmtId="9" xfId="0" applyAlignment="1" applyBorder="1" applyFont="1" applyNumberFormat="1">
      <alignment horizontal="left"/>
    </xf>
    <xf borderId="9" fillId="0" fontId="0" numFmtId="164" xfId="0" applyAlignment="1" applyBorder="1" applyFont="1" applyNumberFormat="1">
      <alignment horizontal="left"/>
    </xf>
    <xf borderId="8" fillId="4" fontId="7" numFmtId="165" xfId="0" applyAlignment="1" applyBorder="1" applyFont="1" applyNumberFormat="1">
      <alignment horizontal="left"/>
    </xf>
    <xf borderId="9" fillId="0" fontId="0" numFmtId="3" xfId="0" applyAlignment="1" applyBorder="1" applyFont="1" applyNumberFormat="1">
      <alignment horizontal="left"/>
    </xf>
    <xf borderId="9" fillId="0" fontId="0" numFmtId="0" xfId="0" applyAlignment="1" applyBorder="1" applyFont="1">
      <alignment horizontal="left"/>
    </xf>
    <xf borderId="9" fillId="0" fontId="0" numFmtId="165" xfId="0" applyAlignment="1" applyBorder="1" applyFont="1" applyNumberFormat="1">
      <alignment horizontal="left"/>
    </xf>
    <xf borderId="0" fillId="3" fontId="6" numFmtId="0" xfId="0" applyAlignment="1" applyFont="1">
      <alignment horizontal="center" vertical="center"/>
    </xf>
    <xf borderId="0" fillId="3" fontId="6" numFmtId="164" xfId="0" applyAlignment="1" applyFont="1" applyNumberFormat="1">
      <alignment horizontal="left"/>
    </xf>
    <xf borderId="6" fillId="4" fontId="9" numFmtId="9" xfId="0" applyAlignment="1" applyBorder="1" applyFont="1" applyNumberFormat="1">
      <alignment horizontal="left"/>
    </xf>
    <xf borderId="0" fillId="3" fontId="6" numFmtId="3" xfId="0" applyAlignment="1" applyFont="1" applyNumberFormat="1">
      <alignment horizontal="left"/>
    </xf>
    <xf borderId="0" fillId="3" fontId="6" numFmtId="1" xfId="0" applyAlignment="1" applyFont="1" applyNumberFormat="1">
      <alignment horizontal="left"/>
    </xf>
    <xf borderId="0" fillId="3" fontId="6" numFmtId="167" xfId="0" applyAlignment="1" applyFont="1" applyNumberFormat="1">
      <alignment horizontal="left"/>
    </xf>
    <xf borderId="0" fillId="3" fontId="6" numFmtId="3" xfId="0" applyAlignment="1" applyFont="1" applyNumberFormat="1">
      <alignment horizontal="left"/>
    </xf>
    <xf borderId="0" fillId="3" fontId="6" numFmtId="4" xfId="0" applyAlignment="1" applyFont="1" applyNumberFormat="1">
      <alignment horizontal="left"/>
    </xf>
    <xf borderId="0" fillId="3" fontId="6" numFmtId="167" xfId="0" applyAlignment="1" applyFont="1" applyNumberFormat="1">
      <alignment horizontal="left"/>
    </xf>
    <xf borderId="0" fillId="3" fontId="6" numFmtId="9" xfId="0" applyAlignment="1" applyFont="1" applyNumberFormat="1">
      <alignment horizontal="left"/>
    </xf>
    <xf borderId="0" fillId="3" fontId="6" numFmtId="0" xfId="0" applyAlignment="1" applyFont="1">
      <alignment horizontal="left"/>
    </xf>
    <xf borderId="0" fillId="3" fontId="6" numFmtId="10" xfId="0" applyAlignment="1" applyFont="1" applyNumberFormat="1">
      <alignment horizontal="left"/>
    </xf>
    <xf borderId="0" fillId="3" fontId="6" numFmtId="165" xfId="0" applyAlignment="1" applyFont="1" applyNumberFormat="1">
      <alignment horizontal="left"/>
    </xf>
    <xf borderId="0" fillId="2" fontId="1" numFmtId="166" xfId="0" applyAlignment="1" applyFont="1" applyNumberFormat="1">
      <alignment horizontal="left"/>
    </xf>
    <xf borderId="0" fillId="0" fontId="1" numFmtId="4" xfId="0" applyAlignment="1" applyFont="1" applyNumberFormat="1">
      <alignment horizontal="left"/>
    </xf>
    <xf borderId="0" fillId="0" fontId="11" numFmtId="0" xfId="0" applyAlignment="1" applyFont="1">
      <alignment/>
    </xf>
    <xf borderId="0" fillId="2" fontId="6" numFmtId="0" xfId="0" applyAlignment="1" applyFont="1">
      <alignment horizontal="left"/>
    </xf>
    <xf borderId="0" fillId="2" fontId="7" numFmtId="9" xfId="0" applyAlignment="1" applyFont="1" applyNumberForma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1</xdr:row>
      <xdr:rowOff>152400</xdr:rowOff>
    </xdr:from>
    <xdr:to>
      <xdr:col>2</xdr:col>
      <xdr:colOff>742950</xdr:colOff>
      <xdr:row>4</xdr:row>
      <xdr:rowOff>0</xdr:rowOff>
    </xdr:to>
    <xdr:pic>
      <xdr:nvPicPr>
        <xdr:cNvPr id="0" name="image1.png" title="Image"/>
        <xdr:cNvPicPr preferRelativeResize="0"/>
      </xdr:nvPicPr>
      <xdr:blipFill>
        <a:blip cstate="print" r:embed="rId1"/>
        <a:stretch>
          <a:fillRect/>
        </a:stretch>
      </xdr:blipFill>
      <xdr:spPr>
        <a:xfrm>
          <a:ext cx="2200275" cy="447675"/>
        </a:xfrm>
        <a:prstGeom prst="rect">
          <a:avLst/>
        </a:prstGeom>
        <a:noFill/>
      </xdr:spPr>
    </xdr:pic>
    <xdr:clientData fLocksWithSheet="0"/>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1</xdr:row>
      <xdr:rowOff>152400</xdr:rowOff>
    </xdr:from>
    <xdr:to>
      <xdr:col>2</xdr:col>
      <xdr:colOff>676275</xdr:colOff>
      <xdr:row>4</xdr:row>
      <xdr:rowOff>114300</xdr:rowOff>
    </xdr:to>
    <xdr:pic>
      <xdr:nvPicPr>
        <xdr:cNvPr id="0" name="image1.png" title="Image"/>
        <xdr:cNvPicPr preferRelativeResize="0"/>
      </xdr:nvPicPr>
      <xdr:blipFill>
        <a:blip cstate="print" r:embed="rId1"/>
        <a:stretch>
          <a:fillRect/>
        </a:stretch>
      </xdr:blipFill>
      <xdr:spPr>
        <a:xfrm>
          <a:ext cx="2200275" cy="447675"/>
        </a:xfrm>
        <a:prstGeom prst="rect">
          <a:avLst/>
        </a:prstGeom>
        <a:noFill/>
      </xdr:spPr>
    </xdr:pic>
    <xdr:clientData fLocksWithSheet="0"/>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1</xdr:row>
      <xdr:rowOff>152400</xdr:rowOff>
    </xdr:from>
    <xdr:to>
      <xdr:col>2</xdr:col>
      <xdr:colOff>676275</xdr:colOff>
      <xdr:row>4</xdr:row>
      <xdr:rowOff>114300</xdr:rowOff>
    </xdr:to>
    <xdr:pic>
      <xdr:nvPicPr>
        <xdr:cNvPr id="0" name="image1.png" title="Image"/>
        <xdr:cNvPicPr preferRelativeResize="0"/>
      </xdr:nvPicPr>
      <xdr:blipFill>
        <a:blip cstate="print" r:embed="rId1"/>
        <a:stretch>
          <a:fillRect/>
        </a:stretch>
      </xdr:blipFill>
      <xdr:spPr>
        <a:xfrm>
          <a:ext cx="2200275" cy="447675"/>
        </a:xfrm>
        <a:prstGeom prst="rect">
          <a:avLst/>
        </a:prstGeom>
        <a:noFill/>
      </xdr:spPr>
    </xdr:pic>
    <xdr:clientData fLocksWithSheet="0"/>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1</xdr:row>
      <xdr:rowOff>152400</xdr:rowOff>
    </xdr:from>
    <xdr:to>
      <xdr:col>2</xdr:col>
      <xdr:colOff>676275</xdr:colOff>
      <xdr:row>4</xdr:row>
      <xdr:rowOff>114300</xdr:rowOff>
    </xdr:to>
    <xdr:pic>
      <xdr:nvPicPr>
        <xdr:cNvPr id="0" name="image1.png" title="Image"/>
        <xdr:cNvPicPr preferRelativeResize="0"/>
      </xdr:nvPicPr>
      <xdr:blipFill>
        <a:blip cstate="print" r:embed="rId1"/>
        <a:stretch>
          <a:fillRect/>
        </a:stretch>
      </xdr:blipFill>
      <xdr:spPr>
        <a:xfrm>
          <a:ext cx="2200275" cy="447675"/>
        </a:xfrm>
        <a:prstGeom prst="rect">
          <a:avLst/>
        </a:prstGeom>
        <a:noFill/>
      </xdr:spPr>
    </xdr:pic>
    <xdr:clientData fLocksWithSheet="0"/>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1</xdr:row>
      <xdr:rowOff>152400</xdr:rowOff>
    </xdr:from>
    <xdr:to>
      <xdr:col>2</xdr:col>
      <xdr:colOff>676275</xdr:colOff>
      <xdr:row>4</xdr:row>
      <xdr:rowOff>114300</xdr:rowOff>
    </xdr:to>
    <xdr:pic>
      <xdr:nvPicPr>
        <xdr:cNvPr id="0" name="image1.png" title="Image"/>
        <xdr:cNvPicPr preferRelativeResize="0"/>
      </xdr:nvPicPr>
      <xdr:blipFill>
        <a:blip cstate="print" r:embed="rId1"/>
        <a:stretch>
          <a:fillRect/>
        </a:stretch>
      </xdr:blipFill>
      <xdr:spPr>
        <a:xfrm>
          <a:ext cx="2200275" cy="447675"/>
        </a:xfrm>
        <a:prstGeom prst="rect">
          <a:avLst/>
        </a:prstGeom>
        <a:noFill/>
      </xdr:spPr>
    </xdr:pic>
    <xdr:clientData fLocksWithSheet="0"/>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1</xdr:row>
      <xdr:rowOff>152400</xdr:rowOff>
    </xdr:from>
    <xdr:to>
      <xdr:col>2</xdr:col>
      <xdr:colOff>676275</xdr:colOff>
      <xdr:row>4</xdr:row>
      <xdr:rowOff>114300</xdr:rowOff>
    </xdr:to>
    <xdr:pic>
      <xdr:nvPicPr>
        <xdr:cNvPr id="0" name="image1.png" title="Image"/>
        <xdr:cNvPicPr preferRelativeResize="0"/>
      </xdr:nvPicPr>
      <xdr:blipFill>
        <a:blip cstate="print" r:embed="rId1"/>
        <a:stretch>
          <a:fillRect/>
        </a:stretch>
      </xdr:blipFill>
      <xdr:spPr>
        <a:xfrm>
          <a:ext cx="2200275" cy="447675"/>
        </a:xfrm>
        <a:prstGeom prst="rect">
          <a:avLst/>
        </a:prstGeom>
        <a:noFill/>
      </xdr:spPr>
    </xdr:pic>
    <xdr:clientData fLocksWithSheet="0"/>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0</xdr:col>
      <xdr:colOff>152400</xdr:colOff>
      <xdr:row>1</xdr:row>
      <xdr:rowOff>152400</xdr:rowOff>
    </xdr:from>
    <xdr:to>
      <xdr:col>2</xdr:col>
      <xdr:colOff>676275</xdr:colOff>
      <xdr:row>4</xdr:row>
      <xdr:rowOff>114300</xdr:rowOff>
    </xdr:to>
    <xdr:pic>
      <xdr:nvPicPr>
        <xdr:cNvPr id="0" name="image1.png" title="Image"/>
        <xdr:cNvPicPr preferRelativeResize="0"/>
      </xdr:nvPicPr>
      <xdr:blipFill>
        <a:blip cstate="print" r:embed="rId1"/>
        <a:stretch>
          <a:fillRect/>
        </a:stretch>
      </xdr:blipFill>
      <xdr:spPr>
        <a:xfrm>
          <a:ext cx="2200275" cy="447675"/>
        </a:xfrm>
        <a:prstGeom prst="rect">
          <a:avLst/>
        </a:prstGeom>
        <a:noFill/>
      </xdr:spPr>
    </xdr:pic>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7.xml"/><Relationship Id="rId3"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7.14"/>
    <col customWidth="1" min="2" max="2" width="17.0"/>
    <col customWidth="1" min="3" max="3" width="24.57"/>
    <col customWidth="1" min="4" max="4" width="17.14"/>
    <col customWidth="1" min="5" max="5" width="24.29"/>
    <col customWidth="1" min="6" max="6" width="18.57"/>
    <col customWidth="1" min="7" max="7" width="7.14"/>
    <col customWidth="1" min="8" max="8" width="28.43"/>
    <col customWidth="1" min="9" max="9" width="29.14"/>
    <col customWidth="1" min="10" max="10" width="17.14"/>
    <col customWidth="1" min="11" max="11" width="17.86"/>
    <col customWidth="1" min="12" max="13" width="7.14"/>
  </cols>
  <sheetData>
    <row r="1">
      <c r="G1" s="3"/>
    </row>
    <row r="2">
      <c r="G2" s="3"/>
    </row>
    <row r="3">
      <c r="D3" s="5" t="s">
        <v>0</v>
      </c>
      <c r="G3" s="3"/>
    </row>
    <row r="4">
      <c r="G4" s="3"/>
      <c r="H4" s="3"/>
      <c r="I4" s="3"/>
      <c r="J4" s="3"/>
      <c r="K4" s="3"/>
      <c r="L4" s="3"/>
      <c r="M4" s="3"/>
    </row>
    <row r="5">
      <c r="G5" s="3"/>
      <c r="H5" s="3"/>
      <c r="I5" s="3"/>
      <c r="J5" s="3"/>
      <c r="K5" s="3"/>
      <c r="L5" s="3"/>
      <c r="M5" s="3"/>
    </row>
    <row r="6">
      <c r="B6" s="10" t="str">
        <f>HYPERLINK("https://docs.google.com/spreadsheets/d/1NIK3pcn_RNKJGH_56XbR8DPv8ImaEPpd7Plle9FDje4/edit?usp=sharing","Click here for Google Doc (Click 'file' &gt; 'Make a copy')")</f>
        <v>Click here for Google Doc (Click 'file' &gt; 'Make a copy')</v>
      </c>
      <c r="E6" s="13" t="s">
        <v>2</v>
      </c>
      <c r="G6" s="3"/>
      <c r="H6" s="3"/>
      <c r="I6" s="3"/>
      <c r="J6" s="3"/>
      <c r="K6" s="3"/>
      <c r="L6" s="3"/>
      <c r="M6" s="3"/>
    </row>
    <row r="7">
      <c r="A7" s="15"/>
      <c r="B7" s="15"/>
      <c r="C7" s="15"/>
      <c r="D7" s="15"/>
      <c r="E7" s="15"/>
      <c r="F7" s="15"/>
      <c r="G7" s="15"/>
      <c r="H7" s="15"/>
      <c r="I7" s="15"/>
      <c r="J7" s="15"/>
      <c r="K7" s="15"/>
      <c r="L7" s="15"/>
      <c r="M7" s="15"/>
    </row>
    <row r="8">
      <c r="A8" s="15"/>
      <c r="G8" s="3"/>
      <c r="L8" s="15"/>
      <c r="M8" s="15"/>
    </row>
    <row r="9">
      <c r="A9" s="15"/>
      <c r="B9" s="17" t="s">
        <v>5</v>
      </c>
      <c r="C9" s="15"/>
      <c r="D9" s="15"/>
      <c r="E9" s="15"/>
      <c r="F9" s="15"/>
      <c r="G9" s="15"/>
      <c r="H9" s="15"/>
      <c r="I9" s="15"/>
      <c r="J9" s="15"/>
      <c r="K9" s="15"/>
      <c r="L9" s="18"/>
      <c r="M9" s="18"/>
    </row>
    <row r="10">
      <c r="A10" s="19"/>
      <c r="B10" s="20" t="s">
        <v>16</v>
      </c>
      <c r="C10" s="22" t="s">
        <v>24</v>
      </c>
      <c r="D10" s="23"/>
      <c r="E10" s="22" t="s">
        <v>30</v>
      </c>
      <c r="F10" s="25"/>
      <c r="G10" s="18"/>
      <c r="H10" s="22" t="s">
        <v>31</v>
      </c>
      <c r="I10" s="23"/>
      <c r="J10" s="22" t="s">
        <v>32</v>
      </c>
      <c r="K10" s="25"/>
      <c r="L10" s="27"/>
      <c r="M10" s="27"/>
    </row>
    <row r="11">
      <c r="A11" s="19"/>
      <c r="B11" s="29"/>
      <c r="C11" s="29" t="s">
        <v>33</v>
      </c>
      <c r="D11" s="31" t="s">
        <v>34</v>
      </c>
      <c r="E11" s="29" t="s">
        <v>35</v>
      </c>
      <c r="F11" s="31" t="s">
        <v>36</v>
      </c>
      <c r="G11" s="27"/>
      <c r="H11" s="29" t="s">
        <v>37</v>
      </c>
      <c r="I11" s="31" t="s">
        <v>38</v>
      </c>
      <c r="J11" s="29" t="s">
        <v>39</v>
      </c>
      <c r="K11" s="31" t="s">
        <v>40</v>
      </c>
      <c r="L11" s="32"/>
      <c r="M11" s="32"/>
    </row>
    <row r="12">
      <c r="A12" s="19"/>
      <c r="B12" s="33" t="s">
        <v>41</v>
      </c>
      <c r="C12" s="36" t="s">
        <v>42</v>
      </c>
      <c r="D12" s="37" t="s">
        <v>43</v>
      </c>
      <c r="E12" s="36" t="s">
        <v>44</v>
      </c>
      <c r="F12" s="39" t="s">
        <v>45</v>
      </c>
      <c r="G12" s="32"/>
      <c r="H12" s="36" t="s">
        <v>46</v>
      </c>
      <c r="I12" s="41" t="s">
        <v>47</v>
      </c>
      <c r="J12" s="36" t="s">
        <v>48</v>
      </c>
      <c r="K12" s="39" t="s">
        <v>49</v>
      </c>
      <c r="L12" s="32"/>
      <c r="M12" s="32"/>
    </row>
    <row r="13">
      <c r="A13" s="19"/>
      <c r="B13" s="33" t="s">
        <v>50</v>
      </c>
      <c r="C13" s="36" t="s">
        <v>51</v>
      </c>
      <c r="D13" s="37" t="s">
        <v>52</v>
      </c>
      <c r="E13" s="36" t="s">
        <v>53</v>
      </c>
      <c r="F13" s="39" t="s">
        <v>54</v>
      </c>
      <c r="G13" s="32"/>
      <c r="H13" s="36" t="s">
        <v>55</v>
      </c>
      <c r="I13" s="41" t="s">
        <v>56</v>
      </c>
      <c r="J13" s="36" t="s">
        <v>57</v>
      </c>
      <c r="K13" s="39" t="s">
        <v>58</v>
      </c>
      <c r="L13" s="32"/>
      <c r="M13" s="32"/>
    </row>
    <row r="14">
      <c r="A14" s="19"/>
      <c r="B14" s="33" t="s">
        <v>59</v>
      </c>
      <c r="C14" s="36" t="s">
        <v>60</v>
      </c>
      <c r="D14" s="37" t="s">
        <v>61</v>
      </c>
      <c r="E14" s="36" t="s">
        <v>62</v>
      </c>
      <c r="F14" s="39" t="s">
        <v>63</v>
      </c>
      <c r="G14" s="32"/>
      <c r="H14" s="36"/>
      <c r="I14" s="39"/>
      <c r="J14" s="36"/>
      <c r="K14" s="39"/>
      <c r="L14" s="32"/>
      <c r="M14" s="32"/>
    </row>
    <row r="15">
      <c r="A15" s="19"/>
      <c r="B15" s="33" t="s">
        <v>64</v>
      </c>
      <c r="C15" s="36" t="s">
        <v>65</v>
      </c>
      <c r="D15" s="37" t="s">
        <v>66</v>
      </c>
      <c r="E15" s="36" t="s">
        <v>67</v>
      </c>
      <c r="F15" s="39" t="s">
        <v>68</v>
      </c>
      <c r="G15" s="32"/>
      <c r="H15" s="36"/>
      <c r="I15" s="39"/>
      <c r="J15" s="36"/>
      <c r="K15" s="39"/>
      <c r="L15" s="32"/>
      <c r="M15" s="32"/>
    </row>
    <row r="16">
      <c r="A16" s="19"/>
      <c r="B16" s="33" t="s">
        <v>69</v>
      </c>
      <c r="C16" s="36" t="s">
        <v>70</v>
      </c>
      <c r="D16" s="37" t="s">
        <v>71</v>
      </c>
      <c r="E16" s="36" t="s">
        <v>72</v>
      </c>
      <c r="F16" s="39" t="s">
        <v>73</v>
      </c>
      <c r="G16" s="32"/>
      <c r="H16" s="36"/>
      <c r="I16" s="39"/>
      <c r="J16" s="36"/>
      <c r="K16" s="39"/>
      <c r="L16" s="32"/>
      <c r="M16" s="32"/>
    </row>
    <row r="17">
      <c r="A17" s="19"/>
      <c r="B17" s="43" t="s">
        <v>74</v>
      </c>
      <c r="C17" s="45" t="s">
        <v>75</v>
      </c>
      <c r="D17" s="46" t="s">
        <v>76</v>
      </c>
      <c r="E17" s="45" t="s">
        <v>77</v>
      </c>
      <c r="F17" s="47" t="s">
        <v>78</v>
      </c>
      <c r="G17" s="32"/>
      <c r="H17" s="45"/>
      <c r="I17" s="47"/>
      <c r="J17" s="45"/>
      <c r="K17" s="47"/>
      <c r="L17" s="49"/>
      <c r="M17" s="49"/>
    </row>
    <row r="18">
      <c r="A18" s="19"/>
      <c r="B18" s="17"/>
      <c r="C18" s="50"/>
      <c r="D18" s="50"/>
      <c r="E18" s="49"/>
      <c r="F18" s="49"/>
      <c r="G18" s="49"/>
      <c r="H18" s="49"/>
      <c r="I18" s="49"/>
      <c r="J18" s="49"/>
      <c r="K18" s="49"/>
      <c r="L18" s="49"/>
      <c r="M18" s="49"/>
    </row>
    <row r="19">
      <c r="A19" s="19"/>
      <c r="B19" s="17"/>
      <c r="C19" s="50"/>
      <c r="D19" s="50"/>
      <c r="E19" s="49"/>
      <c r="F19" s="49"/>
      <c r="G19" s="49"/>
      <c r="H19" s="49"/>
      <c r="I19" s="49"/>
      <c r="J19" s="49"/>
      <c r="K19" s="49"/>
      <c r="L19" s="49"/>
      <c r="M19" s="49"/>
    </row>
    <row r="20">
      <c r="A20" s="19"/>
      <c r="B20" s="17" t="s">
        <v>79</v>
      </c>
      <c r="C20" s="15"/>
      <c r="D20" s="15"/>
      <c r="E20" s="15"/>
      <c r="F20" s="15"/>
      <c r="G20" s="15"/>
      <c r="H20" s="15"/>
      <c r="I20" s="15"/>
      <c r="J20" s="15"/>
      <c r="K20" s="15"/>
      <c r="L20" s="49"/>
      <c r="M20" s="49"/>
    </row>
    <row r="21">
      <c r="A21" s="19"/>
      <c r="B21" s="20" t="s">
        <v>16</v>
      </c>
      <c r="C21" s="22" t="s">
        <v>80</v>
      </c>
      <c r="D21" s="23"/>
      <c r="E21" s="22" t="s">
        <v>81</v>
      </c>
      <c r="F21" s="25"/>
      <c r="G21" s="18"/>
      <c r="H21" s="22" t="s">
        <v>31</v>
      </c>
      <c r="I21" s="23"/>
      <c r="J21" s="22" t="s">
        <v>32</v>
      </c>
      <c r="K21" s="25"/>
      <c r="L21" s="49"/>
      <c r="M21" s="49"/>
    </row>
    <row r="22">
      <c r="A22" s="19"/>
      <c r="B22" s="29"/>
      <c r="C22" s="29" t="s">
        <v>33</v>
      </c>
      <c r="D22" s="31" t="s">
        <v>34</v>
      </c>
      <c r="E22" s="29" t="s">
        <v>35</v>
      </c>
      <c r="F22" s="31" t="s">
        <v>36</v>
      </c>
      <c r="G22" s="27"/>
      <c r="H22" s="29" t="s">
        <v>37</v>
      </c>
      <c r="I22" s="31" t="s">
        <v>38</v>
      </c>
      <c r="J22" s="29" t="s">
        <v>39</v>
      </c>
      <c r="K22" s="31" t="s">
        <v>40</v>
      </c>
      <c r="L22" s="49"/>
      <c r="M22" s="49"/>
    </row>
    <row r="23">
      <c r="A23" s="19"/>
      <c r="B23" s="33" t="s">
        <v>41</v>
      </c>
      <c r="C23" s="36" t="s">
        <v>42</v>
      </c>
      <c r="D23" s="52">
        <f>'Month 1'!D42</f>
        <v>5</v>
      </c>
      <c r="E23" s="36" t="s">
        <v>44</v>
      </c>
      <c r="F23" s="55">
        <f>'Month 1'!E42</f>
        <v>18.22378812</v>
      </c>
      <c r="G23" s="32"/>
      <c r="H23" s="36" t="s">
        <v>55</v>
      </c>
      <c r="I23" s="60">
        <v>3000.0</v>
      </c>
      <c r="J23" s="61">
        <f>'Month 1'!W42</f>
        <v>19</v>
      </c>
      <c r="K23" s="39" t="s">
        <v>83</v>
      </c>
      <c r="L23" s="49"/>
      <c r="M23" s="49"/>
    </row>
    <row r="24">
      <c r="A24" s="19"/>
      <c r="B24" s="33" t="s">
        <v>50</v>
      </c>
      <c r="C24" s="36" t="s">
        <v>51</v>
      </c>
      <c r="D24" s="63">
        <f>'Month 1'!G42</f>
        <v>0.005224152594</v>
      </c>
      <c r="E24" s="36" t="s">
        <v>53</v>
      </c>
      <c r="F24" s="64">
        <f>'Month 1'!H42</f>
        <v>3.488372093</v>
      </c>
      <c r="G24" s="32"/>
      <c r="H24" s="36"/>
      <c r="I24" s="60"/>
      <c r="J24" s="36"/>
      <c r="K24" s="39"/>
      <c r="L24" s="49"/>
      <c r="M24" s="49"/>
    </row>
    <row r="25">
      <c r="A25" s="19"/>
      <c r="B25" s="33" t="s">
        <v>59</v>
      </c>
      <c r="C25" s="36" t="s">
        <v>60</v>
      </c>
      <c r="D25" s="66">
        <f>'Month 1'!J42</f>
        <v>0.2558139535</v>
      </c>
      <c r="E25" s="36" t="s">
        <v>62</v>
      </c>
      <c r="F25" s="64">
        <f>'Month 1'!K42</f>
        <v>13.63636364</v>
      </c>
      <c r="G25" s="32"/>
      <c r="H25" s="36"/>
      <c r="I25" s="39"/>
      <c r="J25" s="36"/>
      <c r="K25" s="39"/>
      <c r="L25" s="49"/>
      <c r="M25" s="49"/>
    </row>
    <row r="26">
      <c r="A26" s="19"/>
      <c r="B26" s="33" t="s">
        <v>64</v>
      </c>
      <c r="C26" s="36" t="s">
        <v>65</v>
      </c>
      <c r="D26" s="66">
        <f>'Month 1'!M42</f>
        <v>0.2727272727</v>
      </c>
      <c r="E26" s="36" t="s">
        <v>67</v>
      </c>
      <c r="F26" s="69">
        <f>'Month 1'!N42</f>
        <v>50</v>
      </c>
      <c r="G26" s="32"/>
      <c r="H26" s="36"/>
      <c r="I26" s="39"/>
      <c r="J26" s="36"/>
      <c r="K26" s="39"/>
      <c r="L26" s="49"/>
      <c r="M26" s="49"/>
    </row>
    <row r="27">
      <c r="A27" s="19"/>
      <c r="B27" s="33" t="s">
        <v>69</v>
      </c>
      <c r="C27" s="36" t="s">
        <v>70</v>
      </c>
      <c r="D27" s="66">
        <f>'Month 1'!P42</f>
        <v>1</v>
      </c>
      <c r="E27" s="36" t="s">
        <v>72</v>
      </c>
      <c r="F27" s="69">
        <f>'Month 1'!Q42</f>
        <v>50</v>
      </c>
      <c r="G27" s="32"/>
      <c r="H27" s="36"/>
      <c r="I27" s="39"/>
      <c r="J27" s="36"/>
      <c r="K27" s="39"/>
      <c r="L27" s="49"/>
      <c r="M27" s="49"/>
    </row>
    <row r="28">
      <c r="A28" s="19"/>
      <c r="B28" s="43" t="s">
        <v>74</v>
      </c>
      <c r="C28" s="45" t="s">
        <v>75</v>
      </c>
      <c r="D28" s="72">
        <f>'Month 1'!T42</f>
        <v>0.3333333333</v>
      </c>
      <c r="E28" s="45" t="s">
        <v>77</v>
      </c>
      <c r="F28" s="74">
        <f>'Month 1'!U42</f>
        <v>150</v>
      </c>
      <c r="G28" s="32"/>
      <c r="H28" s="45"/>
      <c r="I28" s="47"/>
      <c r="J28" s="45"/>
      <c r="K28" s="47"/>
      <c r="L28" s="49"/>
      <c r="M28" s="49"/>
    </row>
    <row r="29">
      <c r="A29" s="19"/>
      <c r="B29" s="17"/>
      <c r="C29" s="50"/>
      <c r="D29" s="50"/>
      <c r="E29" s="49"/>
      <c r="F29" s="49"/>
      <c r="G29" s="49"/>
      <c r="H29" s="49"/>
      <c r="I29" s="49"/>
      <c r="J29" s="49"/>
      <c r="K29" s="49"/>
      <c r="L29" s="49"/>
      <c r="M29" s="49"/>
    </row>
    <row r="30">
      <c r="A30" s="19"/>
      <c r="B30" s="17"/>
      <c r="C30" s="50"/>
      <c r="D30" s="50"/>
      <c r="E30" s="49"/>
      <c r="F30" s="49"/>
      <c r="G30" s="49"/>
      <c r="H30" s="49"/>
      <c r="I30" s="49"/>
      <c r="J30" s="49"/>
      <c r="K30" s="49"/>
      <c r="L30" s="49"/>
      <c r="M30" s="49"/>
    </row>
    <row r="31">
      <c r="A31" s="19"/>
      <c r="B31" s="17" t="s">
        <v>84</v>
      </c>
      <c r="C31" s="15"/>
      <c r="D31" s="15"/>
      <c r="E31" s="15"/>
      <c r="F31" s="15"/>
      <c r="G31" s="15"/>
      <c r="H31" s="15"/>
      <c r="I31" s="15"/>
      <c r="J31" s="15"/>
      <c r="K31" s="15"/>
      <c r="L31" s="49"/>
      <c r="M31" s="49"/>
    </row>
    <row r="32">
      <c r="A32" s="19"/>
      <c r="B32" s="20" t="s">
        <v>16</v>
      </c>
      <c r="C32" s="22" t="s">
        <v>80</v>
      </c>
      <c r="D32" s="23"/>
      <c r="E32" s="22" t="s">
        <v>81</v>
      </c>
      <c r="F32" s="25"/>
      <c r="G32" s="18"/>
      <c r="H32" s="22" t="s">
        <v>31</v>
      </c>
      <c r="I32" s="23"/>
      <c r="J32" s="22" t="s">
        <v>32</v>
      </c>
      <c r="K32" s="25"/>
      <c r="L32" s="49"/>
      <c r="M32" s="49"/>
    </row>
    <row r="33">
      <c r="A33" s="19"/>
      <c r="B33" s="29"/>
      <c r="C33" s="29" t="s">
        <v>33</v>
      </c>
      <c r="D33" s="31" t="s">
        <v>34</v>
      </c>
      <c r="E33" s="29" t="s">
        <v>35</v>
      </c>
      <c r="F33" s="31" t="s">
        <v>36</v>
      </c>
      <c r="G33" s="27"/>
      <c r="H33" s="29" t="s">
        <v>37</v>
      </c>
      <c r="I33" s="31" t="s">
        <v>38</v>
      </c>
      <c r="J33" s="29" t="s">
        <v>39</v>
      </c>
      <c r="K33" s="31" t="s">
        <v>40</v>
      </c>
      <c r="L33" s="49"/>
      <c r="M33" s="49"/>
    </row>
    <row r="34">
      <c r="A34" s="19"/>
      <c r="B34" s="33" t="s">
        <v>41</v>
      </c>
      <c r="C34" s="36" t="s">
        <v>42</v>
      </c>
      <c r="D34" s="52">
        <f>SUM('Month 1'!D42+'Month 2'!D42+'Month 3'!D42+'Month 4'!D42+'Month 5'!D42+'Month 6'!D42)/6</f>
        <v>5</v>
      </c>
      <c r="E34" s="36" t="s">
        <v>44</v>
      </c>
      <c r="F34" s="55">
        <f>SUM('Month 1'!E42+'Month 2'!E42+'Month 3'!E42+'Month 4'!E42+'Month 5'!E42+'Month 6'!E42)/6</f>
        <v>18.22378812</v>
      </c>
      <c r="G34" s="32"/>
      <c r="H34" s="36" t="s">
        <v>55</v>
      </c>
      <c r="I34" s="60">
        <v>3000.0</v>
      </c>
      <c r="J34" s="80">
        <f>SUM('Month 1'!W42+'Month 2'!W42+'Month 3'!W42+'Month 4'!W42+'Month 5'!W42+'Month 6'!W42)/6</f>
        <v>19</v>
      </c>
      <c r="K34" s="39" t="s">
        <v>83</v>
      </c>
      <c r="L34" s="49"/>
      <c r="M34" s="49"/>
    </row>
    <row r="35">
      <c r="A35" s="19"/>
      <c r="B35" s="33" t="s">
        <v>50</v>
      </c>
      <c r="C35" s="36" t="s">
        <v>51</v>
      </c>
      <c r="D35" s="63">
        <f>SUM('Month 1'!G42+'Month 2'!G42+'Month 3'!G42+'Month 4'!G42+'Month 5'!G42+'Month 6'!G42)/6</f>
        <v>0.005224152594</v>
      </c>
      <c r="E35" s="36" t="s">
        <v>53</v>
      </c>
      <c r="F35" s="64">
        <f>SUM('Month 1'!H42+'Month 2'!H42+'Month 3'!H42+'Month 4'!H42+'Month 5'!H42+'Month 6'!H42)/6</f>
        <v>3.488372093</v>
      </c>
      <c r="G35" s="32"/>
      <c r="H35" s="36"/>
      <c r="I35" s="60"/>
      <c r="J35" s="36"/>
      <c r="K35" s="39"/>
      <c r="L35" s="49"/>
      <c r="M35" s="49"/>
    </row>
    <row r="36">
      <c r="A36" s="19"/>
      <c r="B36" s="33" t="s">
        <v>59</v>
      </c>
      <c r="C36" s="36" t="s">
        <v>60</v>
      </c>
      <c r="D36" s="66">
        <f>SUM('Month 1'!J42+'Month 2'!J42+'Month 3'!J42+'Month 4'!J42+'Month 5'!J42+'Month 6'!J42)/6</f>
        <v>0.2558139535</v>
      </c>
      <c r="E36" s="36" t="s">
        <v>62</v>
      </c>
      <c r="F36" s="64">
        <f>SUM('Month 1'!K42+'Month 2'!K42+'Month 3'!K42+'Month 4'!K42+'Month 5'!K42+'Month 6'!K42)/6</f>
        <v>13.63636364</v>
      </c>
      <c r="G36" s="32"/>
      <c r="H36" s="36"/>
      <c r="I36" s="39"/>
      <c r="J36" s="36"/>
      <c r="K36" s="39"/>
      <c r="L36" s="49"/>
      <c r="M36" s="49"/>
    </row>
    <row r="37">
      <c r="A37" s="19"/>
      <c r="B37" s="33" t="s">
        <v>64</v>
      </c>
      <c r="C37" s="36" t="s">
        <v>65</v>
      </c>
      <c r="D37" s="66">
        <f>SUM('Month 1'!M42+'Month 2'!M42+'Month 3'!M42+'Month 4'!M42+'Month 5'!M42+'Month 6'!M42)/6</f>
        <v>0.2727272727</v>
      </c>
      <c r="E37" s="36" t="s">
        <v>67</v>
      </c>
      <c r="F37" s="69">
        <f>SUM('Month 1'!N42+'Month 2'!N42+'Month 3'!N42+'Month 4'!N42+'Month 5'!N42+'Month 6'!N42)/6</f>
        <v>50</v>
      </c>
      <c r="G37" s="32"/>
      <c r="H37" s="36"/>
      <c r="I37" s="39"/>
      <c r="J37" s="36"/>
      <c r="K37" s="39"/>
      <c r="L37" s="49"/>
      <c r="M37" s="49"/>
    </row>
    <row r="38">
      <c r="A38" s="19"/>
      <c r="B38" s="33" t="s">
        <v>69</v>
      </c>
      <c r="C38" s="36" t="s">
        <v>70</v>
      </c>
      <c r="D38" s="66">
        <f>SUM('Month 1'!P42+'Month 2'!P42+'Month 3'!P42+'Month 4'!P42+'Month 5'!P42+'Month 6'!P42)/6</f>
        <v>1</v>
      </c>
      <c r="E38" s="36" t="s">
        <v>72</v>
      </c>
      <c r="F38" s="69">
        <f>SUM('Month 1'!Q42+'Month 2'!Q42+'Month 3'!Q42+'Month 4'!Q42+'Month 5'!Q42+'Month 6'!Q42)/6</f>
        <v>50</v>
      </c>
      <c r="G38" s="32"/>
      <c r="H38" s="36"/>
      <c r="I38" s="39"/>
      <c r="J38" s="36"/>
      <c r="K38" s="39"/>
      <c r="L38" s="49"/>
      <c r="M38" s="49"/>
    </row>
    <row r="39">
      <c r="A39" s="19"/>
      <c r="B39" s="43" t="s">
        <v>74</v>
      </c>
      <c r="C39" s="45" t="s">
        <v>75</v>
      </c>
      <c r="D39" s="72">
        <f>SUM('Month 1'!T42+'Month 2'!T42+'Month 3'!T42+'Month 4'!T42+'Month 5'!T42+'Month 6'!T42)/6</f>
        <v>0.3333333333</v>
      </c>
      <c r="E39" s="45" t="s">
        <v>77</v>
      </c>
      <c r="F39" s="74">
        <f>SUM('Month 1'!U42+'Month 2'!U42+'Month 3'!U42+'Month 4'!U42+'Month 5'!U42+'Month 6'!U42)/6</f>
        <v>150</v>
      </c>
      <c r="G39" s="32"/>
      <c r="H39" s="45"/>
      <c r="I39" s="47"/>
      <c r="J39" s="45"/>
      <c r="K39" s="47"/>
      <c r="L39" s="49"/>
      <c r="M39" s="49"/>
    </row>
    <row r="40">
      <c r="A40" s="19"/>
      <c r="B40" s="94"/>
      <c r="C40" s="32"/>
      <c r="D40" s="95"/>
      <c r="E40" s="32"/>
      <c r="F40" s="32"/>
      <c r="G40" s="32"/>
      <c r="H40" s="32"/>
      <c r="I40" s="32"/>
      <c r="J40" s="32"/>
      <c r="K40" s="32"/>
      <c r="L40" s="49"/>
      <c r="M40" s="49"/>
    </row>
    <row r="41">
      <c r="A41" s="19"/>
      <c r="B41" s="94"/>
      <c r="C41" s="32"/>
      <c r="D41" s="95"/>
      <c r="E41" s="32"/>
      <c r="F41" s="32"/>
      <c r="G41" s="32"/>
      <c r="H41" s="32"/>
      <c r="I41" s="32"/>
      <c r="J41" s="32"/>
      <c r="K41" s="32"/>
      <c r="L41" s="49"/>
      <c r="M41" s="49"/>
    </row>
    <row r="42">
      <c r="A42" s="19"/>
      <c r="B42" s="94"/>
      <c r="C42" s="32"/>
      <c r="D42" s="95"/>
      <c r="E42" s="32"/>
      <c r="F42" s="32"/>
      <c r="G42" s="32"/>
      <c r="H42" s="32"/>
      <c r="I42" s="32"/>
      <c r="J42" s="32"/>
      <c r="K42" s="32"/>
      <c r="L42" s="49"/>
      <c r="M42" s="49"/>
    </row>
    <row r="43">
      <c r="A43" s="19"/>
      <c r="B43" s="93" t="s">
        <v>86</v>
      </c>
      <c r="C43" s="32"/>
      <c r="D43" s="95"/>
      <c r="E43" s="32"/>
      <c r="F43" s="32"/>
      <c r="G43" s="32"/>
      <c r="H43" s="32"/>
      <c r="I43" s="32"/>
      <c r="J43" s="32"/>
      <c r="K43" s="32"/>
      <c r="L43" s="49"/>
      <c r="M43" s="49"/>
    </row>
    <row r="44">
      <c r="A44" s="19"/>
      <c r="B44" s="93"/>
      <c r="C44" s="32"/>
      <c r="D44" s="95"/>
      <c r="E44" s="32"/>
      <c r="F44" s="32"/>
      <c r="G44" s="32"/>
      <c r="H44" s="32"/>
      <c r="I44" s="32"/>
      <c r="J44" s="32"/>
      <c r="K44" s="32"/>
      <c r="L44" s="49"/>
      <c r="M44" s="49"/>
    </row>
    <row r="45">
      <c r="A45" s="19"/>
      <c r="B45" s="94"/>
      <c r="C45" s="32"/>
      <c r="D45" s="95"/>
      <c r="E45" s="32"/>
      <c r="F45" s="32"/>
      <c r="G45" s="32"/>
      <c r="H45" s="32"/>
      <c r="I45" s="32"/>
      <c r="J45" s="32"/>
      <c r="K45" s="32"/>
      <c r="L45" s="49"/>
      <c r="M45" s="49"/>
    </row>
  </sheetData>
  <mergeCells count="12">
    <mergeCell ref="J10:K10"/>
    <mergeCell ref="H10:I10"/>
    <mergeCell ref="E21:F21"/>
    <mergeCell ref="J21:K21"/>
    <mergeCell ref="H21:I21"/>
    <mergeCell ref="C21:D21"/>
    <mergeCell ref="C32:D32"/>
    <mergeCell ref="E32:F32"/>
    <mergeCell ref="J32:K32"/>
    <mergeCell ref="H32:I32"/>
    <mergeCell ref="C10:D10"/>
    <mergeCell ref="E10:F1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3.0"/>
    <col customWidth="1" min="2" max="2" width="12.14"/>
    <col customWidth="1" min="3" max="3" width="14.29"/>
    <col customWidth="1" min="4" max="8" width="8.71"/>
    <col customWidth="1" min="9" max="9" width="8.57"/>
    <col customWidth="1" min="10" max="11" width="8.71"/>
    <col customWidth="1" min="12" max="12" width="10.29"/>
    <col customWidth="1" min="13" max="16" width="8.71"/>
    <col customWidth="1" min="17" max="17" width="9.71"/>
    <col customWidth="1" min="18" max="18" width="9.14"/>
    <col customWidth="1" min="19" max="19" width="10.86"/>
    <col customWidth="1" min="20" max="23" width="8.71"/>
    <col customWidth="1" min="24" max="24" width="10.86"/>
  </cols>
  <sheetData>
    <row r="1" ht="12.75" customHeight="1">
      <c r="A1" s="1"/>
      <c r="B1" s="2"/>
      <c r="C1" s="1"/>
      <c r="D1" s="1"/>
      <c r="E1" s="1"/>
      <c r="F1" s="1"/>
      <c r="G1" s="1"/>
      <c r="H1" s="1"/>
      <c r="I1" s="1"/>
      <c r="J1" s="1"/>
      <c r="K1" s="1"/>
      <c r="L1" s="1"/>
      <c r="M1" s="1"/>
      <c r="N1" s="1"/>
      <c r="O1" s="1"/>
      <c r="P1" s="1"/>
      <c r="Q1" s="1"/>
      <c r="R1" s="1"/>
      <c r="S1" s="4"/>
      <c r="T1" s="1"/>
      <c r="U1" s="1"/>
      <c r="V1" s="1"/>
      <c r="W1" s="1"/>
      <c r="X1" s="1"/>
    </row>
    <row r="2" ht="12.75" customHeight="1">
      <c r="A2" s="1"/>
      <c r="B2" s="2"/>
      <c r="C2" s="1"/>
      <c r="D2" s="1"/>
      <c r="E2" s="1"/>
      <c r="F2" s="1"/>
      <c r="G2" s="1"/>
      <c r="H2" s="1"/>
      <c r="I2" s="1"/>
      <c r="J2" s="1"/>
      <c r="K2" s="1"/>
      <c r="L2" s="1"/>
      <c r="M2" s="1"/>
      <c r="N2" s="1"/>
      <c r="O2" s="1"/>
      <c r="P2" s="1"/>
      <c r="Q2" s="1"/>
      <c r="R2" s="1"/>
      <c r="S2" s="4"/>
      <c r="T2" s="1"/>
      <c r="U2" s="1"/>
      <c r="V2" s="1"/>
      <c r="W2" s="1"/>
      <c r="X2" s="1"/>
    </row>
    <row r="3" ht="12.75" customHeight="1">
      <c r="A3" s="1"/>
      <c r="B3" s="2"/>
      <c r="C3" s="1"/>
      <c r="E3" s="1"/>
      <c r="F3" s="6"/>
      <c r="G3" s="1"/>
      <c r="H3" s="1"/>
      <c r="I3" s="1"/>
      <c r="J3" s="1"/>
      <c r="K3" s="1"/>
      <c r="L3" s="1"/>
      <c r="M3" s="1"/>
      <c r="N3" s="1"/>
      <c r="O3" s="1"/>
      <c r="P3" s="1"/>
      <c r="Q3" s="1"/>
      <c r="R3" s="1"/>
      <c r="S3" s="4"/>
      <c r="T3" s="1"/>
      <c r="U3" s="1"/>
      <c r="V3" s="1"/>
      <c r="W3" s="1"/>
      <c r="X3" s="1"/>
    </row>
    <row r="4" ht="12.75" customHeight="1">
      <c r="A4" s="1"/>
      <c r="B4" s="2"/>
      <c r="C4" s="1"/>
      <c r="D4" s="6" t="s">
        <v>0</v>
      </c>
      <c r="E4" s="1"/>
      <c r="F4" s="6"/>
      <c r="G4" s="1"/>
      <c r="H4" s="1"/>
      <c r="I4" s="1"/>
      <c r="J4" s="1"/>
      <c r="K4" s="1"/>
      <c r="L4" s="1"/>
      <c r="M4" s="1"/>
      <c r="N4" s="1"/>
      <c r="O4" s="1"/>
      <c r="P4" s="1"/>
      <c r="Q4" s="1"/>
      <c r="R4" s="1"/>
      <c r="S4" s="4"/>
      <c r="T4" s="1"/>
      <c r="U4" s="1"/>
      <c r="V4" s="1"/>
      <c r="W4" s="1"/>
      <c r="X4" s="1"/>
    </row>
    <row r="5" ht="12.75" customHeight="1">
      <c r="A5" s="1"/>
      <c r="B5" s="2"/>
      <c r="C5" s="1"/>
      <c r="D5" s="1"/>
      <c r="E5" s="1"/>
      <c r="F5" s="6"/>
      <c r="G5" s="7"/>
      <c r="H5" s="8"/>
      <c r="I5" s="8"/>
      <c r="J5" s="8"/>
      <c r="K5" s="8"/>
      <c r="L5" s="8"/>
      <c r="M5" s="8"/>
      <c r="N5" s="8"/>
      <c r="O5" s="8"/>
      <c r="P5" s="8"/>
      <c r="Q5" s="8"/>
      <c r="R5" s="8"/>
      <c r="S5" s="9"/>
      <c r="T5" s="8"/>
      <c r="U5" s="8"/>
      <c r="V5" s="8"/>
      <c r="W5" s="8"/>
      <c r="X5" s="8"/>
    </row>
    <row r="6" ht="12.75" customHeight="1">
      <c r="A6" s="1"/>
      <c r="B6" s="2"/>
      <c r="C6" s="1"/>
      <c r="D6" s="1"/>
      <c r="E6" s="1"/>
      <c r="F6" s="6"/>
      <c r="G6" s="7"/>
      <c r="H6" s="8"/>
      <c r="I6" s="8"/>
      <c r="J6" s="8"/>
      <c r="K6" s="8"/>
      <c r="L6" s="8"/>
      <c r="M6" s="8"/>
      <c r="N6" s="8"/>
      <c r="O6" s="8"/>
      <c r="P6" s="8"/>
      <c r="Q6" s="8"/>
      <c r="R6" s="8"/>
      <c r="S6" s="9"/>
      <c r="T6" s="8"/>
      <c r="U6" s="8"/>
      <c r="V6" s="8"/>
      <c r="W6" s="8"/>
      <c r="X6" s="8"/>
    </row>
    <row r="7" ht="12.75" customHeight="1">
      <c r="A7" s="6" t="s">
        <v>1</v>
      </c>
      <c r="B7" s="11"/>
      <c r="C7" s="1"/>
      <c r="D7" s="1"/>
      <c r="E7" s="1"/>
      <c r="F7" s="12"/>
      <c r="G7" s="1"/>
      <c r="H7" s="1"/>
      <c r="I7" s="1"/>
      <c r="J7" s="1"/>
      <c r="K7" s="1"/>
      <c r="L7" s="1"/>
      <c r="M7" s="1"/>
      <c r="N7" s="1"/>
      <c r="O7" s="1"/>
      <c r="P7" s="1"/>
      <c r="Q7" s="1"/>
      <c r="R7" s="1"/>
      <c r="S7" s="4"/>
      <c r="T7" s="1"/>
      <c r="U7" s="1"/>
      <c r="V7" s="1"/>
      <c r="W7" s="1"/>
      <c r="X7" s="1"/>
    </row>
    <row r="8" ht="12.75" customHeight="1">
      <c r="A8" s="1"/>
      <c r="B8" s="2"/>
      <c r="C8" s="1"/>
      <c r="D8" s="1"/>
      <c r="E8" s="1"/>
      <c r="F8" s="1"/>
      <c r="G8" s="1"/>
      <c r="H8" s="1"/>
      <c r="I8" s="1"/>
      <c r="J8" s="1"/>
      <c r="K8" s="1"/>
      <c r="L8" s="1"/>
      <c r="M8" s="1"/>
      <c r="N8" s="1"/>
      <c r="O8" s="1"/>
      <c r="P8" s="1"/>
      <c r="Q8" s="1"/>
      <c r="R8" s="1"/>
      <c r="S8" s="4"/>
      <c r="T8" s="1"/>
      <c r="U8" s="1"/>
      <c r="V8" s="1"/>
      <c r="W8" s="1"/>
      <c r="X8" s="1"/>
    </row>
    <row r="9" ht="12.75" customHeight="1">
      <c r="A9" s="14" t="s">
        <v>3</v>
      </c>
      <c r="B9" s="16" t="s">
        <v>4</v>
      </c>
      <c r="C9" s="14" t="s">
        <v>6</v>
      </c>
      <c r="D9" s="14" t="s">
        <v>7</v>
      </c>
      <c r="E9" s="14" t="s">
        <v>8</v>
      </c>
      <c r="F9" s="14" t="s">
        <v>9</v>
      </c>
      <c r="G9" s="14" t="s">
        <v>10</v>
      </c>
      <c r="H9" s="14" t="s">
        <v>11</v>
      </c>
      <c r="I9" s="14" t="s">
        <v>12</v>
      </c>
      <c r="J9" s="14" t="s">
        <v>13</v>
      </c>
      <c r="K9" s="14" t="s">
        <v>14</v>
      </c>
      <c r="L9" s="14" t="s">
        <v>15</v>
      </c>
      <c r="M9" s="14" t="s">
        <v>17</v>
      </c>
      <c r="N9" s="14" t="s">
        <v>18</v>
      </c>
      <c r="O9" s="14" t="s">
        <v>19</v>
      </c>
      <c r="P9" s="14" t="s">
        <v>20</v>
      </c>
      <c r="Q9" s="14" t="s">
        <v>21</v>
      </c>
      <c r="R9" s="14" t="s">
        <v>22</v>
      </c>
      <c r="S9" s="21" t="s">
        <v>23</v>
      </c>
      <c r="T9" s="14" t="s">
        <v>25</v>
      </c>
      <c r="U9" s="14" t="s">
        <v>26</v>
      </c>
      <c r="V9" s="14" t="s">
        <v>27</v>
      </c>
      <c r="W9" s="14" t="s">
        <v>28</v>
      </c>
      <c r="X9" s="14" t="s">
        <v>29</v>
      </c>
    </row>
    <row r="10" ht="12.75" customHeight="1">
      <c r="A10" s="24">
        <v>42736.0</v>
      </c>
      <c r="B10" s="26">
        <v>150.0</v>
      </c>
      <c r="C10" s="28">
        <v>8231.0</v>
      </c>
      <c r="D10" s="30">
        <v>5.0</v>
      </c>
      <c r="E10" s="34">
        <f>SUM(B10)/(C10/1000)</f>
        <v>18.22378812</v>
      </c>
      <c r="F10" s="35">
        <v>43.0</v>
      </c>
      <c r="G10" s="38">
        <f>SUM(F10/C10)</f>
        <v>0.005224152594</v>
      </c>
      <c r="H10" s="34">
        <f>SUM(B10/F10)</f>
        <v>3.488372093</v>
      </c>
      <c r="I10" s="40">
        <v>11.0</v>
      </c>
      <c r="J10" s="42">
        <f>SUM(I10/F10)</f>
        <v>0.2558139535</v>
      </c>
      <c r="K10" s="34">
        <f>SUM(B10/I10)</f>
        <v>13.63636364</v>
      </c>
      <c r="L10" s="30">
        <v>3.0</v>
      </c>
      <c r="M10" s="38">
        <f>SUM(L10/I10)</f>
        <v>0.2727272727</v>
      </c>
      <c r="N10" s="44">
        <f>SUM(B10/L10)</f>
        <v>50</v>
      </c>
      <c r="O10" s="30">
        <v>3.0</v>
      </c>
      <c r="P10" s="42">
        <f>SUM(O10/L10)</f>
        <v>1</v>
      </c>
      <c r="Q10" s="48">
        <f>SUM(B10/O10)</f>
        <v>50</v>
      </c>
      <c r="R10" s="40">
        <v>1.0</v>
      </c>
      <c r="S10" s="51">
        <v>3000.0</v>
      </c>
      <c r="T10" s="42">
        <f>SUM(R10/O10)</f>
        <v>0.3333333333</v>
      </c>
      <c r="U10" s="48">
        <f>SUM(B10/R10)</f>
        <v>150</v>
      </c>
      <c r="V10" s="44">
        <f>SUM(S10-B10)</f>
        <v>2850</v>
      </c>
      <c r="W10" s="42">
        <f>SUM(V10/B10)</f>
        <v>19</v>
      </c>
      <c r="X10" s="53" t="s">
        <v>82</v>
      </c>
    </row>
    <row r="11" ht="12.75" customHeight="1">
      <c r="A11" s="24">
        <v>42737.0</v>
      </c>
      <c r="B11" s="54"/>
      <c r="C11" s="28"/>
      <c r="D11" s="30"/>
      <c r="E11" s="34"/>
      <c r="F11" s="56"/>
      <c r="G11" s="38"/>
      <c r="H11" s="34"/>
      <c r="I11" s="57"/>
      <c r="J11" s="42"/>
      <c r="K11" s="34"/>
      <c r="L11" s="30"/>
      <c r="M11" s="38"/>
      <c r="N11" s="44"/>
      <c r="O11" s="30"/>
      <c r="P11" s="42"/>
      <c r="Q11" s="58"/>
      <c r="R11" s="57"/>
      <c r="S11" s="59"/>
      <c r="T11" s="42"/>
      <c r="U11" s="58"/>
      <c r="V11" s="58"/>
      <c r="W11" s="42"/>
      <c r="X11" s="53" t="s">
        <v>82</v>
      </c>
    </row>
    <row r="12" ht="12.75" customHeight="1">
      <c r="A12" s="24">
        <v>42738.0</v>
      </c>
      <c r="B12" s="54"/>
      <c r="C12" s="28"/>
      <c r="D12" s="30"/>
      <c r="E12" s="34"/>
      <c r="F12" s="56"/>
      <c r="G12" s="38"/>
      <c r="H12" s="34"/>
      <c r="I12" s="57"/>
      <c r="J12" s="42"/>
      <c r="K12" s="34"/>
      <c r="L12" s="30"/>
      <c r="M12" s="38"/>
      <c r="N12" s="44"/>
      <c r="O12" s="30"/>
      <c r="P12" s="42"/>
      <c r="Q12" s="58"/>
      <c r="R12" s="57"/>
      <c r="S12" s="59"/>
      <c r="T12" s="42"/>
      <c r="U12" s="58"/>
      <c r="V12" s="58"/>
      <c r="W12" s="42"/>
      <c r="X12" s="53" t="s">
        <v>82</v>
      </c>
    </row>
    <row r="13" ht="12.75" customHeight="1">
      <c r="A13" s="24">
        <v>42739.0</v>
      </c>
      <c r="B13" s="54"/>
      <c r="C13" s="28"/>
      <c r="D13" s="30"/>
      <c r="E13" s="34"/>
      <c r="F13" s="56"/>
      <c r="G13" s="38"/>
      <c r="H13" s="34"/>
      <c r="I13" s="57"/>
      <c r="J13" s="42"/>
      <c r="K13" s="34"/>
      <c r="L13" s="30"/>
      <c r="M13" s="38"/>
      <c r="N13" s="44"/>
      <c r="O13" s="30"/>
      <c r="P13" s="42"/>
      <c r="Q13" s="58"/>
      <c r="R13" s="57"/>
      <c r="S13" s="59"/>
      <c r="T13" s="42"/>
      <c r="U13" s="58"/>
      <c r="V13" s="58"/>
      <c r="W13" s="42"/>
      <c r="X13" s="62">
        <f>SUM(W10:W13)/4</f>
        <v>4.75</v>
      </c>
    </row>
    <row r="14" ht="12.75" customHeight="1">
      <c r="A14" s="24">
        <v>42740.0</v>
      </c>
      <c r="B14" s="54"/>
      <c r="C14" s="28"/>
      <c r="D14" s="30"/>
      <c r="E14" s="34"/>
      <c r="F14" s="56"/>
      <c r="G14" s="38"/>
      <c r="H14" s="34"/>
      <c r="I14" s="57"/>
      <c r="J14" s="42"/>
      <c r="K14" s="34"/>
      <c r="L14" s="30"/>
      <c r="M14" s="38"/>
      <c r="N14" s="44"/>
      <c r="O14" s="30"/>
      <c r="P14" s="42"/>
      <c r="Q14" s="58"/>
      <c r="R14" s="57"/>
      <c r="S14" s="59"/>
      <c r="T14" s="42"/>
      <c r="U14" s="58"/>
      <c r="V14" s="58"/>
      <c r="W14" s="42"/>
      <c r="X14" s="62"/>
    </row>
    <row r="15" ht="12.75" customHeight="1">
      <c r="A15" s="24">
        <v>42741.0</v>
      </c>
      <c r="B15" s="54"/>
      <c r="C15" s="28"/>
      <c r="D15" s="30"/>
      <c r="E15" s="34"/>
      <c r="F15" s="56"/>
      <c r="G15" s="38"/>
      <c r="H15" s="34"/>
      <c r="I15" s="57"/>
      <c r="J15" s="42"/>
      <c r="K15" s="34"/>
      <c r="L15" s="30"/>
      <c r="M15" s="38"/>
      <c r="N15" s="44"/>
      <c r="O15" s="30"/>
      <c r="P15" s="42"/>
      <c r="Q15" s="58"/>
      <c r="R15" s="57"/>
      <c r="S15" s="59"/>
      <c r="T15" s="42"/>
      <c r="U15" s="58"/>
      <c r="V15" s="58"/>
      <c r="W15" s="42"/>
      <c r="X15" s="62"/>
    </row>
    <row r="16" ht="12.75" customHeight="1">
      <c r="A16" s="24">
        <v>42742.0</v>
      </c>
      <c r="B16" s="54"/>
      <c r="C16" s="28"/>
      <c r="D16" s="30"/>
      <c r="E16" s="34"/>
      <c r="F16" s="56"/>
      <c r="G16" s="38"/>
      <c r="H16" s="34"/>
      <c r="I16" s="57"/>
      <c r="J16" s="42"/>
      <c r="K16" s="34"/>
      <c r="L16" s="30"/>
      <c r="M16" s="38"/>
      <c r="N16" s="44"/>
      <c r="O16" s="30"/>
      <c r="P16" s="42"/>
      <c r="Q16" s="58"/>
      <c r="R16" s="57"/>
      <c r="S16" s="59"/>
      <c r="T16" s="42"/>
      <c r="U16" s="58"/>
      <c r="V16" s="58"/>
      <c r="W16" s="42"/>
      <c r="X16" s="62"/>
    </row>
    <row r="17" ht="12.75" customHeight="1">
      <c r="A17" s="24">
        <v>42743.0</v>
      </c>
      <c r="B17" s="54"/>
      <c r="C17" s="28"/>
      <c r="D17" s="30"/>
      <c r="E17" s="34"/>
      <c r="F17" s="56"/>
      <c r="G17" s="38"/>
      <c r="H17" s="34"/>
      <c r="I17" s="57"/>
      <c r="J17" s="42"/>
      <c r="K17" s="34"/>
      <c r="L17" s="30"/>
      <c r="M17" s="38"/>
      <c r="N17" s="44"/>
      <c r="O17" s="30"/>
      <c r="P17" s="42"/>
      <c r="Q17" s="58"/>
      <c r="R17" s="57"/>
      <c r="S17" s="59"/>
      <c r="T17" s="42"/>
      <c r="U17" s="58"/>
      <c r="V17" s="58"/>
      <c r="W17" s="42"/>
      <c r="X17" s="62"/>
    </row>
    <row r="18" ht="12.75" customHeight="1">
      <c r="A18" s="24">
        <v>42744.0</v>
      </c>
      <c r="B18" s="54"/>
      <c r="C18" s="28"/>
      <c r="D18" s="30"/>
      <c r="E18" s="34"/>
      <c r="F18" s="56"/>
      <c r="G18" s="38"/>
      <c r="H18" s="34"/>
      <c r="I18" s="57"/>
      <c r="J18" s="42"/>
      <c r="K18" s="34"/>
      <c r="L18" s="30"/>
      <c r="M18" s="38"/>
      <c r="N18" s="44"/>
      <c r="O18" s="30"/>
      <c r="P18" s="42"/>
      <c r="Q18" s="58"/>
      <c r="R18" s="57"/>
      <c r="S18" s="59"/>
      <c r="T18" s="42"/>
      <c r="U18" s="58"/>
      <c r="V18" s="58"/>
      <c r="W18" s="42"/>
      <c r="X18" s="62"/>
    </row>
    <row r="19" ht="12.75" customHeight="1">
      <c r="A19" s="24">
        <v>42745.0</v>
      </c>
      <c r="B19" s="54"/>
      <c r="C19" s="28"/>
      <c r="D19" s="30"/>
      <c r="E19" s="34"/>
      <c r="F19" s="56"/>
      <c r="G19" s="38"/>
      <c r="H19" s="34"/>
      <c r="I19" s="57"/>
      <c r="J19" s="42"/>
      <c r="K19" s="34"/>
      <c r="L19" s="30"/>
      <c r="M19" s="38"/>
      <c r="N19" s="44"/>
      <c r="O19" s="30"/>
      <c r="P19" s="42"/>
      <c r="Q19" s="58"/>
      <c r="R19" s="57"/>
      <c r="S19" s="59"/>
      <c r="T19" s="42"/>
      <c r="U19" s="58"/>
      <c r="V19" s="58"/>
      <c r="W19" s="42"/>
      <c r="X19" s="62"/>
    </row>
    <row r="20" ht="12.75" customHeight="1">
      <c r="A20" s="24">
        <v>42746.0</v>
      </c>
      <c r="B20" s="54"/>
      <c r="C20" s="28"/>
      <c r="D20" s="30"/>
      <c r="E20" s="34"/>
      <c r="F20" s="56"/>
      <c r="G20" s="38"/>
      <c r="H20" s="34"/>
      <c r="I20" s="57"/>
      <c r="J20" s="42"/>
      <c r="K20" s="34"/>
      <c r="L20" s="30"/>
      <c r="M20" s="38"/>
      <c r="N20" s="44"/>
      <c r="O20" s="30"/>
      <c r="P20" s="42"/>
      <c r="Q20" s="58"/>
      <c r="R20" s="57"/>
      <c r="S20" s="59"/>
      <c r="T20" s="42"/>
      <c r="U20" s="58"/>
      <c r="V20" s="58"/>
      <c r="W20" s="42"/>
      <c r="X20" s="42"/>
    </row>
    <row r="21" ht="12.75" customHeight="1">
      <c r="A21" s="24">
        <v>42747.0</v>
      </c>
      <c r="B21" s="54"/>
      <c r="C21" s="28"/>
      <c r="D21" s="30"/>
      <c r="E21" s="34"/>
      <c r="F21" s="56"/>
      <c r="G21" s="38"/>
      <c r="H21" s="34"/>
      <c r="I21" s="57"/>
      <c r="J21" s="42"/>
      <c r="K21" s="34"/>
      <c r="L21" s="30"/>
      <c r="M21" s="38"/>
      <c r="N21" s="44"/>
      <c r="O21" s="30"/>
      <c r="P21" s="42"/>
      <c r="Q21" s="58"/>
      <c r="R21" s="57"/>
      <c r="S21" s="59"/>
      <c r="T21" s="42"/>
      <c r="U21" s="58"/>
      <c r="V21" s="58"/>
      <c r="W21" s="42"/>
      <c r="X21" s="62"/>
    </row>
    <row r="22" ht="12.75" customHeight="1">
      <c r="A22" s="24">
        <v>42748.0</v>
      </c>
      <c r="B22" s="54"/>
      <c r="C22" s="28"/>
      <c r="D22" s="30"/>
      <c r="E22" s="34"/>
      <c r="F22" s="56"/>
      <c r="G22" s="38"/>
      <c r="H22" s="34"/>
      <c r="I22" s="57"/>
      <c r="J22" s="42"/>
      <c r="K22" s="34"/>
      <c r="L22" s="30"/>
      <c r="M22" s="38"/>
      <c r="N22" s="44"/>
      <c r="O22" s="30"/>
      <c r="P22" s="42"/>
      <c r="Q22" s="58"/>
      <c r="R22" s="57"/>
      <c r="S22" s="59"/>
      <c r="T22" s="42"/>
      <c r="U22" s="58"/>
      <c r="V22" s="58"/>
      <c r="W22" s="42"/>
      <c r="X22" s="62"/>
    </row>
    <row r="23" ht="12.75" customHeight="1">
      <c r="A23" s="24">
        <v>42749.0</v>
      </c>
      <c r="B23" s="54"/>
      <c r="C23" s="28"/>
      <c r="D23" s="30"/>
      <c r="E23" s="34"/>
      <c r="F23" s="56"/>
      <c r="G23" s="38"/>
      <c r="H23" s="34"/>
      <c r="I23" s="57"/>
      <c r="J23" s="42"/>
      <c r="K23" s="34"/>
      <c r="L23" s="30"/>
      <c r="M23" s="38"/>
      <c r="N23" s="44"/>
      <c r="O23" s="30"/>
      <c r="P23" s="42"/>
      <c r="Q23" s="58"/>
      <c r="R23" s="57"/>
      <c r="S23" s="65"/>
      <c r="T23" s="42"/>
      <c r="U23" s="58"/>
      <c r="V23" s="58"/>
      <c r="W23" s="42"/>
      <c r="X23" s="62"/>
    </row>
    <row r="24" ht="12.75" customHeight="1">
      <c r="A24" s="24">
        <v>42750.0</v>
      </c>
      <c r="B24" s="54"/>
      <c r="C24" s="28"/>
      <c r="D24" s="30"/>
      <c r="E24" s="34"/>
      <c r="F24" s="56"/>
      <c r="G24" s="38"/>
      <c r="H24" s="34"/>
      <c r="I24" s="57"/>
      <c r="J24" s="42"/>
      <c r="K24" s="34"/>
      <c r="L24" s="30"/>
      <c r="M24" s="38"/>
      <c r="N24" s="44"/>
      <c r="O24" s="30"/>
      <c r="P24" s="42"/>
      <c r="Q24" s="58"/>
      <c r="R24" s="67"/>
      <c r="S24" s="65"/>
      <c r="T24" s="42"/>
      <c r="U24" s="58"/>
      <c r="V24" s="58"/>
      <c r="W24" s="42"/>
      <c r="X24" s="62"/>
    </row>
    <row r="25" ht="12.75" customHeight="1">
      <c r="A25" s="24">
        <v>42751.0</v>
      </c>
      <c r="B25" s="54"/>
      <c r="C25" s="28"/>
      <c r="D25" s="30"/>
      <c r="E25" s="34"/>
      <c r="F25" s="56"/>
      <c r="G25" s="38"/>
      <c r="H25" s="34"/>
      <c r="I25" s="57"/>
      <c r="J25" s="42"/>
      <c r="K25" s="34"/>
      <c r="L25" s="30"/>
      <c r="M25" s="38"/>
      <c r="N25" s="44"/>
      <c r="O25" s="30"/>
      <c r="P25" s="42"/>
      <c r="Q25" s="58"/>
      <c r="R25" s="68"/>
      <c r="S25" s="65"/>
      <c r="T25" s="42"/>
      <c r="U25" s="58"/>
      <c r="V25" s="58"/>
      <c r="W25" s="42"/>
      <c r="X25" s="62"/>
    </row>
    <row r="26" ht="12.75" customHeight="1">
      <c r="A26" s="24">
        <v>42752.0</v>
      </c>
      <c r="B26" s="54"/>
      <c r="C26" s="28"/>
      <c r="D26" s="30"/>
      <c r="E26" s="34"/>
      <c r="F26" s="56"/>
      <c r="G26" s="38"/>
      <c r="H26" s="34"/>
      <c r="I26" s="57"/>
      <c r="J26" s="42"/>
      <c r="K26" s="34"/>
      <c r="L26" s="30"/>
      <c r="M26" s="38"/>
      <c r="N26" s="44"/>
      <c r="O26" s="30"/>
      <c r="P26" s="42"/>
      <c r="Q26" s="58"/>
      <c r="R26" s="68"/>
      <c r="S26" s="65"/>
      <c r="T26" s="42"/>
      <c r="U26" s="58"/>
      <c r="V26" s="58"/>
      <c r="W26" s="42"/>
      <c r="X26" s="62"/>
    </row>
    <row r="27" ht="12.75" customHeight="1">
      <c r="A27" s="24">
        <v>42753.0</v>
      </c>
      <c r="B27" s="54"/>
      <c r="C27" s="28"/>
      <c r="D27" s="30"/>
      <c r="E27" s="34"/>
      <c r="F27" s="56"/>
      <c r="G27" s="38"/>
      <c r="H27" s="34"/>
      <c r="I27" s="57"/>
      <c r="J27" s="42"/>
      <c r="K27" s="34"/>
      <c r="L27" s="30"/>
      <c r="M27" s="38"/>
      <c r="N27" s="44"/>
      <c r="O27" s="30"/>
      <c r="P27" s="42"/>
      <c r="Q27" s="58"/>
      <c r="R27" s="68"/>
      <c r="S27" s="65"/>
      <c r="T27" s="42"/>
      <c r="U27" s="58"/>
      <c r="V27" s="58"/>
      <c r="W27" s="42"/>
      <c r="X27" s="62"/>
    </row>
    <row r="28" ht="12.75" customHeight="1">
      <c r="A28" s="24">
        <v>42754.0</v>
      </c>
      <c r="B28" s="54"/>
      <c r="C28" s="28"/>
      <c r="D28" s="30"/>
      <c r="E28" s="34"/>
      <c r="F28" s="56"/>
      <c r="G28" s="38"/>
      <c r="H28" s="34"/>
      <c r="I28" s="57"/>
      <c r="J28" s="42"/>
      <c r="K28" s="34"/>
      <c r="L28" s="30"/>
      <c r="M28" s="38"/>
      <c r="N28" s="44"/>
      <c r="O28" s="30"/>
      <c r="P28" s="42"/>
      <c r="Q28" s="58"/>
      <c r="R28" s="68"/>
      <c r="S28" s="65"/>
      <c r="T28" s="42"/>
      <c r="U28" s="58"/>
      <c r="V28" s="58"/>
      <c r="W28" s="42"/>
      <c r="X28" s="62"/>
    </row>
    <row r="29" ht="12.75" customHeight="1">
      <c r="A29" s="24">
        <v>42755.0</v>
      </c>
      <c r="B29" s="54"/>
      <c r="C29" s="28"/>
      <c r="D29" s="30"/>
      <c r="E29" s="34"/>
      <c r="F29" s="56"/>
      <c r="G29" s="38"/>
      <c r="H29" s="34"/>
      <c r="I29" s="57"/>
      <c r="J29" s="42"/>
      <c r="K29" s="34"/>
      <c r="L29" s="30"/>
      <c r="M29" s="38"/>
      <c r="N29" s="44"/>
      <c r="O29" s="30"/>
      <c r="P29" s="42"/>
      <c r="Q29" s="58"/>
      <c r="R29" s="68"/>
      <c r="S29" s="65"/>
      <c r="T29" s="42"/>
      <c r="U29" s="58"/>
      <c r="V29" s="58"/>
      <c r="W29" s="42"/>
      <c r="X29" s="62"/>
    </row>
    <row r="30" ht="12.75" customHeight="1">
      <c r="A30" s="24">
        <v>42756.0</v>
      </c>
      <c r="B30" s="54"/>
      <c r="C30" s="28"/>
      <c r="D30" s="30"/>
      <c r="E30" s="34"/>
      <c r="F30" s="56"/>
      <c r="G30" s="38"/>
      <c r="H30" s="34"/>
      <c r="I30" s="57"/>
      <c r="J30" s="42"/>
      <c r="K30" s="34"/>
      <c r="L30" s="30"/>
      <c r="M30" s="38"/>
      <c r="N30" s="44"/>
      <c r="O30" s="30"/>
      <c r="P30" s="42"/>
      <c r="Q30" s="58"/>
      <c r="R30" s="68"/>
      <c r="S30" s="65"/>
      <c r="T30" s="42"/>
      <c r="U30" s="58"/>
      <c r="V30" s="58"/>
      <c r="W30" s="42"/>
      <c r="X30" s="62"/>
    </row>
    <row r="31" ht="12.75" customHeight="1">
      <c r="A31" s="24">
        <v>42757.0</v>
      </c>
      <c r="B31" s="54"/>
      <c r="C31" s="28"/>
      <c r="D31" s="30"/>
      <c r="E31" s="34"/>
      <c r="F31" s="56"/>
      <c r="G31" s="38"/>
      <c r="H31" s="34"/>
      <c r="I31" s="57"/>
      <c r="J31" s="42"/>
      <c r="K31" s="34"/>
      <c r="L31" s="30"/>
      <c r="M31" s="38"/>
      <c r="N31" s="44"/>
      <c r="O31" s="30"/>
      <c r="P31" s="42"/>
      <c r="Q31" s="58"/>
      <c r="R31" s="68"/>
      <c r="S31" s="65"/>
      <c r="T31" s="42"/>
      <c r="U31" s="58"/>
      <c r="V31" s="58"/>
      <c r="W31" s="42"/>
      <c r="X31" s="62"/>
    </row>
    <row r="32" ht="12.75" customHeight="1">
      <c r="A32" s="24">
        <v>42758.0</v>
      </c>
      <c r="B32" s="54"/>
      <c r="C32" s="28"/>
      <c r="D32" s="30"/>
      <c r="E32" s="34"/>
      <c r="F32" s="56"/>
      <c r="G32" s="38"/>
      <c r="H32" s="34"/>
      <c r="I32" s="57"/>
      <c r="J32" s="42"/>
      <c r="K32" s="34"/>
      <c r="L32" s="30"/>
      <c r="M32" s="38"/>
      <c r="N32" s="44"/>
      <c r="O32" s="30"/>
      <c r="P32" s="42"/>
      <c r="Q32" s="58"/>
      <c r="R32" s="57"/>
      <c r="S32" s="65"/>
      <c r="T32" s="42"/>
      <c r="U32" s="58"/>
      <c r="V32" s="58"/>
      <c r="W32" s="42"/>
      <c r="X32" s="62"/>
    </row>
    <row r="33" ht="12.75" customHeight="1">
      <c r="A33" s="24">
        <v>42759.0</v>
      </c>
      <c r="B33" s="54"/>
      <c r="C33" s="28"/>
      <c r="D33" s="30"/>
      <c r="E33" s="34"/>
      <c r="F33" s="56"/>
      <c r="G33" s="38"/>
      <c r="H33" s="34"/>
      <c r="I33" s="57"/>
      <c r="J33" s="42"/>
      <c r="K33" s="34"/>
      <c r="L33" s="30"/>
      <c r="M33" s="38"/>
      <c r="N33" s="44"/>
      <c r="O33" s="30"/>
      <c r="P33" s="42"/>
      <c r="Q33" s="58"/>
      <c r="R33" s="57"/>
      <c r="S33" s="65"/>
      <c r="T33" s="42"/>
      <c r="U33" s="58"/>
      <c r="V33" s="58"/>
      <c r="W33" s="42"/>
      <c r="X33" s="62"/>
    </row>
    <row r="34" ht="12.75" customHeight="1">
      <c r="A34" s="24">
        <v>42760.0</v>
      </c>
      <c r="B34" s="54"/>
      <c r="C34" s="28"/>
      <c r="D34" s="30"/>
      <c r="E34" s="34"/>
      <c r="F34" s="56"/>
      <c r="G34" s="38"/>
      <c r="H34" s="34"/>
      <c r="I34" s="57"/>
      <c r="J34" s="42"/>
      <c r="K34" s="34"/>
      <c r="L34" s="30"/>
      <c r="M34" s="38"/>
      <c r="N34" s="44"/>
      <c r="O34" s="30"/>
      <c r="P34" s="42"/>
      <c r="Q34" s="58"/>
      <c r="R34" s="57"/>
      <c r="S34" s="70"/>
      <c r="T34" s="42"/>
      <c r="U34" s="58"/>
      <c r="V34" s="58"/>
      <c r="W34" s="42"/>
      <c r="X34" s="62"/>
    </row>
    <row r="35" ht="12.75" customHeight="1">
      <c r="A35" s="24">
        <v>42761.0</v>
      </c>
      <c r="B35" s="54"/>
      <c r="C35" s="28"/>
      <c r="D35" s="30"/>
      <c r="E35" s="34"/>
      <c r="F35" s="56"/>
      <c r="G35" s="38"/>
      <c r="H35" s="34"/>
      <c r="I35" s="57"/>
      <c r="J35" s="42"/>
      <c r="K35" s="34"/>
      <c r="L35" s="30"/>
      <c r="M35" s="38"/>
      <c r="N35" s="44"/>
      <c r="O35" s="30"/>
      <c r="P35" s="42"/>
      <c r="Q35" s="58"/>
      <c r="R35" s="57"/>
      <c r="S35" s="70"/>
      <c r="T35" s="42"/>
      <c r="U35" s="58"/>
      <c r="V35" s="58"/>
      <c r="W35" s="42"/>
      <c r="X35" s="62"/>
    </row>
    <row r="36" ht="12.75" customHeight="1">
      <c r="A36" s="24">
        <v>42762.0</v>
      </c>
      <c r="B36" s="54"/>
      <c r="C36" s="28"/>
      <c r="D36" s="30"/>
      <c r="E36" s="34"/>
      <c r="F36" s="56"/>
      <c r="G36" s="38"/>
      <c r="H36" s="34"/>
      <c r="I36" s="57"/>
      <c r="J36" s="42"/>
      <c r="K36" s="34"/>
      <c r="L36" s="30"/>
      <c r="M36" s="38"/>
      <c r="N36" s="44"/>
      <c r="O36" s="30"/>
      <c r="P36" s="42"/>
      <c r="Q36" s="58"/>
      <c r="R36" s="57"/>
      <c r="S36" s="70"/>
      <c r="T36" s="42"/>
      <c r="U36" s="58"/>
      <c r="V36" s="58"/>
      <c r="W36" s="42"/>
      <c r="X36" s="62"/>
    </row>
    <row r="37" ht="12.75" customHeight="1">
      <c r="A37" s="24">
        <v>42763.0</v>
      </c>
      <c r="B37" s="54"/>
      <c r="C37" s="28"/>
      <c r="D37" s="30"/>
      <c r="E37" s="34"/>
      <c r="F37" s="56"/>
      <c r="G37" s="38"/>
      <c r="H37" s="34"/>
      <c r="I37" s="57"/>
      <c r="J37" s="42"/>
      <c r="K37" s="34"/>
      <c r="L37" s="30"/>
      <c r="M37" s="38"/>
      <c r="N37" s="44"/>
      <c r="O37" s="30"/>
      <c r="P37" s="42"/>
      <c r="Q37" s="58"/>
      <c r="R37" s="57"/>
      <c r="S37" s="71"/>
      <c r="T37" s="42"/>
      <c r="U37" s="58"/>
      <c r="V37" s="58"/>
      <c r="W37" s="42"/>
      <c r="X37" s="62"/>
    </row>
    <row r="38" ht="12.75" customHeight="1">
      <c r="A38" s="24">
        <v>42764.0</v>
      </c>
      <c r="B38" s="54"/>
      <c r="C38" s="28"/>
      <c r="D38" s="30"/>
      <c r="E38" s="34"/>
      <c r="F38" s="56"/>
      <c r="G38" s="38"/>
      <c r="H38" s="34"/>
      <c r="I38" s="57"/>
      <c r="J38" s="42"/>
      <c r="K38" s="34"/>
      <c r="L38" s="30"/>
      <c r="M38" s="38"/>
      <c r="N38" s="44"/>
      <c r="O38" s="30"/>
      <c r="P38" s="42"/>
      <c r="Q38" s="58"/>
      <c r="R38" s="57"/>
      <c r="S38" s="71"/>
      <c r="T38" s="42"/>
      <c r="U38" s="58"/>
      <c r="V38" s="58"/>
      <c r="W38" s="42"/>
      <c r="X38" s="62"/>
    </row>
    <row r="39" ht="12.75" customHeight="1">
      <c r="A39" s="24">
        <v>42765.0</v>
      </c>
      <c r="B39" s="54"/>
      <c r="C39" s="28"/>
      <c r="D39" s="30"/>
      <c r="E39" s="34"/>
      <c r="F39" s="56"/>
      <c r="G39" s="38"/>
      <c r="H39" s="34"/>
      <c r="I39" s="57"/>
      <c r="J39" s="42"/>
      <c r="K39" s="34"/>
      <c r="L39" s="30"/>
      <c r="M39" s="38"/>
      <c r="N39" s="44"/>
      <c r="O39" s="30"/>
      <c r="P39" s="42"/>
      <c r="Q39" s="58"/>
      <c r="R39" s="57"/>
      <c r="S39" s="71"/>
      <c r="T39" s="42"/>
      <c r="U39" s="58"/>
      <c r="V39" s="58"/>
      <c r="W39" s="42"/>
      <c r="X39" s="62"/>
    </row>
    <row r="40" ht="12.75" customHeight="1">
      <c r="A40" s="24">
        <v>42766.0</v>
      </c>
      <c r="B40" s="73"/>
      <c r="C40" s="28"/>
      <c r="D40" s="30"/>
      <c r="E40" s="34"/>
      <c r="F40" s="75"/>
      <c r="G40" s="38"/>
      <c r="H40" s="34"/>
      <c r="I40" s="76"/>
      <c r="J40" s="42"/>
      <c r="K40" s="34"/>
      <c r="L40" s="30"/>
      <c r="M40" s="38"/>
      <c r="N40" s="44"/>
      <c r="O40" s="30"/>
      <c r="P40" s="42"/>
      <c r="Q40" s="58"/>
      <c r="R40" s="76"/>
      <c r="S40" s="77"/>
      <c r="T40" s="42"/>
      <c r="U40" s="58"/>
      <c r="V40" s="58"/>
      <c r="W40" s="42"/>
      <c r="X40" s="62"/>
    </row>
    <row r="41" ht="12.75" customHeight="1">
      <c r="A41" s="78" t="s">
        <v>85</v>
      </c>
      <c r="B41" s="16" t="s">
        <v>4</v>
      </c>
      <c r="C41" s="14" t="s">
        <v>6</v>
      </c>
      <c r="D41" s="14" t="s">
        <v>7</v>
      </c>
      <c r="E41" s="14" t="s">
        <v>8</v>
      </c>
      <c r="F41" s="14" t="s">
        <v>9</v>
      </c>
      <c r="G41" s="14" t="s">
        <v>10</v>
      </c>
      <c r="H41" s="14" t="s">
        <v>11</v>
      </c>
      <c r="I41" s="14" t="s">
        <v>12</v>
      </c>
      <c r="J41" s="14" t="s">
        <v>13</v>
      </c>
      <c r="K41" s="14" t="s">
        <v>14</v>
      </c>
      <c r="L41" s="14" t="s">
        <v>15</v>
      </c>
      <c r="M41" s="14" t="s">
        <v>17</v>
      </c>
      <c r="N41" s="14" t="s">
        <v>18</v>
      </c>
      <c r="O41" s="14" t="s">
        <v>19</v>
      </c>
      <c r="P41" s="14" t="s">
        <v>20</v>
      </c>
      <c r="Q41" s="14" t="s">
        <v>21</v>
      </c>
      <c r="R41" s="14" t="s">
        <v>22</v>
      </c>
      <c r="S41" s="21" t="s">
        <v>23</v>
      </c>
      <c r="T41" s="14" t="s">
        <v>25</v>
      </c>
      <c r="U41" s="14" t="s">
        <v>26</v>
      </c>
      <c r="V41" s="14" t="s">
        <v>27</v>
      </c>
      <c r="W41" s="14" t="s">
        <v>28</v>
      </c>
      <c r="X41" s="78" t="s">
        <v>85</v>
      </c>
    </row>
    <row r="42" ht="12.75" customHeight="1">
      <c r="B42" s="79">
        <f t="shared" ref="B42:C42" si="1">SUM(B10:B40)</f>
        <v>150</v>
      </c>
      <c r="C42" s="81">
        <f t="shared" si="1"/>
        <v>8231</v>
      </c>
      <c r="D42" s="82">
        <f t="shared" ref="D42:E42" si="2">AVERAGE(D10:D40)</f>
        <v>5</v>
      </c>
      <c r="E42" s="83">
        <f t="shared" si="2"/>
        <v>18.22378812</v>
      </c>
      <c r="F42" s="84">
        <f>SUM(F10:F40)</f>
        <v>43</v>
      </c>
      <c r="G42" s="85">
        <f t="shared" ref="G42:H42" si="3">AVERAGE(G10:G40)</f>
        <v>0.005224152594</v>
      </c>
      <c r="H42" s="86">
        <f t="shared" si="3"/>
        <v>3.488372093</v>
      </c>
      <c r="I42" s="81">
        <f t="shared" ref="I42:J42" si="4">SUM(I10:I40)</f>
        <v>11</v>
      </c>
      <c r="J42" s="87">
        <f t="shared" si="4"/>
        <v>0.2558139535</v>
      </c>
      <c r="K42" s="86">
        <f>AVERAGE(K10:K40)</f>
        <v>13.63636364</v>
      </c>
      <c r="L42" s="88">
        <f t="shared" ref="L42:M42" si="5">SUM(L10:L40)</f>
        <v>3</v>
      </c>
      <c r="M42" s="89">
        <f t="shared" si="5"/>
        <v>0.2727272727</v>
      </c>
      <c r="N42" s="90">
        <f>AVERAGE(N10:N40)</f>
        <v>50</v>
      </c>
      <c r="O42" s="88">
        <f>SUM(O10:O40)</f>
        <v>3</v>
      </c>
      <c r="P42" s="87">
        <f t="shared" ref="P42:Q42" si="6">AVERAGE(P10:P40)</f>
        <v>1</v>
      </c>
      <c r="Q42" s="90">
        <f t="shared" si="6"/>
        <v>50</v>
      </c>
      <c r="R42" s="88">
        <f t="shared" ref="R42:S42" si="7">SUM(R10:R40)</f>
        <v>1</v>
      </c>
      <c r="S42" s="90">
        <f t="shared" si="7"/>
        <v>3000</v>
      </c>
      <c r="T42" s="87">
        <f t="shared" ref="T42:U42" si="8">AVERAGE(T10:T40)</f>
        <v>0.3333333333</v>
      </c>
      <c r="U42" s="90">
        <f t="shared" si="8"/>
        <v>150</v>
      </c>
      <c r="V42" s="90">
        <f>SUM(V10:V40)</f>
        <v>2850</v>
      </c>
      <c r="W42" s="87">
        <f>AVERAGE(W10:W40)</f>
        <v>19</v>
      </c>
    </row>
    <row r="43" ht="12.75" customHeight="1">
      <c r="A43" s="1"/>
      <c r="B43" s="2"/>
      <c r="C43" s="1"/>
      <c r="D43" s="1"/>
      <c r="E43" s="1"/>
      <c r="F43" s="1"/>
      <c r="G43" s="1"/>
      <c r="H43" s="1"/>
      <c r="I43" s="1"/>
      <c r="J43" s="1"/>
      <c r="K43" s="1"/>
      <c r="L43" s="1"/>
      <c r="M43" s="1"/>
      <c r="N43" s="1"/>
      <c r="O43" s="1"/>
      <c r="P43" s="1"/>
      <c r="Q43" s="1"/>
      <c r="R43" s="1"/>
      <c r="S43" s="4"/>
      <c r="T43" s="1"/>
      <c r="U43" s="1"/>
      <c r="V43" s="1"/>
      <c r="W43" s="1"/>
      <c r="X43" s="1"/>
    </row>
    <row r="44" ht="12.75" customHeight="1">
      <c r="A44" s="91"/>
      <c r="B44" s="2"/>
      <c r="C44" s="1"/>
      <c r="D44" s="1"/>
      <c r="E44" s="1"/>
      <c r="F44" s="92"/>
      <c r="G44" s="1"/>
      <c r="H44" s="1"/>
      <c r="I44" s="1"/>
      <c r="J44" s="1"/>
      <c r="K44" s="1"/>
      <c r="L44" s="1"/>
      <c r="M44" s="1"/>
      <c r="N44" s="1"/>
      <c r="O44" s="1"/>
      <c r="P44" s="1"/>
      <c r="Q44" s="1"/>
      <c r="R44" s="1"/>
      <c r="S44" s="4"/>
      <c r="T44" s="1"/>
      <c r="U44" s="1"/>
      <c r="V44" s="1"/>
      <c r="W44" s="1"/>
      <c r="X44" s="1"/>
    </row>
    <row r="45" ht="12.75" customHeight="1">
      <c r="A45" s="91"/>
      <c r="B45" s="2"/>
      <c r="C45" s="1"/>
      <c r="D45" s="1"/>
      <c r="E45" s="1"/>
      <c r="F45" s="92"/>
      <c r="G45" s="1"/>
      <c r="H45" s="1"/>
      <c r="I45" s="1"/>
      <c r="J45" s="1"/>
      <c r="K45" s="1"/>
      <c r="L45" s="1"/>
      <c r="M45" s="1"/>
      <c r="N45" s="1"/>
      <c r="O45" s="1"/>
      <c r="P45" s="1"/>
      <c r="Q45" s="1"/>
      <c r="R45" s="1"/>
      <c r="S45" s="4"/>
      <c r="T45" s="1"/>
      <c r="U45" s="1"/>
      <c r="V45" s="1"/>
      <c r="W45" s="1"/>
      <c r="X45" s="1"/>
    </row>
    <row r="46" ht="12.75" customHeight="1">
      <c r="B46" s="93" t="s">
        <v>86</v>
      </c>
      <c r="C46" s="1"/>
      <c r="D46" s="1"/>
      <c r="E46" s="1"/>
      <c r="F46" s="92"/>
      <c r="G46" s="1"/>
      <c r="H46" s="1"/>
      <c r="I46" s="1"/>
      <c r="J46" s="1"/>
      <c r="K46" s="1"/>
      <c r="L46" s="1"/>
      <c r="M46" s="1"/>
      <c r="N46" s="1"/>
      <c r="O46" s="1"/>
      <c r="P46" s="1"/>
      <c r="Q46" s="1"/>
      <c r="R46" s="1"/>
      <c r="S46" s="4"/>
      <c r="T46" s="1"/>
      <c r="U46" s="1"/>
      <c r="V46" s="1"/>
      <c r="W46" s="1"/>
      <c r="X46" s="1"/>
    </row>
    <row r="47" ht="12.75" customHeight="1">
      <c r="A47" s="91"/>
      <c r="B47" s="2"/>
      <c r="C47" s="1"/>
      <c r="D47" s="1"/>
      <c r="E47" s="1"/>
      <c r="F47" s="92"/>
      <c r="G47" s="1"/>
      <c r="H47" s="1"/>
      <c r="I47" s="1"/>
      <c r="J47" s="1"/>
      <c r="K47" s="1"/>
      <c r="L47" s="1"/>
      <c r="M47" s="1"/>
      <c r="N47" s="1"/>
      <c r="O47" s="1"/>
      <c r="P47" s="1"/>
      <c r="Q47" s="1"/>
      <c r="R47" s="1"/>
      <c r="S47" s="4"/>
      <c r="T47" s="1"/>
      <c r="U47" s="1"/>
      <c r="V47" s="1"/>
      <c r="W47" s="1"/>
      <c r="X47" s="1"/>
    </row>
    <row r="48" ht="12.75" customHeight="1">
      <c r="A48" s="91"/>
      <c r="B48" s="2"/>
      <c r="C48" s="1"/>
      <c r="D48" s="1"/>
      <c r="E48" s="1"/>
      <c r="F48" s="92"/>
      <c r="G48" s="1"/>
      <c r="H48" s="1"/>
      <c r="I48" s="1"/>
      <c r="J48" s="1"/>
      <c r="K48" s="1"/>
      <c r="L48" s="1"/>
      <c r="M48" s="1"/>
      <c r="N48" s="1"/>
      <c r="O48" s="1"/>
      <c r="P48" s="1"/>
      <c r="Q48" s="1"/>
      <c r="R48" s="1"/>
      <c r="S48" s="4"/>
      <c r="T48" s="1"/>
      <c r="U48" s="1"/>
      <c r="V48" s="1"/>
      <c r="W48" s="1"/>
      <c r="X48" s="1"/>
    </row>
  </sheetData>
  <mergeCells count="2">
    <mergeCell ref="A41:A42"/>
    <mergeCell ref="X41:X42"/>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3.0"/>
    <col customWidth="1" min="2" max="2" width="12.14"/>
    <col customWidth="1" min="3" max="3" width="14.29"/>
    <col customWidth="1" min="4" max="8" width="8.71"/>
    <col customWidth="1" min="9" max="9" width="8.57"/>
    <col customWidth="1" min="10" max="11" width="8.71"/>
    <col customWidth="1" min="12" max="12" width="10.29"/>
    <col customWidth="1" min="13" max="16" width="8.71"/>
    <col customWidth="1" min="17" max="17" width="9.71"/>
    <col customWidth="1" min="18" max="18" width="9.14"/>
    <col customWidth="1" min="19" max="19" width="10.86"/>
    <col customWidth="1" min="20" max="23" width="8.71"/>
    <col customWidth="1" min="24" max="24" width="10.86"/>
  </cols>
  <sheetData>
    <row r="1" ht="12.75" customHeight="1">
      <c r="A1" s="1"/>
      <c r="B1" s="2"/>
      <c r="C1" s="1"/>
      <c r="D1" s="1"/>
      <c r="E1" s="1"/>
      <c r="F1" s="1"/>
      <c r="G1" s="1"/>
      <c r="H1" s="1"/>
      <c r="I1" s="1"/>
      <c r="J1" s="1"/>
      <c r="K1" s="1"/>
      <c r="L1" s="1"/>
      <c r="M1" s="1"/>
      <c r="N1" s="1"/>
      <c r="O1" s="1"/>
      <c r="P1" s="1"/>
      <c r="Q1" s="1"/>
      <c r="R1" s="1"/>
      <c r="S1" s="4"/>
      <c r="T1" s="1"/>
      <c r="U1" s="1"/>
      <c r="V1" s="1"/>
      <c r="W1" s="1"/>
      <c r="X1" s="1"/>
    </row>
    <row r="2" ht="12.75" customHeight="1">
      <c r="A2" s="1"/>
      <c r="B2" s="2"/>
      <c r="C2" s="1"/>
      <c r="D2" s="1"/>
      <c r="E2" s="1"/>
      <c r="F2" s="1"/>
      <c r="G2" s="1"/>
      <c r="H2" s="1"/>
      <c r="I2" s="1"/>
      <c r="J2" s="1"/>
      <c r="K2" s="1"/>
      <c r="L2" s="1"/>
      <c r="M2" s="1"/>
      <c r="N2" s="1"/>
      <c r="O2" s="1"/>
      <c r="P2" s="1"/>
      <c r="Q2" s="1"/>
      <c r="R2" s="1"/>
      <c r="S2" s="4"/>
      <c r="T2" s="1"/>
      <c r="U2" s="1"/>
      <c r="V2" s="1"/>
      <c r="W2" s="1"/>
      <c r="X2" s="1"/>
    </row>
    <row r="3" ht="12.75" customHeight="1">
      <c r="A3" s="1"/>
      <c r="B3" s="2"/>
      <c r="C3" s="1"/>
      <c r="E3" s="1"/>
      <c r="F3" s="6"/>
      <c r="G3" s="1"/>
      <c r="H3" s="1"/>
      <c r="I3" s="1"/>
      <c r="J3" s="1"/>
      <c r="K3" s="1"/>
      <c r="L3" s="1"/>
      <c r="M3" s="1"/>
      <c r="N3" s="1"/>
      <c r="O3" s="1"/>
      <c r="P3" s="1"/>
      <c r="Q3" s="1"/>
      <c r="R3" s="1"/>
      <c r="S3" s="4"/>
      <c r="T3" s="1"/>
      <c r="U3" s="1"/>
      <c r="V3" s="1"/>
      <c r="W3" s="1"/>
      <c r="X3" s="1"/>
    </row>
    <row r="4" ht="12.75" customHeight="1">
      <c r="A4" s="1"/>
      <c r="B4" s="2"/>
      <c r="C4" s="1"/>
      <c r="D4" s="6" t="s">
        <v>0</v>
      </c>
      <c r="E4" s="1"/>
      <c r="F4" s="6"/>
      <c r="G4" s="1"/>
      <c r="H4" s="1"/>
      <c r="I4" s="1"/>
      <c r="J4" s="1"/>
      <c r="K4" s="1"/>
      <c r="L4" s="1"/>
      <c r="M4" s="1"/>
      <c r="N4" s="1"/>
      <c r="O4" s="1"/>
      <c r="P4" s="1"/>
      <c r="Q4" s="1"/>
      <c r="R4" s="1"/>
      <c r="S4" s="4"/>
      <c r="T4" s="1"/>
      <c r="U4" s="1"/>
      <c r="V4" s="1"/>
      <c r="W4" s="1"/>
      <c r="X4" s="1"/>
    </row>
    <row r="5" ht="12.75" customHeight="1">
      <c r="A5" s="1"/>
      <c r="B5" s="2"/>
      <c r="C5" s="1"/>
      <c r="D5" s="1"/>
      <c r="E5" s="1"/>
      <c r="F5" s="6"/>
      <c r="G5" s="7"/>
      <c r="H5" s="8"/>
      <c r="I5" s="8"/>
      <c r="J5" s="8"/>
      <c r="K5" s="8"/>
      <c r="L5" s="8"/>
      <c r="M5" s="8"/>
      <c r="N5" s="8"/>
      <c r="O5" s="8"/>
      <c r="P5" s="8"/>
      <c r="Q5" s="8"/>
      <c r="R5" s="8"/>
      <c r="S5" s="9"/>
      <c r="T5" s="8"/>
      <c r="U5" s="8"/>
      <c r="V5" s="8"/>
      <c r="W5" s="8"/>
      <c r="X5" s="8"/>
    </row>
    <row r="6" ht="12.75" customHeight="1">
      <c r="A6" s="1"/>
      <c r="B6" s="2"/>
      <c r="C6" s="1"/>
      <c r="D6" s="1"/>
      <c r="E6" s="1"/>
      <c r="F6" s="6"/>
      <c r="G6" s="7"/>
      <c r="H6" s="8"/>
      <c r="I6" s="8"/>
      <c r="J6" s="8"/>
      <c r="K6" s="8"/>
      <c r="L6" s="8"/>
      <c r="M6" s="8"/>
      <c r="N6" s="8"/>
      <c r="O6" s="8"/>
      <c r="P6" s="8"/>
      <c r="Q6" s="8"/>
      <c r="R6" s="8"/>
      <c r="S6" s="9"/>
      <c r="T6" s="8"/>
      <c r="U6" s="8"/>
      <c r="V6" s="8"/>
      <c r="W6" s="8"/>
      <c r="X6" s="8"/>
    </row>
    <row r="7" ht="12.75" customHeight="1">
      <c r="A7" s="6" t="s">
        <v>1</v>
      </c>
      <c r="B7" s="11"/>
      <c r="C7" s="1"/>
      <c r="D7" s="1"/>
      <c r="E7" s="1"/>
      <c r="F7" s="12"/>
      <c r="G7" s="1"/>
      <c r="H7" s="1"/>
      <c r="I7" s="1"/>
      <c r="J7" s="1"/>
      <c r="K7" s="1"/>
      <c r="L7" s="1"/>
      <c r="M7" s="1"/>
      <c r="N7" s="1"/>
      <c r="O7" s="1"/>
      <c r="P7" s="1"/>
      <c r="Q7" s="1"/>
      <c r="R7" s="1"/>
      <c r="S7" s="4"/>
      <c r="T7" s="1"/>
      <c r="U7" s="1"/>
      <c r="V7" s="1"/>
      <c r="W7" s="1"/>
      <c r="X7" s="1"/>
    </row>
    <row r="8" ht="12.75" customHeight="1">
      <c r="A8" s="1"/>
      <c r="B8" s="2"/>
      <c r="C8" s="1"/>
      <c r="D8" s="1"/>
      <c r="E8" s="1"/>
      <c r="F8" s="1"/>
      <c r="G8" s="1"/>
      <c r="H8" s="1"/>
      <c r="I8" s="1"/>
      <c r="J8" s="1"/>
      <c r="K8" s="1"/>
      <c r="L8" s="1"/>
      <c r="M8" s="1"/>
      <c r="N8" s="1"/>
      <c r="O8" s="1"/>
      <c r="P8" s="1"/>
      <c r="Q8" s="1"/>
      <c r="R8" s="1"/>
      <c r="S8" s="4"/>
      <c r="T8" s="1"/>
      <c r="U8" s="1"/>
      <c r="V8" s="1"/>
      <c r="W8" s="1"/>
      <c r="X8" s="1"/>
    </row>
    <row r="9" ht="12.75" customHeight="1">
      <c r="A9" s="14" t="s">
        <v>3</v>
      </c>
      <c r="B9" s="16" t="s">
        <v>4</v>
      </c>
      <c r="C9" s="14" t="s">
        <v>6</v>
      </c>
      <c r="D9" s="14" t="s">
        <v>7</v>
      </c>
      <c r="E9" s="14" t="s">
        <v>8</v>
      </c>
      <c r="F9" s="14" t="s">
        <v>9</v>
      </c>
      <c r="G9" s="14" t="s">
        <v>10</v>
      </c>
      <c r="H9" s="14" t="s">
        <v>11</v>
      </c>
      <c r="I9" s="14" t="s">
        <v>12</v>
      </c>
      <c r="J9" s="14" t="s">
        <v>13</v>
      </c>
      <c r="K9" s="14" t="s">
        <v>14</v>
      </c>
      <c r="L9" s="14" t="s">
        <v>15</v>
      </c>
      <c r="M9" s="14" t="s">
        <v>17</v>
      </c>
      <c r="N9" s="14" t="s">
        <v>18</v>
      </c>
      <c r="O9" s="14" t="s">
        <v>19</v>
      </c>
      <c r="P9" s="14" t="s">
        <v>20</v>
      </c>
      <c r="Q9" s="14" t="s">
        <v>21</v>
      </c>
      <c r="R9" s="14" t="s">
        <v>22</v>
      </c>
      <c r="S9" s="21" t="s">
        <v>23</v>
      </c>
      <c r="T9" s="14" t="s">
        <v>25</v>
      </c>
      <c r="U9" s="14" t="s">
        <v>26</v>
      </c>
      <c r="V9" s="14" t="s">
        <v>27</v>
      </c>
      <c r="W9" s="14" t="s">
        <v>28</v>
      </c>
      <c r="X9" s="14" t="s">
        <v>29</v>
      </c>
    </row>
    <row r="10" ht="12.75" customHeight="1">
      <c r="A10" s="24">
        <v>42736.0</v>
      </c>
      <c r="B10" s="26">
        <v>150.0</v>
      </c>
      <c r="C10" s="28">
        <v>8231.0</v>
      </c>
      <c r="D10" s="30">
        <v>5.0</v>
      </c>
      <c r="E10" s="34">
        <f>SUM(B10)/(C10/1000)</f>
        <v>18.22378812</v>
      </c>
      <c r="F10" s="35">
        <v>43.0</v>
      </c>
      <c r="G10" s="38">
        <f>SUM(F10/C10)</f>
        <v>0.005224152594</v>
      </c>
      <c r="H10" s="34">
        <f>SUM(B10/F10)</f>
        <v>3.488372093</v>
      </c>
      <c r="I10" s="40">
        <v>11.0</v>
      </c>
      <c r="J10" s="42">
        <f>SUM(I10/F10)</f>
        <v>0.2558139535</v>
      </c>
      <c r="K10" s="34">
        <f>SUM(B10/I10)</f>
        <v>13.63636364</v>
      </c>
      <c r="L10" s="30">
        <v>3.0</v>
      </c>
      <c r="M10" s="38">
        <f>SUM(L10/I10)</f>
        <v>0.2727272727</v>
      </c>
      <c r="N10" s="44">
        <f>SUM(B10/L10)</f>
        <v>50</v>
      </c>
      <c r="O10" s="30">
        <v>3.0</v>
      </c>
      <c r="P10" s="42">
        <f>SUM(O10/L10)</f>
        <v>1</v>
      </c>
      <c r="Q10" s="48">
        <f>SUM(B10/O10)</f>
        <v>50</v>
      </c>
      <c r="R10" s="40">
        <v>1.0</v>
      </c>
      <c r="S10" s="51">
        <v>3000.0</v>
      </c>
      <c r="T10" s="42">
        <f>SUM(R10/O10)</f>
        <v>0.3333333333</v>
      </c>
      <c r="U10" s="48">
        <f>SUM(B10/R10)</f>
        <v>150</v>
      </c>
      <c r="V10" s="44">
        <f>SUM(S10-B10)</f>
        <v>2850</v>
      </c>
      <c r="W10" s="42">
        <f>SUM(V10/B10)</f>
        <v>19</v>
      </c>
      <c r="X10" s="53" t="s">
        <v>82</v>
      </c>
    </row>
    <row r="11" ht="12.75" customHeight="1">
      <c r="A11" s="24">
        <v>42737.0</v>
      </c>
      <c r="B11" s="54"/>
      <c r="C11" s="28"/>
      <c r="D11" s="30"/>
      <c r="E11" s="34"/>
      <c r="F11" s="56"/>
      <c r="G11" s="38"/>
      <c r="H11" s="34"/>
      <c r="I11" s="57"/>
      <c r="J11" s="42"/>
      <c r="K11" s="34"/>
      <c r="L11" s="30"/>
      <c r="M11" s="38"/>
      <c r="N11" s="44"/>
      <c r="O11" s="30"/>
      <c r="P11" s="42"/>
      <c r="Q11" s="58"/>
      <c r="R11" s="57"/>
      <c r="S11" s="59"/>
      <c r="T11" s="42"/>
      <c r="U11" s="58"/>
      <c r="V11" s="58"/>
      <c r="W11" s="42"/>
      <c r="X11" s="53" t="s">
        <v>82</v>
      </c>
    </row>
    <row r="12" ht="12.75" customHeight="1">
      <c r="A12" s="24">
        <v>42738.0</v>
      </c>
      <c r="B12" s="54"/>
      <c r="C12" s="28"/>
      <c r="D12" s="30"/>
      <c r="E12" s="34"/>
      <c r="F12" s="56"/>
      <c r="G12" s="38"/>
      <c r="H12" s="34"/>
      <c r="I12" s="57"/>
      <c r="J12" s="42"/>
      <c r="K12" s="34"/>
      <c r="L12" s="30"/>
      <c r="M12" s="38"/>
      <c r="N12" s="44"/>
      <c r="O12" s="30"/>
      <c r="P12" s="42"/>
      <c r="Q12" s="58"/>
      <c r="R12" s="57"/>
      <c r="S12" s="59"/>
      <c r="T12" s="42"/>
      <c r="U12" s="58"/>
      <c r="V12" s="58"/>
      <c r="W12" s="42"/>
      <c r="X12" s="53" t="s">
        <v>82</v>
      </c>
    </row>
    <row r="13" ht="12.75" customHeight="1">
      <c r="A13" s="24">
        <v>42739.0</v>
      </c>
      <c r="B13" s="54"/>
      <c r="C13" s="28"/>
      <c r="D13" s="30"/>
      <c r="E13" s="34"/>
      <c r="F13" s="56"/>
      <c r="G13" s="38"/>
      <c r="H13" s="34"/>
      <c r="I13" s="57"/>
      <c r="J13" s="42"/>
      <c r="K13" s="34"/>
      <c r="L13" s="30"/>
      <c r="M13" s="38"/>
      <c r="N13" s="44"/>
      <c r="O13" s="30"/>
      <c r="P13" s="42"/>
      <c r="Q13" s="58"/>
      <c r="R13" s="57"/>
      <c r="S13" s="59"/>
      <c r="T13" s="42"/>
      <c r="U13" s="58"/>
      <c r="V13" s="58"/>
      <c r="W13" s="42"/>
      <c r="X13" s="62">
        <f>SUM(W10:W13)/4</f>
        <v>4.75</v>
      </c>
    </row>
    <row r="14" ht="12.75" customHeight="1">
      <c r="A14" s="24">
        <v>42740.0</v>
      </c>
      <c r="B14" s="54"/>
      <c r="C14" s="28"/>
      <c r="D14" s="30"/>
      <c r="E14" s="34"/>
      <c r="F14" s="56"/>
      <c r="G14" s="38"/>
      <c r="H14" s="34"/>
      <c r="I14" s="57"/>
      <c r="J14" s="42"/>
      <c r="K14" s="34"/>
      <c r="L14" s="30"/>
      <c r="M14" s="38"/>
      <c r="N14" s="44"/>
      <c r="O14" s="30"/>
      <c r="P14" s="42"/>
      <c r="Q14" s="58"/>
      <c r="R14" s="57"/>
      <c r="S14" s="59"/>
      <c r="T14" s="42"/>
      <c r="U14" s="58"/>
      <c r="V14" s="58"/>
      <c r="W14" s="42"/>
      <c r="X14" s="62"/>
    </row>
    <row r="15" ht="12.75" customHeight="1">
      <c r="A15" s="24">
        <v>42741.0</v>
      </c>
      <c r="B15" s="54"/>
      <c r="C15" s="28"/>
      <c r="D15" s="30"/>
      <c r="E15" s="34"/>
      <c r="F15" s="56"/>
      <c r="G15" s="38"/>
      <c r="H15" s="34"/>
      <c r="I15" s="57"/>
      <c r="J15" s="42"/>
      <c r="K15" s="34"/>
      <c r="L15" s="30"/>
      <c r="M15" s="38"/>
      <c r="N15" s="44"/>
      <c r="O15" s="30"/>
      <c r="P15" s="42"/>
      <c r="Q15" s="58"/>
      <c r="R15" s="57"/>
      <c r="S15" s="59"/>
      <c r="T15" s="42"/>
      <c r="U15" s="58"/>
      <c r="V15" s="58"/>
      <c r="W15" s="42"/>
      <c r="X15" s="62"/>
    </row>
    <row r="16" ht="12.75" customHeight="1">
      <c r="A16" s="24">
        <v>42742.0</v>
      </c>
      <c r="B16" s="54"/>
      <c r="C16" s="28"/>
      <c r="D16" s="30"/>
      <c r="E16" s="34"/>
      <c r="F16" s="56"/>
      <c r="G16" s="38"/>
      <c r="H16" s="34"/>
      <c r="I16" s="57"/>
      <c r="J16" s="42"/>
      <c r="K16" s="34"/>
      <c r="L16" s="30"/>
      <c r="M16" s="38"/>
      <c r="N16" s="44"/>
      <c r="O16" s="30"/>
      <c r="P16" s="42"/>
      <c r="Q16" s="58"/>
      <c r="R16" s="57"/>
      <c r="S16" s="59"/>
      <c r="T16" s="42"/>
      <c r="U16" s="58"/>
      <c r="V16" s="58"/>
      <c r="W16" s="42"/>
      <c r="X16" s="62"/>
    </row>
    <row r="17" ht="12.75" customHeight="1">
      <c r="A17" s="24">
        <v>42743.0</v>
      </c>
      <c r="B17" s="54"/>
      <c r="C17" s="28"/>
      <c r="D17" s="30"/>
      <c r="E17" s="34"/>
      <c r="F17" s="56"/>
      <c r="G17" s="38"/>
      <c r="H17" s="34"/>
      <c r="I17" s="57"/>
      <c r="J17" s="42"/>
      <c r="K17" s="34"/>
      <c r="L17" s="30"/>
      <c r="M17" s="38"/>
      <c r="N17" s="44"/>
      <c r="O17" s="30"/>
      <c r="P17" s="42"/>
      <c r="Q17" s="58"/>
      <c r="R17" s="57"/>
      <c r="S17" s="59"/>
      <c r="T17" s="42"/>
      <c r="U17" s="58"/>
      <c r="V17" s="58"/>
      <c r="W17" s="42"/>
      <c r="X17" s="62"/>
    </row>
    <row r="18" ht="12.75" customHeight="1">
      <c r="A18" s="24">
        <v>42744.0</v>
      </c>
      <c r="B18" s="54"/>
      <c r="C18" s="28"/>
      <c r="D18" s="30"/>
      <c r="E18" s="34"/>
      <c r="F18" s="56"/>
      <c r="G18" s="38"/>
      <c r="H18" s="34"/>
      <c r="I18" s="57"/>
      <c r="J18" s="42"/>
      <c r="K18" s="34"/>
      <c r="L18" s="30"/>
      <c r="M18" s="38"/>
      <c r="N18" s="44"/>
      <c r="O18" s="30"/>
      <c r="P18" s="42"/>
      <c r="Q18" s="58"/>
      <c r="R18" s="57"/>
      <c r="S18" s="59"/>
      <c r="T18" s="42"/>
      <c r="U18" s="58"/>
      <c r="V18" s="58"/>
      <c r="W18" s="42"/>
      <c r="X18" s="62"/>
    </row>
    <row r="19" ht="12.75" customHeight="1">
      <c r="A19" s="24">
        <v>42745.0</v>
      </c>
      <c r="B19" s="54"/>
      <c r="C19" s="28"/>
      <c r="D19" s="30"/>
      <c r="E19" s="34"/>
      <c r="F19" s="56"/>
      <c r="G19" s="38"/>
      <c r="H19" s="34"/>
      <c r="I19" s="57"/>
      <c r="J19" s="42"/>
      <c r="K19" s="34"/>
      <c r="L19" s="30"/>
      <c r="M19" s="38"/>
      <c r="N19" s="44"/>
      <c r="O19" s="30"/>
      <c r="P19" s="42"/>
      <c r="Q19" s="58"/>
      <c r="R19" s="57"/>
      <c r="S19" s="59"/>
      <c r="T19" s="42"/>
      <c r="U19" s="58"/>
      <c r="V19" s="58"/>
      <c r="W19" s="42"/>
      <c r="X19" s="62"/>
    </row>
    <row r="20" ht="12.75" customHeight="1">
      <c r="A20" s="24">
        <v>42746.0</v>
      </c>
      <c r="B20" s="54"/>
      <c r="C20" s="28"/>
      <c r="D20" s="30"/>
      <c r="E20" s="34"/>
      <c r="F20" s="56"/>
      <c r="G20" s="38"/>
      <c r="H20" s="34"/>
      <c r="I20" s="57"/>
      <c r="J20" s="42"/>
      <c r="K20" s="34"/>
      <c r="L20" s="30"/>
      <c r="M20" s="38"/>
      <c r="N20" s="44"/>
      <c r="O20" s="30"/>
      <c r="P20" s="42"/>
      <c r="Q20" s="58"/>
      <c r="R20" s="57"/>
      <c r="S20" s="59"/>
      <c r="T20" s="42"/>
      <c r="U20" s="58"/>
      <c r="V20" s="58"/>
      <c r="W20" s="42"/>
      <c r="X20" s="42"/>
    </row>
    <row r="21" ht="12.75" customHeight="1">
      <c r="A21" s="24">
        <v>42747.0</v>
      </c>
      <c r="B21" s="54"/>
      <c r="C21" s="28"/>
      <c r="D21" s="30"/>
      <c r="E21" s="34"/>
      <c r="F21" s="56"/>
      <c r="G21" s="38"/>
      <c r="H21" s="34"/>
      <c r="I21" s="57"/>
      <c r="J21" s="42"/>
      <c r="K21" s="34"/>
      <c r="L21" s="30"/>
      <c r="M21" s="38"/>
      <c r="N21" s="44"/>
      <c r="O21" s="30"/>
      <c r="P21" s="42"/>
      <c r="Q21" s="58"/>
      <c r="R21" s="57"/>
      <c r="S21" s="59"/>
      <c r="T21" s="42"/>
      <c r="U21" s="58"/>
      <c r="V21" s="58"/>
      <c r="W21" s="42"/>
      <c r="X21" s="62"/>
    </row>
    <row r="22" ht="12.75" customHeight="1">
      <c r="A22" s="24">
        <v>42748.0</v>
      </c>
      <c r="B22" s="54"/>
      <c r="C22" s="28"/>
      <c r="D22" s="30"/>
      <c r="E22" s="34"/>
      <c r="F22" s="56"/>
      <c r="G22" s="38"/>
      <c r="H22" s="34"/>
      <c r="I22" s="57"/>
      <c r="J22" s="42"/>
      <c r="K22" s="34"/>
      <c r="L22" s="30"/>
      <c r="M22" s="38"/>
      <c r="N22" s="44"/>
      <c r="O22" s="30"/>
      <c r="P22" s="42"/>
      <c r="Q22" s="58"/>
      <c r="R22" s="57"/>
      <c r="S22" s="59"/>
      <c r="T22" s="42"/>
      <c r="U22" s="58"/>
      <c r="V22" s="58"/>
      <c r="W22" s="42"/>
      <c r="X22" s="62"/>
    </row>
    <row r="23" ht="12.75" customHeight="1">
      <c r="A23" s="24">
        <v>42749.0</v>
      </c>
      <c r="B23" s="54"/>
      <c r="C23" s="28"/>
      <c r="D23" s="30"/>
      <c r="E23" s="34"/>
      <c r="F23" s="56"/>
      <c r="G23" s="38"/>
      <c r="H23" s="34"/>
      <c r="I23" s="57"/>
      <c r="J23" s="42"/>
      <c r="K23" s="34"/>
      <c r="L23" s="30"/>
      <c r="M23" s="38"/>
      <c r="N23" s="44"/>
      <c r="O23" s="30"/>
      <c r="P23" s="42"/>
      <c r="Q23" s="58"/>
      <c r="R23" s="57"/>
      <c r="S23" s="65"/>
      <c r="T23" s="42"/>
      <c r="U23" s="58"/>
      <c r="V23" s="58"/>
      <c r="W23" s="42"/>
      <c r="X23" s="62"/>
    </row>
    <row r="24" ht="12.75" customHeight="1">
      <c r="A24" s="24">
        <v>42750.0</v>
      </c>
      <c r="B24" s="54"/>
      <c r="C24" s="28"/>
      <c r="D24" s="30"/>
      <c r="E24" s="34"/>
      <c r="F24" s="56"/>
      <c r="G24" s="38"/>
      <c r="H24" s="34"/>
      <c r="I24" s="57"/>
      <c r="J24" s="42"/>
      <c r="K24" s="34"/>
      <c r="L24" s="30"/>
      <c r="M24" s="38"/>
      <c r="N24" s="44"/>
      <c r="O24" s="30"/>
      <c r="P24" s="42"/>
      <c r="Q24" s="58"/>
      <c r="R24" s="67"/>
      <c r="S24" s="65"/>
      <c r="T24" s="42"/>
      <c r="U24" s="58"/>
      <c r="V24" s="58"/>
      <c r="W24" s="42"/>
      <c r="X24" s="62"/>
    </row>
    <row r="25" ht="12.75" customHeight="1">
      <c r="A25" s="24">
        <v>42751.0</v>
      </c>
      <c r="B25" s="54"/>
      <c r="C25" s="28"/>
      <c r="D25" s="30"/>
      <c r="E25" s="34"/>
      <c r="F25" s="56"/>
      <c r="G25" s="38"/>
      <c r="H25" s="34"/>
      <c r="I25" s="57"/>
      <c r="J25" s="42"/>
      <c r="K25" s="34"/>
      <c r="L25" s="30"/>
      <c r="M25" s="38"/>
      <c r="N25" s="44"/>
      <c r="O25" s="30"/>
      <c r="P25" s="42"/>
      <c r="Q25" s="58"/>
      <c r="R25" s="68"/>
      <c r="S25" s="65"/>
      <c r="T25" s="42"/>
      <c r="U25" s="58"/>
      <c r="V25" s="58"/>
      <c r="W25" s="42"/>
      <c r="X25" s="62"/>
    </row>
    <row r="26" ht="12.75" customHeight="1">
      <c r="A26" s="24">
        <v>42752.0</v>
      </c>
      <c r="B26" s="54"/>
      <c r="C26" s="28"/>
      <c r="D26" s="30"/>
      <c r="E26" s="34"/>
      <c r="F26" s="56"/>
      <c r="G26" s="38"/>
      <c r="H26" s="34"/>
      <c r="I26" s="57"/>
      <c r="J26" s="42"/>
      <c r="K26" s="34"/>
      <c r="L26" s="30"/>
      <c r="M26" s="38"/>
      <c r="N26" s="44"/>
      <c r="O26" s="30"/>
      <c r="P26" s="42"/>
      <c r="Q26" s="58"/>
      <c r="R26" s="68"/>
      <c r="S26" s="65"/>
      <c r="T26" s="42"/>
      <c r="U26" s="58"/>
      <c r="V26" s="58"/>
      <c r="W26" s="42"/>
      <c r="X26" s="62"/>
    </row>
    <row r="27" ht="12.75" customHeight="1">
      <c r="A27" s="24">
        <v>42753.0</v>
      </c>
      <c r="B27" s="54"/>
      <c r="C27" s="28"/>
      <c r="D27" s="30"/>
      <c r="E27" s="34"/>
      <c r="F27" s="56"/>
      <c r="G27" s="38"/>
      <c r="H27" s="34"/>
      <c r="I27" s="57"/>
      <c r="J27" s="42"/>
      <c r="K27" s="34"/>
      <c r="L27" s="30"/>
      <c r="M27" s="38"/>
      <c r="N27" s="44"/>
      <c r="O27" s="30"/>
      <c r="P27" s="42"/>
      <c r="Q27" s="58"/>
      <c r="R27" s="68"/>
      <c r="S27" s="65"/>
      <c r="T27" s="42"/>
      <c r="U27" s="58"/>
      <c r="V27" s="58"/>
      <c r="W27" s="42"/>
      <c r="X27" s="62"/>
    </row>
    <row r="28" ht="12.75" customHeight="1">
      <c r="A28" s="24">
        <v>42754.0</v>
      </c>
      <c r="B28" s="54"/>
      <c r="C28" s="28"/>
      <c r="D28" s="30"/>
      <c r="E28" s="34"/>
      <c r="F28" s="56"/>
      <c r="G28" s="38"/>
      <c r="H28" s="34"/>
      <c r="I28" s="57"/>
      <c r="J28" s="42"/>
      <c r="K28" s="34"/>
      <c r="L28" s="30"/>
      <c r="M28" s="38"/>
      <c r="N28" s="44"/>
      <c r="O28" s="30"/>
      <c r="P28" s="42"/>
      <c r="Q28" s="58"/>
      <c r="R28" s="68"/>
      <c r="S28" s="65"/>
      <c r="T28" s="42"/>
      <c r="U28" s="58"/>
      <c r="V28" s="58"/>
      <c r="W28" s="42"/>
      <c r="X28" s="62"/>
    </row>
    <row r="29" ht="12.75" customHeight="1">
      <c r="A29" s="24">
        <v>42755.0</v>
      </c>
      <c r="B29" s="54"/>
      <c r="C29" s="28"/>
      <c r="D29" s="30"/>
      <c r="E29" s="34"/>
      <c r="F29" s="56"/>
      <c r="G29" s="38"/>
      <c r="H29" s="34"/>
      <c r="I29" s="57"/>
      <c r="J29" s="42"/>
      <c r="K29" s="34"/>
      <c r="L29" s="30"/>
      <c r="M29" s="38"/>
      <c r="N29" s="44"/>
      <c r="O29" s="30"/>
      <c r="P29" s="42"/>
      <c r="Q29" s="58"/>
      <c r="R29" s="68"/>
      <c r="S29" s="65"/>
      <c r="T29" s="42"/>
      <c r="U29" s="58"/>
      <c r="V29" s="58"/>
      <c r="W29" s="42"/>
      <c r="X29" s="62"/>
    </row>
    <row r="30" ht="12.75" customHeight="1">
      <c r="A30" s="24">
        <v>42756.0</v>
      </c>
      <c r="B30" s="54"/>
      <c r="C30" s="28"/>
      <c r="D30" s="30"/>
      <c r="E30" s="34"/>
      <c r="F30" s="56"/>
      <c r="G30" s="38"/>
      <c r="H30" s="34"/>
      <c r="I30" s="57"/>
      <c r="J30" s="42"/>
      <c r="K30" s="34"/>
      <c r="L30" s="30"/>
      <c r="M30" s="38"/>
      <c r="N30" s="44"/>
      <c r="O30" s="30"/>
      <c r="P30" s="42"/>
      <c r="Q30" s="58"/>
      <c r="R30" s="68"/>
      <c r="S30" s="65"/>
      <c r="T30" s="42"/>
      <c r="U30" s="58"/>
      <c r="V30" s="58"/>
      <c r="W30" s="42"/>
      <c r="X30" s="62"/>
    </row>
    <row r="31" ht="12.75" customHeight="1">
      <c r="A31" s="24">
        <v>42757.0</v>
      </c>
      <c r="B31" s="54"/>
      <c r="C31" s="28"/>
      <c r="D31" s="30"/>
      <c r="E31" s="34"/>
      <c r="F31" s="56"/>
      <c r="G31" s="38"/>
      <c r="H31" s="34"/>
      <c r="I31" s="57"/>
      <c r="J31" s="42"/>
      <c r="K31" s="34"/>
      <c r="L31" s="30"/>
      <c r="M31" s="38"/>
      <c r="N31" s="44"/>
      <c r="O31" s="30"/>
      <c r="P31" s="42"/>
      <c r="Q31" s="58"/>
      <c r="R31" s="68"/>
      <c r="S31" s="65"/>
      <c r="T31" s="42"/>
      <c r="U31" s="58"/>
      <c r="V31" s="58"/>
      <c r="W31" s="42"/>
      <c r="X31" s="62"/>
    </row>
    <row r="32" ht="12.75" customHeight="1">
      <c r="A32" s="24">
        <v>42758.0</v>
      </c>
      <c r="B32" s="54"/>
      <c r="C32" s="28"/>
      <c r="D32" s="30"/>
      <c r="E32" s="34"/>
      <c r="F32" s="56"/>
      <c r="G32" s="38"/>
      <c r="H32" s="34"/>
      <c r="I32" s="57"/>
      <c r="J32" s="42"/>
      <c r="K32" s="34"/>
      <c r="L32" s="30"/>
      <c r="M32" s="38"/>
      <c r="N32" s="44"/>
      <c r="O32" s="30"/>
      <c r="P32" s="42"/>
      <c r="Q32" s="58"/>
      <c r="R32" s="57"/>
      <c r="S32" s="65"/>
      <c r="T32" s="42"/>
      <c r="U32" s="58"/>
      <c r="V32" s="58"/>
      <c r="W32" s="42"/>
      <c r="X32" s="62"/>
    </row>
    <row r="33" ht="12.75" customHeight="1">
      <c r="A33" s="24">
        <v>42759.0</v>
      </c>
      <c r="B33" s="54"/>
      <c r="C33" s="28"/>
      <c r="D33" s="30"/>
      <c r="E33" s="34"/>
      <c r="F33" s="56"/>
      <c r="G33" s="38"/>
      <c r="H33" s="34"/>
      <c r="I33" s="57"/>
      <c r="J33" s="42"/>
      <c r="K33" s="34"/>
      <c r="L33" s="30"/>
      <c r="M33" s="38"/>
      <c r="N33" s="44"/>
      <c r="O33" s="30"/>
      <c r="P33" s="42"/>
      <c r="Q33" s="58"/>
      <c r="R33" s="57"/>
      <c r="S33" s="65"/>
      <c r="T33" s="42"/>
      <c r="U33" s="58"/>
      <c r="V33" s="58"/>
      <c r="W33" s="42"/>
      <c r="X33" s="62"/>
    </row>
    <row r="34" ht="12.75" customHeight="1">
      <c r="A34" s="24">
        <v>42760.0</v>
      </c>
      <c r="B34" s="54"/>
      <c r="C34" s="28"/>
      <c r="D34" s="30"/>
      <c r="E34" s="34"/>
      <c r="F34" s="56"/>
      <c r="G34" s="38"/>
      <c r="H34" s="34"/>
      <c r="I34" s="57"/>
      <c r="J34" s="42"/>
      <c r="K34" s="34"/>
      <c r="L34" s="30"/>
      <c r="M34" s="38"/>
      <c r="N34" s="44"/>
      <c r="O34" s="30"/>
      <c r="P34" s="42"/>
      <c r="Q34" s="58"/>
      <c r="R34" s="57"/>
      <c r="S34" s="70"/>
      <c r="T34" s="42"/>
      <c r="U34" s="58"/>
      <c r="V34" s="58"/>
      <c r="W34" s="42"/>
      <c r="X34" s="62"/>
    </row>
    <row r="35" ht="12.75" customHeight="1">
      <c r="A35" s="24">
        <v>42761.0</v>
      </c>
      <c r="B35" s="54"/>
      <c r="C35" s="28"/>
      <c r="D35" s="30"/>
      <c r="E35" s="34"/>
      <c r="F35" s="56"/>
      <c r="G35" s="38"/>
      <c r="H35" s="34"/>
      <c r="I35" s="57"/>
      <c r="J35" s="42"/>
      <c r="K35" s="34"/>
      <c r="L35" s="30"/>
      <c r="M35" s="38"/>
      <c r="N35" s="44"/>
      <c r="O35" s="30"/>
      <c r="P35" s="42"/>
      <c r="Q35" s="58"/>
      <c r="R35" s="57"/>
      <c r="S35" s="70"/>
      <c r="T35" s="42"/>
      <c r="U35" s="58"/>
      <c r="V35" s="58"/>
      <c r="W35" s="42"/>
      <c r="X35" s="62"/>
    </row>
    <row r="36" ht="12.75" customHeight="1">
      <c r="A36" s="24">
        <v>42762.0</v>
      </c>
      <c r="B36" s="54"/>
      <c r="C36" s="28"/>
      <c r="D36" s="30"/>
      <c r="E36" s="34"/>
      <c r="F36" s="56"/>
      <c r="G36" s="38"/>
      <c r="H36" s="34"/>
      <c r="I36" s="57"/>
      <c r="J36" s="42"/>
      <c r="K36" s="34"/>
      <c r="L36" s="30"/>
      <c r="M36" s="38"/>
      <c r="N36" s="44"/>
      <c r="O36" s="30"/>
      <c r="P36" s="42"/>
      <c r="Q36" s="58"/>
      <c r="R36" s="57"/>
      <c r="S36" s="70"/>
      <c r="T36" s="42"/>
      <c r="U36" s="58"/>
      <c r="V36" s="58"/>
      <c r="W36" s="42"/>
      <c r="X36" s="62"/>
    </row>
    <row r="37" ht="12.75" customHeight="1">
      <c r="A37" s="24">
        <v>42763.0</v>
      </c>
      <c r="B37" s="54"/>
      <c r="C37" s="28"/>
      <c r="D37" s="30"/>
      <c r="E37" s="34"/>
      <c r="F37" s="56"/>
      <c r="G37" s="38"/>
      <c r="H37" s="34"/>
      <c r="I37" s="57"/>
      <c r="J37" s="42"/>
      <c r="K37" s="34"/>
      <c r="L37" s="30"/>
      <c r="M37" s="38"/>
      <c r="N37" s="44"/>
      <c r="O37" s="30"/>
      <c r="P37" s="42"/>
      <c r="Q37" s="58"/>
      <c r="R37" s="57"/>
      <c r="S37" s="71"/>
      <c r="T37" s="42"/>
      <c r="U37" s="58"/>
      <c r="V37" s="58"/>
      <c r="W37" s="42"/>
      <c r="X37" s="62"/>
    </row>
    <row r="38" ht="12.75" customHeight="1">
      <c r="A38" s="24">
        <v>42764.0</v>
      </c>
      <c r="B38" s="54"/>
      <c r="C38" s="28"/>
      <c r="D38" s="30"/>
      <c r="E38" s="34"/>
      <c r="F38" s="56"/>
      <c r="G38" s="38"/>
      <c r="H38" s="34"/>
      <c r="I38" s="57"/>
      <c r="J38" s="42"/>
      <c r="K38" s="34"/>
      <c r="L38" s="30"/>
      <c r="M38" s="38"/>
      <c r="N38" s="44"/>
      <c r="O38" s="30"/>
      <c r="P38" s="42"/>
      <c r="Q38" s="58"/>
      <c r="R38" s="57"/>
      <c r="S38" s="71"/>
      <c r="T38" s="42"/>
      <c r="U38" s="58"/>
      <c r="V38" s="58"/>
      <c r="W38" s="42"/>
      <c r="X38" s="62"/>
    </row>
    <row r="39" ht="12.75" customHeight="1">
      <c r="A39" s="24">
        <v>42765.0</v>
      </c>
      <c r="B39" s="54"/>
      <c r="C39" s="28"/>
      <c r="D39" s="30"/>
      <c r="E39" s="34"/>
      <c r="F39" s="56"/>
      <c r="G39" s="38"/>
      <c r="H39" s="34"/>
      <c r="I39" s="57"/>
      <c r="J39" s="42"/>
      <c r="K39" s="34"/>
      <c r="L39" s="30"/>
      <c r="M39" s="38"/>
      <c r="N39" s="44"/>
      <c r="O39" s="30"/>
      <c r="P39" s="42"/>
      <c r="Q39" s="58"/>
      <c r="R39" s="57"/>
      <c r="S39" s="71"/>
      <c r="T39" s="42"/>
      <c r="U39" s="58"/>
      <c r="V39" s="58"/>
      <c r="W39" s="42"/>
      <c r="X39" s="62"/>
    </row>
    <row r="40" ht="12.75" customHeight="1">
      <c r="A40" s="24">
        <v>42766.0</v>
      </c>
      <c r="B40" s="73"/>
      <c r="C40" s="28"/>
      <c r="D40" s="30"/>
      <c r="E40" s="34"/>
      <c r="F40" s="75"/>
      <c r="G40" s="38"/>
      <c r="H40" s="34"/>
      <c r="I40" s="76"/>
      <c r="J40" s="42"/>
      <c r="K40" s="34"/>
      <c r="L40" s="30"/>
      <c r="M40" s="38"/>
      <c r="N40" s="44"/>
      <c r="O40" s="30"/>
      <c r="P40" s="42"/>
      <c r="Q40" s="58"/>
      <c r="R40" s="76"/>
      <c r="S40" s="77"/>
      <c r="T40" s="42"/>
      <c r="U40" s="58"/>
      <c r="V40" s="58"/>
      <c r="W40" s="42"/>
      <c r="X40" s="62"/>
    </row>
    <row r="41" ht="12.75" customHeight="1">
      <c r="A41" s="78" t="s">
        <v>85</v>
      </c>
      <c r="B41" s="16" t="s">
        <v>4</v>
      </c>
      <c r="C41" s="14" t="s">
        <v>6</v>
      </c>
      <c r="D41" s="14" t="s">
        <v>7</v>
      </c>
      <c r="E41" s="14" t="s">
        <v>8</v>
      </c>
      <c r="F41" s="14" t="s">
        <v>9</v>
      </c>
      <c r="G41" s="14" t="s">
        <v>10</v>
      </c>
      <c r="H41" s="14" t="s">
        <v>11</v>
      </c>
      <c r="I41" s="14" t="s">
        <v>12</v>
      </c>
      <c r="J41" s="14" t="s">
        <v>13</v>
      </c>
      <c r="K41" s="14" t="s">
        <v>14</v>
      </c>
      <c r="L41" s="14" t="s">
        <v>15</v>
      </c>
      <c r="M41" s="14" t="s">
        <v>17</v>
      </c>
      <c r="N41" s="14" t="s">
        <v>18</v>
      </c>
      <c r="O41" s="14" t="s">
        <v>19</v>
      </c>
      <c r="P41" s="14" t="s">
        <v>20</v>
      </c>
      <c r="Q41" s="14" t="s">
        <v>21</v>
      </c>
      <c r="R41" s="14" t="s">
        <v>22</v>
      </c>
      <c r="S41" s="21" t="s">
        <v>23</v>
      </c>
      <c r="T41" s="14" t="s">
        <v>25</v>
      </c>
      <c r="U41" s="14" t="s">
        <v>26</v>
      </c>
      <c r="V41" s="14" t="s">
        <v>27</v>
      </c>
      <c r="W41" s="14" t="s">
        <v>28</v>
      </c>
      <c r="X41" s="78" t="s">
        <v>85</v>
      </c>
    </row>
    <row r="42" ht="12.75" customHeight="1">
      <c r="B42" s="79">
        <f t="shared" ref="B42:C42" si="1">SUM(B10:B40)</f>
        <v>150</v>
      </c>
      <c r="C42" s="81">
        <f t="shared" si="1"/>
        <v>8231</v>
      </c>
      <c r="D42" s="82">
        <f t="shared" ref="D42:E42" si="2">AVERAGE(D10:D40)</f>
        <v>5</v>
      </c>
      <c r="E42" s="83">
        <f t="shared" si="2"/>
        <v>18.22378812</v>
      </c>
      <c r="F42" s="84">
        <f>SUM(F10:F40)</f>
        <v>43</v>
      </c>
      <c r="G42" s="85">
        <f t="shared" ref="G42:H42" si="3">AVERAGE(G10:G40)</f>
        <v>0.005224152594</v>
      </c>
      <c r="H42" s="86">
        <f t="shared" si="3"/>
        <v>3.488372093</v>
      </c>
      <c r="I42" s="81">
        <f t="shared" ref="I42:J42" si="4">SUM(I10:I40)</f>
        <v>11</v>
      </c>
      <c r="J42" s="87">
        <f t="shared" si="4"/>
        <v>0.2558139535</v>
      </c>
      <c r="K42" s="86">
        <f>AVERAGE(K10:K40)</f>
        <v>13.63636364</v>
      </c>
      <c r="L42" s="88">
        <f t="shared" ref="L42:M42" si="5">SUM(L10:L40)</f>
        <v>3</v>
      </c>
      <c r="M42" s="89">
        <f t="shared" si="5"/>
        <v>0.2727272727</v>
      </c>
      <c r="N42" s="90">
        <f>AVERAGE(N10:N40)</f>
        <v>50</v>
      </c>
      <c r="O42" s="88">
        <f>SUM(O10:O40)</f>
        <v>3</v>
      </c>
      <c r="P42" s="87">
        <f t="shared" ref="P42:Q42" si="6">AVERAGE(P10:P40)</f>
        <v>1</v>
      </c>
      <c r="Q42" s="90">
        <f t="shared" si="6"/>
        <v>50</v>
      </c>
      <c r="R42" s="88">
        <f t="shared" ref="R42:S42" si="7">SUM(R10:R40)</f>
        <v>1</v>
      </c>
      <c r="S42" s="90">
        <f t="shared" si="7"/>
        <v>3000</v>
      </c>
      <c r="T42" s="87">
        <f t="shared" ref="T42:U42" si="8">AVERAGE(T10:T40)</f>
        <v>0.3333333333</v>
      </c>
      <c r="U42" s="90">
        <f t="shared" si="8"/>
        <v>150</v>
      </c>
      <c r="V42" s="90">
        <f>SUM(V10:V40)</f>
        <v>2850</v>
      </c>
      <c r="W42" s="87">
        <f>AVERAGE(W10:W40)</f>
        <v>19</v>
      </c>
    </row>
    <row r="43" ht="12.75" customHeight="1">
      <c r="A43" s="1"/>
      <c r="B43" s="2"/>
      <c r="C43" s="1"/>
      <c r="D43" s="1"/>
      <c r="E43" s="1"/>
      <c r="F43" s="1"/>
      <c r="G43" s="1"/>
      <c r="H43" s="1"/>
      <c r="I43" s="1"/>
      <c r="J43" s="1"/>
      <c r="K43" s="1"/>
      <c r="L43" s="1"/>
      <c r="M43" s="1"/>
      <c r="N43" s="1"/>
      <c r="O43" s="1"/>
      <c r="P43" s="1"/>
      <c r="Q43" s="1"/>
      <c r="R43" s="1"/>
      <c r="S43" s="4"/>
      <c r="T43" s="1"/>
      <c r="U43" s="1"/>
      <c r="V43" s="1"/>
      <c r="W43" s="1"/>
      <c r="X43" s="1"/>
    </row>
    <row r="44" ht="12.75" customHeight="1">
      <c r="A44" s="91"/>
      <c r="B44" s="2"/>
      <c r="C44" s="1"/>
      <c r="D44" s="1"/>
      <c r="E44" s="1"/>
      <c r="F44" s="92"/>
      <c r="G44" s="1"/>
      <c r="H44" s="1"/>
      <c r="I44" s="1"/>
      <c r="J44" s="1"/>
      <c r="K44" s="1"/>
      <c r="L44" s="1"/>
      <c r="M44" s="1"/>
      <c r="N44" s="1"/>
      <c r="O44" s="1"/>
      <c r="P44" s="1"/>
      <c r="Q44" s="1"/>
      <c r="R44" s="1"/>
      <c r="S44" s="4"/>
      <c r="T44" s="1"/>
      <c r="U44" s="1"/>
      <c r="V44" s="1"/>
      <c r="W44" s="1"/>
      <c r="X44" s="1"/>
    </row>
    <row r="45" ht="12.75" customHeight="1">
      <c r="A45" s="91"/>
      <c r="B45" s="2"/>
      <c r="C45" s="1"/>
      <c r="D45" s="1"/>
      <c r="E45" s="1"/>
      <c r="F45" s="92"/>
      <c r="G45" s="1"/>
      <c r="H45" s="1"/>
      <c r="I45" s="1"/>
      <c r="J45" s="1"/>
      <c r="K45" s="1"/>
      <c r="L45" s="1"/>
      <c r="M45" s="1"/>
      <c r="N45" s="1"/>
      <c r="O45" s="1"/>
      <c r="P45" s="1"/>
      <c r="Q45" s="1"/>
      <c r="R45" s="1"/>
      <c r="S45" s="4"/>
      <c r="T45" s="1"/>
      <c r="U45" s="1"/>
      <c r="V45" s="1"/>
      <c r="W45" s="1"/>
      <c r="X45" s="1"/>
    </row>
    <row r="46" ht="12.75" customHeight="1">
      <c r="B46" s="93" t="s">
        <v>86</v>
      </c>
      <c r="C46" s="1"/>
      <c r="D46" s="1"/>
      <c r="E46" s="1"/>
      <c r="F46" s="92"/>
      <c r="G46" s="1"/>
      <c r="H46" s="1"/>
      <c r="I46" s="1"/>
      <c r="J46" s="1"/>
      <c r="K46" s="1"/>
      <c r="L46" s="1"/>
      <c r="M46" s="1"/>
      <c r="N46" s="1"/>
      <c r="O46" s="1"/>
      <c r="P46" s="1"/>
      <c r="Q46" s="1"/>
      <c r="R46" s="1"/>
      <c r="S46" s="4"/>
      <c r="T46" s="1"/>
      <c r="U46" s="1"/>
      <c r="V46" s="1"/>
      <c r="W46" s="1"/>
      <c r="X46" s="1"/>
    </row>
    <row r="47" ht="12.75" customHeight="1">
      <c r="A47" s="91"/>
      <c r="B47" s="2"/>
      <c r="C47" s="1"/>
      <c r="D47" s="1"/>
      <c r="E47" s="1"/>
      <c r="F47" s="92"/>
      <c r="G47" s="1"/>
      <c r="H47" s="1"/>
      <c r="I47" s="1"/>
      <c r="J47" s="1"/>
      <c r="K47" s="1"/>
      <c r="L47" s="1"/>
      <c r="M47" s="1"/>
      <c r="N47" s="1"/>
      <c r="O47" s="1"/>
      <c r="P47" s="1"/>
      <c r="Q47" s="1"/>
      <c r="R47" s="1"/>
      <c r="S47" s="4"/>
      <c r="T47" s="1"/>
      <c r="U47" s="1"/>
      <c r="V47" s="1"/>
      <c r="W47" s="1"/>
      <c r="X47" s="1"/>
    </row>
    <row r="48" ht="12.75" customHeight="1">
      <c r="A48" s="91"/>
      <c r="B48" s="2"/>
      <c r="C48" s="1"/>
      <c r="D48" s="1"/>
      <c r="E48" s="1"/>
      <c r="F48" s="92"/>
      <c r="G48" s="1"/>
      <c r="H48" s="1"/>
      <c r="I48" s="1"/>
      <c r="J48" s="1"/>
      <c r="K48" s="1"/>
      <c r="L48" s="1"/>
      <c r="M48" s="1"/>
      <c r="N48" s="1"/>
      <c r="O48" s="1"/>
      <c r="P48" s="1"/>
      <c r="Q48" s="1"/>
      <c r="R48" s="1"/>
      <c r="S48" s="4"/>
      <c r="T48" s="1"/>
      <c r="U48" s="1"/>
      <c r="V48" s="1"/>
      <c r="W48" s="1"/>
      <c r="X48" s="1"/>
    </row>
  </sheetData>
  <mergeCells count="2">
    <mergeCell ref="A41:A42"/>
    <mergeCell ref="X41:X42"/>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3.0"/>
    <col customWidth="1" min="2" max="2" width="12.14"/>
    <col customWidth="1" min="3" max="3" width="14.29"/>
    <col customWidth="1" min="4" max="8" width="8.71"/>
    <col customWidth="1" min="9" max="9" width="8.57"/>
    <col customWidth="1" min="10" max="11" width="8.71"/>
    <col customWidth="1" min="12" max="12" width="10.29"/>
    <col customWidth="1" min="13" max="16" width="8.71"/>
    <col customWidth="1" min="17" max="17" width="9.71"/>
    <col customWidth="1" min="18" max="18" width="9.14"/>
    <col customWidth="1" min="19" max="19" width="10.86"/>
    <col customWidth="1" min="20" max="23" width="8.71"/>
    <col customWidth="1" min="24" max="24" width="10.86"/>
  </cols>
  <sheetData>
    <row r="1" ht="12.75" customHeight="1">
      <c r="A1" s="1"/>
      <c r="B1" s="2"/>
      <c r="C1" s="1"/>
      <c r="D1" s="1"/>
      <c r="E1" s="1"/>
      <c r="F1" s="1"/>
      <c r="G1" s="1"/>
      <c r="H1" s="1"/>
      <c r="I1" s="1"/>
      <c r="J1" s="1"/>
      <c r="K1" s="1"/>
      <c r="L1" s="1"/>
      <c r="M1" s="1"/>
      <c r="N1" s="1"/>
      <c r="O1" s="1"/>
      <c r="P1" s="1"/>
      <c r="Q1" s="1"/>
      <c r="R1" s="1"/>
      <c r="S1" s="4"/>
      <c r="T1" s="1"/>
      <c r="U1" s="1"/>
      <c r="V1" s="1"/>
      <c r="W1" s="1"/>
      <c r="X1" s="1"/>
    </row>
    <row r="2" ht="12.75" customHeight="1">
      <c r="A2" s="1"/>
      <c r="B2" s="2"/>
      <c r="C2" s="1"/>
      <c r="D2" s="1"/>
      <c r="E2" s="1"/>
      <c r="F2" s="1"/>
      <c r="G2" s="1"/>
      <c r="H2" s="1"/>
      <c r="I2" s="1"/>
      <c r="J2" s="1"/>
      <c r="K2" s="1"/>
      <c r="L2" s="1"/>
      <c r="M2" s="1"/>
      <c r="N2" s="1"/>
      <c r="O2" s="1"/>
      <c r="P2" s="1"/>
      <c r="Q2" s="1"/>
      <c r="R2" s="1"/>
      <c r="S2" s="4"/>
      <c r="T2" s="1"/>
      <c r="U2" s="1"/>
      <c r="V2" s="1"/>
      <c r="W2" s="1"/>
      <c r="X2" s="1"/>
    </row>
    <row r="3" ht="12.75" customHeight="1">
      <c r="A3" s="1"/>
      <c r="B3" s="2"/>
      <c r="C3" s="1"/>
      <c r="E3" s="1"/>
      <c r="F3" s="6"/>
      <c r="G3" s="1"/>
      <c r="H3" s="1"/>
      <c r="I3" s="1"/>
      <c r="J3" s="1"/>
      <c r="K3" s="1"/>
      <c r="L3" s="1"/>
      <c r="M3" s="1"/>
      <c r="N3" s="1"/>
      <c r="O3" s="1"/>
      <c r="P3" s="1"/>
      <c r="Q3" s="1"/>
      <c r="R3" s="1"/>
      <c r="S3" s="4"/>
      <c r="T3" s="1"/>
      <c r="U3" s="1"/>
      <c r="V3" s="1"/>
      <c r="W3" s="1"/>
      <c r="X3" s="1"/>
    </row>
    <row r="4" ht="12.75" customHeight="1">
      <c r="A4" s="1"/>
      <c r="B4" s="2"/>
      <c r="C4" s="1"/>
      <c r="D4" s="6" t="s">
        <v>0</v>
      </c>
      <c r="E4" s="1"/>
      <c r="F4" s="6"/>
      <c r="G4" s="1"/>
      <c r="H4" s="1"/>
      <c r="I4" s="1"/>
      <c r="J4" s="1"/>
      <c r="K4" s="1"/>
      <c r="L4" s="1"/>
      <c r="M4" s="1"/>
      <c r="N4" s="1"/>
      <c r="O4" s="1"/>
      <c r="P4" s="1"/>
      <c r="Q4" s="1"/>
      <c r="R4" s="1"/>
      <c r="S4" s="4"/>
      <c r="T4" s="1"/>
      <c r="U4" s="1"/>
      <c r="V4" s="1"/>
      <c r="W4" s="1"/>
      <c r="X4" s="1"/>
    </row>
    <row r="5" ht="12.75" customHeight="1">
      <c r="A5" s="1"/>
      <c r="B5" s="2"/>
      <c r="C5" s="1"/>
      <c r="D5" s="1"/>
      <c r="E5" s="1"/>
      <c r="F5" s="6"/>
      <c r="G5" s="7"/>
      <c r="H5" s="8"/>
      <c r="I5" s="8"/>
      <c r="J5" s="8"/>
      <c r="K5" s="8"/>
      <c r="L5" s="8"/>
      <c r="M5" s="8"/>
      <c r="N5" s="8"/>
      <c r="O5" s="8"/>
      <c r="P5" s="8"/>
      <c r="Q5" s="8"/>
      <c r="R5" s="8"/>
      <c r="S5" s="9"/>
      <c r="T5" s="8"/>
      <c r="U5" s="8"/>
      <c r="V5" s="8"/>
      <c r="W5" s="8"/>
      <c r="X5" s="8"/>
    </row>
    <row r="6" ht="12.75" customHeight="1">
      <c r="A6" s="1"/>
      <c r="B6" s="2"/>
      <c r="C6" s="1"/>
      <c r="D6" s="1"/>
      <c r="E6" s="1"/>
      <c r="F6" s="6"/>
      <c r="G6" s="7"/>
      <c r="H6" s="8"/>
      <c r="I6" s="8"/>
      <c r="J6" s="8"/>
      <c r="K6" s="8"/>
      <c r="L6" s="8"/>
      <c r="M6" s="8"/>
      <c r="N6" s="8"/>
      <c r="O6" s="8"/>
      <c r="P6" s="8"/>
      <c r="Q6" s="8"/>
      <c r="R6" s="8"/>
      <c r="S6" s="9"/>
      <c r="T6" s="8"/>
      <c r="U6" s="8"/>
      <c r="V6" s="8"/>
      <c r="W6" s="8"/>
      <c r="X6" s="8"/>
    </row>
    <row r="7" ht="12.75" customHeight="1">
      <c r="A7" s="6" t="s">
        <v>1</v>
      </c>
      <c r="B7" s="11"/>
      <c r="C7" s="1"/>
      <c r="D7" s="1"/>
      <c r="E7" s="1"/>
      <c r="F7" s="12"/>
      <c r="G7" s="1"/>
      <c r="H7" s="1"/>
      <c r="I7" s="1"/>
      <c r="J7" s="1"/>
      <c r="K7" s="1"/>
      <c r="L7" s="1"/>
      <c r="M7" s="1"/>
      <c r="N7" s="1"/>
      <c r="O7" s="1"/>
      <c r="P7" s="1"/>
      <c r="Q7" s="1"/>
      <c r="R7" s="1"/>
      <c r="S7" s="4"/>
      <c r="T7" s="1"/>
      <c r="U7" s="1"/>
      <c r="V7" s="1"/>
      <c r="W7" s="1"/>
      <c r="X7" s="1"/>
    </row>
    <row r="8" ht="12.75" customHeight="1">
      <c r="A8" s="1"/>
      <c r="B8" s="2"/>
      <c r="C8" s="1"/>
      <c r="D8" s="1"/>
      <c r="E8" s="1"/>
      <c r="F8" s="1"/>
      <c r="G8" s="1"/>
      <c r="H8" s="1"/>
      <c r="I8" s="1"/>
      <c r="J8" s="1"/>
      <c r="K8" s="1"/>
      <c r="L8" s="1"/>
      <c r="M8" s="1"/>
      <c r="N8" s="1"/>
      <c r="O8" s="1"/>
      <c r="P8" s="1"/>
      <c r="Q8" s="1"/>
      <c r="R8" s="1"/>
      <c r="S8" s="4"/>
      <c r="T8" s="1"/>
      <c r="U8" s="1"/>
      <c r="V8" s="1"/>
      <c r="W8" s="1"/>
      <c r="X8" s="1"/>
    </row>
    <row r="9" ht="12.75" customHeight="1">
      <c r="A9" s="14" t="s">
        <v>3</v>
      </c>
      <c r="B9" s="16" t="s">
        <v>4</v>
      </c>
      <c r="C9" s="14" t="s">
        <v>6</v>
      </c>
      <c r="D9" s="14" t="s">
        <v>7</v>
      </c>
      <c r="E9" s="14" t="s">
        <v>8</v>
      </c>
      <c r="F9" s="14" t="s">
        <v>9</v>
      </c>
      <c r="G9" s="14" t="s">
        <v>10</v>
      </c>
      <c r="H9" s="14" t="s">
        <v>11</v>
      </c>
      <c r="I9" s="14" t="s">
        <v>12</v>
      </c>
      <c r="J9" s="14" t="s">
        <v>13</v>
      </c>
      <c r="K9" s="14" t="s">
        <v>14</v>
      </c>
      <c r="L9" s="14" t="s">
        <v>15</v>
      </c>
      <c r="M9" s="14" t="s">
        <v>17</v>
      </c>
      <c r="N9" s="14" t="s">
        <v>18</v>
      </c>
      <c r="O9" s="14" t="s">
        <v>19</v>
      </c>
      <c r="P9" s="14" t="s">
        <v>20</v>
      </c>
      <c r="Q9" s="14" t="s">
        <v>21</v>
      </c>
      <c r="R9" s="14" t="s">
        <v>22</v>
      </c>
      <c r="S9" s="21" t="s">
        <v>23</v>
      </c>
      <c r="T9" s="14" t="s">
        <v>25</v>
      </c>
      <c r="U9" s="14" t="s">
        <v>26</v>
      </c>
      <c r="V9" s="14" t="s">
        <v>27</v>
      </c>
      <c r="W9" s="14" t="s">
        <v>28</v>
      </c>
      <c r="X9" s="14" t="s">
        <v>29</v>
      </c>
    </row>
    <row r="10" ht="12.75" customHeight="1">
      <c r="A10" s="24">
        <v>42736.0</v>
      </c>
      <c r="B10" s="26">
        <v>150.0</v>
      </c>
      <c r="C10" s="28">
        <v>8231.0</v>
      </c>
      <c r="D10" s="30">
        <v>5.0</v>
      </c>
      <c r="E10" s="34">
        <f>SUM(B10)/(C10/1000)</f>
        <v>18.22378812</v>
      </c>
      <c r="F10" s="35">
        <v>43.0</v>
      </c>
      <c r="G10" s="38">
        <f>SUM(F10/C10)</f>
        <v>0.005224152594</v>
      </c>
      <c r="H10" s="34">
        <f>SUM(B10/F10)</f>
        <v>3.488372093</v>
      </c>
      <c r="I10" s="40">
        <v>11.0</v>
      </c>
      <c r="J10" s="42">
        <f>SUM(I10/F10)</f>
        <v>0.2558139535</v>
      </c>
      <c r="K10" s="34">
        <f>SUM(B10/I10)</f>
        <v>13.63636364</v>
      </c>
      <c r="L10" s="30">
        <v>3.0</v>
      </c>
      <c r="M10" s="38">
        <f>SUM(L10/I10)</f>
        <v>0.2727272727</v>
      </c>
      <c r="N10" s="44">
        <f>SUM(B10/L10)</f>
        <v>50</v>
      </c>
      <c r="O10" s="30">
        <v>3.0</v>
      </c>
      <c r="P10" s="42">
        <f>SUM(O10/L10)</f>
        <v>1</v>
      </c>
      <c r="Q10" s="48">
        <f>SUM(B10/O10)</f>
        <v>50</v>
      </c>
      <c r="R10" s="40">
        <v>1.0</v>
      </c>
      <c r="S10" s="51">
        <v>3000.0</v>
      </c>
      <c r="T10" s="42">
        <f>SUM(R10/O10)</f>
        <v>0.3333333333</v>
      </c>
      <c r="U10" s="48">
        <f>SUM(B10/R10)</f>
        <v>150</v>
      </c>
      <c r="V10" s="44">
        <f>SUM(S10-B10)</f>
        <v>2850</v>
      </c>
      <c r="W10" s="42">
        <f>SUM(V10/B10)</f>
        <v>19</v>
      </c>
      <c r="X10" s="53" t="s">
        <v>82</v>
      </c>
    </row>
    <row r="11" ht="12.75" customHeight="1">
      <c r="A11" s="24">
        <v>42737.0</v>
      </c>
      <c r="B11" s="54"/>
      <c r="C11" s="28"/>
      <c r="D11" s="30"/>
      <c r="E11" s="34"/>
      <c r="F11" s="56"/>
      <c r="G11" s="38"/>
      <c r="H11" s="34"/>
      <c r="I11" s="57"/>
      <c r="J11" s="42"/>
      <c r="K11" s="34"/>
      <c r="L11" s="30"/>
      <c r="M11" s="38"/>
      <c r="N11" s="44"/>
      <c r="O11" s="30"/>
      <c r="P11" s="42"/>
      <c r="Q11" s="58"/>
      <c r="R11" s="57"/>
      <c r="S11" s="59"/>
      <c r="T11" s="42"/>
      <c r="U11" s="58"/>
      <c r="V11" s="58"/>
      <c r="W11" s="42"/>
      <c r="X11" s="53" t="s">
        <v>82</v>
      </c>
    </row>
    <row r="12" ht="12.75" customHeight="1">
      <c r="A12" s="24">
        <v>42738.0</v>
      </c>
      <c r="B12" s="54"/>
      <c r="C12" s="28"/>
      <c r="D12" s="30"/>
      <c r="E12" s="34"/>
      <c r="F12" s="56"/>
      <c r="G12" s="38"/>
      <c r="H12" s="34"/>
      <c r="I12" s="57"/>
      <c r="J12" s="42"/>
      <c r="K12" s="34"/>
      <c r="L12" s="30"/>
      <c r="M12" s="38"/>
      <c r="N12" s="44"/>
      <c r="O12" s="30"/>
      <c r="P12" s="42"/>
      <c r="Q12" s="58"/>
      <c r="R12" s="57"/>
      <c r="S12" s="59"/>
      <c r="T12" s="42"/>
      <c r="U12" s="58"/>
      <c r="V12" s="58"/>
      <c r="W12" s="42"/>
      <c r="X12" s="53" t="s">
        <v>82</v>
      </c>
    </row>
    <row r="13" ht="12.75" customHeight="1">
      <c r="A13" s="24">
        <v>42739.0</v>
      </c>
      <c r="B13" s="54"/>
      <c r="C13" s="28"/>
      <c r="D13" s="30"/>
      <c r="E13" s="34"/>
      <c r="F13" s="56"/>
      <c r="G13" s="38"/>
      <c r="H13" s="34"/>
      <c r="I13" s="57"/>
      <c r="J13" s="42"/>
      <c r="K13" s="34"/>
      <c r="L13" s="30"/>
      <c r="M13" s="38"/>
      <c r="N13" s="44"/>
      <c r="O13" s="30"/>
      <c r="P13" s="42"/>
      <c r="Q13" s="58"/>
      <c r="R13" s="57"/>
      <c r="S13" s="59"/>
      <c r="T13" s="42"/>
      <c r="U13" s="58"/>
      <c r="V13" s="58"/>
      <c r="W13" s="42"/>
      <c r="X13" s="62">
        <f>SUM(W10:W13)/4</f>
        <v>4.75</v>
      </c>
    </row>
    <row r="14" ht="12.75" customHeight="1">
      <c r="A14" s="24">
        <v>42740.0</v>
      </c>
      <c r="B14" s="54"/>
      <c r="C14" s="28"/>
      <c r="D14" s="30"/>
      <c r="E14" s="34"/>
      <c r="F14" s="56"/>
      <c r="G14" s="38"/>
      <c r="H14" s="34"/>
      <c r="I14" s="57"/>
      <c r="J14" s="42"/>
      <c r="K14" s="34"/>
      <c r="L14" s="30"/>
      <c r="M14" s="38"/>
      <c r="N14" s="44"/>
      <c r="O14" s="30"/>
      <c r="P14" s="42"/>
      <c r="Q14" s="58"/>
      <c r="R14" s="57"/>
      <c r="S14" s="59"/>
      <c r="T14" s="42"/>
      <c r="U14" s="58"/>
      <c r="V14" s="58"/>
      <c r="W14" s="42"/>
      <c r="X14" s="62"/>
    </row>
    <row r="15" ht="12.75" customHeight="1">
      <c r="A15" s="24">
        <v>42741.0</v>
      </c>
      <c r="B15" s="54"/>
      <c r="C15" s="28"/>
      <c r="D15" s="30"/>
      <c r="E15" s="34"/>
      <c r="F15" s="56"/>
      <c r="G15" s="38"/>
      <c r="H15" s="34"/>
      <c r="I15" s="57"/>
      <c r="J15" s="42"/>
      <c r="K15" s="34"/>
      <c r="L15" s="30"/>
      <c r="M15" s="38"/>
      <c r="N15" s="44"/>
      <c r="O15" s="30"/>
      <c r="P15" s="42"/>
      <c r="Q15" s="58"/>
      <c r="R15" s="57"/>
      <c r="S15" s="59"/>
      <c r="T15" s="42"/>
      <c r="U15" s="58"/>
      <c r="V15" s="58"/>
      <c r="W15" s="42"/>
      <c r="X15" s="62"/>
    </row>
    <row r="16" ht="12.75" customHeight="1">
      <c r="A16" s="24">
        <v>42742.0</v>
      </c>
      <c r="B16" s="54"/>
      <c r="C16" s="28"/>
      <c r="D16" s="30"/>
      <c r="E16" s="34"/>
      <c r="F16" s="56"/>
      <c r="G16" s="38"/>
      <c r="H16" s="34"/>
      <c r="I16" s="57"/>
      <c r="J16" s="42"/>
      <c r="K16" s="34"/>
      <c r="L16" s="30"/>
      <c r="M16" s="38"/>
      <c r="N16" s="44"/>
      <c r="O16" s="30"/>
      <c r="P16" s="42"/>
      <c r="Q16" s="58"/>
      <c r="R16" s="57"/>
      <c r="S16" s="59"/>
      <c r="T16" s="42"/>
      <c r="U16" s="58"/>
      <c r="V16" s="58"/>
      <c r="W16" s="42"/>
      <c r="X16" s="62"/>
    </row>
    <row r="17" ht="12.75" customHeight="1">
      <c r="A17" s="24">
        <v>42743.0</v>
      </c>
      <c r="B17" s="54"/>
      <c r="C17" s="28"/>
      <c r="D17" s="30"/>
      <c r="E17" s="34"/>
      <c r="F17" s="56"/>
      <c r="G17" s="38"/>
      <c r="H17" s="34"/>
      <c r="I17" s="57"/>
      <c r="J17" s="42"/>
      <c r="K17" s="34"/>
      <c r="L17" s="30"/>
      <c r="M17" s="38"/>
      <c r="N17" s="44"/>
      <c r="O17" s="30"/>
      <c r="P17" s="42"/>
      <c r="Q17" s="58"/>
      <c r="R17" s="57"/>
      <c r="S17" s="59"/>
      <c r="T17" s="42"/>
      <c r="U17" s="58"/>
      <c r="V17" s="58"/>
      <c r="W17" s="42"/>
      <c r="X17" s="62"/>
    </row>
    <row r="18" ht="12.75" customHeight="1">
      <c r="A18" s="24">
        <v>42744.0</v>
      </c>
      <c r="B18" s="54"/>
      <c r="C18" s="28"/>
      <c r="D18" s="30"/>
      <c r="E18" s="34"/>
      <c r="F18" s="56"/>
      <c r="G18" s="38"/>
      <c r="H18" s="34"/>
      <c r="I18" s="57"/>
      <c r="J18" s="42"/>
      <c r="K18" s="34"/>
      <c r="L18" s="30"/>
      <c r="M18" s="38"/>
      <c r="N18" s="44"/>
      <c r="O18" s="30"/>
      <c r="P18" s="42"/>
      <c r="Q18" s="58"/>
      <c r="R18" s="57"/>
      <c r="S18" s="59"/>
      <c r="T18" s="42"/>
      <c r="U18" s="58"/>
      <c r="V18" s="58"/>
      <c r="W18" s="42"/>
      <c r="X18" s="62"/>
    </row>
    <row r="19" ht="12.75" customHeight="1">
      <c r="A19" s="24">
        <v>42745.0</v>
      </c>
      <c r="B19" s="54"/>
      <c r="C19" s="28"/>
      <c r="D19" s="30"/>
      <c r="E19" s="34"/>
      <c r="F19" s="56"/>
      <c r="G19" s="38"/>
      <c r="H19" s="34"/>
      <c r="I19" s="57"/>
      <c r="J19" s="42"/>
      <c r="K19" s="34"/>
      <c r="L19" s="30"/>
      <c r="M19" s="38"/>
      <c r="N19" s="44"/>
      <c r="O19" s="30"/>
      <c r="P19" s="42"/>
      <c r="Q19" s="58"/>
      <c r="R19" s="57"/>
      <c r="S19" s="59"/>
      <c r="T19" s="42"/>
      <c r="U19" s="58"/>
      <c r="V19" s="58"/>
      <c r="W19" s="42"/>
      <c r="X19" s="62"/>
    </row>
    <row r="20" ht="12.75" customHeight="1">
      <c r="A20" s="24">
        <v>42746.0</v>
      </c>
      <c r="B20" s="54"/>
      <c r="C20" s="28"/>
      <c r="D20" s="30"/>
      <c r="E20" s="34"/>
      <c r="F20" s="56"/>
      <c r="G20" s="38"/>
      <c r="H20" s="34"/>
      <c r="I20" s="57"/>
      <c r="J20" s="42"/>
      <c r="K20" s="34"/>
      <c r="L20" s="30"/>
      <c r="M20" s="38"/>
      <c r="N20" s="44"/>
      <c r="O20" s="30"/>
      <c r="P20" s="42"/>
      <c r="Q20" s="58"/>
      <c r="R20" s="57"/>
      <c r="S20" s="59"/>
      <c r="T20" s="42"/>
      <c r="U20" s="58"/>
      <c r="V20" s="58"/>
      <c r="W20" s="42"/>
      <c r="X20" s="42"/>
    </row>
    <row r="21" ht="12.75" customHeight="1">
      <c r="A21" s="24">
        <v>42747.0</v>
      </c>
      <c r="B21" s="54"/>
      <c r="C21" s="28"/>
      <c r="D21" s="30"/>
      <c r="E21" s="34"/>
      <c r="F21" s="56"/>
      <c r="G21" s="38"/>
      <c r="H21" s="34"/>
      <c r="I21" s="57"/>
      <c r="J21" s="42"/>
      <c r="K21" s="34"/>
      <c r="L21" s="30"/>
      <c r="M21" s="38"/>
      <c r="N21" s="44"/>
      <c r="O21" s="30"/>
      <c r="P21" s="42"/>
      <c r="Q21" s="58"/>
      <c r="R21" s="57"/>
      <c r="S21" s="59"/>
      <c r="T21" s="42"/>
      <c r="U21" s="58"/>
      <c r="V21" s="58"/>
      <c r="W21" s="42"/>
      <c r="X21" s="62"/>
    </row>
    <row r="22" ht="12.75" customHeight="1">
      <c r="A22" s="24">
        <v>42748.0</v>
      </c>
      <c r="B22" s="54"/>
      <c r="C22" s="28"/>
      <c r="D22" s="30"/>
      <c r="E22" s="34"/>
      <c r="F22" s="56"/>
      <c r="G22" s="38"/>
      <c r="H22" s="34"/>
      <c r="I22" s="57"/>
      <c r="J22" s="42"/>
      <c r="K22" s="34"/>
      <c r="L22" s="30"/>
      <c r="M22" s="38"/>
      <c r="N22" s="44"/>
      <c r="O22" s="30"/>
      <c r="P22" s="42"/>
      <c r="Q22" s="58"/>
      <c r="R22" s="57"/>
      <c r="S22" s="59"/>
      <c r="T22" s="42"/>
      <c r="U22" s="58"/>
      <c r="V22" s="58"/>
      <c r="W22" s="42"/>
      <c r="X22" s="62"/>
    </row>
    <row r="23" ht="12.75" customHeight="1">
      <c r="A23" s="24">
        <v>42749.0</v>
      </c>
      <c r="B23" s="54"/>
      <c r="C23" s="28"/>
      <c r="D23" s="30"/>
      <c r="E23" s="34"/>
      <c r="F23" s="56"/>
      <c r="G23" s="38"/>
      <c r="H23" s="34"/>
      <c r="I23" s="57"/>
      <c r="J23" s="42"/>
      <c r="K23" s="34"/>
      <c r="L23" s="30"/>
      <c r="M23" s="38"/>
      <c r="N23" s="44"/>
      <c r="O23" s="30"/>
      <c r="P23" s="42"/>
      <c r="Q23" s="58"/>
      <c r="R23" s="57"/>
      <c r="S23" s="65"/>
      <c r="T23" s="42"/>
      <c r="U23" s="58"/>
      <c r="V23" s="58"/>
      <c r="W23" s="42"/>
      <c r="X23" s="62"/>
    </row>
    <row r="24" ht="12.75" customHeight="1">
      <c r="A24" s="24">
        <v>42750.0</v>
      </c>
      <c r="B24" s="54"/>
      <c r="C24" s="28"/>
      <c r="D24" s="30"/>
      <c r="E24" s="34"/>
      <c r="F24" s="56"/>
      <c r="G24" s="38"/>
      <c r="H24" s="34"/>
      <c r="I24" s="57"/>
      <c r="J24" s="42"/>
      <c r="K24" s="34"/>
      <c r="L24" s="30"/>
      <c r="M24" s="38"/>
      <c r="N24" s="44"/>
      <c r="O24" s="30"/>
      <c r="P24" s="42"/>
      <c r="Q24" s="58"/>
      <c r="R24" s="67"/>
      <c r="S24" s="65"/>
      <c r="T24" s="42"/>
      <c r="U24" s="58"/>
      <c r="V24" s="58"/>
      <c r="W24" s="42"/>
      <c r="X24" s="62"/>
    </row>
    <row r="25" ht="12.75" customHeight="1">
      <c r="A25" s="24">
        <v>42751.0</v>
      </c>
      <c r="B25" s="54"/>
      <c r="C25" s="28"/>
      <c r="D25" s="30"/>
      <c r="E25" s="34"/>
      <c r="F25" s="56"/>
      <c r="G25" s="38"/>
      <c r="H25" s="34"/>
      <c r="I25" s="57"/>
      <c r="J25" s="42"/>
      <c r="K25" s="34"/>
      <c r="L25" s="30"/>
      <c r="M25" s="38"/>
      <c r="N25" s="44"/>
      <c r="O25" s="30"/>
      <c r="P25" s="42"/>
      <c r="Q25" s="58"/>
      <c r="R25" s="68"/>
      <c r="S25" s="65"/>
      <c r="T25" s="42"/>
      <c r="U25" s="58"/>
      <c r="V25" s="58"/>
      <c r="W25" s="42"/>
      <c r="X25" s="62"/>
    </row>
    <row r="26" ht="12.75" customHeight="1">
      <c r="A26" s="24">
        <v>42752.0</v>
      </c>
      <c r="B26" s="54"/>
      <c r="C26" s="28"/>
      <c r="D26" s="30"/>
      <c r="E26" s="34"/>
      <c r="F26" s="56"/>
      <c r="G26" s="38"/>
      <c r="H26" s="34"/>
      <c r="I26" s="57"/>
      <c r="J26" s="42"/>
      <c r="K26" s="34"/>
      <c r="L26" s="30"/>
      <c r="M26" s="38"/>
      <c r="N26" s="44"/>
      <c r="O26" s="30"/>
      <c r="P26" s="42"/>
      <c r="Q26" s="58"/>
      <c r="R26" s="68"/>
      <c r="S26" s="65"/>
      <c r="T26" s="42"/>
      <c r="U26" s="58"/>
      <c r="V26" s="58"/>
      <c r="W26" s="42"/>
      <c r="X26" s="62"/>
    </row>
    <row r="27" ht="12.75" customHeight="1">
      <c r="A27" s="24">
        <v>42753.0</v>
      </c>
      <c r="B27" s="54"/>
      <c r="C27" s="28"/>
      <c r="D27" s="30"/>
      <c r="E27" s="34"/>
      <c r="F27" s="56"/>
      <c r="G27" s="38"/>
      <c r="H27" s="34"/>
      <c r="I27" s="57"/>
      <c r="J27" s="42"/>
      <c r="K27" s="34"/>
      <c r="L27" s="30"/>
      <c r="M27" s="38"/>
      <c r="N27" s="44"/>
      <c r="O27" s="30"/>
      <c r="P27" s="42"/>
      <c r="Q27" s="58"/>
      <c r="R27" s="68"/>
      <c r="S27" s="65"/>
      <c r="T27" s="42"/>
      <c r="U27" s="58"/>
      <c r="V27" s="58"/>
      <c r="W27" s="42"/>
      <c r="X27" s="62"/>
    </row>
    <row r="28" ht="12.75" customHeight="1">
      <c r="A28" s="24">
        <v>42754.0</v>
      </c>
      <c r="B28" s="54"/>
      <c r="C28" s="28"/>
      <c r="D28" s="30"/>
      <c r="E28" s="34"/>
      <c r="F28" s="56"/>
      <c r="G28" s="38"/>
      <c r="H28" s="34"/>
      <c r="I28" s="57"/>
      <c r="J28" s="42"/>
      <c r="K28" s="34"/>
      <c r="L28" s="30"/>
      <c r="M28" s="38"/>
      <c r="N28" s="44"/>
      <c r="O28" s="30"/>
      <c r="P28" s="42"/>
      <c r="Q28" s="58"/>
      <c r="R28" s="68"/>
      <c r="S28" s="65"/>
      <c r="T28" s="42"/>
      <c r="U28" s="58"/>
      <c r="V28" s="58"/>
      <c r="W28" s="42"/>
      <c r="X28" s="62"/>
    </row>
    <row r="29" ht="12.75" customHeight="1">
      <c r="A29" s="24">
        <v>42755.0</v>
      </c>
      <c r="B29" s="54"/>
      <c r="C29" s="28"/>
      <c r="D29" s="30"/>
      <c r="E29" s="34"/>
      <c r="F29" s="56"/>
      <c r="G29" s="38"/>
      <c r="H29" s="34"/>
      <c r="I29" s="57"/>
      <c r="J29" s="42"/>
      <c r="K29" s="34"/>
      <c r="L29" s="30"/>
      <c r="M29" s="38"/>
      <c r="N29" s="44"/>
      <c r="O29" s="30"/>
      <c r="P29" s="42"/>
      <c r="Q29" s="58"/>
      <c r="R29" s="68"/>
      <c r="S29" s="65"/>
      <c r="T29" s="42"/>
      <c r="U29" s="58"/>
      <c r="V29" s="58"/>
      <c r="W29" s="42"/>
      <c r="X29" s="62"/>
    </row>
    <row r="30" ht="12.75" customHeight="1">
      <c r="A30" s="24">
        <v>42756.0</v>
      </c>
      <c r="B30" s="54"/>
      <c r="C30" s="28"/>
      <c r="D30" s="30"/>
      <c r="E30" s="34"/>
      <c r="F30" s="56"/>
      <c r="G30" s="38"/>
      <c r="H30" s="34"/>
      <c r="I30" s="57"/>
      <c r="J30" s="42"/>
      <c r="K30" s="34"/>
      <c r="L30" s="30"/>
      <c r="M30" s="38"/>
      <c r="N30" s="44"/>
      <c r="O30" s="30"/>
      <c r="P30" s="42"/>
      <c r="Q30" s="58"/>
      <c r="R30" s="68"/>
      <c r="S30" s="65"/>
      <c r="T30" s="42"/>
      <c r="U30" s="58"/>
      <c r="V30" s="58"/>
      <c r="W30" s="42"/>
      <c r="X30" s="62"/>
    </row>
    <row r="31" ht="12.75" customHeight="1">
      <c r="A31" s="24">
        <v>42757.0</v>
      </c>
      <c r="B31" s="54"/>
      <c r="C31" s="28"/>
      <c r="D31" s="30"/>
      <c r="E31" s="34"/>
      <c r="F31" s="56"/>
      <c r="G31" s="38"/>
      <c r="H31" s="34"/>
      <c r="I31" s="57"/>
      <c r="J31" s="42"/>
      <c r="K31" s="34"/>
      <c r="L31" s="30"/>
      <c r="M31" s="38"/>
      <c r="N31" s="44"/>
      <c r="O31" s="30"/>
      <c r="P31" s="42"/>
      <c r="Q31" s="58"/>
      <c r="R31" s="68"/>
      <c r="S31" s="65"/>
      <c r="T31" s="42"/>
      <c r="U31" s="58"/>
      <c r="V31" s="58"/>
      <c r="W31" s="42"/>
      <c r="X31" s="62"/>
    </row>
    <row r="32" ht="12.75" customHeight="1">
      <c r="A32" s="24">
        <v>42758.0</v>
      </c>
      <c r="B32" s="54"/>
      <c r="C32" s="28"/>
      <c r="D32" s="30"/>
      <c r="E32" s="34"/>
      <c r="F32" s="56"/>
      <c r="G32" s="38"/>
      <c r="H32" s="34"/>
      <c r="I32" s="57"/>
      <c r="J32" s="42"/>
      <c r="K32" s="34"/>
      <c r="L32" s="30"/>
      <c r="M32" s="38"/>
      <c r="N32" s="44"/>
      <c r="O32" s="30"/>
      <c r="P32" s="42"/>
      <c r="Q32" s="58"/>
      <c r="R32" s="57"/>
      <c r="S32" s="65"/>
      <c r="T32" s="42"/>
      <c r="U32" s="58"/>
      <c r="V32" s="58"/>
      <c r="W32" s="42"/>
      <c r="X32" s="62"/>
    </row>
    <row r="33" ht="12.75" customHeight="1">
      <c r="A33" s="24">
        <v>42759.0</v>
      </c>
      <c r="B33" s="54"/>
      <c r="C33" s="28"/>
      <c r="D33" s="30"/>
      <c r="E33" s="34"/>
      <c r="F33" s="56"/>
      <c r="G33" s="38"/>
      <c r="H33" s="34"/>
      <c r="I33" s="57"/>
      <c r="J33" s="42"/>
      <c r="K33" s="34"/>
      <c r="L33" s="30"/>
      <c r="M33" s="38"/>
      <c r="N33" s="44"/>
      <c r="O33" s="30"/>
      <c r="P33" s="42"/>
      <c r="Q33" s="58"/>
      <c r="R33" s="57"/>
      <c r="S33" s="65"/>
      <c r="T33" s="42"/>
      <c r="U33" s="58"/>
      <c r="V33" s="58"/>
      <c r="W33" s="42"/>
      <c r="X33" s="62"/>
    </row>
    <row r="34" ht="12.75" customHeight="1">
      <c r="A34" s="24">
        <v>42760.0</v>
      </c>
      <c r="B34" s="54"/>
      <c r="C34" s="28"/>
      <c r="D34" s="30"/>
      <c r="E34" s="34"/>
      <c r="F34" s="56"/>
      <c r="G34" s="38"/>
      <c r="H34" s="34"/>
      <c r="I34" s="57"/>
      <c r="J34" s="42"/>
      <c r="K34" s="34"/>
      <c r="L34" s="30"/>
      <c r="M34" s="38"/>
      <c r="N34" s="44"/>
      <c r="O34" s="30"/>
      <c r="P34" s="42"/>
      <c r="Q34" s="58"/>
      <c r="R34" s="57"/>
      <c r="S34" s="70"/>
      <c r="T34" s="42"/>
      <c r="U34" s="58"/>
      <c r="V34" s="58"/>
      <c r="W34" s="42"/>
      <c r="X34" s="62"/>
    </row>
    <row r="35" ht="12.75" customHeight="1">
      <c r="A35" s="24">
        <v>42761.0</v>
      </c>
      <c r="B35" s="54"/>
      <c r="C35" s="28"/>
      <c r="D35" s="30"/>
      <c r="E35" s="34"/>
      <c r="F35" s="56"/>
      <c r="G35" s="38"/>
      <c r="H35" s="34"/>
      <c r="I35" s="57"/>
      <c r="J35" s="42"/>
      <c r="K35" s="34"/>
      <c r="L35" s="30"/>
      <c r="M35" s="38"/>
      <c r="N35" s="44"/>
      <c r="O35" s="30"/>
      <c r="P35" s="42"/>
      <c r="Q35" s="58"/>
      <c r="R35" s="57"/>
      <c r="S35" s="70"/>
      <c r="T35" s="42"/>
      <c r="U35" s="58"/>
      <c r="V35" s="58"/>
      <c r="W35" s="42"/>
      <c r="X35" s="62"/>
    </row>
    <row r="36" ht="12.75" customHeight="1">
      <c r="A36" s="24">
        <v>42762.0</v>
      </c>
      <c r="B36" s="54"/>
      <c r="C36" s="28"/>
      <c r="D36" s="30"/>
      <c r="E36" s="34"/>
      <c r="F36" s="56"/>
      <c r="G36" s="38"/>
      <c r="H36" s="34"/>
      <c r="I36" s="57"/>
      <c r="J36" s="42"/>
      <c r="K36" s="34"/>
      <c r="L36" s="30"/>
      <c r="M36" s="38"/>
      <c r="N36" s="44"/>
      <c r="O36" s="30"/>
      <c r="P36" s="42"/>
      <c r="Q36" s="58"/>
      <c r="R36" s="57"/>
      <c r="S36" s="70"/>
      <c r="T36" s="42"/>
      <c r="U36" s="58"/>
      <c r="V36" s="58"/>
      <c r="W36" s="42"/>
      <c r="X36" s="62"/>
    </row>
    <row r="37" ht="12.75" customHeight="1">
      <c r="A37" s="24">
        <v>42763.0</v>
      </c>
      <c r="B37" s="54"/>
      <c r="C37" s="28"/>
      <c r="D37" s="30"/>
      <c r="E37" s="34"/>
      <c r="F37" s="56"/>
      <c r="G37" s="38"/>
      <c r="H37" s="34"/>
      <c r="I37" s="57"/>
      <c r="J37" s="42"/>
      <c r="K37" s="34"/>
      <c r="L37" s="30"/>
      <c r="M37" s="38"/>
      <c r="N37" s="44"/>
      <c r="O37" s="30"/>
      <c r="P37" s="42"/>
      <c r="Q37" s="58"/>
      <c r="R37" s="57"/>
      <c r="S37" s="71"/>
      <c r="T37" s="42"/>
      <c r="U37" s="58"/>
      <c r="V37" s="58"/>
      <c r="W37" s="42"/>
      <c r="X37" s="62"/>
    </row>
    <row r="38" ht="12.75" customHeight="1">
      <c r="A38" s="24">
        <v>42764.0</v>
      </c>
      <c r="B38" s="54"/>
      <c r="C38" s="28"/>
      <c r="D38" s="30"/>
      <c r="E38" s="34"/>
      <c r="F38" s="56"/>
      <c r="G38" s="38"/>
      <c r="H38" s="34"/>
      <c r="I38" s="57"/>
      <c r="J38" s="42"/>
      <c r="K38" s="34"/>
      <c r="L38" s="30"/>
      <c r="M38" s="38"/>
      <c r="N38" s="44"/>
      <c r="O38" s="30"/>
      <c r="P38" s="42"/>
      <c r="Q38" s="58"/>
      <c r="R38" s="57"/>
      <c r="S38" s="71"/>
      <c r="T38" s="42"/>
      <c r="U38" s="58"/>
      <c r="V38" s="58"/>
      <c r="W38" s="42"/>
      <c r="X38" s="62"/>
    </row>
    <row r="39" ht="12.75" customHeight="1">
      <c r="A39" s="24">
        <v>42765.0</v>
      </c>
      <c r="B39" s="54"/>
      <c r="C39" s="28"/>
      <c r="D39" s="30"/>
      <c r="E39" s="34"/>
      <c r="F39" s="56"/>
      <c r="G39" s="38"/>
      <c r="H39" s="34"/>
      <c r="I39" s="57"/>
      <c r="J39" s="42"/>
      <c r="K39" s="34"/>
      <c r="L39" s="30"/>
      <c r="M39" s="38"/>
      <c r="N39" s="44"/>
      <c r="O39" s="30"/>
      <c r="P39" s="42"/>
      <c r="Q39" s="58"/>
      <c r="R39" s="57"/>
      <c r="S39" s="71"/>
      <c r="T39" s="42"/>
      <c r="U39" s="58"/>
      <c r="V39" s="58"/>
      <c r="W39" s="42"/>
      <c r="X39" s="62"/>
    </row>
    <row r="40" ht="12.75" customHeight="1">
      <c r="A40" s="24">
        <v>42766.0</v>
      </c>
      <c r="B40" s="73"/>
      <c r="C40" s="28"/>
      <c r="D40" s="30"/>
      <c r="E40" s="34"/>
      <c r="F40" s="75"/>
      <c r="G40" s="38"/>
      <c r="H40" s="34"/>
      <c r="I40" s="76"/>
      <c r="J40" s="42"/>
      <c r="K40" s="34"/>
      <c r="L40" s="30"/>
      <c r="M40" s="38"/>
      <c r="N40" s="44"/>
      <c r="O40" s="30"/>
      <c r="P40" s="42"/>
      <c r="Q40" s="58"/>
      <c r="R40" s="76"/>
      <c r="S40" s="77"/>
      <c r="T40" s="42"/>
      <c r="U40" s="58"/>
      <c r="V40" s="58"/>
      <c r="W40" s="42"/>
      <c r="X40" s="62"/>
    </row>
    <row r="41" ht="12.75" customHeight="1">
      <c r="A41" s="78" t="s">
        <v>85</v>
      </c>
      <c r="B41" s="16" t="s">
        <v>4</v>
      </c>
      <c r="C41" s="14" t="s">
        <v>6</v>
      </c>
      <c r="D41" s="14" t="s">
        <v>7</v>
      </c>
      <c r="E41" s="14" t="s">
        <v>8</v>
      </c>
      <c r="F41" s="14" t="s">
        <v>9</v>
      </c>
      <c r="G41" s="14" t="s">
        <v>10</v>
      </c>
      <c r="H41" s="14" t="s">
        <v>11</v>
      </c>
      <c r="I41" s="14" t="s">
        <v>12</v>
      </c>
      <c r="J41" s="14" t="s">
        <v>13</v>
      </c>
      <c r="K41" s="14" t="s">
        <v>14</v>
      </c>
      <c r="L41" s="14" t="s">
        <v>15</v>
      </c>
      <c r="M41" s="14" t="s">
        <v>17</v>
      </c>
      <c r="N41" s="14" t="s">
        <v>18</v>
      </c>
      <c r="O41" s="14" t="s">
        <v>19</v>
      </c>
      <c r="P41" s="14" t="s">
        <v>20</v>
      </c>
      <c r="Q41" s="14" t="s">
        <v>21</v>
      </c>
      <c r="R41" s="14" t="s">
        <v>22</v>
      </c>
      <c r="S41" s="21" t="s">
        <v>23</v>
      </c>
      <c r="T41" s="14" t="s">
        <v>25</v>
      </c>
      <c r="U41" s="14" t="s">
        <v>26</v>
      </c>
      <c r="V41" s="14" t="s">
        <v>27</v>
      </c>
      <c r="W41" s="14" t="s">
        <v>28</v>
      </c>
      <c r="X41" s="78" t="s">
        <v>85</v>
      </c>
    </row>
    <row r="42" ht="12.75" customHeight="1">
      <c r="B42" s="79">
        <f t="shared" ref="B42:C42" si="1">SUM(B10:B40)</f>
        <v>150</v>
      </c>
      <c r="C42" s="81">
        <f t="shared" si="1"/>
        <v>8231</v>
      </c>
      <c r="D42" s="82">
        <f t="shared" ref="D42:E42" si="2">AVERAGE(D10:D40)</f>
        <v>5</v>
      </c>
      <c r="E42" s="83">
        <f t="shared" si="2"/>
        <v>18.22378812</v>
      </c>
      <c r="F42" s="84">
        <f>SUM(F10:F40)</f>
        <v>43</v>
      </c>
      <c r="G42" s="85">
        <f t="shared" ref="G42:H42" si="3">AVERAGE(G10:G40)</f>
        <v>0.005224152594</v>
      </c>
      <c r="H42" s="86">
        <f t="shared" si="3"/>
        <v>3.488372093</v>
      </c>
      <c r="I42" s="81">
        <f t="shared" ref="I42:J42" si="4">SUM(I10:I40)</f>
        <v>11</v>
      </c>
      <c r="J42" s="87">
        <f t="shared" si="4"/>
        <v>0.2558139535</v>
      </c>
      <c r="K42" s="86">
        <f>AVERAGE(K10:K40)</f>
        <v>13.63636364</v>
      </c>
      <c r="L42" s="88">
        <f t="shared" ref="L42:M42" si="5">SUM(L10:L40)</f>
        <v>3</v>
      </c>
      <c r="M42" s="89">
        <f t="shared" si="5"/>
        <v>0.2727272727</v>
      </c>
      <c r="N42" s="90">
        <f>AVERAGE(N10:N40)</f>
        <v>50</v>
      </c>
      <c r="O42" s="88">
        <f>SUM(O10:O40)</f>
        <v>3</v>
      </c>
      <c r="P42" s="87">
        <f t="shared" ref="P42:Q42" si="6">AVERAGE(P10:P40)</f>
        <v>1</v>
      </c>
      <c r="Q42" s="90">
        <f t="shared" si="6"/>
        <v>50</v>
      </c>
      <c r="R42" s="88">
        <f t="shared" ref="R42:S42" si="7">SUM(R10:R40)</f>
        <v>1</v>
      </c>
      <c r="S42" s="90">
        <f t="shared" si="7"/>
        <v>3000</v>
      </c>
      <c r="T42" s="87">
        <f t="shared" ref="T42:U42" si="8">AVERAGE(T10:T40)</f>
        <v>0.3333333333</v>
      </c>
      <c r="U42" s="90">
        <f t="shared" si="8"/>
        <v>150</v>
      </c>
      <c r="V42" s="90">
        <f>SUM(V10:V40)</f>
        <v>2850</v>
      </c>
      <c r="W42" s="87">
        <f>AVERAGE(W10:W40)</f>
        <v>19</v>
      </c>
    </row>
    <row r="43" ht="12.75" customHeight="1">
      <c r="A43" s="1"/>
      <c r="B43" s="2"/>
      <c r="C43" s="1"/>
      <c r="D43" s="1"/>
      <c r="E43" s="1"/>
      <c r="F43" s="1"/>
      <c r="G43" s="1"/>
      <c r="H43" s="1"/>
      <c r="I43" s="1"/>
      <c r="J43" s="1"/>
      <c r="K43" s="1"/>
      <c r="L43" s="1"/>
      <c r="M43" s="1"/>
      <c r="N43" s="1"/>
      <c r="O43" s="1"/>
      <c r="P43" s="1"/>
      <c r="Q43" s="1"/>
      <c r="R43" s="1"/>
      <c r="S43" s="4"/>
      <c r="T43" s="1"/>
      <c r="U43" s="1"/>
      <c r="V43" s="1"/>
      <c r="W43" s="1"/>
      <c r="X43" s="1"/>
    </row>
    <row r="44" ht="12.75" customHeight="1">
      <c r="A44" s="91"/>
      <c r="B44" s="2"/>
      <c r="C44" s="1"/>
      <c r="D44" s="1"/>
      <c r="E44" s="1"/>
      <c r="F44" s="92"/>
      <c r="G44" s="1"/>
      <c r="H44" s="1"/>
      <c r="I44" s="1"/>
      <c r="J44" s="1"/>
      <c r="K44" s="1"/>
      <c r="L44" s="1"/>
      <c r="M44" s="1"/>
      <c r="N44" s="1"/>
      <c r="O44" s="1"/>
      <c r="P44" s="1"/>
      <c r="Q44" s="1"/>
      <c r="R44" s="1"/>
      <c r="S44" s="4"/>
      <c r="T44" s="1"/>
      <c r="U44" s="1"/>
      <c r="V44" s="1"/>
      <c r="W44" s="1"/>
      <c r="X44" s="1"/>
    </row>
    <row r="45" ht="12.75" customHeight="1">
      <c r="A45" s="91"/>
      <c r="B45" s="2"/>
      <c r="C45" s="1"/>
      <c r="D45" s="1"/>
      <c r="E45" s="1"/>
      <c r="F45" s="92"/>
      <c r="G45" s="1"/>
      <c r="H45" s="1"/>
      <c r="I45" s="1"/>
      <c r="J45" s="1"/>
      <c r="K45" s="1"/>
      <c r="L45" s="1"/>
      <c r="M45" s="1"/>
      <c r="N45" s="1"/>
      <c r="O45" s="1"/>
      <c r="P45" s="1"/>
      <c r="Q45" s="1"/>
      <c r="R45" s="1"/>
      <c r="S45" s="4"/>
      <c r="T45" s="1"/>
      <c r="U45" s="1"/>
      <c r="V45" s="1"/>
      <c r="W45" s="1"/>
      <c r="X45" s="1"/>
    </row>
    <row r="46" ht="12.75" customHeight="1">
      <c r="B46" s="93" t="s">
        <v>86</v>
      </c>
      <c r="C46" s="1"/>
      <c r="D46" s="1"/>
      <c r="E46" s="1"/>
      <c r="F46" s="92"/>
      <c r="G46" s="1"/>
      <c r="H46" s="1"/>
      <c r="I46" s="1"/>
      <c r="J46" s="1"/>
      <c r="K46" s="1"/>
      <c r="L46" s="1"/>
      <c r="M46" s="1"/>
      <c r="N46" s="1"/>
      <c r="O46" s="1"/>
      <c r="P46" s="1"/>
      <c r="Q46" s="1"/>
      <c r="R46" s="1"/>
      <c r="S46" s="4"/>
      <c r="T46" s="1"/>
      <c r="U46" s="1"/>
      <c r="V46" s="1"/>
      <c r="W46" s="1"/>
      <c r="X46" s="1"/>
    </row>
    <row r="47" ht="12.75" customHeight="1">
      <c r="A47" s="91"/>
      <c r="B47" s="2"/>
      <c r="C47" s="1"/>
      <c r="D47" s="1"/>
      <c r="E47" s="1"/>
      <c r="F47" s="92"/>
      <c r="G47" s="1"/>
      <c r="H47" s="1"/>
      <c r="I47" s="1"/>
      <c r="J47" s="1"/>
      <c r="K47" s="1"/>
      <c r="L47" s="1"/>
      <c r="M47" s="1"/>
      <c r="N47" s="1"/>
      <c r="O47" s="1"/>
      <c r="P47" s="1"/>
      <c r="Q47" s="1"/>
      <c r="R47" s="1"/>
      <c r="S47" s="4"/>
      <c r="T47" s="1"/>
      <c r="U47" s="1"/>
      <c r="V47" s="1"/>
      <c r="W47" s="1"/>
      <c r="X47" s="1"/>
    </row>
    <row r="48" ht="12.75" customHeight="1">
      <c r="A48" s="91"/>
      <c r="B48" s="2"/>
      <c r="C48" s="1"/>
      <c r="D48" s="1"/>
      <c r="E48" s="1"/>
      <c r="F48" s="92"/>
      <c r="G48" s="1"/>
      <c r="H48" s="1"/>
      <c r="I48" s="1"/>
      <c r="J48" s="1"/>
      <c r="K48" s="1"/>
      <c r="L48" s="1"/>
      <c r="M48" s="1"/>
      <c r="N48" s="1"/>
      <c r="O48" s="1"/>
      <c r="P48" s="1"/>
      <c r="Q48" s="1"/>
      <c r="R48" s="1"/>
      <c r="S48" s="4"/>
      <c r="T48" s="1"/>
      <c r="U48" s="1"/>
      <c r="V48" s="1"/>
      <c r="W48" s="1"/>
      <c r="X48" s="1"/>
    </row>
  </sheetData>
  <mergeCells count="2">
    <mergeCell ref="A41:A42"/>
    <mergeCell ref="X41:X42"/>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3.0"/>
    <col customWidth="1" min="2" max="2" width="12.14"/>
    <col customWidth="1" min="3" max="3" width="14.29"/>
    <col customWidth="1" min="4" max="8" width="8.71"/>
    <col customWidth="1" min="9" max="9" width="8.57"/>
    <col customWidth="1" min="10" max="11" width="8.71"/>
    <col customWidth="1" min="12" max="12" width="10.29"/>
    <col customWidth="1" min="13" max="16" width="8.71"/>
    <col customWidth="1" min="17" max="17" width="9.71"/>
    <col customWidth="1" min="18" max="18" width="9.14"/>
    <col customWidth="1" min="19" max="19" width="10.86"/>
    <col customWidth="1" min="20" max="23" width="8.71"/>
    <col customWidth="1" min="24" max="24" width="10.86"/>
  </cols>
  <sheetData>
    <row r="1" ht="12.75" customHeight="1">
      <c r="A1" s="1"/>
      <c r="B1" s="2"/>
      <c r="C1" s="1"/>
      <c r="D1" s="1"/>
      <c r="E1" s="1"/>
      <c r="F1" s="1"/>
      <c r="G1" s="1"/>
      <c r="H1" s="1"/>
      <c r="I1" s="1"/>
      <c r="J1" s="1"/>
      <c r="K1" s="1"/>
      <c r="L1" s="1"/>
      <c r="M1" s="1"/>
      <c r="N1" s="1"/>
      <c r="O1" s="1"/>
      <c r="P1" s="1"/>
      <c r="Q1" s="1"/>
      <c r="R1" s="1"/>
      <c r="S1" s="4"/>
      <c r="T1" s="1"/>
      <c r="U1" s="1"/>
      <c r="V1" s="1"/>
      <c r="W1" s="1"/>
      <c r="X1" s="1"/>
    </row>
    <row r="2" ht="12.75" customHeight="1">
      <c r="A2" s="1"/>
      <c r="B2" s="2"/>
      <c r="C2" s="1"/>
      <c r="D2" s="1"/>
      <c r="E2" s="1"/>
      <c r="F2" s="1"/>
      <c r="G2" s="1"/>
      <c r="H2" s="1"/>
      <c r="I2" s="1"/>
      <c r="J2" s="1"/>
      <c r="K2" s="1"/>
      <c r="L2" s="1"/>
      <c r="M2" s="1"/>
      <c r="N2" s="1"/>
      <c r="O2" s="1"/>
      <c r="P2" s="1"/>
      <c r="Q2" s="1"/>
      <c r="R2" s="1"/>
      <c r="S2" s="4"/>
      <c r="T2" s="1"/>
      <c r="U2" s="1"/>
      <c r="V2" s="1"/>
      <c r="W2" s="1"/>
      <c r="X2" s="1"/>
    </row>
    <row r="3" ht="12.75" customHeight="1">
      <c r="A3" s="1"/>
      <c r="B3" s="2"/>
      <c r="C3" s="1"/>
      <c r="E3" s="1"/>
      <c r="F3" s="6"/>
      <c r="G3" s="1"/>
      <c r="H3" s="1"/>
      <c r="I3" s="1"/>
      <c r="J3" s="1"/>
      <c r="K3" s="1"/>
      <c r="L3" s="1"/>
      <c r="M3" s="1"/>
      <c r="N3" s="1"/>
      <c r="O3" s="1"/>
      <c r="P3" s="1"/>
      <c r="Q3" s="1"/>
      <c r="R3" s="1"/>
      <c r="S3" s="4"/>
      <c r="T3" s="1"/>
      <c r="U3" s="1"/>
      <c r="V3" s="1"/>
      <c r="W3" s="1"/>
      <c r="X3" s="1"/>
    </row>
    <row r="4" ht="12.75" customHeight="1">
      <c r="A4" s="1"/>
      <c r="B4" s="2"/>
      <c r="C4" s="1"/>
      <c r="D4" s="6" t="s">
        <v>0</v>
      </c>
      <c r="E4" s="1"/>
      <c r="F4" s="6"/>
      <c r="G4" s="1"/>
      <c r="H4" s="1"/>
      <c r="I4" s="1"/>
      <c r="J4" s="1"/>
      <c r="K4" s="1"/>
      <c r="L4" s="1"/>
      <c r="M4" s="1"/>
      <c r="N4" s="1"/>
      <c r="O4" s="1"/>
      <c r="P4" s="1"/>
      <c r="Q4" s="1"/>
      <c r="R4" s="1"/>
      <c r="S4" s="4"/>
      <c r="T4" s="1"/>
      <c r="U4" s="1"/>
      <c r="V4" s="1"/>
      <c r="W4" s="1"/>
      <c r="X4" s="1"/>
    </row>
    <row r="5" ht="12.75" customHeight="1">
      <c r="A5" s="1"/>
      <c r="B5" s="2"/>
      <c r="C5" s="1"/>
      <c r="D5" s="1"/>
      <c r="E5" s="1"/>
      <c r="F5" s="6"/>
      <c r="G5" s="7"/>
      <c r="H5" s="8"/>
      <c r="I5" s="8"/>
      <c r="J5" s="8"/>
      <c r="K5" s="8"/>
      <c r="L5" s="8"/>
      <c r="M5" s="8"/>
      <c r="N5" s="8"/>
      <c r="O5" s="8"/>
      <c r="P5" s="8"/>
      <c r="Q5" s="8"/>
      <c r="R5" s="8"/>
      <c r="S5" s="9"/>
      <c r="T5" s="8"/>
      <c r="U5" s="8"/>
      <c r="V5" s="8"/>
      <c r="W5" s="8"/>
      <c r="X5" s="8"/>
    </row>
    <row r="6" ht="12.75" customHeight="1">
      <c r="A6" s="1"/>
      <c r="B6" s="2"/>
      <c r="C6" s="1"/>
      <c r="D6" s="1"/>
      <c r="E6" s="1"/>
      <c r="F6" s="6"/>
      <c r="G6" s="7"/>
      <c r="H6" s="8"/>
      <c r="I6" s="8"/>
      <c r="J6" s="8"/>
      <c r="K6" s="8"/>
      <c r="L6" s="8"/>
      <c r="M6" s="8"/>
      <c r="N6" s="8"/>
      <c r="O6" s="8"/>
      <c r="P6" s="8"/>
      <c r="Q6" s="8"/>
      <c r="R6" s="8"/>
      <c r="S6" s="9"/>
      <c r="T6" s="8"/>
      <c r="U6" s="8"/>
      <c r="V6" s="8"/>
      <c r="W6" s="8"/>
      <c r="X6" s="8"/>
    </row>
    <row r="7" ht="12.75" customHeight="1">
      <c r="A7" s="6" t="s">
        <v>1</v>
      </c>
      <c r="B7" s="11"/>
      <c r="C7" s="1"/>
      <c r="D7" s="1"/>
      <c r="E7" s="1"/>
      <c r="F7" s="12"/>
      <c r="G7" s="1"/>
      <c r="H7" s="1"/>
      <c r="I7" s="1"/>
      <c r="J7" s="1"/>
      <c r="K7" s="1"/>
      <c r="L7" s="1"/>
      <c r="M7" s="1"/>
      <c r="N7" s="1"/>
      <c r="O7" s="1"/>
      <c r="P7" s="1"/>
      <c r="Q7" s="1"/>
      <c r="R7" s="1"/>
      <c r="S7" s="4"/>
      <c r="T7" s="1"/>
      <c r="U7" s="1"/>
      <c r="V7" s="1"/>
      <c r="W7" s="1"/>
      <c r="X7" s="1"/>
    </row>
    <row r="8" ht="12.75" customHeight="1">
      <c r="A8" s="1"/>
      <c r="B8" s="2"/>
      <c r="C8" s="1"/>
      <c r="D8" s="1"/>
      <c r="E8" s="1"/>
      <c r="F8" s="1"/>
      <c r="G8" s="1"/>
      <c r="H8" s="1"/>
      <c r="I8" s="1"/>
      <c r="J8" s="1"/>
      <c r="K8" s="1"/>
      <c r="L8" s="1"/>
      <c r="M8" s="1"/>
      <c r="N8" s="1"/>
      <c r="O8" s="1"/>
      <c r="P8" s="1"/>
      <c r="Q8" s="1"/>
      <c r="R8" s="1"/>
      <c r="S8" s="4"/>
      <c r="T8" s="1"/>
      <c r="U8" s="1"/>
      <c r="V8" s="1"/>
      <c r="W8" s="1"/>
      <c r="X8" s="1"/>
    </row>
    <row r="9" ht="12.75" customHeight="1">
      <c r="A9" s="14" t="s">
        <v>3</v>
      </c>
      <c r="B9" s="16" t="s">
        <v>4</v>
      </c>
      <c r="C9" s="14" t="s">
        <v>6</v>
      </c>
      <c r="D9" s="14" t="s">
        <v>7</v>
      </c>
      <c r="E9" s="14" t="s">
        <v>8</v>
      </c>
      <c r="F9" s="14" t="s">
        <v>9</v>
      </c>
      <c r="G9" s="14" t="s">
        <v>10</v>
      </c>
      <c r="H9" s="14" t="s">
        <v>11</v>
      </c>
      <c r="I9" s="14" t="s">
        <v>12</v>
      </c>
      <c r="J9" s="14" t="s">
        <v>13</v>
      </c>
      <c r="K9" s="14" t="s">
        <v>14</v>
      </c>
      <c r="L9" s="14" t="s">
        <v>15</v>
      </c>
      <c r="M9" s="14" t="s">
        <v>17</v>
      </c>
      <c r="N9" s="14" t="s">
        <v>18</v>
      </c>
      <c r="O9" s="14" t="s">
        <v>19</v>
      </c>
      <c r="P9" s="14" t="s">
        <v>20</v>
      </c>
      <c r="Q9" s="14" t="s">
        <v>21</v>
      </c>
      <c r="R9" s="14" t="s">
        <v>22</v>
      </c>
      <c r="S9" s="21" t="s">
        <v>23</v>
      </c>
      <c r="T9" s="14" t="s">
        <v>25</v>
      </c>
      <c r="U9" s="14" t="s">
        <v>26</v>
      </c>
      <c r="V9" s="14" t="s">
        <v>27</v>
      </c>
      <c r="W9" s="14" t="s">
        <v>28</v>
      </c>
      <c r="X9" s="14" t="s">
        <v>29</v>
      </c>
    </row>
    <row r="10" ht="12.75" customHeight="1">
      <c r="A10" s="24">
        <v>42736.0</v>
      </c>
      <c r="B10" s="26">
        <v>150.0</v>
      </c>
      <c r="C10" s="28">
        <v>8231.0</v>
      </c>
      <c r="D10" s="30">
        <v>5.0</v>
      </c>
      <c r="E10" s="34">
        <f>SUM(B10)/(C10/1000)</f>
        <v>18.22378812</v>
      </c>
      <c r="F10" s="35">
        <v>43.0</v>
      </c>
      <c r="G10" s="38">
        <f>SUM(F10/C10)</f>
        <v>0.005224152594</v>
      </c>
      <c r="H10" s="34">
        <f>SUM(B10/F10)</f>
        <v>3.488372093</v>
      </c>
      <c r="I10" s="40">
        <v>11.0</v>
      </c>
      <c r="J10" s="42">
        <f>SUM(I10/F10)</f>
        <v>0.2558139535</v>
      </c>
      <c r="K10" s="34">
        <f>SUM(B10/I10)</f>
        <v>13.63636364</v>
      </c>
      <c r="L10" s="30">
        <v>3.0</v>
      </c>
      <c r="M10" s="38">
        <f>SUM(L10/I10)</f>
        <v>0.2727272727</v>
      </c>
      <c r="N10" s="44">
        <f>SUM(B10/L10)</f>
        <v>50</v>
      </c>
      <c r="O10" s="30">
        <v>3.0</v>
      </c>
      <c r="P10" s="42">
        <f>SUM(O10/L10)</f>
        <v>1</v>
      </c>
      <c r="Q10" s="48">
        <f>SUM(B10/O10)</f>
        <v>50</v>
      </c>
      <c r="R10" s="40">
        <v>1.0</v>
      </c>
      <c r="S10" s="51">
        <v>3000.0</v>
      </c>
      <c r="T10" s="42">
        <f>SUM(R10/O10)</f>
        <v>0.3333333333</v>
      </c>
      <c r="U10" s="48">
        <f>SUM(B10/R10)</f>
        <v>150</v>
      </c>
      <c r="V10" s="44">
        <f>SUM(S10-B10)</f>
        <v>2850</v>
      </c>
      <c r="W10" s="42">
        <f>SUM(V10/B10)</f>
        <v>19</v>
      </c>
      <c r="X10" s="53" t="s">
        <v>82</v>
      </c>
    </row>
    <row r="11" ht="12.75" customHeight="1">
      <c r="A11" s="24">
        <v>42737.0</v>
      </c>
      <c r="B11" s="54"/>
      <c r="C11" s="28"/>
      <c r="D11" s="30"/>
      <c r="E11" s="34"/>
      <c r="F11" s="56"/>
      <c r="G11" s="38"/>
      <c r="H11" s="34"/>
      <c r="I11" s="57"/>
      <c r="J11" s="42"/>
      <c r="K11" s="34"/>
      <c r="L11" s="30"/>
      <c r="M11" s="38"/>
      <c r="N11" s="44"/>
      <c r="O11" s="30"/>
      <c r="P11" s="42"/>
      <c r="Q11" s="58"/>
      <c r="R11" s="57"/>
      <c r="S11" s="59"/>
      <c r="T11" s="42"/>
      <c r="U11" s="58"/>
      <c r="V11" s="58"/>
      <c r="W11" s="42"/>
      <c r="X11" s="53" t="s">
        <v>82</v>
      </c>
    </row>
    <row r="12" ht="12.75" customHeight="1">
      <c r="A12" s="24">
        <v>42738.0</v>
      </c>
      <c r="B12" s="54"/>
      <c r="C12" s="28"/>
      <c r="D12" s="30"/>
      <c r="E12" s="34"/>
      <c r="F12" s="56"/>
      <c r="G12" s="38"/>
      <c r="H12" s="34"/>
      <c r="I12" s="57"/>
      <c r="J12" s="42"/>
      <c r="K12" s="34"/>
      <c r="L12" s="30"/>
      <c r="M12" s="38"/>
      <c r="N12" s="44"/>
      <c r="O12" s="30"/>
      <c r="P12" s="42"/>
      <c r="Q12" s="58"/>
      <c r="R12" s="57"/>
      <c r="S12" s="59"/>
      <c r="T12" s="42"/>
      <c r="U12" s="58"/>
      <c r="V12" s="58"/>
      <c r="W12" s="42"/>
      <c r="X12" s="53" t="s">
        <v>82</v>
      </c>
    </row>
    <row r="13" ht="12.75" customHeight="1">
      <c r="A13" s="24">
        <v>42739.0</v>
      </c>
      <c r="B13" s="54"/>
      <c r="C13" s="28"/>
      <c r="D13" s="30"/>
      <c r="E13" s="34"/>
      <c r="F13" s="56"/>
      <c r="G13" s="38"/>
      <c r="H13" s="34"/>
      <c r="I13" s="57"/>
      <c r="J13" s="42"/>
      <c r="K13" s="34"/>
      <c r="L13" s="30"/>
      <c r="M13" s="38"/>
      <c r="N13" s="44"/>
      <c r="O13" s="30"/>
      <c r="P13" s="42"/>
      <c r="Q13" s="58"/>
      <c r="R13" s="57"/>
      <c r="S13" s="59"/>
      <c r="T13" s="42"/>
      <c r="U13" s="58"/>
      <c r="V13" s="58"/>
      <c r="W13" s="42"/>
      <c r="X13" s="62">
        <f>SUM(W10:W13)/4</f>
        <v>4.75</v>
      </c>
    </row>
    <row r="14" ht="12.75" customHeight="1">
      <c r="A14" s="24">
        <v>42740.0</v>
      </c>
      <c r="B14" s="54"/>
      <c r="C14" s="28"/>
      <c r="D14" s="30"/>
      <c r="E14" s="34"/>
      <c r="F14" s="56"/>
      <c r="G14" s="38"/>
      <c r="H14" s="34"/>
      <c r="I14" s="57"/>
      <c r="J14" s="42"/>
      <c r="K14" s="34"/>
      <c r="L14" s="30"/>
      <c r="M14" s="38"/>
      <c r="N14" s="44"/>
      <c r="O14" s="30"/>
      <c r="P14" s="42"/>
      <c r="Q14" s="58"/>
      <c r="R14" s="57"/>
      <c r="S14" s="59"/>
      <c r="T14" s="42"/>
      <c r="U14" s="58"/>
      <c r="V14" s="58"/>
      <c r="W14" s="42"/>
      <c r="X14" s="62"/>
    </row>
    <row r="15" ht="12.75" customHeight="1">
      <c r="A15" s="24">
        <v>42741.0</v>
      </c>
      <c r="B15" s="54"/>
      <c r="C15" s="28"/>
      <c r="D15" s="30"/>
      <c r="E15" s="34"/>
      <c r="F15" s="56"/>
      <c r="G15" s="38"/>
      <c r="H15" s="34"/>
      <c r="I15" s="57"/>
      <c r="J15" s="42"/>
      <c r="K15" s="34"/>
      <c r="L15" s="30"/>
      <c r="M15" s="38"/>
      <c r="N15" s="44"/>
      <c r="O15" s="30"/>
      <c r="P15" s="42"/>
      <c r="Q15" s="58"/>
      <c r="R15" s="57"/>
      <c r="S15" s="59"/>
      <c r="T15" s="42"/>
      <c r="U15" s="58"/>
      <c r="V15" s="58"/>
      <c r="W15" s="42"/>
      <c r="X15" s="62"/>
    </row>
    <row r="16" ht="12.75" customHeight="1">
      <c r="A16" s="24">
        <v>42742.0</v>
      </c>
      <c r="B16" s="54"/>
      <c r="C16" s="28"/>
      <c r="D16" s="30"/>
      <c r="E16" s="34"/>
      <c r="F16" s="56"/>
      <c r="G16" s="38"/>
      <c r="H16" s="34"/>
      <c r="I16" s="57"/>
      <c r="J16" s="42"/>
      <c r="K16" s="34"/>
      <c r="L16" s="30"/>
      <c r="M16" s="38"/>
      <c r="N16" s="44"/>
      <c r="O16" s="30"/>
      <c r="P16" s="42"/>
      <c r="Q16" s="58"/>
      <c r="R16" s="57"/>
      <c r="S16" s="59"/>
      <c r="T16" s="42"/>
      <c r="U16" s="58"/>
      <c r="V16" s="58"/>
      <c r="W16" s="42"/>
      <c r="X16" s="62"/>
    </row>
    <row r="17" ht="12.75" customHeight="1">
      <c r="A17" s="24">
        <v>42743.0</v>
      </c>
      <c r="B17" s="54"/>
      <c r="C17" s="28"/>
      <c r="D17" s="30"/>
      <c r="E17" s="34"/>
      <c r="F17" s="56"/>
      <c r="G17" s="38"/>
      <c r="H17" s="34"/>
      <c r="I17" s="57"/>
      <c r="J17" s="42"/>
      <c r="K17" s="34"/>
      <c r="L17" s="30"/>
      <c r="M17" s="38"/>
      <c r="N17" s="44"/>
      <c r="O17" s="30"/>
      <c r="P17" s="42"/>
      <c r="Q17" s="58"/>
      <c r="R17" s="57"/>
      <c r="S17" s="59"/>
      <c r="T17" s="42"/>
      <c r="U17" s="58"/>
      <c r="V17" s="58"/>
      <c r="W17" s="42"/>
      <c r="X17" s="62"/>
    </row>
    <row r="18" ht="12.75" customHeight="1">
      <c r="A18" s="24">
        <v>42744.0</v>
      </c>
      <c r="B18" s="54"/>
      <c r="C18" s="28"/>
      <c r="D18" s="30"/>
      <c r="E18" s="34"/>
      <c r="F18" s="56"/>
      <c r="G18" s="38"/>
      <c r="H18" s="34"/>
      <c r="I18" s="57"/>
      <c r="J18" s="42"/>
      <c r="K18" s="34"/>
      <c r="L18" s="30"/>
      <c r="M18" s="38"/>
      <c r="N18" s="44"/>
      <c r="O18" s="30"/>
      <c r="P18" s="42"/>
      <c r="Q18" s="58"/>
      <c r="R18" s="57"/>
      <c r="S18" s="59"/>
      <c r="T18" s="42"/>
      <c r="U18" s="58"/>
      <c r="V18" s="58"/>
      <c r="W18" s="42"/>
      <c r="X18" s="62"/>
    </row>
    <row r="19" ht="12.75" customHeight="1">
      <c r="A19" s="24">
        <v>42745.0</v>
      </c>
      <c r="B19" s="54"/>
      <c r="C19" s="28"/>
      <c r="D19" s="30"/>
      <c r="E19" s="34"/>
      <c r="F19" s="56"/>
      <c r="G19" s="38"/>
      <c r="H19" s="34"/>
      <c r="I19" s="57"/>
      <c r="J19" s="42"/>
      <c r="K19" s="34"/>
      <c r="L19" s="30"/>
      <c r="M19" s="38"/>
      <c r="N19" s="44"/>
      <c r="O19" s="30"/>
      <c r="P19" s="42"/>
      <c r="Q19" s="58"/>
      <c r="R19" s="57"/>
      <c r="S19" s="59"/>
      <c r="T19" s="42"/>
      <c r="U19" s="58"/>
      <c r="V19" s="58"/>
      <c r="W19" s="42"/>
      <c r="X19" s="62"/>
    </row>
    <row r="20" ht="12.75" customHeight="1">
      <c r="A20" s="24">
        <v>42746.0</v>
      </c>
      <c r="B20" s="54"/>
      <c r="C20" s="28"/>
      <c r="D20" s="30"/>
      <c r="E20" s="34"/>
      <c r="F20" s="56"/>
      <c r="G20" s="38"/>
      <c r="H20" s="34"/>
      <c r="I20" s="57"/>
      <c r="J20" s="42"/>
      <c r="K20" s="34"/>
      <c r="L20" s="30"/>
      <c r="M20" s="38"/>
      <c r="N20" s="44"/>
      <c r="O20" s="30"/>
      <c r="P20" s="42"/>
      <c r="Q20" s="58"/>
      <c r="R20" s="57"/>
      <c r="S20" s="59"/>
      <c r="T20" s="42"/>
      <c r="U20" s="58"/>
      <c r="V20" s="58"/>
      <c r="W20" s="42"/>
      <c r="X20" s="42"/>
    </row>
    <row r="21" ht="12.75" customHeight="1">
      <c r="A21" s="24">
        <v>42747.0</v>
      </c>
      <c r="B21" s="54"/>
      <c r="C21" s="28"/>
      <c r="D21" s="30"/>
      <c r="E21" s="34"/>
      <c r="F21" s="56"/>
      <c r="G21" s="38"/>
      <c r="H21" s="34"/>
      <c r="I21" s="57"/>
      <c r="J21" s="42"/>
      <c r="K21" s="34"/>
      <c r="L21" s="30"/>
      <c r="M21" s="38"/>
      <c r="N21" s="44"/>
      <c r="O21" s="30"/>
      <c r="P21" s="42"/>
      <c r="Q21" s="58"/>
      <c r="R21" s="57"/>
      <c r="S21" s="59"/>
      <c r="T21" s="42"/>
      <c r="U21" s="58"/>
      <c r="V21" s="58"/>
      <c r="W21" s="42"/>
      <c r="X21" s="62"/>
    </row>
    <row r="22" ht="12.75" customHeight="1">
      <c r="A22" s="24">
        <v>42748.0</v>
      </c>
      <c r="B22" s="54"/>
      <c r="C22" s="28"/>
      <c r="D22" s="30"/>
      <c r="E22" s="34"/>
      <c r="F22" s="56"/>
      <c r="G22" s="38"/>
      <c r="H22" s="34"/>
      <c r="I22" s="57"/>
      <c r="J22" s="42"/>
      <c r="K22" s="34"/>
      <c r="L22" s="30"/>
      <c r="M22" s="38"/>
      <c r="N22" s="44"/>
      <c r="O22" s="30"/>
      <c r="P22" s="42"/>
      <c r="Q22" s="58"/>
      <c r="R22" s="57"/>
      <c r="S22" s="59"/>
      <c r="T22" s="42"/>
      <c r="U22" s="58"/>
      <c r="V22" s="58"/>
      <c r="W22" s="42"/>
      <c r="X22" s="62"/>
    </row>
    <row r="23" ht="12.75" customHeight="1">
      <c r="A23" s="24">
        <v>42749.0</v>
      </c>
      <c r="B23" s="54"/>
      <c r="C23" s="28"/>
      <c r="D23" s="30"/>
      <c r="E23" s="34"/>
      <c r="F23" s="56"/>
      <c r="G23" s="38"/>
      <c r="H23" s="34"/>
      <c r="I23" s="57"/>
      <c r="J23" s="42"/>
      <c r="K23" s="34"/>
      <c r="L23" s="30"/>
      <c r="M23" s="38"/>
      <c r="N23" s="44"/>
      <c r="O23" s="30"/>
      <c r="P23" s="42"/>
      <c r="Q23" s="58"/>
      <c r="R23" s="57"/>
      <c r="S23" s="65"/>
      <c r="T23" s="42"/>
      <c r="U23" s="58"/>
      <c r="V23" s="58"/>
      <c r="W23" s="42"/>
      <c r="X23" s="62"/>
    </row>
    <row r="24" ht="12.75" customHeight="1">
      <c r="A24" s="24">
        <v>42750.0</v>
      </c>
      <c r="B24" s="54"/>
      <c r="C24" s="28"/>
      <c r="D24" s="30"/>
      <c r="E24" s="34"/>
      <c r="F24" s="56"/>
      <c r="G24" s="38"/>
      <c r="H24" s="34"/>
      <c r="I24" s="57"/>
      <c r="J24" s="42"/>
      <c r="K24" s="34"/>
      <c r="L24" s="30"/>
      <c r="M24" s="38"/>
      <c r="N24" s="44"/>
      <c r="O24" s="30"/>
      <c r="P24" s="42"/>
      <c r="Q24" s="58"/>
      <c r="R24" s="67"/>
      <c r="S24" s="65"/>
      <c r="T24" s="42"/>
      <c r="U24" s="58"/>
      <c r="V24" s="58"/>
      <c r="W24" s="42"/>
      <c r="X24" s="62"/>
    </row>
    <row r="25" ht="12.75" customHeight="1">
      <c r="A25" s="24">
        <v>42751.0</v>
      </c>
      <c r="B25" s="54"/>
      <c r="C25" s="28"/>
      <c r="D25" s="30"/>
      <c r="E25" s="34"/>
      <c r="F25" s="56"/>
      <c r="G25" s="38"/>
      <c r="H25" s="34"/>
      <c r="I25" s="57"/>
      <c r="J25" s="42"/>
      <c r="K25" s="34"/>
      <c r="L25" s="30"/>
      <c r="M25" s="38"/>
      <c r="N25" s="44"/>
      <c r="O25" s="30"/>
      <c r="P25" s="42"/>
      <c r="Q25" s="58"/>
      <c r="R25" s="68"/>
      <c r="S25" s="65"/>
      <c r="T25" s="42"/>
      <c r="U25" s="58"/>
      <c r="V25" s="58"/>
      <c r="W25" s="42"/>
      <c r="X25" s="62"/>
    </row>
    <row r="26" ht="12.75" customHeight="1">
      <c r="A26" s="24">
        <v>42752.0</v>
      </c>
      <c r="B26" s="54"/>
      <c r="C26" s="28"/>
      <c r="D26" s="30"/>
      <c r="E26" s="34"/>
      <c r="F26" s="56"/>
      <c r="G26" s="38"/>
      <c r="H26" s="34"/>
      <c r="I26" s="57"/>
      <c r="J26" s="42"/>
      <c r="K26" s="34"/>
      <c r="L26" s="30"/>
      <c r="M26" s="38"/>
      <c r="N26" s="44"/>
      <c r="O26" s="30"/>
      <c r="P26" s="42"/>
      <c r="Q26" s="58"/>
      <c r="R26" s="68"/>
      <c r="S26" s="65"/>
      <c r="T26" s="42"/>
      <c r="U26" s="58"/>
      <c r="V26" s="58"/>
      <c r="W26" s="42"/>
      <c r="X26" s="62"/>
    </row>
    <row r="27" ht="12.75" customHeight="1">
      <c r="A27" s="24">
        <v>42753.0</v>
      </c>
      <c r="B27" s="54"/>
      <c r="C27" s="28"/>
      <c r="D27" s="30"/>
      <c r="E27" s="34"/>
      <c r="F27" s="56"/>
      <c r="G27" s="38"/>
      <c r="H27" s="34"/>
      <c r="I27" s="57"/>
      <c r="J27" s="42"/>
      <c r="K27" s="34"/>
      <c r="L27" s="30"/>
      <c r="M27" s="38"/>
      <c r="N27" s="44"/>
      <c r="O27" s="30"/>
      <c r="P27" s="42"/>
      <c r="Q27" s="58"/>
      <c r="R27" s="68"/>
      <c r="S27" s="65"/>
      <c r="T27" s="42"/>
      <c r="U27" s="58"/>
      <c r="V27" s="58"/>
      <c r="W27" s="42"/>
      <c r="X27" s="62"/>
    </row>
    <row r="28" ht="12.75" customHeight="1">
      <c r="A28" s="24">
        <v>42754.0</v>
      </c>
      <c r="B28" s="54"/>
      <c r="C28" s="28"/>
      <c r="D28" s="30"/>
      <c r="E28" s="34"/>
      <c r="F28" s="56"/>
      <c r="G28" s="38"/>
      <c r="H28" s="34"/>
      <c r="I28" s="57"/>
      <c r="J28" s="42"/>
      <c r="K28" s="34"/>
      <c r="L28" s="30"/>
      <c r="M28" s="38"/>
      <c r="N28" s="44"/>
      <c r="O28" s="30"/>
      <c r="P28" s="42"/>
      <c r="Q28" s="58"/>
      <c r="R28" s="68"/>
      <c r="S28" s="65"/>
      <c r="T28" s="42"/>
      <c r="U28" s="58"/>
      <c r="V28" s="58"/>
      <c r="W28" s="42"/>
      <c r="X28" s="62"/>
    </row>
    <row r="29" ht="12.75" customHeight="1">
      <c r="A29" s="24">
        <v>42755.0</v>
      </c>
      <c r="B29" s="54"/>
      <c r="C29" s="28"/>
      <c r="D29" s="30"/>
      <c r="E29" s="34"/>
      <c r="F29" s="56"/>
      <c r="G29" s="38"/>
      <c r="H29" s="34"/>
      <c r="I29" s="57"/>
      <c r="J29" s="42"/>
      <c r="K29" s="34"/>
      <c r="L29" s="30"/>
      <c r="M29" s="38"/>
      <c r="N29" s="44"/>
      <c r="O29" s="30"/>
      <c r="P29" s="42"/>
      <c r="Q29" s="58"/>
      <c r="R29" s="68"/>
      <c r="S29" s="65"/>
      <c r="T29" s="42"/>
      <c r="U29" s="58"/>
      <c r="V29" s="58"/>
      <c r="W29" s="42"/>
      <c r="X29" s="62"/>
    </row>
    <row r="30" ht="12.75" customHeight="1">
      <c r="A30" s="24">
        <v>42756.0</v>
      </c>
      <c r="B30" s="54"/>
      <c r="C30" s="28"/>
      <c r="D30" s="30"/>
      <c r="E30" s="34"/>
      <c r="F30" s="56"/>
      <c r="G30" s="38"/>
      <c r="H30" s="34"/>
      <c r="I30" s="57"/>
      <c r="J30" s="42"/>
      <c r="K30" s="34"/>
      <c r="L30" s="30"/>
      <c r="M30" s="38"/>
      <c r="N30" s="44"/>
      <c r="O30" s="30"/>
      <c r="P30" s="42"/>
      <c r="Q30" s="58"/>
      <c r="R30" s="68"/>
      <c r="S30" s="65"/>
      <c r="T30" s="42"/>
      <c r="U30" s="58"/>
      <c r="V30" s="58"/>
      <c r="W30" s="42"/>
      <c r="X30" s="62"/>
    </row>
    <row r="31" ht="12.75" customHeight="1">
      <c r="A31" s="24">
        <v>42757.0</v>
      </c>
      <c r="B31" s="54"/>
      <c r="C31" s="28"/>
      <c r="D31" s="30"/>
      <c r="E31" s="34"/>
      <c r="F31" s="56"/>
      <c r="G31" s="38"/>
      <c r="H31" s="34"/>
      <c r="I31" s="57"/>
      <c r="J31" s="42"/>
      <c r="K31" s="34"/>
      <c r="L31" s="30"/>
      <c r="M31" s="38"/>
      <c r="N31" s="44"/>
      <c r="O31" s="30"/>
      <c r="P31" s="42"/>
      <c r="Q31" s="58"/>
      <c r="R31" s="68"/>
      <c r="S31" s="65"/>
      <c r="T31" s="42"/>
      <c r="U31" s="58"/>
      <c r="V31" s="58"/>
      <c r="W31" s="42"/>
      <c r="X31" s="62"/>
    </row>
    <row r="32" ht="12.75" customHeight="1">
      <c r="A32" s="24">
        <v>42758.0</v>
      </c>
      <c r="B32" s="54"/>
      <c r="C32" s="28"/>
      <c r="D32" s="30"/>
      <c r="E32" s="34"/>
      <c r="F32" s="56"/>
      <c r="G32" s="38"/>
      <c r="H32" s="34"/>
      <c r="I32" s="57"/>
      <c r="J32" s="42"/>
      <c r="K32" s="34"/>
      <c r="L32" s="30"/>
      <c r="M32" s="38"/>
      <c r="N32" s="44"/>
      <c r="O32" s="30"/>
      <c r="P32" s="42"/>
      <c r="Q32" s="58"/>
      <c r="R32" s="57"/>
      <c r="S32" s="65"/>
      <c r="T32" s="42"/>
      <c r="U32" s="58"/>
      <c r="V32" s="58"/>
      <c r="W32" s="42"/>
      <c r="X32" s="62"/>
    </row>
    <row r="33" ht="12.75" customHeight="1">
      <c r="A33" s="24">
        <v>42759.0</v>
      </c>
      <c r="B33" s="54"/>
      <c r="C33" s="28"/>
      <c r="D33" s="30"/>
      <c r="E33" s="34"/>
      <c r="F33" s="56"/>
      <c r="G33" s="38"/>
      <c r="H33" s="34"/>
      <c r="I33" s="57"/>
      <c r="J33" s="42"/>
      <c r="K33" s="34"/>
      <c r="L33" s="30"/>
      <c r="M33" s="38"/>
      <c r="N33" s="44"/>
      <c r="O33" s="30"/>
      <c r="P33" s="42"/>
      <c r="Q33" s="58"/>
      <c r="R33" s="57"/>
      <c r="S33" s="65"/>
      <c r="T33" s="42"/>
      <c r="U33" s="58"/>
      <c r="V33" s="58"/>
      <c r="W33" s="42"/>
      <c r="X33" s="62"/>
    </row>
    <row r="34" ht="12.75" customHeight="1">
      <c r="A34" s="24">
        <v>42760.0</v>
      </c>
      <c r="B34" s="54"/>
      <c r="C34" s="28"/>
      <c r="D34" s="30"/>
      <c r="E34" s="34"/>
      <c r="F34" s="56"/>
      <c r="G34" s="38"/>
      <c r="H34" s="34"/>
      <c r="I34" s="57"/>
      <c r="J34" s="42"/>
      <c r="K34" s="34"/>
      <c r="L34" s="30"/>
      <c r="M34" s="38"/>
      <c r="N34" s="44"/>
      <c r="O34" s="30"/>
      <c r="P34" s="42"/>
      <c r="Q34" s="58"/>
      <c r="R34" s="57"/>
      <c r="S34" s="70"/>
      <c r="T34" s="42"/>
      <c r="U34" s="58"/>
      <c r="V34" s="58"/>
      <c r="W34" s="42"/>
      <c r="X34" s="62"/>
    </row>
    <row r="35" ht="12.75" customHeight="1">
      <c r="A35" s="24">
        <v>42761.0</v>
      </c>
      <c r="B35" s="54"/>
      <c r="C35" s="28"/>
      <c r="D35" s="30"/>
      <c r="E35" s="34"/>
      <c r="F35" s="56"/>
      <c r="G35" s="38"/>
      <c r="H35" s="34"/>
      <c r="I35" s="57"/>
      <c r="J35" s="42"/>
      <c r="K35" s="34"/>
      <c r="L35" s="30"/>
      <c r="M35" s="38"/>
      <c r="N35" s="44"/>
      <c r="O35" s="30"/>
      <c r="P35" s="42"/>
      <c r="Q35" s="58"/>
      <c r="R35" s="57"/>
      <c r="S35" s="70"/>
      <c r="T35" s="42"/>
      <c r="U35" s="58"/>
      <c r="V35" s="58"/>
      <c r="W35" s="42"/>
      <c r="X35" s="62"/>
    </row>
    <row r="36" ht="12.75" customHeight="1">
      <c r="A36" s="24">
        <v>42762.0</v>
      </c>
      <c r="B36" s="54"/>
      <c r="C36" s="28"/>
      <c r="D36" s="30"/>
      <c r="E36" s="34"/>
      <c r="F36" s="56"/>
      <c r="G36" s="38"/>
      <c r="H36" s="34"/>
      <c r="I36" s="57"/>
      <c r="J36" s="42"/>
      <c r="K36" s="34"/>
      <c r="L36" s="30"/>
      <c r="M36" s="38"/>
      <c r="N36" s="44"/>
      <c r="O36" s="30"/>
      <c r="P36" s="42"/>
      <c r="Q36" s="58"/>
      <c r="R36" s="57"/>
      <c r="S36" s="70"/>
      <c r="T36" s="42"/>
      <c r="U36" s="58"/>
      <c r="V36" s="58"/>
      <c r="W36" s="42"/>
      <c r="X36" s="62"/>
    </row>
    <row r="37" ht="12.75" customHeight="1">
      <c r="A37" s="24">
        <v>42763.0</v>
      </c>
      <c r="B37" s="54"/>
      <c r="C37" s="28"/>
      <c r="D37" s="30"/>
      <c r="E37" s="34"/>
      <c r="F37" s="56"/>
      <c r="G37" s="38"/>
      <c r="H37" s="34"/>
      <c r="I37" s="57"/>
      <c r="J37" s="42"/>
      <c r="K37" s="34"/>
      <c r="L37" s="30"/>
      <c r="M37" s="38"/>
      <c r="N37" s="44"/>
      <c r="O37" s="30"/>
      <c r="P37" s="42"/>
      <c r="Q37" s="58"/>
      <c r="R37" s="57"/>
      <c r="S37" s="71"/>
      <c r="T37" s="42"/>
      <c r="U37" s="58"/>
      <c r="V37" s="58"/>
      <c r="W37" s="42"/>
      <c r="X37" s="62"/>
    </row>
    <row r="38" ht="12.75" customHeight="1">
      <c r="A38" s="24">
        <v>42764.0</v>
      </c>
      <c r="B38" s="54"/>
      <c r="C38" s="28"/>
      <c r="D38" s="30"/>
      <c r="E38" s="34"/>
      <c r="F38" s="56"/>
      <c r="G38" s="38"/>
      <c r="H38" s="34"/>
      <c r="I38" s="57"/>
      <c r="J38" s="42"/>
      <c r="K38" s="34"/>
      <c r="L38" s="30"/>
      <c r="M38" s="38"/>
      <c r="N38" s="44"/>
      <c r="O38" s="30"/>
      <c r="P38" s="42"/>
      <c r="Q38" s="58"/>
      <c r="R38" s="57"/>
      <c r="S38" s="71"/>
      <c r="T38" s="42"/>
      <c r="U38" s="58"/>
      <c r="V38" s="58"/>
      <c r="W38" s="42"/>
      <c r="X38" s="62"/>
    </row>
    <row r="39" ht="12.75" customHeight="1">
      <c r="A39" s="24">
        <v>42765.0</v>
      </c>
      <c r="B39" s="54"/>
      <c r="C39" s="28"/>
      <c r="D39" s="30"/>
      <c r="E39" s="34"/>
      <c r="F39" s="56"/>
      <c r="G39" s="38"/>
      <c r="H39" s="34"/>
      <c r="I39" s="57"/>
      <c r="J39" s="42"/>
      <c r="K39" s="34"/>
      <c r="L39" s="30"/>
      <c r="M39" s="38"/>
      <c r="N39" s="44"/>
      <c r="O39" s="30"/>
      <c r="P39" s="42"/>
      <c r="Q39" s="58"/>
      <c r="R39" s="57"/>
      <c r="S39" s="71"/>
      <c r="T39" s="42"/>
      <c r="U39" s="58"/>
      <c r="V39" s="58"/>
      <c r="W39" s="42"/>
      <c r="X39" s="62"/>
    </row>
    <row r="40" ht="12.75" customHeight="1">
      <c r="A40" s="24">
        <v>42766.0</v>
      </c>
      <c r="B40" s="73"/>
      <c r="C40" s="28"/>
      <c r="D40" s="30"/>
      <c r="E40" s="34"/>
      <c r="F40" s="75"/>
      <c r="G40" s="38"/>
      <c r="H40" s="34"/>
      <c r="I40" s="76"/>
      <c r="J40" s="42"/>
      <c r="K40" s="34"/>
      <c r="L40" s="30"/>
      <c r="M40" s="38"/>
      <c r="N40" s="44"/>
      <c r="O40" s="30"/>
      <c r="P40" s="42"/>
      <c r="Q40" s="58"/>
      <c r="R40" s="76"/>
      <c r="S40" s="77"/>
      <c r="T40" s="42"/>
      <c r="U40" s="58"/>
      <c r="V40" s="58"/>
      <c r="W40" s="42"/>
      <c r="X40" s="62"/>
    </row>
    <row r="41" ht="12.75" customHeight="1">
      <c r="A41" s="78" t="s">
        <v>85</v>
      </c>
      <c r="B41" s="16" t="s">
        <v>4</v>
      </c>
      <c r="C41" s="14" t="s">
        <v>6</v>
      </c>
      <c r="D41" s="14" t="s">
        <v>7</v>
      </c>
      <c r="E41" s="14" t="s">
        <v>8</v>
      </c>
      <c r="F41" s="14" t="s">
        <v>9</v>
      </c>
      <c r="G41" s="14" t="s">
        <v>10</v>
      </c>
      <c r="H41" s="14" t="s">
        <v>11</v>
      </c>
      <c r="I41" s="14" t="s">
        <v>12</v>
      </c>
      <c r="J41" s="14" t="s">
        <v>13</v>
      </c>
      <c r="K41" s="14" t="s">
        <v>14</v>
      </c>
      <c r="L41" s="14" t="s">
        <v>15</v>
      </c>
      <c r="M41" s="14" t="s">
        <v>17</v>
      </c>
      <c r="N41" s="14" t="s">
        <v>18</v>
      </c>
      <c r="O41" s="14" t="s">
        <v>19</v>
      </c>
      <c r="P41" s="14" t="s">
        <v>20</v>
      </c>
      <c r="Q41" s="14" t="s">
        <v>21</v>
      </c>
      <c r="R41" s="14" t="s">
        <v>22</v>
      </c>
      <c r="S41" s="21" t="s">
        <v>23</v>
      </c>
      <c r="T41" s="14" t="s">
        <v>25</v>
      </c>
      <c r="U41" s="14" t="s">
        <v>26</v>
      </c>
      <c r="V41" s="14" t="s">
        <v>27</v>
      </c>
      <c r="W41" s="14" t="s">
        <v>28</v>
      </c>
      <c r="X41" s="78" t="s">
        <v>85</v>
      </c>
    </row>
    <row r="42" ht="12.75" customHeight="1">
      <c r="B42" s="79">
        <f t="shared" ref="B42:C42" si="1">SUM(B10:B40)</f>
        <v>150</v>
      </c>
      <c r="C42" s="81">
        <f t="shared" si="1"/>
        <v>8231</v>
      </c>
      <c r="D42" s="82">
        <f t="shared" ref="D42:E42" si="2">AVERAGE(D10:D40)</f>
        <v>5</v>
      </c>
      <c r="E42" s="83">
        <f t="shared" si="2"/>
        <v>18.22378812</v>
      </c>
      <c r="F42" s="84">
        <f>SUM(F10:F40)</f>
        <v>43</v>
      </c>
      <c r="G42" s="85">
        <f t="shared" ref="G42:H42" si="3">AVERAGE(G10:G40)</f>
        <v>0.005224152594</v>
      </c>
      <c r="H42" s="86">
        <f t="shared" si="3"/>
        <v>3.488372093</v>
      </c>
      <c r="I42" s="81">
        <f t="shared" ref="I42:J42" si="4">SUM(I10:I40)</f>
        <v>11</v>
      </c>
      <c r="J42" s="87">
        <f t="shared" si="4"/>
        <v>0.2558139535</v>
      </c>
      <c r="K42" s="86">
        <f>AVERAGE(K10:K40)</f>
        <v>13.63636364</v>
      </c>
      <c r="L42" s="88">
        <f t="shared" ref="L42:M42" si="5">SUM(L10:L40)</f>
        <v>3</v>
      </c>
      <c r="M42" s="89">
        <f t="shared" si="5"/>
        <v>0.2727272727</v>
      </c>
      <c r="N42" s="90">
        <f>AVERAGE(N10:N40)</f>
        <v>50</v>
      </c>
      <c r="O42" s="88">
        <f>SUM(O10:O40)</f>
        <v>3</v>
      </c>
      <c r="P42" s="87">
        <f t="shared" ref="P42:Q42" si="6">AVERAGE(P10:P40)</f>
        <v>1</v>
      </c>
      <c r="Q42" s="90">
        <f t="shared" si="6"/>
        <v>50</v>
      </c>
      <c r="R42" s="88">
        <f t="shared" ref="R42:S42" si="7">SUM(R10:R40)</f>
        <v>1</v>
      </c>
      <c r="S42" s="90">
        <f t="shared" si="7"/>
        <v>3000</v>
      </c>
      <c r="T42" s="87">
        <f t="shared" ref="T42:U42" si="8">AVERAGE(T10:T40)</f>
        <v>0.3333333333</v>
      </c>
      <c r="U42" s="90">
        <f t="shared" si="8"/>
        <v>150</v>
      </c>
      <c r="V42" s="90">
        <f>SUM(V10:V40)</f>
        <v>2850</v>
      </c>
      <c r="W42" s="87">
        <f>AVERAGE(W10:W40)</f>
        <v>19</v>
      </c>
    </row>
    <row r="43" ht="12.75" customHeight="1">
      <c r="A43" s="1"/>
      <c r="B43" s="2"/>
      <c r="C43" s="1"/>
      <c r="D43" s="1"/>
      <c r="E43" s="1"/>
      <c r="F43" s="1"/>
      <c r="G43" s="1"/>
      <c r="H43" s="1"/>
      <c r="I43" s="1"/>
      <c r="J43" s="1"/>
      <c r="K43" s="1"/>
      <c r="L43" s="1"/>
      <c r="M43" s="1"/>
      <c r="N43" s="1"/>
      <c r="O43" s="1"/>
      <c r="P43" s="1"/>
      <c r="Q43" s="1"/>
      <c r="R43" s="1"/>
      <c r="S43" s="4"/>
      <c r="T43" s="1"/>
      <c r="U43" s="1"/>
      <c r="V43" s="1"/>
      <c r="W43" s="1"/>
      <c r="X43" s="1"/>
    </row>
    <row r="44" ht="12.75" customHeight="1">
      <c r="A44" s="91"/>
      <c r="B44" s="2"/>
      <c r="C44" s="1"/>
      <c r="D44" s="1"/>
      <c r="E44" s="1"/>
      <c r="F44" s="92"/>
      <c r="G44" s="1"/>
      <c r="H44" s="1"/>
      <c r="I44" s="1"/>
      <c r="J44" s="1"/>
      <c r="K44" s="1"/>
      <c r="L44" s="1"/>
      <c r="M44" s="1"/>
      <c r="N44" s="1"/>
      <c r="O44" s="1"/>
      <c r="P44" s="1"/>
      <c r="Q44" s="1"/>
      <c r="R44" s="1"/>
      <c r="S44" s="4"/>
      <c r="T44" s="1"/>
      <c r="U44" s="1"/>
      <c r="V44" s="1"/>
      <c r="W44" s="1"/>
      <c r="X44" s="1"/>
    </row>
    <row r="45" ht="12.75" customHeight="1">
      <c r="A45" s="91"/>
      <c r="B45" s="2"/>
      <c r="C45" s="1"/>
      <c r="D45" s="1"/>
      <c r="E45" s="1"/>
      <c r="F45" s="92"/>
      <c r="G45" s="1"/>
      <c r="H45" s="1"/>
      <c r="I45" s="1"/>
      <c r="J45" s="1"/>
      <c r="K45" s="1"/>
      <c r="L45" s="1"/>
      <c r="M45" s="1"/>
      <c r="N45" s="1"/>
      <c r="O45" s="1"/>
      <c r="P45" s="1"/>
      <c r="Q45" s="1"/>
      <c r="R45" s="1"/>
      <c r="S45" s="4"/>
      <c r="T45" s="1"/>
      <c r="U45" s="1"/>
      <c r="V45" s="1"/>
      <c r="W45" s="1"/>
      <c r="X45" s="1"/>
    </row>
    <row r="46" ht="12.75" customHeight="1">
      <c r="B46" s="93" t="s">
        <v>86</v>
      </c>
      <c r="C46" s="1"/>
      <c r="D46" s="1"/>
      <c r="E46" s="1"/>
      <c r="F46" s="92"/>
      <c r="G46" s="1"/>
      <c r="H46" s="1"/>
      <c r="I46" s="1"/>
      <c r="J46" s="1"/>
      <c r="K46" s="1"/>
      <c r="L46" s="1"/>
      <c r="M46" s="1"/>
      <c r="N46" s="1"/>
      <c r="O46" s="1"/>
      <c r="P46" s="1"/>
      <c r="Q46" s="1"/>
      <c r="R46" s="1"/>
      <c r="S46" s="4"/>
      <c r="T46" s="1"/>
      <c r="U46" s="1"/>
      <c r="V46" s="1"/>
      <c r="W46" s="1"/>
      <c r="X46" s="1"/>
    </row>
    <row r="47" ht="12.75" customHeight="1">
      <c r="A47" s="91"/>
      <c r="B47" s="2"/>
      <c r="C47" s="1"/>
      <c r="D47" s="1"/>
      <c r="E47" s="1"/>
      <c r="F47" s="92"/>
      <c r="G47" s="1"/>
      <c r="H47" s="1"/>
      <c r="I47" s="1"/>
      <c r="J47" s="1"/>
      <c r="K47" s="1"/>
      <c r="L47" s="1"/>
      <c r="M47" s="1"/>
      <c r="N47" s="1"/>
      <c r="O47" s="1"/>
      <c r="P47" s="1"/>
      <c r="Q47" s="1"/>
      <c r="R47" s="1"/>
      <c r="S47" s="4"/>
      <c r="T47" s="1"/>
      <c r="U47" s="1"/>
      <c r="V47" s="1"/>
      <c r="W47" s="1"/>
      <c r="X47" s="1"/>
    </row>
    <row r="48" ht="12.75" customHeight="1">
      <c r="A48" s="91"/>
      <c r="B48" s="2"/>
      <c r="C48" s="1"/>
      <c r="D48" s="1"/>
      <c r="E48" s="1"/>
      <c r="F48" s="92"/>
      <c r="G48" s="1"/>
      <c r="H48" s="1"/>
      <c r="I48" s="1"/>
      <c r="J48" s="1"/>
      <c r="K48" s="1"/>
      <c r="L48" s="1"/>
      <c r="M48" s="1"/>
      <c r="N48" s="1"/>
      <c r="O48" s="1"/>
      <c r="P48" s="1"/>
      <c r="Q48" s="1"/>
      <c r="R48" s="1"/>
      <c r="S48" s="4"/>
      <c r="T48" s="1"/>
      <c r="U48" s="1"/>
      <c r="V48" s="1"/>
      <c r="W48" s="1"/>
      <c r="X48" s="1"/>
    </row>
  </sheetData>
  <mergeCells count="2">
    <mergeCell ref="A41:A42"/>
    <mergeCell ref="X41:X42"/>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3.0"/>
    <col customWidth="1" min="2" max="2" width="12.14"/>
    <col customWidth="1" min="3" max="3" width="14.29"/>
    <col customWidth="1" min="4" max="8" width="8.71"/>
    <col customWidth="1" min="9" max="9" width="8.57"/>
    <col customWidth="1" min="10" max="11" width="8.71"/>
    <col customWidth="1" min="12" max="12" width="10.29"/>
    <col customWidth="1" min="13" max="16" width="8.71"/>
    <col customWidth="1" min="17" max="17" width="9.71"/>
    <col customWidth="1" min="18" max="18" width="9.14"/>
    <col customWidth="1" min="19" max="19" width="10.86"/>
    <col customWidth="1" min="20" max="23" width="8.71"/>
    <col customWidth="1" min="24" max="24" width="10.86"/>
  </cols>
  <sheetData>
    <row r="1" ht="12.75" customHeight="1">
      <c r="A1" s="1"/>
      <c r="B1" s="2"/>
      <c r="C1" s="1"/>
      <c r="D1" s="1"/>
      <c r="E1" s="1"/>
      <c r="F1" s="1"/>
      <c r="G1" s="1"/>
      <c r="H1" s="1"/>
      <c r="I1" s="1"/>
      <c r="J1" s="1"/>
      <c r="K1" s="1"/>
      <c r="L1" s="1"/>
      <c r="M1" s="1"/>
      <c r="N1" s="1"/>
      <c r="O1" s="1"/>
      <c r="P1" s="1"/>
      <c r="Q1" s="1"/>
      <c r="R1" s="1"/>
      <c r="S1" s="4"/>
      <c r="T1" s="1"/>
      <c r="U1" s="1"/>
      <c r="V1" s="1"/>
      <c r="W1" s="1"/>
      <c r="X1" s="1"/>
    </row>
    <row r="2" ht="12.75" customHeight="1">
      <c r="A2" s="1"/>
      <c r="B2" s="2"/>
      <c r="C2" s="1"/>
      <c r="D2" s="1"/>
      <c r="E2" s="1"/>
      <c r="F2" s="1"/>
      <c r="G2" s="1"/>
      <c r="H2" s="1"/>
      <c r="I2" s="1"/>
      <c r="J2" s="1"/>
      <c r="K2" s="1"/>
      <c r="L2" s="1"/>
      <c r="M2" s="1"/>
      <c r="N2" s="1"/>
      <c r="O2" s="1"/>
      <c r="P2" s="1"/>
      <c r="Q2" s="1"/>
      <c r="R2" s="1"/>
      <c r="S2" s="4"/>
      <c r="T2" s="1"/>
      <c r="U2" s="1"/>
      <c r="V2" s="1"/>
      <c r="W2" s="1"/>
      <c r="X2" s="1"/>
    </row>
    <row r="3" ht="12.75" customHeight="1">
      <c r="A3" s="1"/>
      <c r="B3" s="2"/>
      <c r="C3" s="1"/>
      <c r="E3" s="1"/>
      <c r="F3" s="6"/>
      <c r="G3" s="1"/>
      <c r="H3" s="1"/>
      <c r="I3" s="1"/>
      <c r="J3" s="1"/>
      <c r="K3" s="1"/>
      <c r="L3" s="1"/>
      <c r="M3" s="1"/>
      <c r="N3" s="1"/>
      <c r="O3" s="1"/>
      <c r="P3" s="1"/>
      <c r="Q3" s="1"/>
      <c r="R3" s="1"/>
      <c r="S3" s="4"/>
      <c r="T3" s="1"/>
      <c r="U3" s="1"/>
      <c r="V3" s="1"/>
      <c r="W3" s="1"/>
      <c r="X3" s="1"/>
    </row>
    <row r="4" ht="12.75" customHeight="1">
      <c r="A4" s="1"/>
      <c r="B4" s="2"/>
      <c r="C4" s="1"/>
      <c r="D4" s="6" t="s">
        <v>0</v>
      </c>
      <c r="E4" s="1"/>
      <c r="F4" s="6"/>
      <c r="G4" s="1"/>
      <c r="H4" s="1"/>
      <c r="I4" s="1"/>
      <c r="J4" s="1"/>
      <c r="K4" s="1"/>
      <c r="L4" s="1"/>
      <c r="M4" s="1"/>
      <c r="N4" s="1"/>
      <c r="O4" s="1"/>
      <c r="P4" s="1"/>
      <c r="Q4" s="1"/>
      <c r="R4" s="1"/>
      <c r="S4" s="4"/>
      <c r="T4" s="1"/>
      <c r="U4" s="1"/>
      <c r="V4" s="1"/>
      <c r="W4" s="1"/>
      <c r="X4" s="1"/>
    </row>
    <row r="5" ht="12.75" customHeight="1">
      <c r="A5" s="1"/>
      <c r="B5" s="2"/>
      <c r="C5" s="1"/>
      <c r="D5" s="1"/>
      <c r="E5" s="1"/>
      <c r="F5" s="6"/>
      <c r="G5" s="7"/>
      <c r="H5" s="8"/>
      <c r="I5" s="8"/>
      <c r="J5" s="8"/>
      <c r="K5" s="8"/>
      <c r="L5" s="8"/>
      <c r="M5" s="8"/>
      <c r="N5" s="8"/>
      <c r="O5" s="8"/>
      <c r="P5" s="8"/>
      <c r="Q5" s="8"/>
      <c r="R5" s="8"/>
      <c r="S5" s="9"/>
      <c r="T5" s="8"/>
      <c r="U5" s="8"/>
      <c r="V5" s="8"/>
      <c r="W5" s="8"/>
      <c r="X5" s="8"/>
    </row>
    <row r="6" ht="12.75" customHeight="1">
      <c r="A6" s="1"/>
      <c r="B6" s="2"/>
      <c r="C6" s="1"/>
      <c r="D6" s="1"/>
      <c r="E6" s="1"/>
      <c r="F6" s="6"/>
      <c r="G6" s="7"/>
      <c r="H6" s="8"/>
      <c r="I6" s="8"/>
      <c r="J6" s="8"/>
      <c r="K6" s="8"/>
      <c r="L6" s="8"/>
      <c r="M6" s="8"/>
      <c r="N6" s="8"/>
      <c r="O6" s="8"/>
      <c r="P6" s="8"/>
      <c r="Q6" s="8"/>
      <c r="R6" s="8"/>
      <c r="S6" s="9"/>
      <c r="T6" s="8"/>
      <c r="U6" s="8"/>
      <c r="V6" s="8"/>
      <c r="W6" s="8"/>
      <c r="X6" s="8"/>
    </row>
    <row r="7" ht="12.75" customHeight="1">
      <c r="A7" s="6" t="s">
        <v>1</v>
      </c>
      <c r="B7" s="11"/>
      <c r="C7" s="1"/>
      <c r="D7" s="1"/>
      <c r="E7" s="1"/>
      <c r="F7" s="12"/>
      <c r="G7" s="1"/>
      <c r="H7" s="1"/>
      <c r="I7" s="1"/>
      <c r="J7" s="1"/>
      <c r="K7" s="1"/>
      <c r="L7" s="1"/>
      <c r="M7" s="1"/>
      <c r="N7" s="1"/>
      <c r="O7" s="1"/>
      <c r="P7" s="1"/>
      <c r="Q7" s="1"/>
      <c r="R7" s="1"/>
      <c r="S7" s="4"/>
      <c r="T7" s="1"/>
      <c r="U7" s="1"/>
      <c r="V7" s="1"/>
      <c r="W7" s="1"/>
      <c r="X7" s="1"/>
    </row>
    <row r="8" ht="12.75" customHeight="1">
      <c r="A8" s="1"/>
      <c r="B8" s="2"/>
      <c r="C8" s="1"/>
      <c r="D8" s="1"/>
      <c r="E8" s="1"/>
      <c r="F8" s="1"/>
      <c r="G8" s="1"/>
      <c r="H8" s="1"/>
      <c r="I8" s="1"/>
      <c r="J8" s="1"/>
      <c r="K8" s="1"/>
      <c r="L8" s="1"/>
      <c r="M8" s="1"/>
      <c r="N8" s="1"/>
      <c r="O8" s="1"/>
      <c r="P8" s="1"/>
      <c r="Q8" s="1"/>
      <c r="R8" s="1"/>
      <c r="S8" s="4"/>
      <c r="T8" s="1"/>
      <c r="U8" s="1"/>
      <c r="V8" s="1"/>
      <c r="W8" s="1"/>
      <c r="X8" s="1"/>
    </row>
    <row r="9" ht="12.75" customHeight="1">
      <c r="A9" s="14" t="s">
        <v>3</v>
      </c>
      <c r="B9" s="16" t="s">
        <v>4</v>
      </c>
      <c r="C9" s="14" t="s">
        <v>6</v>
      </c>
      <c r="D9" s="14" t="s">
        <v>7</v>
      </c>
      <c r="E9" s="14" t="s">
        <v>8</v>
      </c>
      <c r="F9" s="14" t="s">
        <v>9</v>
      </c>
      <c r="G9" s="14" t="s">
        <v>10</v>
      </c>
      <c r="H9" s="14" t="s">
        <v>11</v>
      </c>
      <c r="I9" s="14" t="s">
        <v>12</v>
      </c>
      <c r="J9" s="14" t="s">
        <v>13</v>
      </c>
      <c r="K9" s="14" t="s">
        <v>14</v>
      </c>
      <c r="L9" s="14" t="s">
        <v>15</v>
      </c>
      <c r="M9" s="14" t="s">
        <v>17</v>
      </c>
      <c r="N9" s="14" t="s">
        <v>18</v>
      </c>
      <c r="O9" s="14" t="s">
        <v>19</v>
      </c>
      <c r="P9" s="14" t="s">
        <v>20</v>
      </c>
      <c r="Q9" s="14" t="s">
        <v>21</v>
      </c>
      <c r="R9" s="14" t="s">
        <v>22</v>
      </c>
      <c r="S9" s="21" t="s">
        <v>23</v>
      </c>
      <c r="T9" s="14" t="s">
        <v>25</v>
      </c>
      <c r="U9" s="14" t="s">
        <v>26</v>
      </c>
      <c r="V9" s="14" t="s">
        <v>27</v>
      </c>
      <c r="W9" s="14" t="s">
        <v>28</v>
      </c>
      <c r="X9" s="14" t="s">
        <v>29</v>
      </c>
    </row>
    <row r="10" ht="12.75" customHeight="1">
      <c r="A10" s="24">
        <v>42736.0</v>
      </c>
      <c r="B10" s="26">
        <v>150.0</v>
      </c>
      <c r="C10" s="28">
        <v>8231.0</v>
      </c>
      <c r="D10" s="30">
        <v>5.0</v>
      </c>
      <c r="E10" s="34">
        <f>SUM(B10)/(C10/1000)</f>
        <v>18.22378812</v>
      </c>
      <c r="F10" s="35">
        <v>43.0</v>
      </c>
      <c r="G10" s="38">
        <f>SUM(F10/C10)</f>
        <v>0.005224152594</v>
      </c>
      <c r="H10" s="34">
        <f>SUM(B10/F10)</f>
        <v>3.488372093</v>
      </c>
      <c r="I10" s="40">
        <v>11.0</v>
      </c>
      <c r="J10" s="42">
        <f>SUM(I10/F10)</f>
        <v>0.2558139535</v>
      </c>
      <c r="K10" s="34">
        <f>SUM(B10/I10)</f>
        <v>13.63636364</v>
      </c>
      <c r="L10" s="30">
        <v>3.0</v>
      </c>
      <c r="M10" s="38">
        <f>SUM(L10/I10)</f>
        <v>0.2727272727</v>
      </c>
      <c r="N10" s="44">
        <f>SUM(B10/L10)</f>
        <v>50</v>
      </c>
      <c r="O10" s="30">
        <v>3.0</v>
      </c>
      <c r="P10" s="42">
        <f>SUM(O10/L10)</f>
        <v>1</v>
      </c>
      <c r="Q10" s="48">
        <f>SUM(B10/O10)</f>
        <v>50</v>
      </c>
      <c r="R10" s="40">
        <v>1.0</v>
      </c>
      <c r="S10" s="51">
        <v>3000.0</v>
      </c>
      <c r="T10" s="42">
        <f>SUM(R10/O10)</f>
        <v>0.3333333333</v>
      </c>
      <c r="U10" s="48">
        <f>SUM(B10/R10)</f>
        <v>150</v>
      </c>
      <c r="V10" s="44">
        <f>SUM(S10-B10)</f>
        <v>2850</v>
      </c>
      <c r="W10" s="42">
        <f>SUM(V10/B10)</f>
        <v>19</v>
      </c>
      <c r="X10" s="53" t="s">
        <v>82</v>
      </c>
    </row>
    <row r="11" ht="12.75" customHeight="1">
      <c r="A11" s="24">
        <v>42737.0</v>
      </c>
      <c r="B11" s="54"/>
      <c r="C11" s="28"/>
      <c r="D11" s="30"/>
      <c r="E11" s="34"/>
      <c r="F11" s="56"/>
      <c r="G11" s="38"/>
      <c r="H11" s="34"/>
      <c r="I11" s="57"/>
      <c r="J11" s="42"/>
      <c r="K11" s="34"/>
      <c r="L11" s="30"/>
      <c r="M11" s="38"/>
      <c r="N11" s="44"/>
      <c r="O11" s="30"/>
      <c r="P11" s="42"/>
      <c r="Q11" s="58"/>
      <c r="R11" s="57"/>
      <c r="S11" s="59"/>
      <c r="T11" s="42"/>
      <c r="U11" s="58"/>
      <c r="V11" s="58"/>
      <c r="W11" s="42"/>
      <c r="X11" s="53" t="s">
        <v>82</v>
      </c>
    </row>
    <row r="12" ht="12.75" customHeight="1">
      <c r="A12" s="24">
        <v>42738.0</v>
      </c>
      <c r="B12" s="54"/>
      <c r="C12" s="28"/>
      <c r="D12" s="30"/>
      <c r="E12" s="34"/>
      <c r="F12" s="56"/>
      <c r="G12" s="38"/>
      <c r="H12" s="34"/>
      <c r="I12" s="57"/>
      <c r="J12" s="42"/>
      <c r="K12" s="34"/>
      <c r="L12" s="30"/>
      <c r="M12" s="38"/>
      <c r="N12" s="44"/>
      <c r="O12" s="30"/>
      <c r="P12" s="42"/>
      <c r="Q12" s="58"/>
      <c r="R12" s="57"/>
      <c r="S12" s="59"/>
      <c r="T12" s="42"/>
      <c r="U12" s="58"/>
      <c r="V12" s="58"/>
      <c r="W12" s="42"/>
      <c r="X12" s="53" t="s">
        <v>82</v>
      </c>
    </row>
    <row r="13" ht="12.75" customHeight="1">
      <c r="A13" s="24">
        <v>42739.0</v>
      </c>
      <c r="B13" s="54"/>
      <c r="C13" s="28"/>
      <c r="D13" s="30"/>
      <c r="E13" s="34"/>
      <c r="F13" s="56"/>
      <c r="G13" s="38"/>
      <c r="H13" s="34"/>
      <c r="I13" s="57"/>
      <c r="J13" s="42"/>
      <c r="K13" s="34"/>
      <c r="L13" s="30"/>
      <c r="M13" s="38"/>
      <c r="N13" s="44"/>
      <c r="O13" s="30"/>
      <c r="P13" s="42"/>
      <c r="Q13" s="58"/>
      <c r="R13" s="57"/>
      <c r="S13" s="59"/>
      <c r="T13" s="42"/>
      <c r="U13" s="58"/>
      <c r="V13" s="58"/>
      <c r="W13" s="42"/>
      <c r="X13" s="62">
        <f>SUM(W10:W13)/4</f>
        <v>4.75</v>
      </c>
    </row>
    <row r="14" ht="12.75" customHeight="1">
      <c r="A14" s="24">
        <v>42740.0</v>
      </c>
      <c r="B14" s="54"/>
      <c r="C14" s="28"/>
      <c r="D14" s="30"/>
      <c r="E14" s="34"/>
      <c r="F14" s="56"/>
      <c r="G14" s="38"/>
      <c r="H14" s="34"/>
      <c r="I14" s="57"/>
      <c r="J14" s="42"/>
      <c r="K14" s="34"/>
      <c r="L14" s="30"/>
      <c r="M14" s="38"/>
      <c r="N14" s="44"/>
      <c r="O14" s="30"/>
      <c r="P14" s="42"/>
      <c r="Q14" s="58"/>
      <c r="R14" s="57"/>
      <c r="S14" s="59"/>
      <c r="T14" s="42"/>
      <c r="U14" s="58"/>
      <c r="V14" s="58"/>
      <c r="W14" s="42"/>
      <c r="X14" s="62"/>
    </row>
    <row r="15" ht="12.75" customHeight="1">
      <c r="A15" s="24">
        <v>42741.0</v>
      </c>
      <c r="B15" s="54"/>
      <c r="C15" s="28"/>
      <c r="D15" s="30"/>
      <c r="E15" s="34"/>
      <c r="F15" s="56"/>
      <c r="G15" s="38"/>
      <c r="H15" s="34"/>
      <c r="I15" s="57"/>
      <c r="J15" s="42"/>
      <c r="K15" s="34"/>
      <c r="L15" s="30"/>
      <c r="M15" s="38"/>
      <c r="N15" s="44"/>
      <c r="O15" s="30"/>
      <c r="P15" s="42"/>
      <c r="Q15" s="58"/>
      <c r="R15" s="57"/>
      <c r="S15" s="59"/>
      <c r="T15" s="42"/>
      <c r="U15" s="58"/>
      <c r="V15" s="58"/>
      <c r="W15" s="42"/>
      <c r="X15" s="62"/>
    </row>
    <row r="16" ht="12.75" customHeight="1">
      <c r="A16" s="24">
        <v>42742.0</v>
      </c>
      <c r="B16" s="54"/>
      <c r="C16" s="28"/>
      <c r="D16" s="30"/>
      <c r="E16" s="34"/>
      <c r="F16" s="56"/>
      <c r="G16" s="38"/>
      <c r="H16" s="34"/>
      <c r="I16" s="57"/>
      <c r="J16" s="42"/>
      <c r="K16" s="34"/>
      <c r="L16" s="30"/>
      <c r="M16" s="38"/>
      <c r="N16" s="44"/>
      <c r="O16" s="30"/>
      <c r="P16" s="42"/>
      <c r="Q16" s="58"/>
      <c r="R16" s="57"/>
      <c r="S16" s="59"/>
      <c r="T16" s="42"/>
      <c r="U16" s="58"/>
      <c r="V16" s="58"/>
      <c r="W16" s="42"/>
      <c r="X16" s="62"/>
    </row>
    <row r="17" ht="12.75" customHeight="1">
      <c r="A17" s="24">
        <v>42743.0</v>
      </c>
      <c r="B17" s="54"/>
      <c r="C17" s="28"/>
      <c r="D17" s="30"/>
      <c r="E17" s="34"/>
      <c r="F17" s="56"/>
      <c r="G17" s="38"/>
      <c r="H17" s="34"/>
      <c r="I17" s="57"/>
      <c r="J17" s="42"/>
      <c r="K17" s="34"/>
      <c r="L17" s="30"/>
      <c r="M17" s="38"/>
      <c r="N17" s="44"/>
      <c r="O17" s="30"/>
      <c r="P17" s="42"/>
      <c r="Q17" s="58"/>
      <c r="R17" s="57"/>
      <c r="S17" s="59"/>
      <c r="T17" s="42"/>
      <c r="U17" s="58"/>
      <c r="V17" s="58"/>
      <c r="W17" s="42"/>
      <c r="X17" s="62"/>
    </row>
    <row r="18" ht="12.75" customHeight="1">
      <c r="A18" s="24">
        <v>42744.0</v>
      </c>
      <c r="B18" s="54"/>
      <c r="C18" s="28"/>
      <c r="D18" s="30"/>
      <c r="E18" s="34"/>
      <c r="F18" s="56"/>
      <c r="G18" s="38"/>
      <c r="H18" s="34"/>
      <c r="I18" s="57"/>
      <c r="J18" s="42"/>
      <c r="K18" s="34"/>
      <c r="L18" s="30"/>
      <c r="M18" s="38"/>
      <c r="N18" s="44"/>
      <c r="O18" s="30"/>
      <c r="P18" s="42"/>
      <c r="Q18" s="58"/>
      <c r="R18" s="57"/>
      <c r="S18" s="59"/>
      <c r="T18" s="42"/>
      <c r="U18" s="58"/>
      <c r="V18" s="58"/>
      <c r="W18" s="42"/>
      <c r="X18" s="62"/>
    </row>
    <row r="19" ht="12.75" customHeight="1">
      <c r="A19" s="24">
        <v>42745.0</v>
      </c>
      <c r="B19" s="54"/>
      <c r="C19" s="28"/>
      <c r="D19" s="30"/>
      <c r="E19" s="34"/>
      <c r="F19" s="56"/>
      <c r="G19" s="38"/>
      <c r="H19" s="34"/>
      <c r="I19" s="57"/>
      <c r="J19" s="42"/>
      <c r="K19" s="34"/>
      <c r="L19" s="30"/>
      <c r="M19" s="38"/>
      <c r="N19" s="44"/>
      <c r="O19" s="30"/>
      <c r="P19" s="42"/>
      <c r="Q19" s="58"/>
      <c r="R19" s="57"/>
      <c r="S19" s="59"/>
      <c r="T19" s="42"/>
      <c r="U19" s="58"/>
      <c r="V19" s="58"/>
      <c r="W19" s="42"/>
      <c r="X19" s="62"/>
    </row>
    <row r="20" ht="12.75" customHeight="1">
      <c r="A20" s="24">
        <v>42746.0</v>
      </c>
      <c r="B20" s="54"/>
      <c r="C20" s="28"/>
      <c r="D20" s="30"/>
      <c r="E20" s="34"/>
      <c r="F20" s="56"/>
      <c r="G20" s="38"/>
      <c r="H20" s="34"/>
      <c r="I20" s="57"/>
      <c r="J20" s="42"/>
      <c r="K20" s="34"/>
      <c r="L20" s="30"/>
      <c r="M20" s="38"/>
      <c r="N20" s="44"/>
      <c r="O20" s="30"/>
      <c r="P20" s="42"/>
      <c r="Q20" s="58"/>
      <c r="R20" s="57"/>
      <c r="S20" s="59"/>
      <c r="T20" s="42"/>
      <c r="U20" s="58"/>
      <c r="V20" s="58"/>
      <c r="W20" s="42"/>
      <c r="X20" s="42"/>
    </row>
    <row r="21" ht="12.75" customHeight="1">
      <c r="A21" s="24">
        <v>42747.0</v>
      </c>
      <c r="B21" s="54"/>
      <c r="C21" s="28"/>
      <c r="D21" s="30"/>
      <c r="E21" s="34"/>
      <c r="F21" s="56"/>
      <c r="G21" s="38"/>
      <c r="H21" s="34"/>
      <c r="I21" s="57"/>
      <c r="J21" s="42"/>
      <c r="K21" s="34"/>
      <c r="L21" s="30"/>
      <c r="M21" s="38"/>
      <c r="N21" s="44"/>
      <c r="O21" s="30"/>
      <c r="P21" s="42"/>
      <c r="Q21" s="58"/>
      <c r="R21" s="57"/>
      <c r="S21" s="59"/>
      <c r="T21" s="42"/>
      <c r="U21" s="58"/>
      <c r="V21" s="58"/>
      <c r="W21" s="42"/>
      <c r="X21" s="62"/>
    </row>
    <row r="22" ht="12.75" customHeight="1">
      <c r="A22" s="24">
        <v>42748.0</v>
      </c>
      <c r="B22" s="54"/>
      <c r="C22" s="28"/>
      <c r="D22" s="30"/>
      <c r="E22" s="34"/>
      <c r="F22" s="56"/>
      <c r="G22" s="38"/>
      <c r="H22" s="34"/>
      <c r="I22" s="57"/>
      <c r="J22" s="42"/>
      <c r="K22" s="34"/>
      <c r="L22" s="30"/>
      <c r="M22" s="38"/>
      <c r="N22" s="44"/>
      <c r="O22" s="30"/>
      <c r="P22" s="42"/>
      <c r="Q22" s="58"/>
      <c r="R22" s="57"/>
      <c r="S22" s="59"/>
      <c r="T22" s="42"/>
      <c r="U22" s="58"/>
      <c r="V22" s="58"/>
      <c r="W22" s="42"/>
      <c r="X22" s="62"/>
    </row>
    <row r="23" ht="12.75" customHeight="1">
      <c r="A23" s="24">
        <v>42749.0</v>
      </c>
      <c r="B23" s="54"/>
      <c r="C23" s="28"/>
      <c r="D23" s="30"/>
      <c r="E23" s="34"/>
      <c r="F23" s="56"/>
      <c r="G23" s="38"/>
      <c r="H23" s="34"/>
      <c r="I23" s="57"/>
      <c r="J23" s="42"/>
      <c r="K23" s="34"/>
      <c r="L23" s="30"/>
      <c r="M23" s="38"/>
      <c r="N23" s="44"/>
      <c r="O23" s="30"/>
      <c r="P23" s="42"/>
      <c r="Q23" s="58"/>
      <c r="R23" s="57"/>
      <c r="S23" s="65"/>
      <c r="T23" s="42"/>
      <c r="U23" s="58"/>
      <c r="V23" s="58"/>
      <c r="W23" s="42"/>
      <c r="X23" s="62"/>
    </row>
    <row r="24" ht="12.75" customHeight="1">
      <c r="A24" s="24">
        <v>42750.0</v>
      </c>
      <c r="B24" s="54"/>
      <c r="C24" s="28"/>
      <c r="D24" s="30"/>
      <c r="E24" s="34"/>
      <c r="F24" s="56"/>
      <c r="G24" s="38"/>
      <c r="H24" s="34"/>
      <c r="I24" s="57"/>
      <c r="J24" s="42"/>
      <c r="K24" s="34"/>
      <c r="L24" s="30"/>
      <c r="M24" s="38"/>
      <c r="N24" s="44"/>
      <c r="O24" s="30"/>
      <c r="P24" s="42"/>
      <c r="Q24" s="58"/>
      <c r="R24" s="67"/>
      <c r="S24" s="65"/>
      <c r="T24" s="42"/>
      <c r="U24" s="58"/>
      <c r="V24" s="58"/>
      <c r="W24" s="42"/>
      <c r="X24" s="62"/>
    </row>
    <row r="25" ht="12.75" customHeight="1">
      <c r="A25" s="24">
        <v>42751.0</v>
      </c>
      <c r="B25" s="54"/>
      <c r="C25" s="28"/>
      <c r="D25" s="30"/>
      <c r="E25" s="34"/>
      <c r="F25" s="56"/>
      <c r="G25" s="38"/>
      <c r="H25" s="34"/>
      <c r="I25" s="57"/>
      <c r="J25" s="42"/>
      <c r="K25" s="34"/>
      <c r="L25" s="30"/>
      <c r="M25" s="38"/>
      <c r="N25" s="44"/>
      <c r="O25" s="30"/>
      <c r="P25" s="42"/>
      <c r="Q25" s="58"/>
      <c r="R25" s="68"/>
      <c r="S25" s="65"/>
      <c r="T25" s="42"/>
      <c r="U25" s="58"/>
      <c r="V25" s="58"/>
      <c r="W25" s="42"/>
      <c r="X25" s="62"/>
    </row>
    <row r="26" ht="12.75" customHeight="1">
      <c r="A26" s="24">
        <v>42752.0</v>
      </c>
      <c r="B26" s="54"/>
      <c r="C26" s="28"/>
      <c r="D26" s="30"/>
      <c r="E26" s="34"/>
      <c r="F26" s="56"/>
      <c r="G26" s="38"/>
      <c r="H26" s="34"/>
      <c r="I26" s="57"/>
      <c r="J26" s="42"/>
      <c r="K26" s="34"/>
      <c r="L26" s="30"/>
      <c r="M26" s="38"/>
      <c r="N26" s="44"/>
      <c r="O26" s="30"/>
      <c r="P26" s="42"/>
      <c r="Q26" s="58"/>
      <c r="R26" s="68"/>
      <c r="S26" s="65"/>
      <c r="T26" s="42"/>
      <c r="U26" s="58"/>
      <c r="V26" s="58"/>
      <c r="W26" s="42"/>
      <c r="X26" s="62"/>
    </row>
    <row r="27" ht="12.75" customHeight="1">
      <c r="A27" s="24">
        <v>42753.0</v>
      </c>
      <c r="B27" s="54"/>
      <c r="C27" s="28"/>
      <c r="D27" s="30"/>
      <c r="E27" s="34"/>
      <c r="F27" s="56"/>
      <c r="G27" s="38"/>
      <c r="H27" s="34"/>
      <c r="I27" s="57"/>
      <c r="J27" s="42"/>
      <c r="K27" s="34"/>
      <c r="L27" s="30"/>
      <c r="M27" s="38"/>
      <c r="N27" s="44"/>
      <c r="O27" s="30"/>
      <c r="P27" s="42"/>
      <c r="Q27" s="58"/>
      <c r="R27" s="68"/>
      <c r="S27" s="65"/>
      <c r="T27" s="42"/>
      <c r="U27" s="58"/>
      <c r="V27" s="58"/>
      <c r="W27" s="42"/>
      <c r="X27" s="62"/>
    </row>
    <row r="28" ht="12.75" customHeight="1">
      <c r="A28" s="24">
        <v>42754.0</v>
      </c>
      <c r="B28" s="54"/>
      <c r="C28" s="28"/>
      <c r="D28" s="30"/>
      <c r="E28" s="34"/>
      <c r="F28" s="56"/>
      <c r="G28" s="38"/>
      <c r="H28" s="34"/>
      <c r="I28" s="57"/>
      <c r="J28" s="42"/>
      <c r="K28" s="34"/>
      <c r="L28" s="30"/>
      <c r="M28" s="38"/>
      <c r="N28" s="44"/>
      <c r="O28" s="30"/>
      <c r="P28" s="42"/>
      <c r="Q28" s="58"/>
      <c r="R28" s="68"/>
      <c r="S28" s="65"/>
      <c r="T28" s="42"/>
      <c r="U28" s="58"/>
      <c r="V28" s="58"/>
      <c r="W28" s="42"/>
      <c r="X28" s="62"/>
    </row>
    <row r="29" ht="12.75" customHeight="1">
      <c r="A29" s="24">
        <v>42755.0</v>
      </c>
      <c r="B29" s="54"/>
      <c r="C29" s="28"/>
      <c r="D29" s="30"/>
      <c r="E29" s="34"/>
      <c r="F29" s="56"/>
      <c r="G29" s="38"/>
      <c r="H29" s="34"/>
      <c r="I29" s="57"/>
      <c r="J29" s="42"/>
      <c r="K29" s="34"/>
      <c r="L29" s="30"/>
      <c r="M29" s="38"/>
      <c r="N29" s="44"/>
      <c r="O29" s="30"/>
      <c r="P29" s="42"/>
      <c r="Q29" s="58"/>
      <c r="R29" s="68"/>
      <c r="S29" s="65"/>
      <c r="T29" s="42"/>
      <c r="U29" s="58"/>
      <c r="V29" s="58"/>
      <c r="W29" s="42"/>
      <c r="X29" s="62"/>
    </row>
    <row r="30" ht="12.75" customHeight="1">
      <c r="A30" s="24">
        <v>42756.0</v>
      </c>
      <c r="B30" s="54"/>
      <c r="C30" s="28"/>
      <c r="D30" s="30"/>
      <c r="E30" s="34"/>
      <c r="F30" s="56"/>
      <c r="G30" s="38"/>
      <c r="H30" s="34"/>
      <c r="I30" s="57"/>
      <c r="J30" s="42"/>
      <c r="K30" s="34"/>
      <c r="L30" s="30"/>
      <c r="M30" s="38"/>
      <c r="N30" s="44"/>
      <c r="O30" s="30"/>
      <c r="P30" s="42"/>
      <c r="Q30" s="58"/>
      <c r="R30" s="68"/>
      <c r="S30" s="65"/>
      <c r="T30" s="42"/>
      <c r="U30" s="58"/>
      <c r="V30" s="58"/>
      <c r="W30" s="42"/>
      <c r="X30" s="62"/>
    </row>
    <row r="31" ht="12.75" customHeight="1">
      <c r="A31" s="24">
        <v>42757.0</v>
      </c>
      <c r="B31" s="54"/>
      <c r="C31" s="28"/>
      <c r="D31" s="30"/>
      <c r="E31" s="34"/>
      <c r="F31" s="56"/>
      <c r="G31" s="38"/>
      <c r="H31" s="34"/>
      <c r="I31" s="57"/>
      <c r="J31" s="42"/>
      <c r="K31" s="34"/>
      <c r="L31" s="30"/>
      <c r="M31" s="38"/>
      <c r="N31" s="44"/>
      <c r="O31" s="30"/>
      <c r="P31" s="42"/>
      <c r="Q31" s="58"/>
      <c r="R31" s="68"/>
      <c r="S31" s="65"/>
      <c r="T31" s="42"/>
      <c r="U31" s="58"/>
      <c r="V31" s="58"/>
      <c r="W31" s="42"/>
      <c r="X31" s="62"/>
    </row>
    <row r="32" ht="12.75" customHeight="1">
      <c r="A32" s="24">
        <v>42758.0</v>
      </c>
      <c r="B32" s="54"/>
      <c r="C32" s="28"/>
      <c r="D32" s="30"/>
      <c r="E32" s="34"/>
      <c r="F32" s="56"/>
      <c r="G32" s="38"/>
      <c r="H32" s="34"/>
      <c r="I32" s="57"/>
      <c r="J32" s="42"/>
      <c r="K32" s="34"/>
      <c r="L32" s="30"/>
      <c r="M32" s="38"/>
      <c r="N32" s="44"/>
      <c r="O32" s="30"/>
      <c r="P32" s="42"/>
      <c r="Q32" s="58"/>
      <c r="R32" s="57"/>
      <c r="S32" s="65"/>
      <c r="T32" s="42"/>
      <c r="U32" s="58"/>
      <c r="V32" s="58"/>
      <c r="W32" s="42"/>
      <c r="X32" s="62"/>
    </row>
    <row r="33" ht="12.75" customHeight="1">
      <c r="A33" s="24">
        <v>42759.0</v>
      </c>
      <c r="B33" s="54"/>
      <c r="C33" s="28"/>
      <c r="D33" s="30"/>
      <c r="E33" s="34"/>
      <c r="F33" s="56"/>
      <c r="G33" s="38"/>
      <c r="H33" s="34"/>
      <c r="I33" s="57"/>
      <c r="J33" s="42"/>
      <c r="K33" s="34"/>
      <c r="L33" s="30"/>
      <c r="M33" s="38"/>
      <c r="N33" s="44"/>
      <c r="O33" s="30"/>
      <c r="P33" s="42"/>
      <c r="Q33" s="58"/>
      <c r="R33" s="57"/>
      <c r="S33" s="65"/>
      <c r="T33" s="42"/>
      <c r="U33" s="58"/>
      <c r="V33" s="58"/>
      <c r="W33" s="42"/>
      <c r="X33" s="62"/>
    </row>
    <row r="34" ht="12.75" customHeight="1">
      <c r="A34" s="24">
        <v>42760.0</v>
      </c>
      <c r="B34" s="54"/>
      <c r="C34" s="28"/>
      <c r="D34" s="30"/>
      <c r="E34" s="34"/>
      <c r="F34" s="56"/>
      <c r="G34" s="38"/>
      <c r="H34" s="34"/>
      <c r="I34" s="57"/>
      <c r="J34" s="42"/>
      <c r="K34" s="34"/>
      <c r="L34" s="30"/>
      <c r="M34" s="38"/>
      <c r="N34" s="44"/>
      <c r="O34" s="30"/>
      <c r="P34" s="42"/>
      <c r="Q34" s="58"/>
      <c r="R34" s="57"/>
      <c r="S34" s="70"/>
      <c r="T34" s="42"/>
      <c r="U34" s="58"/>
      <c r="V34" s="58"/>
      <c r="W34" s="42"/>
      <c r="X34" s="62"/>
    </row>
    <row r="35" ht="12.75" customHeight="1">
      <c r="A35" s="24">
        <v>42761.0</v>
      </c>
      <c r="B35" s="54"/>
      <c r="C35" s="28"/>
      <c r="D35" s="30"/>
      <c r="E35" s="34"/>
      <c r="F35" s="56"/>
      <c r="G35" s="38"/>
      <c r="H35" s="34"/>
      <c r="I35" s="57"/>
      <c r="J35" s="42"/>
      <c r="K35" s="34"/>
      <c r="L35" s="30"/>
      <c r="M35" s="38"/>
      <c r="N35" s="44"/>
      <c r="O35" s="30"/>
      <c r="P35" s="42"/>
      <c r="Q35" s="58"/>
      <c r="R35" s="57"/>
      <c r="S35" s="70"/>
      <c r="T35" s="42"/>
      <c r="U35" s="58"/>
      <c r="V35" s="58"/>
      <c r="W35" s="42"/>
      <c r="X35" s="62"/>
    </row>
    <row r="36" ht="12.75" customHeight="1">
      <c r="A36" s="24">
        <v>42762.0</v>
      </c>
      <c r="B36" s="54"/>
      <c r="C36" s="28"/>
      <c r="D36" s="30"/>
      <c r="E36" s="34"/>
      <c r="F36" s="56"/>
      <c r="G36" s="38"/>
      <c r="H36" s="34"/>
      <c r="I36" s="57"/>
      <c r="J36" s="42"/>
      <c r="K36" s="34"/>
      <c r="L36" s="30"/>
      <c r="M36" s="38"/>
      <c r="N36" s="44"/>
      <c r="O36" s="30"/>
      <c r="P36" s="42"/>
      <c r="Q36" s="58"/>
      <c r="R36" s="57"/>
      <c r="S36" s="70"/>
      <c r="T36" s="42"/>
      <c r="U36" s="58"/>
      <c r="V36" s="58"/>
      <c r="W36" s="42"/>
      <c r="X36" s="62"/>
    </row>
    <row r="37" ht="12.75" customHeight="1">
      <c r="A37" s="24">
        <v>42763.0</v>
      </c>
      <c r="B37" s="54"/>
      <c r="C37" s="28"/>
      <c r="D37" s="30"/>
      <c r="E37" s="34"/>
      <c r="F37" s="56"/>
      <c r="G37" s="38"/>
      <c r="H37" s="34"/>
      <c r="I37" s="57"/>
      <c r="J37" s="42"/>
      <c r="K37" s="34"/>
      <c r="L37" s="30"/>
      <c r="M37" s="38"/>
      <c r="N37" s="44"/>
      <c r="O37" s="30"/>
      <c r="P37" s="42"/>
      <c r="Q37" s="58"/>
      <c r="R37" s="57"/>
      <c r="S37" s="71"/>
      <c r="T37" s="42"/>
      <c r="U37" s="58"/>
      <c r="V37" s="58"/>
      <c r="W37" s="42"/>
      <c r="X37" s="62"/>
    </row>
    <row r="38" ht="12.75" customHeight="1">
      <c r="A38" s="24">
        <v>42764.0</v>
      </c>
      <c r="B38" s="54"/>
      <c r="C38" s="28"/>
      <c r="D38" s="30"/>
      <c r="E38" s="34"/>
      <c r="F38" s="56"/>
      <c r="G38" s="38"/>
      <c r="H38" s="34"/>
      <c r="I38" s="57"/>
      <c r="J38" s="42"/>
      <c r="K38" s="34"/>
      <c r="L38" s="30"/>
      <c r="M38" s="38"/>
      <c r="N38" s="44"/>
      <c r="O38" s="30"/>
      <c r="P38" s="42"/>
      <c r="Q38" s="58"/>
      <c r="R38" s="57"/>
      <c r="S38" s="71"/>
      <c r="T38" s="42"/>
      <c r="U38" s="58"/>
      <c r="V38" s="58"/>
      <c r="W38" s="42"/>
      <c r="X38" s="62"/>
    </row>
    <row r="39" ht="12.75" customHeight="1">
      <c r="A39" s="24">
        <v>42765.0</v>
      </c>
      <c r="B39" s="54"/>
      <c r="C39" s="28"/>
      <c r="D39" s="30"/>
      <c r="E39" s="34"/>
      <c r="F39" s="56"/>
      <c r="G39" s="38"/>
      <c r="H39" s="34"/>
      <c r="I39" s="57"/>
      <c r="J39" s="42"/>
      <c r="K39" s="34"/>
      <c r="L39" s="30"/>
      <c r="M39" s="38"/>
      <c r="N39" s="44"/>
      <c r="O39" s="30"/>
      <c r="P39" s="42"/>
      <c r="Q39" s="58"/>
      <c r="R39" s="57"/>
      <c r="S39" s="71"/>
      <c r="T39" s="42"/>
      <c r="U39" s="58"/>
      <c r="V39" s="58"/>
      <c r="W39" s="42"/>
      <c r="X39" s="62"/>
    </row>
    <row r="40" ht="12.75" customHeight="1">
      <c r="A40" s="24">
        <v>42766.0</v>
      </c>
      <c r="B40" s="73"/>
      <c r="C40" s="28"/>
      <c r="D40" s="30"/>
      <c r="E40" s="34"/>
      <c r="F40" s="75"/>
      <c r="G40" s="38"/>
      <c r="H40" s="34"/>
      <c r="I40" s="76"/>
      <c r="J40" s="42"/>
      <c r="K40" s="34"/>
      <c r="L40" s="30"/>
      <c r="M40" s="38"/>
      <c r="N40" s="44"/>
      <c r="O40" s="30"/>
      <c r="P40" s="42"/>
      <c r="Q40" s="58"/>
      <c r="R40" s="76"/>
      <c r="S40" s="77"/>
      <c r="T40" s="42"/>
      <c r="U40" s="58"/>
      <c r="V40" s="58"/>
      <c r="W40" s="42"/>
      <c r="X40" s="62"/>
    </row>
    <row r="41" ht="12.75" customHeight="1">
      <c r="A41" s="78" t="s">
        <v>85</v>
      </c>
      <c r="B41" s="16" t="s">
        <v>4</v>
      </c>
      <c r="C41" s="14" t="s">
        <v>6</v>
      </c>
      <c r="D41" s="14" t="s">
        <v>7</v>
      </c>
      <c r="E41" s="14" t="s">
        <v>8</v>
      </c>
      <c r="F41" s="14" t="s">
        <v>9</v>
      </c>
      <c r="G41" s="14" t="s">
        <v>10</v>
      </c>
      <c r="H41" s="14" t="s">
        <v>11</v>
      </c>
      <c r="I41" s="14" t="s">
        <v>12</v>
      </c>
      <c r="J41" s="14" t="s">
        <v>13</v>
      </c>
      <c r="K41" s="14" t="s">
        <v>14</v>
      </c>
      <c r="L41" s="14" t="s">
        <v>15</v>
      </c>
      <c r="M41" s="14" t="s">
        <v>17</v>
      </c>
      <c r="N41" s="14" t="s">
        <v>18</v>
      </c>
      <c r="O41" s="14" t="s">
        <v>19</v>
      </c>
      <c r="P41" s="14" t="s">
        <v>20</v>
      </c>
      <c r="Q41" s="14" t="s">
        <v>21</v>
      </c>
      <c r="R41" s="14" t="s">
        <v>22</v>
      </c>
      <c r="S41" s="21" t="s">
        <v>23</v>
      </c>
      <c r="T41" s="14" t="s">
        <v>25</v>
      </c>
      <c r="U41" s="14" t="s">
        <v>26</v>
      </c>
      <c r="V41" s="14" t="s">
        <v>27</v>
      </c>
      <c r="W41" s="14" t="s">
        <v>28</v>
      </c>
      <c r="X41" s="78" t="s">
        <v>85</v>
      </c>
    </row>
    <row r="42" ht="12.75" customHeight="1">
      <c r="B42" s="79">
        <f t="shared" ref="B42:C42" si="1">SUM(B10:B40)</f>
        <v>150</v>
      </c>
      <c r="C42" s="81">
        <f t="shared" si="1"/>
        <v>8231</v>
      </c>
      <c r="D42" s="82">
        <f t="shared" ref="D42:E42" si="2">AVERAGE(D10:D40)</f>
        <v>5</v>
      </c>
      <c r="E42" s="83">
        <f t="shared" si="2"/>
        <v>18.22378812</v>
      </c>
      <c r="F42" s="84">
        <f>SUM(F10:F40)</f>
        <v>43</v>
      </c>
      <c r="G42" s="85">
        <f t="shared" ref="G42:H42" si="3">AVERAGE(G10:G40)</f>
        <v>0.005224152594</v>
      </c>
      <c r="H42" s="86">
        <f t="shared" si="3"/>
        <v>3.488372093</v>
      </c>
      <c r="I42" s="81">
        <f t="shared" ref="I42:J42" si="4">SUM(I10:I40)</f>
        <v>11</v>
      </c>
      <c r="J42" s="87">
        <f t="shared" si="4"/>
        <v>0.2558139535</v>
      </c>
      <c r="K42" s="86">
        <f>AVERAGE(K10:K40)</f>
        <v>13.63636364</v>
      </c>
      <c r="L42" s="88">
        <f t="shared" ref="L42:M42" si="5">SUM(L10:L40)</f>
        <v>3</v>
      </c>
      <c r="M42" s="89">
        <f t="shared" si="5"/>
        <v>0.2727272727</v>
      </c>
      <c r="N42" s="90">
        <f>AVERAGE(N10:N40)</f>
        <v>50</v>
      </c>
      <c r="O42" s="88">
        <f>SUM(O10:O40)</f>
        <v>3</v>
      </c>
      <c r="P42" s="87">
        <f t="shared" ref="P42:Q42" si="6">AVERAGE(P10:P40)</f>
        <v>1</v>
      </c>
      <c r="Q42" s="90">
        <f t="shared" si="6"/>
        <v>50</v>
      </c>
      <c r="R42" s="88">
        <f t="shared" ref="R42:S42" si="7">SUM(R10:R40)</f>
        <v>1</v>
      </c>
      <c r="S42" s="90">
        <f t="shared" si="7"/>
        <v>3000</v>
      </c>
      <c r="T42" s="87">
        <f t="shared" ref="T42:U42" si="8">AVERAGE(T10:T40)</f>
        <v>0.3333333333</v>
      </c>
      <c r="U42" s="90">
        <f t="shared" si="8"/>
        <v>150</v>
      </c>
      <c r="V42" s="90">
        <f>SUM(V10:V40)</f>
        <v>2850</v>
      </c>
      <c r="W42" s="87">
        <f>AVERAGE(W10:W40)</f>
        <v>19</v>
      </c>
    </row>
    <row r="43" ht="12.75" customHeight="1">
      <c r="A43" s="1"/>
      <c r="B43" s="2"/>
      <c r="C43" s="1"/>
      <c r="D43" s="1"/>
      <c r="E43" s="1"/>
      <c r="F43" s="1"/>
      <c r="G43" s="1"/>
      <c r="H43" s="1"/>
      <c r="I43" s="1"/>
      <c r="J43" s="1"/>
      <c r="K43" s="1"/>
      <c r="L43" s="1"/>
      <c r="M43" s="1"/>
      <c r="N43" s="1"/>
      <c r="O43" s="1"/>
      <c r="P43" s="1"/>
      <c r="Q43" s="1"/>
      <c r="R43" s="1"/>
      <c r="S43" s="4"/>
      <c r="T43" s="1"/>
      <c r="U43" s="1"/>
      <c r="V43" s="1"/>
      <c r="W43" s="1"/>
      <c r="X43" s="1"/>
    </row>
    <row r="44" ht="12.75" customHeight="1">
      <c r="A44" s="91"/>
      <c r="B44" s="2"/>
      <c r="C44" s="1"/>
      <c r="D44" s="1"/>
      <c r="E44" s="1"/>
      <c r="F44" s="92"/>
      <c r="G44" s="1"/>
      <c r="H44" s="1"/>
      <c r="I44" s="1"/>
      <c r="J44" s="1"/>
      <c r="K44" s="1"/>
      <c r="L44" s="1"/>
      <c r="M44" s="1"/>
      <c r="N44" s="1"/>
      <c r="O44" s="1"/>
      <c r="P44" s="1"/>
      <c r="Q44" s="1"/>
      <c r="R44" s="1"/>
      <c r="S44" s="4"/>
      <c r="T44" s="1"/>
      <c r="U44" s="1"/>
      <c r="V44" s="1"/>
      <c r="W44" s="1"/>
      <c r="X44" s="1"/>
    </row>
    <row r="45" ht="12.75" customHeight="1">
      <c r="A45" s="91"/>
      <c r="B45" s="2"/>
      <c r="C45" s="1"/>
      <c r="D45" s="1"/>
      <c r="E45" s="1"/>
      <c r="F45" s="92"/>
      <c r="G45" s="1"/>
      <c r="H45" s="1"/>
      <c r="I45" s="1"/>
      <c r="J45" s="1"/>
      <c r="K45" s="1"/>
      <c r="L45" s="1"/>
      <c r="M45" s="1"/>
      <c r="N45" s="1"/>
      <c r="O45" s="1"/>
      <c r="P45" s="1"/>
      <c r="Q45" s="1"/>
      <c r="R45" s="1"/>
      <c r="S45" s="4"/>
      <c r="T45" s="1"/>
      <c r="U45" s="1"/>
      <c r="V45" s="1"/>
      <c r="W45" s="1"/>
      <c r="X45" s="1"/>
    </row>
    <row r="46" ht="12.75" customHeight="1">
      <c r="B46" s="93" t="s">
        <v>86</v>
      </c>
      <c r="C46" s="1"/>
      <c r="D46" s="1"/>
      <c r="E46" s="1"/>
      <c r="F46" s="92"/>
      <c r="G46" s="1"/>
      <c r="H46" s="1"/>
      <c r="I46" s="1"/>
      <c r="J46" s="1"/>
      <c r="K46" s="1"/>
      <c r="L46" s="1"/>
      <c r="M46" s="1"/>
      <c r="N46" s="1"/>
      <c r="O46" s="1"/>
      <c r="P46" s="1"/>
      <c r="Q46" s="1"/>
      <c r="R46" s="1"/>
      <c r="S46" s="4"/>
      <c r="T46" s="1"/>
      <c r="U46" s="1"/>
      <c r="V46" s="1"/>
      <c r="W46" s="1"/>
      <c r="X46" s="1"/>
    </row>
    <row r="47" ht="12.75" customHeight="1">
      <c r="A47" s="91"/>
      <c r="B47" s="2"/>
      <c r="C47" s="1"/>
      <c r="D47" s="1"/>
      <c r="E47" s="1"/>
      <c r="F47" s="92"/>
      <c r="G47" s="1"/>
      <c r="H47" s="1"/>
      <c r="I47" s="1"/>
      <c r="J47" s="1"/>
      <c r="K47" s="1"/>
      <c r="L47" s="1"/>
      <c r="M47" s="1"/>
      <c r="N47" s="1"/>
      <c r="O47" s="1"/>
      <c r="P47" s="1"/>
      <c r="Q47" s="1"/>
      <c r="R47" s="1"/>
      <c r="S47" s="4"/>
      <c r="T47" s="1"/>
      <c r="U47" s="1"/>
      <c r="V47" s="1"/>
      <c r="W47" s="1"/>
      <c r="X47" s="1"/>
    </row>
    <row r="48" ht="12.75" customHeight="1">
      <c r="A48" s="91"/>
      <c r="B48" s="2"/>
      <c r="C48" s="1"/>
      <c r="D48" s="1"/>
      <c r="E48" s="1"/>
      <c r="F48" s="92"/>
      <c r="G48" s="1"/>
      <c r="H48" s="1"/>
      <c r="I48" s="1"/>
      <c r="J48" s="1"/>
      <c r="K48" s="1"/>
      <c r="L48" s="1"/>
      <c r="M48" s="1"/>
      <c r="N48" s="1"/>
      <c r="O48" s="1"/>
      <c r="P48" s="1"/>
      <c r="Q48" s="1"/>
      <c r="R48" s="1"/>
      <c r="S48" s="4"/>
      <c r="T48" s="1"/>
      <c r="U48" s="1"/>
      <c r="V48" s="1"/>
      <c r="W48" s="1"/>
      <c r="X48" s="1"/>
    </row>
  </sheetData>
  <mergeCells count="2">
    <mergeCell ref="A41:A42"/>
    <mergeCell ref="X41:X42"/>
  </mergeCell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3.0"/>
    <col customWidth="1" min="2" max="2" width="12.14"/>
    <col customWidth="1" min="3" max="3" width="14.29"/>
    <col customWidth="1" min="4" max="8" width="8.71"/>
    <col customWidth="1" min="9" max="9" width="8.57"/>
    <col customWidth="1" min="10" max="11" width="8.71"/>
    <col customWidth="1" min="12" max="12" width="10.29"/>
    <col customWidth="1" min="13" max="16" width="8.71"/>
    <col customWidth="1" min="17" max="17" width="9.71"/>
    <col customWidth="1" min="18" max="18" width="9.14"/>
    <col customWidth="1" min="19" max="19" width="10.86"/>
    <col customWidth="1" min="20" max="23" width="8.71"/>
    <col customWidth="1" min="24" max="24" width="10.86"/>
  </cols>
  <sheetData>
    <row r="1" ht="12.75" customHeight="1">
      <c r="A1" s="1"/>
      <c r="B1" s="2"/>
      <c r="C1" s="1"/>
      <c r="D1" s="1"/>
      <c r="E1" s="1"/>
      <c r="F1" s="1"/>
      <c r="G1" s="1"/>
      <c r="H1" s="1"/>
      <c r="I1" s="1"/>
      <c r="J1" s="1"/>
      <c r="K1" s="1"/>
      <c r="L1" s="1"/>
      <c r="M1" s="1"/>
      <c r="N1" s="1"/>
      <c r="O1" s="1"/>
      <c r="P1" s="1"/>
      <c r="Q1" s="1"/>
      <c r="R1" s="1"/>
      <c r="S1" s="4"/>
      <c r="T1" s="1"/>
      <c r="U1" s="1"/>
      <c r="V1" s="1"/>
      <c r="W1" s="1"/>
      <c r="X1" s="1"/>
    </row>
    <row r="2" ht="12.75" customHeight="1">
      <c r="A2" s="1"/>
      <c r="B2" s="2"/>
      <c r="C2" s="1"/>
      <c r="D2" s="1"/>
      <c r="E2" s="1"/>
      <c r="F2" s="1"/>
      <c r="G2" s="1"/>
      <c r="H2" s="1"/>
      <c r="I2" s="1"/>
      <c r="J2" s="1"/>
      <c r="K2" s="1"/>
      <c r="L2" s="1"/>
      <c r="M2" s="1"/>
      <c r="N2" s="1"/>
      <c r="O2" s="1"/>
      <c r="P2" s="1"/>
      <c r="Q2" s="1"/>
      <c r="R2" s="1"/>
      <c r="S2" s="4"/>
      <c r="T2" s="1"/>
      <c r="U2" s="1"/>
      <c r="V2" s="1"/>
      <c r="W2" s="1"/>
      <c r="X2" s="1"/>
    </row>
    <row r="3" ht="12.75" customHeight="1">
      <c r="A3" s="1"/>
      <c r="B3" s="2"/>
      <c r="C3" s="1"/>
      <c r="E3" s="1"/>
      <c r="F3" s="6"/>
      <c r="G3" s="1"/>
      <c r="H3" s="1"/>
      <c r="I3" s="1"/>
      <c r="J3" s="1"/>
      <c r="K3" s="1"/>
      <c r="L3" s="1"/>
      <c r="M3" s="1"/>
      <c r="N3" s="1"/>
      <c r="O3" s="1"/>
      <c r="P3" s="1"/>
      <c r="Q3" s="1"/>
      <c r="R3" s="1"/>
      <c r="S3" s="4"/>
      <c r="T3" s="1"/>
      <c r="U3" s="1"/>
      <c r="V3" s="1"/>
      <c r="W3" s="1"/>
      <c r="X3" s="1"/>
    </row>
    <row r="4" ht="12.75" customHeight="1">
      <c r="A4" s="1"/>
      <c r="B4" s="2"/>
      <c r="C4" s="1"/>
      <c r="D4" s="6" t="s">
        <v>0</v>
      </c>
      <c r="E4" s="1"/>
      <c r="F4" s="6"/>
      <c r="G4" s="1"/>
      <c r="H4" s="1"/>
      <c r="I4" s="1"/>
      <c r="J4" s="1"/>
      <c r="K4" s="1"/>
      <c r="L4" s="1"/>
      <c r="M4" s="1"/>
      <c r="N4" s="1"/>
      <c r="O4" s="1"/>
      <c r="P4" s="1"/>
      <c r="Q4" s="1"/>
      <c r="R4" s="1"/>
      <c r="S4" s="4"/>
      <c r="T4" s="1"/>
      <c r="U4" s="1"/>
      <c r="V4" s="1"/>
      <c r="W4" s="1"/>
      <c r="X4" s="1"/>
    </row>
    <row r="5" ht="12.75" customHeight="1">
      <c r="A5" s="1"/>
      <c r="B5" s="2"/>
      <c r="C5" s="1"/>
      <c r="D5" s="1"/>
      <c r="E5" s="1"/>
      <c r="F5" s="6"/>
      <c r="G5" s="7"/>
      <c r="H5" s="8"/>
      <c r="I5" s="8"/>
      <c r="J5" s="8"/>
      <c r="K5" s="8"/>
      <c r="L5" s="8"/>
      <c r="M5" s="8"/>
      <c r="N5" s="8"/>
      <c r="O5" s="8"/>
      <c r="P5" s="8"/>
      <c r="Q5" s="8"/>
      <c r="R5" s="8"/>
      <c r="S5" s="9"/>
      <c r="T5" s="8"/>
      <c r="U5" s="8"/>
      <c r="V5" s="8"/>
      <c r="W5" s="8"/>
      <c r="X5" s="8"/>
    </row>
    <row r="6" ht="12.75" customHeight="1">
      <c r="A6" s="1"/>
      <c r="B6" s="2"/>
      <c r="C6" s="1"/>
      <c r="D6" s="1"/>
      <c r="E6" s="1"/>
      <c r="F6" s="6"/>
      <c r="G6" s="7"/>
      <c r="H6" s="8"/>
      <c r="I6" s="8"/>
      <c r="J6" s="8"/>
      <c r="K6" s="8"/>
      <c r="L6" s="8"/>
      <c r="M6" s="8"/>
      <c r="N6" s="8"/>
      <c r="O6" s="8"/>
      <c r="P6" s="8"/>
      <c r="Q6" s="8"/>
      <c r="R6" s="8"/>
      <c r="S6" s="9"/>
      <c r="T6" s="8"/>
      <c r="U6" s="8"/>
      <c r="V6" s="8"/>
      <c r="W6" s="8"/>
      <c r="X6" s="8"/>
    </row>
    <row r="7" ht="12.75" customHeight="1">
      <c r="A7" s="6" t="s">
        <v>1</v>
      </c>
      <c r="B7" s="11"/>
      <c r="C7" s="1"/>
      <c r="D7" s="1"/>
      <c r="E7" s="1"/>
      <c r="F7" s="12"/>
      <c r="G7" s="1"/>
      <c r="H7" s="1"/>
      <c r="I7" s="1"/>
      <c r="J7" s="1"/>
      <c r="K7" s="1"/>
      <c r="L7" s="1"/>
      <c r="M7" s="1"/>
      <c r="N7" s="1"/>
      <c r="O7" s="1"/>
      <c r="P7" s="1"/>
      <c r="Q7" s="1"/>
      <c r="R7" s="1"/>
      <c r="S7" s="4"/>
      <c r="T7" s="1"/>
      <c r="U7" s="1"/>
      <c r="V7" s="1"/>
      <c r="W7" s="1"/>
      <c r="X7" s="1"/>
    </row>
    <row r="8" ht="12.75" customHeight="1">
      <c r="A8" s="1"/>
      <c r="B8" s="2"/>
      <c r="C8" s="1"/>
      <c r="D8" s="1"/>
      <c r="E8" s="1"/>
      <c r="F8" s="1"/>
      <c r="G8" s="1"/>
      <c r="H8" s="1"/>
      <c r="I8" s="1"/>
      <c r="J8" s="1"/>
      <c r="K8" s="1"/>
      <c r="L8" s="1"/>
      <c r="M8" s="1"/>
      <c r="N8" s="1"/>
      <c r="O8" s="1"/>
      <c r="P8" s="1"/>
      <c r="Q8" s="1"/>
      <c r="R8" s="1"/>
      <c r="S8" s="4"/>
      <c r="T8" s="1"/>
      <c r="U8" s="1"/>
      <c r="V8" s="1"/>
      <c r="W8" s="1"/>
      <c r="X8" s="1"/>
    </row>
    <row r="9" ht="12.75" customHeight="1">
      <c r="A9" s="14" t="s">
        <v>3</v>
      </c>
      <c r="B9" s="16" t="s">
        <v>4</v>
      </c>
      <c r="C9" s="14" t="s">
        <v>6</v>
      </c>
      <c r="D9" s="14" t="s">
        <v>7</v>
      </c>
      <c r="E9" s="14" t="s">
        <v>8</v>
      </c>
      <c r="F9" s="14" t="s">
        <v>9</v>
      </c>
      <c r="G9" s="14" t="s">
        <v>10</v>
      </c>
      <c r="H9" s="14" t="s">
        <v>11</v>
      </c>
      <c r="I9" s="14" t="s">
        <v>12</v>
      </c>
      <c r="J9" s="14" t="s">
        <v>13</v>
      </c>
      <c r="K9" s="14" t="s">
        <v>14</v>
      </c>
      <c r="L9" s="14" t="s">
        <v>15</v>
      </c>
      <c r="M9" s="14" t="s">
        <v>17</v>
      </c>
      <c r="N9" s="14" t="s">
        <v>18</v>
      </c>
      <c r="O9" s="14" t="s">
        <v>19</v>
      </c>
      <c r="P9" s="14" t="s">
        <v>20</v>
      </c>
      <c r="Q9" s="14" t="s">
        <v>21</v>
      </c>
      <c r="R9" s="14" t="s">
        <v>22</v>
      </c>
      <c r="S9" s="21" t="s">
        <v>23</v>
      </c>
      <c r="T9" s="14" t="s">
        <v>25</v>
      </c>
      <c r="U9" s="14" t="s">
        <v>26</v>
      </c>
      <c r="V9" s="14" t="s">
        <v>27</v>
      </c>
      <c r="W9" s="14" t="s">
        <v>28</v>
      </c>
      <c r="X9" s="14" t="s">
        <v>29</v>
      </c>
    </row>
    <row r="10" ht="12.75" customHeight="1">
      <c r="A10" s="24">
        <v>42736.0</v>
      </c>
      <c r="B10" s="26">
        <v>150.0</v>
      </c>
      <c r="C10" s="28">
        <v>8231.0</v>
      </c>
      <c r="D10" s="30">
        <v>5.0</v>
      </c>
      <c r="E10" s="34">
        <f>SUM(B10)/(C10/1000)</f>
        <v>18.22378812</v>
      </c>
      <c r="F10" s="35">
        <v>43.0</v>
      </c>
      <c r="G10" s="38">
        <f>SUM(F10/C10)</f>
        <v>0.005224152594</v>
      </c>
      <c r="H10" s="34">
        <f>SUM(B10/F10)</f>
        <v>3.488372093</v>
      </c>
      <c r="I10" s="40">
        <v>11.0</v>
      </c>
      <c r="J10" s="42">
        <f>SUM(I10/F10)</f>
        <v>0.2558139535</v>
      </c>
      <c r="K10" s="34">
        <f>SUM(B10/I10)</f>
        <v>13.63636364</v>
      </c>
      <c r="L10" s="30">
        <v>3.0</v>
      </c>
      <c r="M10" s="38">
        <f>SUM(L10/I10)</f>
        <v>0.2727272727</v>
      </c>
      <c r="N10" s="44">
        <f>SUM(B10/L10)</f>
        <v>50</v>
      </c>
      <c r="O10" s="30">
        <v>3.0</v>
      </c>
      <c r="P10" s="42">
        <f>SUM(O10/L10)</f>
        <v>1</v>
      </c>
      <c r="Q10" s="48">
        <f>SUM(B10/O10)</f>
        <v>50</v>
      </c>
      <c r="R10" s="40">
        <v>1.0</v>
      </c>
      <c r="S10" s="51">
        <v>3000.0</v>
      </c>
      <c r="T10" s="42">
        <f>SUM(R10/O10)</f>
        <v>0.3333333333</v>
      </c>
      <c r="U10" s="48">
        <f>SUM(B10/R10)</f>
        <v>150</v>
      </c>
      <c r="V10" s="44">
        <f>SUM(S10-B10)</f>
        <v>2850</v>
      </c>
      <c r="W10" s="42">
        <f>SUM(V10/B10)</f>
        <v>19</v>
      </c>
      <c r="X10" s="53" t="s">
        <v>82</v>
      </c>
    </row>
    <row r="11" ht="12.75" customHeight="1">
      <c r="A11" s="24">
        <v>42737.0</v>
      </c>
      <c r="B11" s="54"/>
      <c r="C11" s="28"/>
      <c r="D11" s="30"/>
      <c r="E11" s="34"/>
      <c r="F11" s="56"/>
      <c r="G11" s="38"/>
      <c r="H11" s="34"/>
      <c r="I11" s="57"/>
      <c r="J11" s="42"/>
      <c r="K11" s="34"/>
      <c r="L11" s="30"/>
      <c r="M11" s="38"/>
      <c r="N11" s="44"/>
      <c r="O11" s="30"/>
      <c r="P11" s="42"/>
      <c r="Q11" s="58"/>
      <c r="R11" s="57"/>
      <c r="S11" s="59"/>
      <c r="T11" s="42"/>
      <c r="U11" s="58"/>
      <c r="V11" s="58"/>
      <c r="W11" s="42"/>
      <c r="X11" s="53" t="s">
        <v>82</v>
      </c>
    </row>
    <row r="12" ht="12.75" customHeight="1">
      <c r="A12" s="24">
        <v>42738.0</v>
      </c>
      <c r="B12" s="54"/>
      <c r="C12" s="28"/>
      <c r="D12" s="30"/>
      <c r="E12" s="34"/>
      <c r="F12" s="56"/>
      <c r="G12" s="38"/>
      <c r="H12" s="34"/>
      <c r="I12" s="57"/>
      <c r="J12" s="42"/>
      <c r="K12" s="34"/>
      <c r="L12" s="30"/>
      <c r="M12" s="38"/>
      <c r="N12" s="44"/>
      <c r="O12" s="30"/>
      <c r="P12" s="42"/>
      <c r="Q12" s="58"/>
      <c r="R12" s="57"/>
      <c r="S12" s="59"/>
      <c r="T12" s="42"/>
      <c r="U12" s="58"/>
      <c r="V12" s="58"/>
      <c r="W12" s="42"/>
      <c r="X12" s="53" t="s">
        <v>82</v>
      </c>
    </row>
    <row r="13" ht="12.75" customHeight="1">
      <c r="A13" s="24">
        <v>42739.0</v>
      </c>
      <c r="B13" s="54"/>
      <c r="C13" s="28"/>
      <c r="D13" s="30"/>
      <c r="E13" s="34"/>
      <c r="F13" s="56"/>
      <c r="G13" s="38"/>
      <c r="H13" s="34"/>
      <c r="I13" s="57"/>
      <c r="J13" s="42"/>
      <c r="K13" s="34"/>
      <c r="L13" s="30"/>
      <c r="M13" s="38"/>
      <c r="N13" s="44"/>
      <c r="O13" s="30"/>
      <c r="P13" s="42"/>
      <c r="Q13" s="58"/>
      <c r="R13" s="57"/>
      <c r="S13" s="59"/>
      <c r="T13" s="42"/>
      <c r="U13" s="58"/>
      <c r="V13" s="58"/>
      <c r="W13" s="42"/>
      <c r="X13" s="62">
        <f>SUM(W10:W13)/4</f>
        <v>4.75</v>
      </c>
    </row>
    <row r="14" ht="12.75" customHeight="1">
      <c r="A14" s="24">
        <v>42740.0</v>
      </c>
      <c r="B14" s="54"/>
      <c r="C14" s="28"/>
      <c r="D14" s="30"/>
      <c r="E14" s="34"/>
      <c r="F14" s="56"/>
      <c r="G14" s="38"/>
      <c r="H14" s="34"/>
      <c r="I14" s="57"/>
      <c r="J14" s="42"/>
      <c r="K14" s="34"/>
      <c r="L14" s="30"/>
      <c r="M14" s="38"/>
      <c r="N14" s="44"/>
      <c r="O14" s="30"/>
      <c r="P14" s="42"/>
      <c r="Q14" s="58"/>
      <c r="R14" s="57"/>
      <c r="S14" s="59"/>
      <c r="T14" s="42"/>
      <c r="U14" s="58"/>
      <c r="V14" s="58"/>
      <c r="W14" s="42"/>
      <c r="X14" s="62"/>
    </row>
    <row r="15" ht="12.75" customHeight="1">
      <c r="A15" s="24">
        <v>42741.0</v>
      </c>
      <c r="B15" s="54"/>
      <c r="C15" s="28"/>
      <c r="D15" s="30"/>
      <c r="E15" s="34"/>
      <c r="F15" s="56"/>
      <c r="G15" s="38"/>
      <c r="H15" s="34"/>
      <c r="I15" s="57"/>
      <c r="J15" s="42"/>
      <c r="K15" s="34"/>
      <c r="L15" s="30"/>
      <c r="M15" s="38"/>
      <c r="N15" s="44"/>
      <c r="O15" s="30"/>
      <c r="P15" s="42"/>
      <c r="Q15" s="58"/>
      <c r="R15" s="57"/>
      <c r="S15" s="59"/>
      <c r="T15" s="42"/>
      <c r="U15" s="58"/>
      <c r="V15" s="58"/>
      <c r="W15" s="42"/>
      <c r="X15" s="62"/>
    </row>
    <row r="16" ht="12.75" customHeight="1">
      <c r="A16" s="24">
        <v>42742.0</v>
      </c>
      <c r="B16" s="54"/>
      <c r="C16" s="28"/>
      <c r="D16" s="30"/>
      <c r="E16" s="34"/>
      <c r="F16" s="56"/>
      <c r="G16" s="38"/>
      <c r="H16" s="34"/>
      <c r="I16" s="57"/>
      <c r="J16" s="42"/>
      <c r="K16" s="34"/>
      <c r="L16" s="30"/>
      <c r="M16" s="38"/>
      <c r="N16" s="44"/>
      <c r="O16" s="30"/>
      <c r="P16" s="42"/>
      <c r="Q16" s="58"/>
      <c r="R16" s="57"/>
      <c r="S16" s="59"/>
      <c r="T16" s="42"/>
      <c r="U16" s="58"/>
      <c r="V16" s="58"/>
      <c r="W16" s="42"/>
      <c r="X16" s="62"/>
    </row>
    <row r="17" ht="12.75" customHeight="1">
      <c r="A17" s="24">
        <v>42743.0</v>
      </c>
      <c r="B17" s="54"/>
      <c r="C17" s="28"/>
      <c r="D17" s="30"/>
      <c r="E17" s="34"/>
      <c r="F17" s="56"/>
      <c r="G17" s="38"/>
      <c r="H17" s="34"/>
      <c r="I17" s="57"/>
      <c r="J17" s="42"/>
      <c r="K17" s="34"/>
      <c r="L17" s="30"/>
      <c r="M17" s="38"/>
      <c r="N17" s="44"/>
      <c r="O17" s="30"/>
      <c r="P17" s="42"/>
      <c r="Q17" s="58"/>
      <c r="R17" s="57"/>
      <c r="S17" s="59"/>
      <c r="T17" s="42"/>
      <c r="U17" s="58"/>
      <c r="V17" s="58"/>
      <c r="W17" s="42"/>
      <c r="X17" s="62"/>
    </row>
    <row r="18" ht="12.75" customHeight="1">
      <c r="A18" s="24">
        <v>42744.0</v>
      </c>
      <c r="B18" s="54"/>
      <c r="C18" s="28"/>
      <c r="D18" s="30"/>
      <c r="E18" s="34"/>
      <c r="F18" s="56"/>
      <c r="G18" s="38"/>
      <c r="H18" s="34"/>
      <c r="I18" s="57"/>
      <c r="J18" s="42"/>
      <c r="K18" s="34"/>
      <c r="L18" s="30"/>
      <c r="M18" s="38"/>
      <c r="N18" s="44"/>
      <c r="O18" s="30"/>
      <c r="P18" s="42"/>
      <c r="Q18" s="58"/>
      <c r="R18" s="57"/>
      <c r="S18" s="59"/>
      <c r="T18" s="42"/>
      <c r="U18" s="58"/>
      <c r="V18" s="58"/>
      <c r="W18" s="42"/>
      <c r="X18" s="62"/>
    </row>
    <row r="19" ht="12.75" customHeight="1">
      <c r="A19" s="24">
        <v>42745.0</v>
      </c>
      <c r="B19" s="54"/>
      <c r="C19" s="28"/>
      <c r="D19" s="30"/>
      <c r="E19" s="34"/>
      <c r="F19" s="56"/>
      <c r="G19" s="38"/>
      <c r="H19" s="34"/>
      <c r="I19" s="57"/>
      <c r="J19" s="42"/>
      <c r="K19" s="34"/>
      <c r="L19" s="30"/>
      <c r="M19" s="38"/>
      <c r="N19" s="44"/>
      <c r="O19" s="30"/>
      <c r="P19" s="42"/>
      <c r="Q19" s="58"/>
      <c r="R19" s="57"/>
      <c r="S19" s="59"/>
      <c r="T19" s="42"/>
      <c r="U19" s="58"/>
      <c r="V19" s="58"/>
      <c r="W19" s="42"/>
      <c r="X19" s="62"/>
    </row>
    <row r="20" ht="12.75" customHeight="1">
      <c r="A20" s="24">
        <v>42746.0</v>
      </c>
      <c r="B20" s="54"/>
      <c r="C20" s="28"/>
      <c r="D20" s="30"/>
      <c r="E20" s="34"/>
      <c r="F20" s="56"/>
      <c r="G20" s="38"/>
      <c r="H20" s="34"/>
      <c r="I20" s="57"/>
      <c r="J20" s="42"/>
      <c r="K20" s="34"/>
      <c r="L20" s="30"/>
      <c r="M20" s="38"/>
      <c r="N20" s="44"/>
      <c r="O20" s="30"/>
      <c r="P20" s="42"/>
      <c r="Q20" s="58"/>
      <c r="R20" s="57"/>
      <c r="S20" s="59"/>
      <c r="T20" s="42"/>
      <c r="U20" s="58"/>
      <c r="V20" s="58"/>
      <c r="W20" s="42"/>
      <c r="X20" s="42"/>
    </row>
    <row r="21" ht="12.75" customHeight="1">
      <c r="A21" s="24">
        <v>42747.0</v>
      </c>
      <c r="B21" s="54"/>
      <c r="C21" s="28"/>
      <c r="D21" s="30"/>
      <c r="E21" s="34"/>
      <c r="F21" s="56"/>
      <c r="G21" s="38"/>
      <c r="H21" s="34"/>
      <c r="I21" s="57"/>
      <c r="J21" s="42"/>
      <c r="K21" s="34"/>
      <c r="L21" s="30"/>
      <c r="M21" s="38"/>
      <c r="N21" s="44"/>
      <c r="O21" s="30"/>
      <c r="P21" s="42"/>
      <c r="Q21" s="58"/>
      <c r="R21" s="57"/>
      <c r="S21" s="59"/>
      <c r="T21" s="42"/>
      <c r="U21" s="58"/>
      <c r="V21" s="58"/>
      <c r="W21" s="42"/>
      <c r="X21" s="62"/>
    </row>
    <row r="22" ht="12.75" customHeight="1">
      <c r="A22" s="24">
        <v>42748.0</v>
      </c>
      <c r="B22" s="54"/>
      <c r="C22" s="28"/>
      <c r="D22" s="30"/>
      <c r="E22" s="34"/>
      <c r="F22" s="56"/>
      <c r="G22" s="38"/>
      <c r="H22" s="34"/>
      <c r="I22" s="57"/>
      <c r="J22" s="42"/>
      <c r="K22" s="34"/>
      <c r="L22" s="30"/>
      <c r="M22" s="38"/>
      <c r="N22" s="44"/>
      <c r="O22" s="30"/>
      <c r="P22" s="42"/>
      <c r="Q22" s="58"/>
      <c r="R22" s="57"/>
      <c r="S22" s="59"/>
      <c r="T22" s="42"/>
      <c r="U22" s="58"/>
      <c r="V22" s="58"/>
      <c r="W22" s="42"/>
      <c r="X22" s="62"/>
    </row>
    <row r="23" ht="12.75" customHeight="1">
      <c r="A23" s="24">
        <v>42749.0</v>
      </c>
      <c r="B23" s="54"/>
      <c r="C23" s="28"/>
      <c r="D23" s="30"/>
      <c r="E23" s="34"/>
      <c r="F23" s="56"/>
      <c r="G23" s="38"/>
      <c r="H23" s="34"/>
      <c r="I23" s="57"/>
      <c r="J23" s="42"/>
      <c r="K23" s="34"/>
      <c r="L23" s="30"/>
      <c r="M23" s="38"/>
      <c r="N23" s="44"/>
      <c r="O23" s="30"/>
      <c r="P23" s="42"/>
      <c r="Q23" s="58"/>
      <c r="R23" s="57"/>
      <c r="S23" s="65"/>
      <c r="T23" s="42"/>
      <c r="U23" s="58"/>
      <c r="V23" s="58"/>
      <c r="W23" s="42"/>
      <c r="X23" s="62"/>
    </row>
    <row r="24" ht="12.75" customHeight="1">
      <c r="A24" s="24">
        <v>42750.0</v>
      </c>
      <c r="B24" s="54"/>
      <c r="C24" s="28"/>
      <c r="D24" s="30"/>
      <c r="E24" s="34"/>
      <c r="F24" s="56"/>
      <c r="G24" s="38"/>
      <c r="H24" s="34"/>
      <c r="I24" s="57"/>
      <c r="J24" s="42"/>
      <c r="K24" s="34"/>
      <c r="L24" s="30"/>
      <c r="M24" s="38"/>
      <c r="N24" s="44"/>
      <c r="O24" s="30"/>
      <c r="P24" s="42"/>
      <c r="Q24" s="58"/>
      <c r="R24" s="67"/>
      <c r="S24" s="65"/>
      <c r="T24" s="42"/>
      <c r="U24" s="58"/>
      <c r="V24" s="58"/>
      <c r="W24" s="42"/>
      <c r="X24" s="62"/>
    </row>
    <row r="25" ht="12.75" customHeight="1">
      <c r="A25" s="24">
        <v>42751.0</v>
      </c>
      <c r="B25" s="54"/>
      <c r="C25" s="28"/>
      <c r="D25" s="30"/>
      <c r="E25" s="34"/>
      <c r="F25" s="56"/>
      <c r="G25" s="38"/>
      <c r="H25" s="34"/>
      <c r="I25" s="57"/>
      <c r="J25" s="42"/>
      <c r="K25" s="34"/>
      <c r="L25" s="30"/>
      <c r="M25" s="38"/>
      <c r="N25" s="44"/>
      <c r="O25" s="30"/>
      <c r="P25" s="42"/>
      <c r="Q25" s="58"/>
      <c r="R25" s="68"/>
      <c r="S25" s="65"/>
      <c r="T25" s="42"/>
      <c r="U25" s="58"/>
      <c r="V25" s="58"/>
      <c r="W25" s="42"/>
      <c r="X25" s="62"/>
    </row>
    <row r="26" ht="12.75" customHeight="1">
      <c r="A26" s="24">
        <v>42752.0</v>
      </c>
      <c r="B26" s="54"/>
      <c r="C26" s="28"/>
      <c r="D26" s="30"/>
      <c r="E26" s="34"/>
      <c r="F26" s="56"/>
      <c r="G26" s="38"/>
      <c r="H26" s="34"/>
      <c r="I26" s="57"/>
      <c r="J26" s="42"/>
      <c r="K26" s="34"/>
      <c r="L26" s="30"/>
      <c r="M26" s="38"/>
      <c r="N26" s="44"/>
      <c r="O26" s="30"/>
      <c r="P26" s="42"/>
      <c r="Q26" s="58"/>
      <c r="R26" s="68"/>
      <c r="S26" s="65"/>
      <c r="T26" s="42"/>
      <c r="U26" s="58"/>
      <c r="V26" s="58"/>
      <c r="W26" s="42"/>
      <c r="X26" s="62"/>
    </row>
    <row r="27" ht="12.75" customHeight="1">
      <c r="A27" s="24">
        <v>42753.0</v>
      </c>
      <c r="B27" s="54"/>
      <c r="C27" s="28"/>
      <c r="D27" s="30"/>
      <c r="E27" s="34"/>
      <c r="F27" s="56"/>
      <c r="G27" s="38"/>
      <c r="H27" s="34"/>
      <c r="I27" s="57"/>
      <c r="J27" s="42"/>
      <c r="K27" s="34"/>
      <c r="L27" s="30"/>
      <c r="M27" s="38"/>
      <c r="N27" s="44"/>
      <c r="O27" s="30"/>
      <c r="P27" s="42"/>
      <c r="Q27" s="58"/>
      <c r="R27" s="68"/>
      <c r="S27" s="65"/>
      <c r="T27" s="42"/>
      <c r="U27" s="58"/>
      <c r="V27" s="58"/>
      <c r="W27" s="42"/>
      <c r="X27" s="62"/>
    </row>
    <row r="28" ht="12.75" customHeight="1">
      <c r="A28" s="24">
        <v>42754.0</v>
      </c>
      <c r="B28" s="54"/>
      <c r="C28" s="28"/>
      <c r="D28" s="30"/>
      <c r="E28" s="34"/>
      <c r="F28" s="56"/>
      <c r="G28" s="38"/>
      <c r="H28" s="34"/>
      <c r="I28" s="57"/>
      <c r="J28" s="42"/>
      <c r="K28" s="34"/>
      <c r="L28" s="30"/>
      <c r="M28" s="38"/>
      <c r="N28" s="44"/>
      <c r="O28" s="30"/>
      <c r="P28" s="42"/>
      <c r="Q28" s="58"/>
      <c r="R28" s="68"/>
      <c r="S28" s="65"/>
      <c r="T28" s="42"/>
      <c r="U28" s="58"/>
      <c r="V28" s="58"/>
      <c r="W28" s="42"/>
      <c r="X28" s="62"/>
    </row>
    <row r="29" ht="12.75" customHeight="1">
      <c r="A29" s="24">
        <v>42755.0</v>
      </c>
      <c r="B29" s="54"/>
      <c r="C29" s="28"/>
      <c r="D29" s="30"/>
      <c r="E29" s="34"/>
      <c r="F29" s="56"/>
      <c r="G29" s="38"/>
      <c r="H29" s="34"/>
      <c r="I29" s="57"/>
      <c r="J29" s="42"/>
      <c r="K29" s="34"/>
      <c r="L29" s="30"/>
      <c r="M29" s="38"/>
      <c r="N29" s="44"/>
      <c r="O29" s="30"/>
      <c r="P29" s="42"/>
      <c r="Q29" s="58"/>
      <c r="R29" s="68"/>
      <c r="S29" s="65"/>
      <c r="T29" s="42"/>
      <c r="U29" s="58"/>
      <c r="V29" s="58"/>
      <c r="W29" s="42"/>
      <c r="X29" s="62"/>
    </row>
    <row r="30" ht="12.75" customHeight="1">
      <c r="A30" s="24">
        <v>42756.0</v>
      </c>
      <c r="B30" s="54"/>
      <c r="C30" s="28"/>
      <c r="D30" s="30"/>
      <c r="E30" s="34"/>
      <c r="F30" s="56"/>
      <c r="G30" s="38"/>
      <c r="H30" s="34"/>
      <c r="I30" s="57"/>
      <c r="J30" s="42"/>
      <c r="K30" s="34"/>
      <c r="L30" s="30"/>
      <c r="M30" s="38"/>
      <c r="N30" s="44"/>
      <c r="O30" s="30"/>
      <c r="P30" s="42"/>
      <c r="Q30" s="58"/>
      <c r="R30" s="68"/>
      <c r="S30" s="65"/>
      <c r="T30" s="42"/>
      <c r="U30" s="58"/>
      <c r="V30" s="58"/>
      <c r="W30" s="42"/>
      <c r="X30" s="62"/>
    </row>
    <row r="31" ht="12.75" customHeight="1">
      <c r="A31" s="24">
        <v>42757.0</v>
      </c>
      <c r="B31" s="54"/>
      <c r="C31" s="28"/>
      <c r="D31" s="30"/>
      <c r="E31" s="34"/>
      <c r="F31" s="56"/>
      <c r="G31" s="38"/>
      <c r="H31" s="34"/>
      <c r="I31" s="57"/>
      <c r="J31" s="42"/>
      <c r="K31" s="34"/>
      <c r="L31" s="30"/>
      <c r="M31" s="38"/>
      <c r="N31" s="44"/>
      <c r="O31" s="30"/>
      <c r="P31" s="42"/>
      <c r="Q31" s="58"/>
      <c r="R31" s="68"/>
      <c r="S31" s="65"/>
      <c r="T31" s="42"/>
      <c r="U31" s="58"/>
      <c r="V31" s="58"/>
      <c r="W31" s="42"/>
      <c r="X31" s="62"/>
    </row>
    <row r="32" ht="12.75" customHeight="1">
      <c r="A32" s="24">
        <v>42758.0</v>
      </c>
      <c r="B32" s="54"/>
      <c r="C32" s="28"/>
      <c r="D32" s="30"/>
      <c r="E32" s="34"/>
      <c r="F32" s="56"/>
      <c r="G32" s="38"/>
      <c r="H32" s="34"/>
      <c r="I32" s="57"/>
      <c r="J32" s="42"/>
      <c r="K32" s="34"/>
      <c r="L32" s="30"/>
      <c r="M32" s="38"/>
      <c r="N32" s="44"/>
      <c r="O32" s="30"/>
      <c r="P32" s="42"/>
      <c r="Q32" s="58"/>
      <c r="R32" s="57"/>
      <c r="S32" s="65"/>
      <c r="T32" s="42"/>
      <c r="U32" s="58"/>
      <c r="V32" s="58"/>
      <c r="W32" s="42"/>
      <c r="X32" s="62"/>
    </row>
    <row r="33" ht="12.75" customHeight="1">
      <c r="A33" s="24">
        <v>42759.0</v>
      </c>
      <c r="B33" s="54"/>
      <c r="C33" s="28"/>
      <c r="D33" s="30"/>
      <c r="E33" s="34"/>
      <c r="F33" s="56"/>
      <c r="G33" s="38"/>
      <c r="H33" s="34"/>
      <c r="I33" s="57"/>
      <c r="J33" s="42"/>
      <c r="K33" s="34"/>
      <c r="L33" s="30"/>
      <c r="M33" s="38"/>
      <c r="N33" s="44"/>
      <c r="O33" s="30"/>
      <c r="P33" s="42"/>
      <c r="Q33" s="58"/>
      <c r="R33" s="57"/>
      <c r="S33" s="65"/>
      <c r="T33" s="42"/>
      <c r="U33" s="58"/>
      <c r="V33" s="58"/>
      <c r="W33" s="42"/>
      <c r="X33" s="62"/>
    </row>
    <row r="34" ht="12.75" customHeight="1">
      <c r="A34" s="24">
        <v>42760.0</v>
      </c>
      <c r="B34" s="54"/>
      <c r="C34" s="28"/>
      <c r="D34" s="30"/>
      <c r="E34" s="34"/>
      <c r="F34" s="56"/>
      <c r="G34" s="38"/>
      <c r="H34" s="34"/>
      <c r="I34" s="57"/>
      <c r="J34" s="42"/>
      <c r="K34" s="34"/>
      <c r="L34" s="30"/>
      <c r="M34" s="38"/>
      <c r="N34" s="44"/>
      <c r="O34" s="30"/>
      <c r="P34" s="42"/>
      <c r="Q34" s="58"/>
      <c r="R34" s="57"/>
      <c r="S34" s="70"/>
      <c r="T34" s="42"/>
      <c r="U34" s="58"/>
      <c r="V34" s="58"/>
      <c r="W34" s="42"/>
      <c r="X34" s="62"/>
    </row>
    <row r="35" ht="12.75" customHeight="1">
      <c r="A35" s="24">
        <v>42761.0</v>
      </c>
      <c r="B35" s="54"/>
      <c r="C35" s="28"/>
      <c r="D35" s="30"/>
      <c r="E35" s="34"/>
      <c r="F35" s="56"/>
      <c r="G35" s="38"/>
      <c r="H35" s="34"/>
      <c r="I35" s="57"/>
      <c r="J35" s="42"/>
      <c r="K35" s="34"/>
      <c r="L35" s="30"/>
      <c r="M35" s="38"/>
      <c r="N35" s="44"/>
      <c r="O35" s="30"/>
      <c r="P35" s="42"/>
      <c r="Q35" s="58"/>
      <c r="R35" s="57"/>
      <c r="S35" s="70"/>
      <c r="T35" s="42"/>
      <c r="U35" s="58"/>
      <c r="V35" s="58"/>
      <c r="W35" s="42"/>
      <c r="X35" s="62"/>
    </row>
    <row r="36" ht="12.75" customHeight="1">
      <c r="A36" s="24">
        <v>42762.0</v>
      </c>
      <c r="B36" s="54"/>
      <c r="C36" s="28"/>
      <c r="D36" s="30"/>
      <c r="E36" s="34"/>
      <c r="F36" s="56"/>
      <c r="G36" s="38"/>
      <c r="H36" s="34"/>
      <c r="I36" s="57"/>
      <c r="J36" s="42"/>
      <c r="K36" s="34"/>
      <c r="L36" s="30"/>
      <c r="M36" s="38"/>
      <c r="N36" s="44"/>
      <c r="O36" s="30"/>
      <c r="P36" s="42"/>
      <c r="Q36" s="58"/>
      <c r="R36" s="57"/>
      <c r="S36" s="70"/>
      <c r="T36" s="42"/>
      <c r="U36" s="58"/>
      <c r="V36" s="58"/>
      <c r="W36" s="42"/>
      <c r="X36" s="62"/>
    </row>
    <row r="37" ht="12.75" customHeight="1">
      <c r="A37" s="24">
        <v>42763.0</v>
      </c>
      <c r="B37" s="54"/>
      <c r="C37" s="28"/>
      <c r="D37" s="30"/>
      <c r="E37" s="34"/>
      <c r="F37" s="56"/>
      <c r="G37" s="38"/>
      <c r="H37" s="34"/>
      <c r="I37" s="57"/>
      <c r="J37" s="42"/>
      <c r="K37" s="34"/>
      <c r="L37" s="30"/>
      <c r="M37" s="38"/>
      <c r="N37" s="44"/>
      <c r="O37" s="30"/>
      <c r="P37" s="42"/>
      <c r="Q37" s="58"/>
      <c r="R37" s="57"/>
      <c r="S37" s="71"/>
      <c r="T37" s="42"/>
      <c r="U37" s="58"/>
      <c r="V37" s="58"/>
      <c r="W37" s="42"/>
      <c r="X37" s="62"/>
    </row>
    <row r="38" ht="12.75" customHeight="1">
      <c r="A38" s="24">
        <v>42764.0</v>
      </c>
      <c r="B38" s="54"/>
      <c r="C38" s="28"/>
      <c r="D38" s="30"/>
      <c r="E38" s="34"/>
      <c r="F38" s="56"/>
      <c r="G38" s="38"/>
      <c r="H38" s="34"/>
      <c r="I38" s="57"/>
      <c r="J38" s="42"/>
      <c r="K38" s="34"/>
      <c r="L38" s="30"/>
      <c r="M38" s="38"/>
      <c r="N38" s="44"/>
      <c r="O38" s="30"/>
      <c r="P38" s="42"/>
      <c r="Q38" s="58"/>
      <c r="R38" s="57"/>
      <c r="S38" s="71"/>
      <c r="T38" s="42"/>
      <c r="U38" s="58"/>
      <c r="V38" s="58"/>
      <c r="W38" s="42"/>
      <c r="X38" s="62"/>
    </row>
    <row r="39" ht="12.75" customHeight="1">
      <c r="A39" s="24">
        <v>42765.0</v>
      </c>
      <c r="B39" s="54"/>
      <c r="C39" s="28"/>
      <c r="D39" s="30"/>
      <c r="E39" s="34"/>
      <c r="F39" s="56"/>
      <c r="G39" s="38"/>
      <c r="H39" s="34"/>
      <c r="I39" s="57"/>
      <c r="J39" s="42"/>
      <c r="K39" s="34"/>
      <c r="L39" s="30"/>
      <c r="M39" s="38"/>
      <c r="N39" s="44"/>
      <c r="O39" s="30"/>
      <c r="P39" s="42"/>
      <c r="Q39" s="58"/>
      <c r="R39" s="57"/>
      <c r="S39" s="71"/>
      <c r="T39" s="42"/>
      <c r="U39" s="58"/>
      <c r="V39" s="58"/>
      <c r="W39" s="42"/>
      <c r="X39" s="62"/>
    </row>
    <row r="40" ht="12.75" customHeight="1">
      <c r="A40" s="24">
        <v>42766.0</v>
      </c>
      <c r="B40" s="73"/>
      <c r="C40" s="28"/>
      <c r="D40" s="30"/>
      <c r="E40" s="34"/>
      <c r="F40" s="75"/>
      <c r="G40" s="38"/>
      <c r="H40" s="34"/>
      <c r="I40" s="76"/>
      <c r="J40" s="42"/>
      <c r="K40" s="34"/>
      <c r="L40" s="30"/>
      <c r="M40" s="38"/>
      <c r="N40" s="44"/>
      <c r="O40" s="30"/>
      <c r="P40" s="42"/>
      <c r="Q40" s="58"/>
      <c r="R40" s="76"/>
      <c r="S40" s="77"/>
      <c r="T40" s="42"/>
      <c r="U40" s="58"/>
      <c r="V40" s="58"/>
      <c r="W40" s="42"/>
      <c r="X40" s="62"/>
    </row>
    <row r="41" ht="12.75" customHeight="1">
      <c r="A41" s="78" t="s">
        <v>85</v>
      </c>
      <c r="B41" s="16" t="s">
        <v>4</v>
      </c>
      <c r="C41" s="14" t="s">
        <v>6</v>
      </c>
      <c r="D41" s="14" t="s">
        <v>7</v>
      </c>
      <c r="E41" s="14" t="s">
        <v>8</v>
      </c>
      <c r="F41" s="14" t="s">
        <v>9</v>
      </c>
      <c r="G41" s="14" t="s">
        <v>10</v>
      </c>
      <c r="H41" s="14" t="s">
        <v>11</v>
      </c>
      <c r="I41" s="14" t="s">
        <v>12</v>
      </c>
      <c r="J41" s="14" t="s">
        <v>13</v>
      </c>
      <c r="K41" s="14" t="s">
        <v>14</v>
      </c>
      <c r="L41" s="14" t="s">
        <v>15</v>
      </c>
      <c r="M41" s="14" t="s">
        <v>17</v>
      </c>
      <c r="N41" s="14" t="s">
        <v>18</v>
      </c>
      <c r="O41" s="14" t="s">
        <v>19</v>
      </c>
      <c r="P41" s="14" t="s">
        <v>20</v>
      </c>
      <c r="Q41" s="14" t="s">
        <v>21</v>
      </c>
      <c r="R41" s="14" t="s">
        <v>22</v>
      </c>
      <c r="S41" s="21" t="s">
        <v>23</v>
      </c>
      <c r="T41" s="14" t="s">
        <v>25</v>
      </c>
      <c r="U41" s="14" t="s">
        <v>26</v>
      </c>
      <c r="V41" s="14" t="s">
        <v>27</v>
      </c>
      <c r="W41" s="14" t="s">
        <v>28</v>
      </c>
      <c r="X41" s="78" t="s">
        <v>85</v>
      </c>
    </row>
    <row r="42" ht="12.75" customHeight="1">
      <c r="B42" s="79">
        <f t="shared" ref="B42:C42" si="1">SUM(B10:B40)</f>
        <v>150</v>
      </c>
      <c r="C42" s="81">
        <f t="shared" si="1"/>
        <v>8231</v>
      </c>
      <c r="D42" s="82">
        <f t="shared" ref="D42:E42" si="2">AVERAGE(D10:D40)</f>
        <v>5</v>
      </c>
      <c r="E42" s="83">
        <f t="shared" si="2"/>
        <v>18.22378812</v>
      </c>
      <c r="F42" s="84">
        <f>SUM(F10:F40)</f>
        <v>43</v>
      </c>
      <c r="G42" s="85">
        <f t="shared" ref="G42:H42" si="3">AVERAGE(G10:G40)</f>
        <v>0.005224152594</v>
      </c>
      <c r="H42" s="86">
        <f t="shared" si="3"/>
        <v>3.488372093</v>
      </c>
      <c r="I42" s="81">
        <f t="shared" ref="I42:J42" si="4">SUM(I10:I40)</f>
        <v>11</v>
      </c>
      <c r="J42" s="87">
        <f t="shared" si="4"/>
        <v>0.2558139535</v>
      </c>
      <c r="K42" s="86">
        <f>AVERAGE(K10:K40)</f>
        <v>13.63636364</v>
      </c>
      <c r="L42" s="88">
        <f t="shared" ref="L42:M42" si="5">SUM(L10:L40)</f>
        <v>3</v>
      </c>
      <c r="M42" s="89">
        <f t="shared" si="5"/>
        <v>0.2727272727</v>
      </c>
      <c r="N42" s="90">
        <f>AVERAGE(N10:N40)</f>
        <v>50</v>
      </c>
      <c r="O42" s="88">
        <f>SUM(O10:O40)</f>
        <v>3</v>
      </c>
      <c r="P42" s="87">
        <f t="shared" ref="P42:Q42" si="6">AVERAGE(P10:P40)</f>
        <v>1</v>
      </c>
      <c r="Q42" s="90">
        <f t="shared" si="6"/>
        <v>50</v>
      </c>
      <c r="R42" s="88">
        <f t="shared" ref="R42:S42" si="7">SUM(R10:R40)</f>
        <v>1</v>
      </c>
      <c r="S42" s="90">
        <f t="shared" si="7"/>
        <v>3000</v>
      </c>
      <c r="T42" s="87">
        <f t="shared" ref="T42:U42" si="8">AVERAGE(T10:T40)</f>
        <v>0.3333333333</v>
      </c>
      <c r="U42" s="90">
        <f t="shared" si="8"/>
        <v>150</v>
      </c>
      <c r="V42" s="90">
        <f>SUM(V10:V40)</f>
        <v>2850</v>
      </c>
      <c r="W42" s="87">
        <f>AVERAGE(W10:W40)</f>
        <v>19</v>
      </c>
    </row>
    <row r="43" ht="12.75" customHeight="1">
      <c r="A43" s="1"/>
      <c r="B43" s="2"/>
      <c r="C43" s="1"/>
      <c r="D43" s="1"/>
      <c r="E43" s="1"/>
      <c r="F43" s="1"/>
      <c r="G43" s="1"/>
      <c r="H43" s="1"/>
      <c r="I43" s="1"/>
      <c r="J43" s="1"/>
      <c r="K43" s="1"/>
      <c r="L43" s="1"/>
      <c r="M43" s="1"/>
      <c r="N43" s="1"/>
      <c r="O43" s="1"/>
      <c r="P43" s="1"/>
      <c r="Q43" s="1"/>
      <c r="R43" s="1"/>
      <c r="S43" s="4"/>
      <c r="T43" s="1"/>
      <c r="U43" s="1"/>
      <c r="V43" s="1"/>
      <c r="W43" s="1"/>
      <c r="X43" s="1"/>
    </row>
    <row r="44" ht="12.75" customHeight="1">
      <c r="A44" s="91"/>
      <c r="B44" s="2"/>
      <c r="C44" s="1"/>
      <c r="D44" s="1"/>
      <c r="E44" s="1"/>
      <c r="F44" s="92"/>
      <c r="G44" s="1"/>
      <c r="H44" s="1"/>
      <c r="I44" s="1"/>
      <c r="J44" s="1"/>
      <c r="K44" s="1"/>
      <c r="L44" s="1"/>
      <c r="M44" s="1"/>
      <c r="N44" s="1"/>
      <c r="O44" s="1"/>
      <c r="P44" s="1"/>
      <c r="Q44" s="1"/>
      <c r="R44" s="1"/>
      <c r="S44" s="4"/>
      <c r="T44" s="1"/>
      <c r="U44" s="1"/>
      <c r="V44" s="1"/>
      <c r="W44" s="1"/>
      <c r="X44" s="1"/>
    </row>
    <row r="45" ht="12.75" customHeight="1">
      <c r="A45" s="91"/>
      <c r="B45" s="2"/>
      <c r="C45" s="1"/>
      <c r="D45" s="1"/>
      <c r="E45" s="1"/>
      <c r="F45" s="92"/>
      <c r="G45" s="1"/>
      <c r="H45" s="1"/>
      <c r="I45" s="1"/>
      <c r="J45" s="1"/>
      <c r="K45" s="1"/>
      <c r="L45" s="1"/>
      <c r="M45" s="1"/>
      <c r="N45" s="1"/>
      <c r="O45" s="1"/>
      <c r="P45" s="1"/>
      <c r="Q45" s="1"/>
      <c r="R45" s="1"/>
      <c r="S45" s="4"/>
      <c r="T45" s="1"/>
      <c r="U45" s="1"/>
      <c r="V45" s="1"/>
      <c r="W45" s="1"/>
      <c r="X45" s="1"/>
    </row>
    <row r="46" ht="12.75" customHeight="1">
      <c r="B46" s="93" t="s">
        <v>86</v>
      </c>
      <c r="C46" s="1"/>
      <c r="D46" s="1"/>
      <c r="E46" s="1"/>
      <c r="F46" s="92"/>
      <c r="G46" s="1"/>
      <c r="H46" s="1"/>
      <c r="I46" s="1"/>
      <c r="J46" s="1"/>
      <c r="K46" s="1"/>
      <c r="L46" s="1"/>
      <c r="M46" s="1"/>
      <c r="N46" s="1"/>
      <c r="O46" s="1"/>
      <c r="P46" s="1"/>
      <c r="Q46" s="1"/>
      <c r="R46" s="1"/>
      <c r="S46" s="4"/>
      <c r="T46" s="1"/>
      <c r="U46" s="1"/>
      <c r="V46" s="1"/>
      <c r="W46" s="1"/>
      <c r="X46" s="1"/>
    </row>
    <row r="47" ht="12.75" customHeight="1">
      <c r="A47" s="91"/>
      <c r="B47" s="2"/>
      <c r="C47" s="1"/>
      <c r="D47" s="1"/>
      <c r="E47" s="1"/>
      <c r="F47" s="92"/>
      <c r="G47" s="1"/>
      <c r="H47" s="1"/>
      <c r="I47" s="1"/>
      <c r="J47" s="1"/>
      <c r="K47" s="1"/>
      <c r="L47" s="1"/>
      <c r="M47" s="1"/>
      <c r="N47" s="1"/>
      <c r="O47" s="1"/>
      <c r="P47" s="1"/>
      <c r="Q47" s="1"/>
      <c r="R47" s="1"/>
      <c r="S47" s="4"/>
      <c r="T47" s="1"/>
      <c r="U47" s="1"/>
      <c r="V47" s="1"/>
      <c r="W47" s="1"/>
      <c r="X47" s="1"/>
    </row>
    <row r="48" ht="12.75" customHeight="1">
      <c r="A48" s="91"/>
      <c r="B48" s="2"/>
      <c r="C48" s="1"/>
      <c r="D48" s="1"/>
      <c r="E48" s="1"/>
      <c r="F48" s="92"/>
      <c r="G48" s="1"/>
      <c r="H48" s="1"/>
      <c r="I48" s="1"/>
      <c r="J48" s="1"/>
      <c r="K48" s="1"/>
      <c r="L48" s="1"/>
      <c r="M48" s="1"/>
      <c r="N48" s="1"/>
      <c r="O48" s="1"/>
      <c r="P48" s="1"/>
      <c r="Q48" s="1"/>
      <c r="R48" s="1"/>
      <c r="S48" s="4"/>
      <c r="T48" s="1"/>
      <c r="U48" s="1"/>
      <c r="V48" s="1"/>
      <c r="W48" s="1"/>
      <c r="X48" s="1"/>
    </row>
  </sheetData>
  <mergeCells count="2">
    <mergeCell ref="A41:A42"/>
    <mergeCell ref="X41:X42"/>
  </mergeCells>
  <drawing r:id="rId2"/>
  <legacyDrawing r:id="rId3"/>
</worksheet>
</file>