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PEED\teaching\sem6\SPD3254 Informatics\KLo\2019\01-ANOVA\"/>
    </mc:Choice>
  </mc:AlternateContent>
  <xr:revisionPtr revIDLastSave="0" documentId="13_ncr:1_{7718F62E-43AC-4E42-8302-9D1617E7C7AC}" xr6:coauthVersionLast="40" xr6:coauthVersionMax="40" xr10:uidLastSave="{00000000-0000-0000-0000-000000000000}"/>
  <bookViews>
    <workbookView xWindow="0" yWindow="0" windowWidth="17280" windowHeight="6120" xr2:uid="{00000000-000D-0000-FFFF-FFFF00000000}"/>
  </bookViews>
  <sheets>
    <sheet name="Clubs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B14" i="1" l="1"/>
  <c r="G6" i="1" l="1"/>
  <c r="F4" i="1"/>
  <c r="F5" i="1"/>
  <c r="B8" i="1"/>
  <c r="B7" i="1"/>
  <c r="C7" i="1"/>
  <c r="G3" i="1" s="1"/>
  <c r="A7" i="1"/>
  <c r="E6" i="1" s="1"/>
  <c r="G5" i="1" l="1"/>
  <c r="B9" i="1"/>
  <c r="B11" i="1" s="1"/>
  <c r="E4" i="1"/>
  <c r="E2" i="1"/>
  <c r="E3" i="1"/>
  <c r="J4" i="1"/>
  <c r="F2" i="1"/>
  <c r="F3" i="1"/>
  <c r="G4" i="1"/>
  <c r="J3" i="1"/>
  <c r="J2" i="1"/>
  <c r="E5" i="1"/>
  <c r="F6" i="1"/>
  <c r="G2" i="1"/>
  <c r="B10" i="1" l="1"/>
  <c r="B12" i="1" s="1"/>
  <c r="J6" i="1" s="1"/>
  <c r="K3" i="1" s="1"/>
  <c r="B13" i="1"/>
  <c r="K4" i="1" l="1"/>
  <c r="K2" i="1"/>
</calcChain>
</file>

<file path=xl/sharedStrings.xml><?xml version="1.0" encoding="utf-8"?>
<sst xmlns="http://schemas.openxmlformats.org/spreadsheetml/2006/main" count="26" uniqueCount="26">
  <si>
    <t>Club 1</t>
    <phoneticPr fontId="2" type="noConversion"/>
  </si>
  <si>
    <t>Club 2</t>
    <phoneticPr fontId="2" type="noConversion"/>
  </si>
  <si>
    <t>Club 3</t>
    <phoneticPr fontId="2" type="noConversion"/>
  </si>
  <si>
    <t>Grand Mean</t>
    <phoneticPr fontId="2" type="noConversion"/>
  </si>
  <si>
    <t>SSA</t>
    <phoneticPr fontId="2" type="noConversion"/>
  </si>
  <si>
    <t>DiffClub1</t>
    <phoneticPr fontId="2" type="noConversion"/>
  </si>
  <si>
    <t>DiffClub2</t>
  </si>
  <si>
    <t>DiffClub3</t>
  </si>
  <si>
    <t>SSW</t>
    <phoneticPr fontId="2" type="noConversion"/>
  </si>
  <si>
    <t>MSA</t>
    <phoneticPr fontId="2" type="noConversion"/>
  </si>
  <si>
    <t>MSW</t>
    <phoneticPr fontId="2" type="noConversion"/>
  </si>
  <si>
    <t>c</t>
    <phoneticPr fontId="2" type="noConversion"/>
  </si>
  <si>
    <t>n</t>
    <phoneticPr fontId="2" type="noConversion"/>
  </si>
  <si>
    <t>d.f. = c-1</t>
    <phoneticPr fontId="2" type="noConversion"/>
  </si>
  <si>
    <t>d.f. = n-c</t>
    <phoneticPr fontId="2" type="noConversion"/>
  </si>
  <si>
    <t>F (test stat)</t>
    <phoneticPr fontId="2" type="noConversion"/>
  </si>
  <si>
    <t>d.f.1.</t>
    <phoneticPr fontId="2" type="noConversion"/>
  </si>
  <si>
    <t>d.f.2.</t>
    <phoneticPr fontId="2" type="noConversion"/>
  </si>
  <si>
    <t>Difference</t>
    <phoneticPr fontId="2" type="noConversion"/>
  </si>
  <si>
    <t>C1-C3</t>
    <phoneticPr fontId="2" type="noConversion"/>
  </si>
  <si>
    <t>C1-C2</t>
    <phoneticPr fontId="2" type="noConversion"/>
  </si>
  <si>
    <t>C2-C3</t>
    <phoneticPr fontId="2" type="noConversion"/>
  </si>
  <si>
    <t>Q (from tables)</t>
    <phoneticPr fontId="2" type="noConversion"/>
  </si>
  <si>
    <t>Critical Range</t>
    <phoneticPr fontId="2" type="noConversion"/>
  </si>
  <si>
    <t>Results</t>
    <phoneticPr fontId="2" type="noConversion"/>
  </si>
  <si>
    <t>p-value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</si>
</sst>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新細明體"/>
      <family val="2"/>
      <charset val="136"/>
      <scheme val="minor"/>
    </font>
    <font>
      <sz val="12"/>
      <color theme="1"/>
      <name val="Times New Roman"/>
      <family val="1"/>
    </font>
    <font>
      <sz val="9"/>
      <name val="新細明體"/>
      <family val="2"/>
      <charset val="136"/>
      <scheme val="minor"/>
    </font>
    <font>
      <sz val="12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0" borderId="0" xfId="0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zoomScale="115" zoomScaleNormal="115" workbookViewId="0">
      <selection activeCell="B14" sqref="B14"/>
    </sheetView>
  </sheetViews>
  <sheetFormatPr defaultRowHeight="15.75" x14ac:dyDescent="0.25"/>
  <cols>
    <col min="1" max="1" width="12.42578125" bestFit="1" customWidth="1"/>
    <col min="2" max="2" width="13.5703125" bestFit="1" customWidth="1"/>
    <col min="4" max="4" width="3.140625" customWidth="1"/>
    <col min="5" max="5" width="10.7109375" customWidth="1"/>
    <col min="6" max="7" width="11.42578125" customWidth="1"/>
    <col min="8" max="8" width="4.42578125" customWidth="1"/>
    <col min="9" max="9" width="15.42578125" bestFit="1" customWidth="1"/>
    <col min="10" max="10" width="18.85546875" customWidth="1"/>
    <col min="11" max="11" width="20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3"/>
      <c r="E1" s="1" t="s">
        <v>5</v>
      </c>
      <c r="F1" s="1" t="s">
        <v>6</v>
      </c>
      <c r="G1" s="1" t="s">
        <v>7</v>
      </c>
      <c r="H1" s="3"/>
      <c r="I1" s="1" t="s">
        <v>18</v>
      </c>
      <c r="J1" s="3"/>
      <c r="K1" s="1" t="s">
        <v>24</v>
      </c>
    </row>
    <row r="2" spans="1:11" x14ac:dyDescent="0.25">
      <c r="A2" s="2">
        <v>254</v>
      </c>
      <c r="B2" s="2">
        <v>234</v>
      </c>
      <c r="C2" s="2">
        <v>200</v>
      </c>
      <c r="D2" s="3"/>
      <c r="E2" s="3">
        <f>(A2-$A$7)^2</f>
        <v>23.040000000000109</v>
      </c>
      <c r="F2" s="3">
        <f>(B2-$B$7)^2</f>
        <v>64</v>
      </c>
      <c r="G2" s="3">
        <f>(C2-$C$7)^2</f>
        <v>33.640000000000128</v>
      </c>
      <c r="H2" s="3"/>
      <c r="I2" s="3" t="s">
        <v>20</v>
      </c>
      <c r="J2" s="4">
        <f>ABS(A7-B7)</f>
        <v>23.199999999999989</v>
      </c>
      <c r="K2" s="3" t="str">
        <f>IF(J2&gt;$J$6,"Diff","No Diff")</f>
        <v>Diff</v>
      </c>
    </row>
    <row r="3" spans="1:11" x14ac:dyDescent="0.25">
      <c r="A3" s="2">
        <v>263</v>
      </c>
      <c r="B3" s="2">
        <v>218</v>
      </c>
      <c r="C3" s="2">
        <v>222</v>
      </c>
      <c r="D3" s="3"/>
      <c r="E3" s="3">
        <f t="shared" ref="E3:E6" si="0">(A3-$A$7)^2</f>
        <v>190.44000000000031</v>
      </c>
      <c r="F3" s="3">
        <f t="shared" ref="F3:F6" si="1">(B3-$B$7)^2</f>
        <v>64</v>
      </c>
      <c r="G3" s="3">
        <f t="shared" ref="G3:G6" si="2">(C3-$C$7)^2</f>
        <v>262.43999999999966</v>
      </c>
      <c r="H3" s="3"/>
      <c r="I3" s="3" t="s">
        <v>19</v>
      </c>
      <c r="J3" s="4">
        <f>ABS(A7-C7)</f>
        <v>43.399999999999977</v>
      </c>
      <c r="K3" s="3" t="str">
        <f t="shared" ref="K3:K4" si="3">IF(J3&gt;$J$6,"Diff","No Diff")</f>
        <v>Diff</v>
      </c>
    </row>
    <row r="4" spans="1:11" x14ac:dyDescent="0.25">
      <c r="A4" s="2">
        <v>241</v>
      </c>
      <c r="B4" s="2">
        <v>235</v>
      </c>
      <c r="C4" s="2">
        <v>197</v>
      </c>
      <c r="D4" s="3"/>
      <c r="E4" s="3">
        <f t="shared" si="0"/>
        <v>67.23999999999981</v>
      </c>
      <c r="F4" s="3">
        <f t="shared" si="1"/>
        <v>81</v>
      </c>
      <c r="G4" s="3">
        <f t="shared" si="2"/>
        <v>77.440000000000197</v>
      </c>
      <c r="H4" s="3"/>
      <c r="I4" s="3" t="s">
        <v>21</v>
      </c>
      <c r="J4" s="4">
        <f>ABS(B7-C7)</f>
        <v>20.199999999999989</v>
      </c>
      <c r="K4" s="3" t="str">
        <f t="shared" si="3"/>
        <v>Diff</v>
      </c>
    </row>
    <row r="5" spans="1:11" x14ac:dyDescent="0.25">
      <c r="A5" s="2">
        <v>237</v>
      </c>
      <c r="B5" s="2">
        <v>227</v>
      </c>
      <c r="C5" s="2">
        <v>206</v>
      </c>
      <c r="D5" s="3"/>
      <c r="E5" s="3">
        <f t="shared" si="0"/>
        <v>148.83999999999972</v>
      </c>
      <c r="F5" s="3">
        <f t="shared" si="1"/>
        <v>1</v>
      </c>
      <c r="G5" s="3">
        <f t="shared" si="2"/>
        <v>3.9999999999995456E-2</v>
      </c>
      <c r="H5" s="3"/>
      <c r="I5" s="3" t="s">
        <v>22</v>
      </c>
      <c r="J5" s="3">
        <v>3.77</v>
      </c>
      <c r="K5" s="3"/>
    </row>
    <row r="6" spans="1:11" x14ac:dyDescent="0.25">
      <c r="A6" s="2">
        <v>251</v>
      </c>
      <c r="B6" s="2">
        <v>216</v>
      </c>
      <c r="C6" s="2">
        <v>204</v>
      </c>
      <c r="D6" s="3"/>
      <c r="E6" s="3">
        <f t="shared" si="0"/>
        <v>3.2400000000000411</v>
      </c>
      <c r="F6" s="3">
        <f t="shared" si="1"/>
        <v>100</v>
      </c>
      <c r="G6" s="3">
        <f t="shared" si="2"/>
        <v>3.2400000000000411</v>
      </c>
      <c r="H6" s="3"/>
      <c r="I6" s="3" t="s">
        <v>23</v>
      </c>
      <c r="J6" s="5">
        <f>J5*SQRT(B12/2*(1/5+1/5))</f>
        <v>16.2853527441072</v>
      </c>
      <c r="K6" s="3"/>
    </row>
    <row r="7" spans="1:11" x14ac:dyDescent="0.25">
      <c r="A7" s="6">
        <f>AVERAGE(A2:A6)</f>
        <v>249.2</v>
      </c>
      <c r="B7" s="6">
        <f t="shared" ref="B7:C7" si="4">AVERAGE(B2:B6)</f>
        <v>226</v>
      </c>
      <c r="C7" s="6">
        <f t="shared" si="4"/>
        <v>205.8</v>
      </c>
      <c r="D7" s="3"/>
      <c r="E7" s="3"/>
      <c r="F7" s="3"/>
      <c r="G7" s="3"/>
      <c r="H7" s="3"/>
      <c r="I7" s="3"/>
      <c r="J7" s="3"/>
      <c r="K7" s="3"/>
    </row>
    <row r="8" spans="1:11" x14ac:dyDescent="0.25">
      <c r="A8" s="3" t="s">
        <v>3</v>
      </c>
      <c r="B8" s="3">
        <f>AVERAGE(A2:C6)</f>
        <v>227</v>
      </c>
      <c r="C8" s="3"/>
      <c r="D8" s="3"/>
      <c r="E8" s="3"/>
      <c r="F8" s="3"/>
      <c r="G8" s="3"/>
      <c r="H8" s="3"/>
      <c r="I8" s="3"/>
      <c r="J8" s="3"/>
      <c r="K8" s="3"/>
    </row>
    <row r="9" spans="1:11" x14ac:dyDescent="0.25">
      <c r="A9" s="3" t="s">
        <v>4</v>
      </c>
      <c r="B9" s="3">
        <f>5*(A7-B8)^2+5*(B7-B8)^2+5*(C7-B8)^2</f>
        <v>4716.3999999999951</v>
      </c>
      <c r="C9" s="3"/>
      <c r="D9" s="3"/>
      <c r="E9" s="3"/>
      <c r="F9" s="3"/>
      <c r="G9" s="3"/>
      <c r="H9" s="3"/>
      <c r="I9" s="3"/>
      <c r="J9" s="3"/>
      <c r="K9" s="3"/>
    </row>
    <row r="10" spans="1:11" x14ac:dyDescent="0.25">
      <c r="A10" s="3" t="s">
        <v>8</v>
      </c>
      <c r="B10" s="3">
        <f>SUM(E2:G6)</f>
        <v>1119.5999999999997</v>
      </c>
      <c r="C10" s="3"/>
      <c r="D10" s="3"/>
      <c r="E10" s="3"/>
      <c r="F10" s="3"/>
      <c r="G10" s="3"/>
      <c r="H10" s="3"/>
      <c r="I10" s="3"/>
      <c r="J10" s="3"/>
      <c r="K10" s="3"/>
    </row>
    <row r="11" spans="1:11" x14ac:dyDescent="0.25">
      <c r="A11" s="3" t="s">
        <v>9</v>
      </c>
      <c r="B11" s="3">
        <f>B9/(3-1)</f>
        <v>2358.1999999999975</v>
      </c>
      <c r="C11" s="3" t="s">
        <v>11</v>
      </c>
      <c r="D11" s="3">
        <v>3</v>
      </c>
      <c r="E11" s="4" t="s">
        <v>13</v>
      </c>
      <c r="F11" s="4">
        <v>2</v>
      </c>
      <c r="G11" s="3" t="s">
        <v>16</v>
      </c>
      <c r="H11" s="3"/>
      <c r="I11" s="3"/>
      <c r="J11" s="3"/>
      <c r="K11" s="3"/>
    </row>
    <row r="12" spans="1:11" x14ac:dyDescent="0.25">
      <c r="A12" s="3" t="s">
        <v>10</v>
      </c>
      <c r="B12" s="3">
        <f>B10/(15-3)</f>
        <v>93.299999999999969</v>
      </c>
      <c r="C12" s="3" t="s">
        <v>12</v>
      </c>
      <c r="D12" s="3">
        <v>15</v>
      </c>
      <c r="E12" s="4" t="s">
        <v>14</v>
      </c>
      <c r="F12" s="4">
        <v>12</v>
      </c>
      <c r="G12" s="3" t="s">
        <v>17</v>
      </c>
      <c r="H12" s="3"/>
      <c r="I12" s="3"/>
      <c r="J12" s="3"/>
      <c r="K12" s="3"/>
    </row>
    <row r="13" spans="1:11" x14ac:dyDescent="0.25">
      <c r="A13" s="3" t="s">
        <v>15</v>
      </c>
      <c r="B13" s="3">
        <f>B11/B12</f>
        <v>25.275455519828494</v>
      </c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3" t="s">
        <v>25</v>
      </c>
      <c r="B14" s="3">
        <f>_xlfn.F.DIST.RT(B13,F11,F12)</f>
        <v>4.9852350460387093E-5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.7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Clubs</vt:lpstr>
      <vt:lpstr>Sheet2</vt:lpstr>
      <vt:lpstr>Sheet3</vt:lpstr>
    </vt:vector>
  </TitlesOfParts>
  <Company>CPCE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CPCE PolyU</dc:creator>
  <cp:lastModifiedBy> </cp:lastModifiedBy>
  <dcterms:created xsi:type="dcterms:W3CDTF">2018-01-27T03:22:55Z</dcterms:created>
  <dcterms:modified xsi:type="dcterms:W3CDTF">2019-01-30T17:56:33Z</dcterms:modified>
</cp:coreProperties>
</file>