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44oov\Documents\GitHub\P_183-SecuredApp\Documentation\"/>
    </mc:Choice>
  </mc:AlternateContent>
  <xr:revisionPtr revIDLastSave="0" documentId="13_ncr:1_{DF1A7136-1DDF-4636-A934-100B52E791EE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0" yWindow="0" windowWidth="14400" windowHeight="1560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<sst xmlns="http://schemas.openxmlformats.org/spreadsheetml/2006/main" count="35" uniqueCount="32">
  <si>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</si>
  <si>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</si>
  <si>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</si>
  <si>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</si>
  <si>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</si>
  <si>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</si>
  <si>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</si>
  <si>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</si>
  <si>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</si>
  <si>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</si>
  <si>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</si>
  <si>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</si>
  <si>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</si>
  <si>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</si>
  <si>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</si>
  <si>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</si>
  <si>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</si>
  <si>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</si>
  <si>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</si>
  <si>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</si>
  <si>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</si>
  <si>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</si>
  <si>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</si>
  <si>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</si>
  <si>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</si>
  <si>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</si>
  <si>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</si>
  <si>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</si>
  <si>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 xml:space="preserve">Racine Thibaud </t>
  </si>
  <si>
    <t>Présentation du projet et introduction</t>
  </si>
  <si>
    <t>Création du Journal de travail et du Rapport de Projet</t>
  </si>
  <si>
    <t>Recherche sur internet sur comment avoir un localhost en HTTPS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</si>
</sst>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5.2083333333333336E-2</c:v>
                </c:pt>
                <c:pt idx="4">
                  <c:v>0</c:v>
                </c:pt>
                <c:pt idx="5">
                  <c:v>4.1666666666666664E-2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E12" sqref="E12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28</v>
      </c>
      <c r="D2" s="55"/>
      <c r="E2" s="55"/>
      <c r="F2" s="5" t="s">
        <v>2</v>
      </c>
      <c r="G2" s="6" t="s">
        <v>24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2 heurs 15 minutes</v>
      </c>
      <c r="D3" s="23"/>
      <c r="E3" s="3"/>
      <c r="F3" s="4" t="s">
        <v>10</v>
      </c>
      <c r="G3" s="7" t="s">
        <v>23</v>
      </c>
    </row>
    <row r="4" spans="1:15" ht="23.25" hidden="1" x14ac:dyDescent="0.35">
      <c r="B4" s="5"/>
      <c r="C4" s="23">
        <f>SUBTOTAL(9,$C$7:$C$531)*60</f>
        <v>120</v>
      </c>
      <c r="D4" s="23">
        <f>SUBTOTAL(9,$D$7:$D$531)</f>
        <v>15</v>
      </c>
      <c r="E4" s="41">
        <f>SUM(C4:D4)</f>
        <v>135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25</v>
      </c>
      <c r="D6" s="22" t="s">
        <v>17</v>
      </c>
      <c r="E6" s="20" t="s">
        <v>26</v>
      </c>
      <c r="F6" s="20" t="s">
        <v>13</v>
      </c>
      <c r="G6" s="20" t="s">
        <v>27</v>
      </c>
    </row>
    <row r="7" spans="1:15" x14ac:dyDescent="0.25">
      <c r="A7" s="14">
        <f>IF(ISBLANK(B7),"",_xlfn.ISOWEEKNUM('Journal de travail'!$B7))</f>
        <v>13</v>
      </c>
      <c r="B7" s="43">
        <v>45378</v>
      </c>
      <c r="C7" s="44">
        <v>1</v>
      </c>
      <c r="D7" s="45"/>
      <c r="E7" s="46" t="s">
        <v>8</v>
      </c>
      <c r="F7" s="37" t="s">
        <v>29</v>
      </c>
      <c r="G7" s="15"/>
    </row>
    <row r="8" spans="1:15" x14ac:dyDescent="0.25">
      <c r="A8" s="8">
        <f>IF(ISBLANK(B8),"",_xlfn.ISOWEEKNUM('Journal de travail'!$B8))</f>
        <v>13</v>
      </c>
      <c r="B8" s="47">
        <v>45378</v>
      </c>
      <c r="C8" s="48">
        <v>1</v>
      </c>
      <c r="D8" s="49"/>
      <c r="E8" s="50" t="s">
        <v>6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13</v>
      </c>
      <c r="B9" s="51">
        <v>45378</v>
      </c>
      <c r="C9" s="52"/>
      <c r="D9" s="53">
        <v>15</v>
      </c>
      <c r="E9" s="54" t="s">
        <v>6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47"/>
      <c r="C10" s="48"/>
      <c r="D10" s="49"/>
      <c r="E10" s="50"/>
      <c r="F10" s="37"/>
      <c r="G10" s="16"/>
      <c r="M10" t="s">
        <v>5</v>
      </c>
      <c r="N10">
        <v>3</v>
      </c>
      <c r="O10">
        <v>10</v>
      </c>
    </row>
    <row r="11" spans="1:15" x14ac:dyDescent="0.25">
      <c r="A11" s="17" t="str">
        <f>IF(ISBLANK(B11),"",_xlfn.ISOWEEKNUM('Journal de travail'!$B11))</f>
        <v/>
      </c>
      <c r="B11" s="51"/>
      <c r="C11" s="52"/>
      <c r="D11" s="53"/>
      <c r="E11" s="54"/>
      <c r="F11" s="37"/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2" t="str">
        <f>'Journal de travail'!M9</f>
        <v>Développement</v>
      </c>
      <c r="D5" s="34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60</v>
      </c>
      <c r="B7">
        <f>SUMIF('Journal de travail'!$E$7:$E$532,Analyse!C7,'Journal de travail'!$D$7:$D$532)</f>
        <v>15</v>
      </c>
      <c r="C7" s="28" t="str">
        <f>'Journal de travail'!M11</f>
        <v>Documentation</v>
      </c>
      <c r="D7" s="34">
        <f t="shared" si="0"/>
        <v>5.2083333333333336E-2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3">
      <c r="A9">
        <f>SUMIF('Journal de travail'!$E$7:$E$532,Analyse!C9,'Journal de travail'!$C$7:$C$532)*60</f>
        <v>60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4.1666666666666664E-2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9.375E-2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Thibaud Noé Racine</cp:lastModifiedBy>
  <cp:revision/>
  <dcterms:created xsi:type="dcterms:W3CDTF">2023-11-21T20:00:34Z</dcterms:created>
  <dcterms:modified xsi:type="dcterms:W3CDTF">2024-03-27T08:14:27Z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