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44oov\Documents\GitHub\P_183-SecuredApp\Documentation\"/>
    </mc:Choice>
  </mc:AlternateContent>
  <xr:revisionPtr revIDLastSave="0" documentId="13_ncr:1_{8828F196-A628-44C2-BAAF-12546FC9F816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0" yWindow="0" windowWidth="23610" windowHeight="1560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<sst xmlns="http://schemas.openxmlformats.org/spreadsheetml/2006/main" count="45" uniqueCount="37">
  <si>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</si>
  <si>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</si>
  <si>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</si>
  <si>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</si>
  <si>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</si>
  <si>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</si>
  <si>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</si>
  <si>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</si>
  <si>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</si>
  <si>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</si>
  <si>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</si>
  <si>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</si>
  <si>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</si>
  <si>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</si>
  <si>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</si>
  <si>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</si>
  <si>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</si>
  <si>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</si>
  <si>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</si>
  <si>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</si>
  <si>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</si>
  <si>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</si>
  <si>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</si>
  <si>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</si>
  <si>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heure</t>
  </si>
  <si>
    <t>Activité</t>
  </si>
  <si>
    <t>Remarque / problème</t>
  </si>
  <si>
    <t xml:space="preserve">Racine Thibaud </t>
  </si>
  <si>
    <t>Présentation du projet et introduction</t>
  </si>
  <si>
    <t>Création du Journal de travail et du Rapport de Projet</t>
  </si>
  <si>
    <t>Recherche sur internet sur comment avoir un localhost en HTTPS</t>
  </si>
  <si>
    <t xml:space="preserve">Test d'ajout de routes </t>
  </si>
  <si>
    <t>P_App - 183</t>
  </si>
  <si>
    <t>Changement des fichiers .js en fichier mjs. Et adaptation du code par rapport au .mjs</t>
  </si>
  <si>
    <t>Recherche sur internet pour trouver comment rendre ses pages http en https</t>
  </si>
  <si>
    <t>Test local pour faire fonctionner http/http</t>
  </si>
  <si>
    <t>Mise en page du rapport et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</si>
</sst>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7.6388888888888895E-2</c:v>
                </c:pt>
                <c:pt idx="2">
                  <c:v>0</c:v>
                </c:pt>
                <c:pt idx="3">
                  <c:v>7.9861111111111105E-2</c:v>
                </c:pt>
                <c:pt idx="4">
                  <c:v>0</c:v>
                </c:pt>
                <c:pt idx="5">
                  <c:v>4.1666666666666664E-2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115" zoomScaleNormal="115" workbookViewId="0">
      <pane ySplit="6" topLeftCell="A8" activePane="bottomLeft" state="frozen"/>
      <selection pane="bottomLeft" activeCell="F14" sqref="F14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27</v>
      </c>
      <c r="D2" s="55"/>
      <c r="E2" s="55"/>
      <c r="F2" s="5" t="s">
        <v>2</v>
      </c>
      <c r="G2" s="6" t="s">
        <v>32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4 heurs 45 minutes</v>
      </c>
      <c r="D3" s="23"/>
      <c r="E3" s="3"/>
      <c r="F3" s="4" t="s">
        <v>10</v>
      </c>
      <c r="G3" s="7" t="s">
        <v>23</v>
      </c>
    </row>
    <row r="4" spans="1:15" ht="23.25" hidden="1" x14ac:dyDescent="0.35">
      <c r="B4" s="5"/>
      <c r="C4" s="23">
        <f>SUBTOTAL(9,$C$7:$C$531)*60</f>
        <v>120</v>
      </c>
      <c r="D4" s="23">
        <f>SUBTOTAL(9,$D$7:$D$531)</f>
        <v>165</v>
      </c>
      <c r="E4" s="41">
        <f>SUM(C4:D4)</f>
        <v>285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24</v>
      </c>
      <c r="D6" s="22" t="s">
        <v>17</v>
      </c>
      <c r="E6" s="20" t="s">
        <v>25</v>
      </c>
      <c r="F6" s="20" t="s">
        <v>13</v>
      </c>
      <c r="G6" s="20" t="s">
        <v>26</v>
      </c>
    </row>
    <row r="7" spans="1:15" x14ac:dyDescent="0.25">
      <c r="A7" s="14">
        <f>IF(ISBLANK(B7),"",_xlfn.ISOWEEKNUM('Journal de travail'!$B7))</f>
        <v>13</v>
      </c>
      <c r="B7" s="43">
        <v>45378</v>
      </c>
      <c r="C7" s="44">
        <v>1</v>
      </c>
      <c r="D7" s="45"/>
      <c r="E7" s="46" t="s">
        <v>8</v>
      </c>
      <c r="F7" s="37" t="s">
        <v>28</v>
      </c>
      <c r="G7" s="15"/>
    </row>
    <row r="8" spans="1:15" x14ac:dyDescent="0.25">
      <c r="A8" s="8">
        <f>IF(ISBLANK(B8),"",_xlfn.ISOWEEKNUM('Journal de travail'!$B8))</f>
        <v>13</v>
      </c>
      <c r="B8" s="47">
        <v>45378</v>
      </c>
      <c r="C8" s="48">
        <v>1</v>
      </c>
      <c r="D8" s="49"/>
      <c r="E8" s="50" t="s">
        <v>6</v>
      </c>
      <c r="F8" s="37" t="s">
        <v>29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13</v>
      </c>
      <c r="B9" s="51">
        <v>45378</v>
      </c>
      <c r="C9" s="52"/>
      <c r="D9" s="53">
        <v>15</v>
      </c>
      <c r="E9" s="54" t="s">
        <v>6</v>
      </c>
      <c r="F9" s="37" t="s">
        <v>30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7">
        <v>45378</v>
      </c>
      <c r="C10" s="48"/>
      <c r="D10" s="49">
        <v>45</v>
      </c>
      <c r="E10" s="50" t="s">
        <v>4</v>
      </c>
      <c r="F10" s="37" t="s">
        <v>31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16</v>
      </c>
      <c r="B11" s="51">
        <v>45399</v>
      </c>
      <c r="C11" s="52"/>
      <c r="D11" s="53">
        <v>45</v>
      </c>
      <c r="E11" s="54" t="s">
        <v>4</v>
      </c>
      <c r="F11" s="37" t="s">
        <v>33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47">
        <v>45399</v>
      </c>
      <c r="C12" s="48"/>
      <c r="D12" s="49">
        <v>20</v>
      </c>
      <c r="E12" s="50" t="s">
        <v>4</v>
      </c>
      <c r="F12" s="37" t="s">
        <v>35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16</v>
      </c>
      <c r="B13" s="51">
        <v>45399</v>
      </c>
      <c r="C13" s="52"/>
      <c r="D13" s="53">
        <v>25</v>
      </c>
      <c r="E13" s="54" t="s">
        <v>6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16</v>
      </c>
      <c r="B14" s="47">
        <v>45399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110</v>
      </c>
      <c r="C5" s="42" t="str">
        <f>'Journal de travail'!M9</f>
        <v>Développement</v>
      </c>
      <c r="D5" s="34">
        <f t="shared" ref="D5:D11" si="0">(A5+B5)/1440</f>
        <v>7.6388888888888895E-2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60</v>
      </c>
      <c r="B7">
        <f>SUMIF('Journal de travail'!$E$7:$E$532,Analyse!C7,'Journal de travail'!$D$7:$D$532)</f>
        <v>55</v>
      </c>
      <c r="C7" s="28" t="str">
        <f>'Journal de travail'!M11</f>
        <v>Documentation</v>
      </c>
      <c r="D7" s="34">
        <f t="shared" si="0"/>
        <v>7.9861111111111105E-2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 x14ac:dyDescent="0.3">
      <c r="A9">
        <f>SUMIF('Journal de travail'!$E$7:$E$532,Analyse!C9,'Journal de travail'!$C$7:$C$532)*60</f>
        <v>60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4.1666666666666664E-2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0.19791666666666666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Thibaud Noé Racine</cp:lastModifiedBy>
  <cp:revision/>
  <dcterms:created xsi:type="dcterms:W3CDTF">2023-11-21T20:00:34Z</dcterms:created>
  <dcterms:modified xsi:type="dcterms:W3CDTF">2024-04-17T08:17:00Z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