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Prod-Passeport\"/>
    </mc:Choice>
  </mc:AlternateContent>
  <xr:revisionPtr revIDLastSave="0" documentId="13_ncr:1_{3C7801DC-3BD4-4E0F-9FFC-DA831467836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A69" i="1"/>
  <c r="A62" i="1"/>
  <c r="A55" i="1"/>
  <c r="A48" i="1"/>
  <c r="A41" i="1"/>
  <c r="A34" i="1"/>
  <c r="A27" i="1"/>
  <c r="A20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5" i="1"/>
  <c r="A74" i="1"/>
  <c r="A73" i="1"/>
  <c r="A72" i="1"/>
  <c r="A71" i="1"/>
  <c r="A70" i="1"/>
  <c r="A68" i="1"/>
  <c r="A67" i="1"/>
  <c r="A66" i="1"/>
  <c r="A65" i="1"/>
  <c r="A64" i="1"/>
  <c r="A63" i="1"/>
  <c r="A61" i="1"/>
  <c r="A60" i="1"/>
  <c r="A59" i="1"/>
  <c r="A58" i="1"/>
  <c r="A57" i="1"/>
  <c r="A56" i="1"/>
  <c r="A54" i="1"/>
  <c r="A53" i="1"/>
  <c r="A52" i="1"/>
  <c r="A51" i="1"/>
  <c r="A50" i="1"/>
  <c r="A49" i="1"/>
  <c r="A47" i="1"/>
  <c r="A46" i="1"/>
  <c r="A45" i="1"/>
  <c r="A44" i="1"/>
  <c r="A43" i="1"/>
  <c r="A42" i="1"/>
  <c r="A40" i="1"/>
  <c r="A39" i="1"/>
  <c r="A38" i="1"/>
  <c r="A37" i="1"/>
  <c r="A36" i="1"/>
  <c r="A35" i="1"/>
  <c r="A33" i="1"/>
  <c r="A32" i="1"/>
  <c r="A31" i="1"/>
  <c r="A30" i="1"/>
  <c r="A29" i="1"/>
  <c r="A28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<sst xmlns="http://schemas.openxmlformats.org/spreadsheetml/2006/main" count="59" uniqueCount="44">
  <si>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</si>
  <si>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</si>
  <si>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</si>
  <si>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</si>
  <si>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</si>
  <si>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</si>
  <si>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</si>
  <si>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</si>
  <si>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</si>
  <si>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</si>
  <si>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</si>
  <si>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</si>
  <si>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</si>
  <si>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</si>
  <si>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</si>
  <si>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</si>
  <si>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</si>
  <si>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</si>
  <si>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</si>
  <si>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</si>
  <si>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</si>
  <si>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</si>
  <si>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</si>
  <si>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</si>
  <si>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</si>
  <si>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</si>
  <si>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 xml:space="preserve">Racine Thibaud </t>
  </si>
  <si>
    <t>P_Prod</t>
  </si>
  <si>
    <t>29.08.2024  au 30.10.2024</t>
  </si>
  <si>
    <t xml:space="preserve">Changement de disques HDD dans la salle A11 </t>
  </si>
  <si>
    <t>Nettoyage des disques et script</t>
  </si>
  <si>
    <t>Disscussion avec Yohan sur comment développer le projet</t>
  </si>
  <si>
    <t>Rédaction Journal de travail</t>
  </si>
  <si>
    <t>Création du journal de travail et GitHub</t>
  </si>
  <si>
    <t>Mise à jour des ordinateurs</t>
  </si>
  <si>
    <t>Changement des HDD dans la salle A11</t>
  </si>
  <si>
    <t>Recherches avec yhoan comment développer le passeport</t>
  </si>
  <si>
    <t>Recherches sur internet pour faire une app avec node js</t>
  </si>
  <si>
    <t xml:space="preserve">Création d'un projet Node js </t>
  </si>
  <si>
    <t>Disscussion avec le prof sur comment développer le projet</t>
  </si>
  <si>
    <t>Essai de création d'une base de données avec des faux utilisateurs</t>
  </si>
  <si>
    <t xml:space="preserve">Tests sur un backend pour avoir un login securisé </t>
  </si>
  <si>
    <t>Résolution de problèmes avec Bcrypt dans le code</t>
  </si>
  <si>
    <t xml:space="preserve">Restructuration du github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</si>
</sst>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12" borderId="0" xfId="0" applyFill="1" applyAlignment="1">
      <alignment horizontal="center"/>
    </xf>
    <xf numFmtId="167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168" fontId="0" fillId="12" borderId="0" xfId="0" applyNumberFormat="1" applyFill="1" applyAlignment="1" applyProtection="1">
      <alignment horizontal="left"/>
      <protection locked="0"/>
    </xf>
    <xf numFmtId="0" fontId="0" fillId="12" borderId="0" xfId="0" applyFill="1" applyProtection="1">
      <protection locked="0"/>
    </xf>
    <xf numFmtId="0" fontId="0" fillId="13" borderId="0" xfId="0" applyFill="1" applyAlignment="1" applyProtection="1">
      <alignment vertical="center" wrapText="1"/>
      <protection locked="0"/>
    </xf>
    <xf numFmtId="0" fontId="0" fillId="12" borderId="0" xfId="0" applyFill="1" applyAlignment="1">
      <alignment wrapText="1"/>
    </xf>
    <xf numFmtId="0" fontId="0" fillId="14" borderId="0" xfId="0" applyFill="1" applyAlignment="1">
      <alignment horizontal="center"/>
    </xf>
    <xf numFmtId="167" fontId="0" fillId="14" borderId="0" xfId="0" applyNumberFormat="1" applyFill="1" applyProtection="1">
      <protection locked="0"/>
    </xf>
    <xf numFmtId="0" fontId="0" fillId="15" borderId="0" xfId="0" applyFill="1" applyAlignment="1">
      <alignment horizontal="center"/>
    </xf>
    <xf numFmtId="167" fontId="0" fillId="15" borderId="0" xfId="0" applyNumberFormat="1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6.25E-2</c:v>
                </c:pt>
                <c:pt idx="1">
                  <c:v>2.7777777777777776E-2</c:v>
                </c:pt>
                <c:pt idx="2">
                  <c:v>1.3888888888888888E-2</c:v>
                </c:pt>
                <c:pt idx="3">
                  <c:v>4.8611111111111112E-2</c:v>
                </c:pt>
                <c:pt idx="4">
                  <c:v>6.9444444444444441E-3</c:v>
                </c:pt>
                <c:pt idx="5">
                  <c:v>0</c:v>
                </c:pt>
                <c:pt idx="6">
                  <c:v>0</c:v>
                </c:pt>
                <c:pt idx="7">
                  <c:v>0.12152777777777778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9.7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5" t="s">
        <v>26</v>
      </c>
      <c r="D2" s="65"/>
      <c r="E2" s="65"/>
      <c r="F2" s="5" t="s">
        <v>2</v>
      </c>
      <c r="G2" s="6" t="s">
        <v>27</v>
      </c>
    </row>
    <row r="3" spans="1:15" ht="23.25" x14ac:dyDescent="0.35">
      <c r="B3" s="5" t="s">
        <v>9</v>
      </c>
      <c r="C3" s="22" t="str">
        <f>INT(E4/1440)&amp;" jours "&amp;INT(MOD(E4/1440,1)*24)&amp;" heures "&amp;INT(MOD(MOD(E4/1440,1)*24,1)*60)&amp;" minutes"</f>
        <v>0 jours 6 heures 45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405</v>
      </c>
      <c r="E4" s="40">
        <f>SUM(C4:D4)</f>
        <v>405</v>
      </c>
      <c r="F4" s="4"/>
      <c r="G4" s="7"/>
    </row>
    <row r="5" spans="1:15" x14ac:dyDescent="0.25">
      <c r="C5" s="66" t="s">
        <v>16</v>
      </c>
      <c r="D5" s="66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35</v>
      </c>
      <c r="B7" s="42">
        <v>45533</v>
      </c>
      <c r="C7" s="43"/>
      <c r="D7" s="44">
        <v>45</v>
      </c>
      <c r="E7" s="45" t="s">
        <v>22</v>
      </c>
      <c r="F7" s="36" t="s">
        <v>29</v>
      </c>
      <c r="G7" s="15"/>
    </row>
    <row r="8" spans="1:15" x14ac:dyDescent="0.25">
      <c r="A8" s="8">
        <f>IF(ISBLANK(B8),"",_xlfn.ISOWEEKNUM('Journal de travail'!$B8))</f>
        <v>35</v>
      </c>
      <c r="B8" s="46">
        <v>45533</v>
      </c>
      <c r="C8" s="47"/>
      <c r="D8" s="48">
        <v>45</v>
      </c>
      <c r="E8" s="49" t="s">
        <v>22</v>
      </c>
      <c r="F8" s="36" t="s">
        <v>30</v>
      </c>
      <c r="G8" s="1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35</v>
      </c>
      <c r="B9" s="50">
        <v>45533</v>
      </c>
      <c r="C9" s="51"/>
      <c r="D9" s="52">
        <v>10</v>
      </c>
      <c r="E9" s="53" t="s">
        <v>22</v>
      </c>
      <c r="F9" s="36" t="s">
        <v>34</v>
      </c>
      <c r="G9" s="15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35</v>
      </c>
      <c r="B10" s="46">
        <v>45533</v>
      </c>
      <c r="C10" s="47"/>
      <c r="D10" s="48">
        <v>10</v>
      </c>
      <c r="E10" s="49" t="s">
        <v>7</v>
      </c>
      <c r="F10" s="36" t="s">
        <v>31</v>
      </c>
      <c r="G10" s="1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35</v>
      </c>
      <c r="B11" s="50">
        <v>45533</v>
      </c>
      <c r="C11" s="51"/>
      <c r="D11" s="52">
        <v>20</v>
      </c>
      <c r="E11" s="53" t="s">
        <v>6</v>
      </c>
      <c r="F11" s="36" t="s">
        <v>33</v>
      </c>
      <c r="G11" s="15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35</v>
      </c>
      <c r="B12" s="46">
        <v>45533</v>
      </c>
      <c r="C12" s="47"/>
      <c r="D12" s="48">
        <v>5</v>
      </c>
      <c r="E12" s="49" t="s">
        <v>6</v>
      </c>
      <c r="F12" s="36" t="s">
        <v>32</v>
      </c>
      <c r="G12" s="15"/>
      <c r="M12" t="s">
        <v>7</v>
      </c>
      <c r="N12">
        <v>5</v>
      </c>
      <c r="O12">
        <v>20</v>
      </c>
    </row>
    <row r="13" spans="1:15" x14ac:dyDescent="0.25">
      <c r="A13" s="54" t="str">
        <f>IF(ISBLANK(B13),"",_xlfn.ISOWEEKNUM('Journal de travail'!$B13))</f>
        <v/>
      </c>
      <c r="B13" s="55"/>
      <c r="C13" s="56"/>
      <c r="D13" s="57"/>
      <c r="E13" s="58"/>
      <c r="F13" s="59"/>
      <c r="G13" s="6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36</v>
      </c>
      <c r="B14" s="46">
        <v>45540</v>
      </c>
      <c r="C14" s="47"/>
      <c r="D14" s="48">
        <v>45</v>
      </c>
      <c r="E14" s="49" t="s">
        <v>22</v>
      </c>
      <c r="F14" s="36" t="s">
        <v>35</v>
      </c>
      <c r="G14" s="1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36</v>
      </c>
      <c r="B15" s="50">
        <v>45540</v>
      </c>
      <c r="C15" s="47"/>
      <c r="D15" s="48">
        <v>45</v>
      </c>
      <c r="E15" s="49" t="s">
        <v>3</v>
      </c>
      <c r="F15" s="36" t="s">
        <v>36</v>
      </c>
      <c r="G15" s="15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6">
        <v>45540</v>
      </c>
      <c r="C16" s="47"/>
      <c r="D16" s="48">
        <v>30</v>
      </c>
      <c r="E16" s="49" t="s">
        <v>6</v>
      </c>
      <c r="F16" s="36" t="s">
        <v>37</v>
      </c>
      <c r="G16" s="15"/>
      <c r="O16">
        <v>40</v>
      </c>
    </row>
    <row r="17" spans="1:15" x14ac:dyDescent="0.25">
      <c r="A17" s="16">
        <f>IF(ISBLANK(B17),"",_xlfn.ISOWEEKNUM('Journal de travail'!$B17))</f>
        <v>36</v>
      </c>
      <c r="B17" s="50">
        <v>45540</v>
      </c>
      <c r="C17" s="51"/>
      <c r="D17" s="52">
        <v>15</v>
      </c>
      <c r="E17" s="53" t="s">
        <v>4</v>
      </c>
      <c r="F17" s="36" t="s">
        <v>38</v>
      </c>
      <c r="G17" s="15"/>
      <c r="O17">
        <v>45</v>
      </c>
    </row>
    <row r="18" spans="1:15" x14ac:dyDescent="0.25">
      <c r="A18" s="8">
        <f>IF(ISBLANK(B18),"",_xlfn.ISOWEEKNUM('Journal de travail'!$B18))</f>
        <v>36</v>
      </c>
      <c r="B18" s="46">
        <v>45540</v>
      </c>
      <c r="C18" s="47"/>
      <c r="D18" s="48"/>
      <c r="E18" s="49"/>
      <c r="F18" s="36"/>
      <c r="G18" s="15"/>
      <c r="O18">
        <v>50</v>
      </c>
    </row>
    <row r="19" spans="1:15" x14ac:dyDescent="0.25">
      <c r="A19" s="16">
        <f>IF(ISBLANK(B19),"",_xlfn.ISOWEEKNUM('Journal de travail'!$B19))</f>
        <v>36</v>
      </c>
      <c r="B19" s="50">
        <v>45540</v>
      </c>
      <c r="C19" s="51"/>
      <c r="D19" s="52"/>
      <c r="E19" s="53"/>
      <c r="F19" s="36"/>
      <c r="G19" s="15"/>
      <c r="O19">
        <v>55</v>
      </c>
    </row>
    <row r="20" spans="1:15" x14ac:dyDescent="0.25">
      <c r="A20" s="54" t="str">
        <f>IF(ISBLANK(B20),"",_xlfn.ISOWEEKNUM('Journal de travail'!$B20))</f>
        <v/>
      </c>
      <c r="B20" s="55"/>
      <c r="C20" s="56"/>
      <c r="D20" s="57"/>
      <c r="E20" s="58"/>
      <c r="F20" s="59"/>
      <c r="G20" s="60"/>
    </row>
    <row r="21" spans="1:15" x14ac:dyDescent="0.25">
      <c r="A21" s="63">
        <f>IF(ISBLANK(B21),"",_xlfn.ISOWEEKNUM('Journal de travail'!$B21))</f>
        <v>37</v>
      </c>
      <c r="B21" s="64">
        <v>45547</v>
      </c>
      <c r="C21" s="47"/>
      <c r="D21" s="48">
        <v>45</v>
      </c>
      <c r="E21" s="49" t="s">
        <v>3</v>
      </c>
      <c r="F21" s="36" t="s">
        <v>39</v>
      </c>
      <c r="G21" s="15"/>
    </row>
    <row r="22" spans="1:15" x14ac:dyDescent="0.25">
      <c r="A22" s="61">
        <f>IF(ISBLANK(B22),"",_xlfn.ISOWEEKNUM('Journal de travail'!$B22))</f>
        <v>37</v>
      </c>
      <c r="B22" s="62">
        <v>45547</v>
      </c>
      <c r="C22" s="47"/>
      <c r="D22" s="48">
        <v>20</v>
      </c>
      <c r="E22" s="49" t="s">
        <v>5</v>
      </c>
      <c r="F22" s="36" t="s">
        <v>40</v>
      </c>
      <c r="G22" s="15"/>
    </row>
    <row r="23" spans="1:15" x14ac:dyDescent="0.25">
      <c r="A23" s="63">
        <f>IF(ISBLANK(B23),"",_xlfn.ISOWEEKNUM('Journal de travail'!$B23))</f>
        <v>37</v>
      </c>
      <c r="B23" s="64">
        <v>45547</v>
      </c>
      <c r="C23" s="47"/>
      <c r="D23" s="48">
        <v>25</v>
      </c>
      <c r="E23" s="49" t="s">
        <v>4</v>
      </c>
      <c r="F23" s="36" t="s">
        <v>41</v>
      </c>
      <c r="G23" s="15"/>
    </row>
    <row r="24" spans="1:15" x14ac:dyDescent="0.25">
      <c r="A24" s="61">
        <f>IF(ISBLANK(B24),"",_xlfn.ISOWEEKNUM('Journal de travail'!$B24))</f>
        <v>37</v>
      </c>
      <c r="B24" s="62">
        <v>45547</v>
      </c>
      <c r="C24" s="47"/>
      <c r="D24" s="48">
        <v>30</v>
      </c>
      <c r="E24" s="49" t="s">
        <v>22</v>
      </c>
      <c r="F24" s="36" t="s">
        <v>42</v>
      </c>
      <c r="G24" s="15"/>
    </row>
    <row r="25" spans="1:15" x14ac:dyDescent="0.25">
      <c r="A25" s="63">
        <f>IF(ISBLANK(B25),"",_xlfn.ISOWEEKNUM('Journal de travail'!$B25))</f>
        <v>37</v>
      </c>
      <c r="B25" s="64">
        <v>45547</v>
      </c>
      <c r="C25" s="47"/>
      <c r="D25" s="48">
        <v>15</v>
      </c>
      <c r="E25" s="49" t="s">
        <v>6</v>
      </c>
      <c r="F25" s="36" t="s">
        <v>43</v>
      </c>
      <c r="G25" s="15"/>
    </row>
    <row r="26" spans="1:15" x14ac:dyDescent="0.25">
      <c r="A26" s="61">
        <f>IF(ISBLANK(B26),"",_xlfn.ISOWEEKNUM('Journal de travail'!$B26))</f>
        <v>37</v>
      </c>
      <c r="B26" s="62">
        <v>45547</v>
      </c>
      <c r="C26" s="47"/>
      <c r="D26" s="48"/>
      <c r="E26" s="49"/>
      <c r="F26" s="36"/>
      <c r="G26" s="15"/>
    </row>
    <row r="27" spans="1:15" x14ac:dyDescent="0.25">
      <c r="A27" s="54" t="str">
        <f>IF(ISBLANK(B27),"",_xlfn.ISOWEEKNUM('Journal de travail'!$B27))</f>
        <v/>
      </c>
      <c r="B27" s="55"/>
      <c r="C27" s="56"/>
      <c r="D27" s="57"/>
      <c r="E27" s="58"/>
      <c r="F27" s="59"/>
      <c r="G27" s="60"/>
    </row>
    <row r="28" spans="1:15" x14ac:dyDescent="0.25">
      <c r="A28" s="8">
        <f>IF(ISBLANK(B28),"",_xlfn.ISOWEEKNUM('Journal de travail'!$B28))</f>
        <v>38</v>
      </c>
      <c r="B28" s="46">
        <v>45554</v>
      </c>
      <c r="C28" s="47"/>
      <c r="D28" s="48"/>
      <c r="E28" s="49"/>
      <c r="F28" s="36"/>
      <c r="G28" s="15"/>
    </row>
    <row r="29" spans="1:15" x14ac:dyDescent="0.25">
      <c r="A29" s="16">
        <f>IF(ISBLANK(B29),"",_xlfn.ISOWEEKNUM('Journal de travail'!$B29))</f>
        <v>38</v>
      </c>
      <c r="B29" s="50">
        <v>45554</v>
      </c>
      <c r="C29" s="51"/>
      <c r="D29" s="52"/>
      <c r="E29" s="53"/>
      <c r="F29" s="36"/>
      <c r="G29" s="15"/>
    </row>
    <row r="30" spans="1:15" x14ac:dyDescent="0.25">
      <c r="A30" s="8">
        <f>IF(ISBLANK(B30),"",_xlfn.ISOWEEKNUM('Journal de travail'!$B30))</f>
        <v>38</v>
      </c>
      <c r="B30" s="46">
        <v>45554</v>
      </c>
      <c r="C30" s="47"/>
      <c r="D30" s="48"/>
      <c r="E30" s="49"/>
      <c r="F30" s="36"/>
      <c r="G30" s="15"/>
    </row>
    <row r="31" spans="1:15" x14ac:dyDescent="0.25">
      <c r="A31" s="16">
        <f>IF(ISBLANK(B31),"",_xlfn.ISOWEEKNUM('Journal de travail'!$B31))</f>
        <v>38</v>
      </c>
      <c r="B31" s="50">
        <v>45554</v>
      </c>
      <c r="C31" s="51"/>
      <c r="D31" s="52"/>
      <c r="E31" s="53"/>
      <c r="F31" s="36"/>
      <c r="G31" s="15"/>
    </row>
    <row r="32" spans="1:15" x14ac:dyDescent="0.25">
      <c r="A32" s="8">
        <f>IF(ISBLANK(B32),"",_xlfn.ISOWEEKNUM('Journal de travail'!$B32))</f>
        <v>38</v>
      </c>
      <c r="B32" s="46">
        <v>45554</v>
      </c>
      <c r="C32" s="47"/>
      <c r="D32" s="48"/>
      <c r="E32" s="49"/>
      <c r="F32" s="36"/>
      <c r="G32" s="15"/>
    </row>
    <row r="33" spans="1:7" x14ac:dyDescent="0.25">
      <c r="A33" s="16">
        <f>IF(ISBLANK(B33),"",_xlfn.ISOWEEKNUM('Journal de travail'!$B33))</f>
        <v>38</v>
      </c>
      <c r="B33" s="50">
        <v>45554</v>
      </c>
      <c r="C33" s="51"/>
      <c r="D33" s="52"/>
      <c r="E33" s="53"/>
      <c r="F33" s="35"/>
      <c r="G33" s="15"/>
    </row>
    <row r="34" spans="1:7" x14ac:dyDescent="0.25">
      <c r="A34" s="54" t="str">
        <f>IF(ISBLANK(B34),"",_xlfn.ISOWEEKNUM('Journal de travail'!$B34))</f>
        <v/>
      </c>
      <c r="B34" s="55"/>
      <c r="C34" s="56"/>
      <c r="D34" s="57"/>
      <c r="E34" s="58"/>
      <c r="F34" s="59"/>
      <c r="G34" s="60"/>
    </row>
    <row r="35" spans="1:7" x14ac:dyDescent="0.25">
      <c r="A35" s="16">
        <f>IF(ISBLANK(B35),"",_xlfn.ISOWEEKNUM('Journal de travail'!$B35))</f>
        <v>39</v>
      </c>
      <c r="B35" s="50">
        <v>45560</v>
      </c>
      <c r="C35" s="51"/>
      <c r="D35" s="48"/>
      <c r="E35" s="49"/>
      <c r="F35" s="36"/>
      <c r="G35" s="15"/>
    </row>
    <row r="36" spans="1:7" x14ac:dyDescent="0.25">
      <c r="A36" s="8">
        <f>IF(ISBLANK(B36),"",_xlfn.ISOWEEKNUM('Journal de travail'!$B36))</f>
        <v>39</v>
      </c>
      <c r="B36" s="46">
        <v>45560</v>
      </c>
      <c r="C36" s="47"/>
      <c r="D36" s="48"/>
      <c r="E36" s="49"/>
      <c r="F36" s="36"/>
      <c r="G36" s="15"/>
    </row>
    <row r="37" spans="1:7" x14ac:dyDescent="0.25">
      <c r="A37" s="16">
        <f>IF(ISBLANK(B37),"",_xlfn.ISOWEEKNUM('Journal de travail'!$B37))</f>
        <v>39</v>
      </c>
      <c r="B37" s="50">
        <v>45560</v>
      </c>
      <c r="C37" s="51"/>
      <c r="D37" s="48"/>
      <c r="E37" s="49"/>
      <c r="F37" s="36"/>
      <c r="G37" s="15"/>
    </row>
    <row r="38" spans="1:7" x14ac:dyDescent="0.25">
      <c r="A38" s="8">
        <f>IF(ISBLANK(B38),"",_xlfn.ISOWEEKNUM('Journal de travail'!$B38))</f>
        <v>39</v>
      </c>
      <c r="B38" s="46">
        <v>45560</v>
      </c>
      <c r="C38" s="47"/>
      <c r="D38" s="48"/>
      <c r="E38" s="49"/>
      <c r="F38" s="36"/>
      <c r="G38" s="15"/>
    </row>
    <row r="39" spans="1:7" x14ac:dyDescent="0.25">
      <c r="A39" s="16">
        <f>IF(ISBLANK(B39),"",_xlfn.ISOWEEKNUM('Journal de travail'!$B39))</f>
        <v>39</v>
      </c>
      <c r="B39" s="50">
        <v>45560</v>
      </c>
      <c r="C39" s="51"/>
      <c r="D39" s="48"/>
      <c r="E39" s="49"/>
      <c r="F39" s="36"/>
      <c r="G39" s="15"/>
    </row>
    <row r="40" spans="1:7" x14ac:dyDescent="0.25">
      <c r="A40" s="8">
        <f>IF(ISBLANK(B40),"",_xlfn.ISOWEEKNUM('Journal de travail'!$B40))</f>
        <v>39</v>
      </c>
      <c r="B40" s="46">
        <v>45560</v>
      </c>
      <c r="C40" s="47"/>
      <c r="D40" s="48"/>
      <c r="E40" s="49"/>
      <c r="F40" s="35"/>
      <c r="G40" s="15"/>
    </row>
    <row r="41" spans="1:7" x14ac:dyDescent="0.25">
      <c r="A41" s="54" t="str">
        <f>IF(ISBLANK(B41),"",_xlfn.ISOWEEKNUM('Journal de travail'!$B41))</f>
        <v/>
      </c>
      <c r="B41" s="55"/>
      <c r="C41" s="56"/>
      <c r="D41" s="57"/>
      <c r="E41" s="58"/>
      <c r="F41" s="59"/>
      <c r="G41" s="60"/>
    </row>
    <row r="42" spans="1:7" x14ac:dyDescent="0.25">
      <c r="A42" s="8">
        <f>IF(ISBLANK(B42),"",_xlfn.ISOWEEKNUM('Journal de travail'!$B42))</f>
        <v>40</v>
      </c>
      <c r="B42" s="46">
        <v>45567</v>
      </c>
      <c r="C42" s="47"/>
      <c r="D42" s="48"/>
      <c r="E42" s="49"/>
      <c r="F42" s="36"/>
      <c r="G42" s="15"/>
    </row>
    <row r="43" spans="1:7" x14ac:dyDescent="0.25">
      <c r="A43" s="16">
        <f>IF(ISBLANK(B43),"",_xlfn.ISOWEEKNUM('Journal de travail'!$B43))</f>
        <v>40</v>
      </c>
      <c r="B43" s="50">
        <v>45567</v>
      </c>
      <c r="C43" s="51"/>
      <c r="D43" s="52"/>
      <c r="E43" s="53"/>
      <c r="F43" s="36"/>
      <c r="G43" s="15"/>
    </row>
    <row r="44" spans="1:7" x14ac:dyDescent="0.25">
      <c r="A44" s="8">
        <f>IF(ISBLANK(B44),"",_xlfn.ISOWEEKNUM('Journal de travail'!$B44))</f>
        <v>40</v>
      </c>
      <c r="B44" s="46">
        <v>45567</v>
      </c>
      <c r="C44" s="47"/>
      <c r="D44" s="48"/>
      <c r="E44" s="49"/>
      <c r="F44" s="36"/>
      <c r="G44" s="15"/>
    </row>
    <row r="45" spans="1:7" x14ac:dyDescent="0.25">
      <c r="A45" s="16">
        <f>IF(ISBLANK(B45),"",_xlfn.ISOWEEKNUM('Journal de travail'!$B45))</f>
        <v>40</v>
      </c>
      <c r="B45" s="50">
        <v>45567</v>
      </c>
      <c r="C45" s="51"/>
      <c r="D45" s="52"/>
      <c r="E45" s="53"/>
      <c r="F45" s="36"/>
      <c r="G45" s="15"/>
    </row>
    <row r="46" spans="1:7" x14ac:dyDescent="0.25">
      <c r="A46" s="8">
        <f>IF(ISBLANK(B46),"",_xlfn.ISOWEEKNUM('Journal de travail'!$B46))</f>
        <v>40</v>
      </c>
      <c r="B46" s="46">
        <v>45567</v>
      </c>
      <c r="C46" s="47"/>
      <c r="D46" s="48"/>
      <c r="E46" s="49"/>
      <c r="F46" s="36"/>
      <c r="G46" s="15"/>
    </row>
    <row r="47" spans="1:7" x14ac:dyDescent="0.25">
      <c r="A47" s="16">
        <f>IF(ISBLANK(B47),"",_xlfn.ISOWEEKNUM('Journal de travail'!$B47))</f>
        <v>40</v>
      </c>
      <c r="B47" s="50">
        <v>45567</v>
      </c>
      <c r="C47" s="51"/>
      <c r="D47" s="52"/>
      <c r="E47" s="53"/>
      <c r="F47" s="35"/>
      <c r="G47" s="15"/>
    </row>
    <row r="48" spans="1:7" x14ac:dyDescent="0.25">
      <c r="A48" s="54" t="str">
        <f>IF(ISBLANK(B48),"",_xlfn.ISOWEEKNUM('Journal de travail'!$B48))</f>
        <v/>
      </c>
      <c r="B48" s="55"/>
      <c r="C48" s="56"/>
      <c r="D48" s="57"/>
      <c r="E48" s="58"/>
      <c r="F48" s="59"/>
      <c r="G48" s="60"/>
    </row>
    <row r="49" spans="1:7" x14ac:dyDescent="0.25">
      <c r="A49" s="16">
        <f>IF(ISBLANK(B49),"",_xlfn.ISOWEEKNUM('Journal de travail'!$B49))</f>
        <v>41</v>
      </c>
      <c r="B49" s="50">
        <v>45574</v>
      </c>
      <c r="C49" s="51"/>
      <c r="D49" s="48"/>
      <c r="E49" s="49"/>
      <c r="F49" s="36"/>
      <c r="G49" s="15"/>
    </row>
    <row r="50" spans="1:7" x14ac:dyDescent="0.25">
      <c r="A50" s="8">
        <f>IF(ISBLANK(B50),"",_xlfn.ISOWEEKNUM('Journal de travail'!$B50))</f>
        <v>41</v>
      </c>
      <c r="B50" s="46">
        <v>45574</v>
      </c>
      <c r="C50" s="47"/>
      <c r="D50" s="48"/>
      <c r="E50" s="49"/>
      <c r="F50" s="36"/>
      <c r="G50" s="15"/>
    </row>
    <row r="51" spans="1:7" x14ac:dyDescent="0.25">
      <c r="A51" s="16">
        <f>IF(ISBLANK(B51),"",_xlfn.ISOWEEKNUM('Journal de travail'!$B51))</f>
        <v>41</v>
      </c>
      <c r="B51" s="50">
        <v>45574</v>
      </c>
      <c r="C51" s="51"/>
      <c r="D51" s="48"/>
      <c r="E51" s="49"/>
      <c r="F51" s="36"/>
      <c r="G51" s="15"/>
    </row>
    <row r="52" spans="1:7" x14ac:dyDescent="0.25">
      <c r="A52" s="8">
        <f>IF(ISBLANK(B52),"",_xlfn.ISOWEEKNUM('Journal de travail'!$B52))</f>
        <v>41</v>
      </c>
      <c r="B52" s="46">
        <v>45574</v>
      </c>
      <c r="C52" s="47"/>
      <c r="D52" s="48"/>
      <c r="E52" s="49"/>
      <c r="F52" s="36"/>
      <c r="G52" s="15"/>
    </row>
    <row r="53" spans="1:7" x14ac:dyDescent="0.25">
      <c r="A53" s="16">
        <f>IF(ISBLANK(B53),"",_xlfn.ISOWEEKNUM('Journal de travail'!$B53))</f>
        <v>41</v>
      </c>
      <c r="B53" s="50">
        <v>45574</v>
      </c>
      <c r="C53" s="51"/>
      <c r="D53" s="48"/>
      <c r="E53" s="49"/>
      <c r="F53" s="36"/>
      <c r="G53" s="15"/>
    </row>
    <row r="54" spans="1:7" x14ac:dyDescent="0.25">
      <c r="A54" s="8">
        <f>IF(ISBLANK(B54),"",_xlfn.ISOWEEKNUM('Journal de travail'!$B54))</f>
        <v>41</v>
      </c>
      <c r="B54" s="46">
        <v>45574</v>
      </c>
      <c r="C54" s="47"/>
      <c r="D54" s="48"/>
      <c r="E54" s="49"/>
      <c r="F54" s="35"/>
      <c r="G54" s="15"/>
    </row>
    <row r="55" spans="1:7" x14ac:dyDescent="0.25">
      <c r="A55" s="54" t="str">
        <f>IF(ISBLANK(B55),"",_xlfn.ISOWEEKNUM('Journal de travail'!$B55))</f>
        <v/>
      </c>
      <c r="B55" s="55"/>
      <c r="C55" s="56"/>
      <c r="D55" s="57"/>
      <c r="E55" s="58"/>
      <c r="F55" s="59"/>
      <c r="G55" s="60"/>
    </row>
    <row r="56" spans="1:7" x14ac:dyDescent="0.25">
      <c r="A56" s="8">
        <f>IF(ISBLANK(B56),"",_xlfn.ISOWEEKNUM('Journal de travail'!$B56))</f>
        <v>42</v>
      </c>
      <c r="B56" s="46">
        <v>45581</v>
      </c>
      <c r="C56" s="47"/>
      <c r="D56" s="48"/>
      <c r="E56" s="49"/>
      <c r="F56" s="36"/>
      <c r="G56" s="15"/>
    </row>
    <row r="57" spans="1:7" x14ac:dyDescent="0.25">
      <c r="A57" s="16">
        <f>IF(ISBLANK(B57),"",_xlfn.ISOWEEKNUM('Journal de travail'!$B57))</f>
        <v>42</v>
      </c>
      <c r="B57" s="50">
        <v>45581</v>
      </c>
      <c r="C57" s="51"/>
      <c r="D57" s="52"/>
      <c r="E57" s="53"/>
      <c r="F57" s="36"/>
      <c r="G57" s="15"/>
    </row>
    <row r="58" spans="1:7" x14ac:dyDescent="0.25">
      <c r="A58" s="8">
        <f>IF(ISBLANK(B58),"",_xlfn.ISOWEEKNUM('Journal de travail'!$B58))</f>
        <v>42</v>
      </c>
      <c r="B58" s="46">
        <v>45581</v>
      </c>
      <c r="C58" s="47"/>
      <c r="D58" s="48"/>
      <c r="E58" s="49"/>
      <c r="F58" s="36"/>
      <c r="G58" s="15"/>
    </row>
    <row r="59" spans="1:7" x14ac:dyDescent="0.25">
      <c r="A59" s="16">
        <f>IF(ISBLANK(B59),"",_xlfn.ISOWEEKNUM('Journal de travail'!$B59))</f>
        <v>42</v>
      </c>
      <c r="B59" s="50">
        <v>45581</v>
      </c>
      <c r="C59" s="51"/>
      <c r="D59" s="52"/>
      <c r="E59" s="53"/>
      <c r="F59" s="36"/>
      <c r="G59" s="15"/>
    </row>
    <row r="60" spans="1:7" x14ac:dyDescent="0.25">
      <c r="A60" s="8">
        <f>IF(ISBLANK(B60),"",_xlfn.ISOWEEKNUM('Journal de travail'!$B60))</f>
        <v>42</v>
      </c>
      <c r="B60" s="46">
        <v>45581</v>
      </c>
      <c r="C60" s="47"/>
      <c r="D60" s="48"/>
      <c r="E60" s="49"/>
      <c r="F60" s="36"/>
      <c r="G60" s="15"/>
    </row>
    <row r="61" spans="1:7" x14ac:dyDescent="0.25">
      <c r="A61" s="16">
        <f>IF(ISBLANK(B61),"",_xlfn.ISOWEEKNUM('Journal de travail'!$B61))</f>
        <v>42</v>
      </c>
      <c r="B61" s="50">
        <v>45581</v>
      </c>
      <c r="C61" s="51"/>
      <c r="D61" s="52"/>
      <c r="E61" s="53"/>
      <c r="F61" s="35"/>
      <c r="G61" s="15"/>
    </row>
    <row r="62" spans="1:7" x14ac:dyDescent="0.25">
      <c r="A62" s="54" t="str">
        <f>IF(ISBLANK(B62),"",_xlfn.ISOWEEKNUM('Journal de travail'!$B62))</f>
        <v/>
      </c>
      <c r="B62" s="55"/>
      <c r="C62" s="56"/>
      <c r="D62" s="57"/>
      <c r="E62" s="58"/>
      <c r="F62" s="59"/>
      <c r="G62" s="60"/>
    </row>
    <row r="63" spans="1:7" x14ac:dyDescent="0.25">
      <c r="A63" s="16">
        <f>IF(ISBLANK(B63),"",_xlfn.ISOWEEKNUM('Journal de travail'!$B63))</f>
        <v>43</v>
      </c>
      <c r="B63" s="50">
        <v>45588</v>
      </c>
      <c r="C63" s="51"/>
      <c r="D63" s="48"/>
      <c r="E63" s="49"/>
      <c r="F63" s="36"/>
      <c r="G63" s="15"/>
    </row>
    <row r="64" spans="1:7" x14ac:dyDescent="0.25">
      <c r="A64" s="8">
        <f>IF(ISBLANK(B64),"",_xlfn.ISOWEEKNUM('Journal de travail'!$B64))</f>
        <v>43</v>
      </c>
      <c r="B64" s="46">
        <v>45588</v>
      </c>
      <c r="C64" s="47"/>
      <c r="D64" s="48"/>
      <c r="E64" s="49"/>
      <c r="F64" s="36"/>
      <c r="G64" s="15"/>
    </row>
    <row r="65" spans="1:7" x14ac:dyDescent="0.25">
      <c r="A65" s="16">
        <f>IF(ISBLANK(B65),"",_xlfn.ISOWEEKNUM('Journal de travail'!$B65))</f>
        <v>43</v>
      </c>
      <c r="B65" s="50">
        <v>45588</v>
      </c>
      <c r="C65" s="51"/>
      <c r="D65" s="48"/>
      <c r="E65" s="49"/>
      <c r="F65" s="36"/>
      <c r="G65" s="15"/>
    </row>
    <row r="66" spans="1:7" x14ac:dyDescent="0.25">
      <c r="A66" s="8">
        <f>IF(ISBLANK(B66),"",_xlfn.ISOWEEKNUM('Journal de travail'!$B66))</f>
        <v>43</v>
      </c>
      <c r="B66" s="46">
        <v>45588</v>
      </c>
      <c r="C66" s="47"/>
      <c r="D66" s="48"/>
      <c r="E66" s="49"/>
      <c r="F66" s="36"/>
      <c r="G66" s="15"/>
    </row>
    <row r="67" spans="1:7" x14ac:dyDescent="0.25">
      <c r="A67" s="16">
        <f>IF(ISBLANK(B67),"",_xlfn.ISOWEEKNUM('Journal de travail'!$B67))</f>
        <v>43</v>
      </c>
      <c r="B67" s="50">
        <v>45588</v>
      </c>
      <c r="C67" s="51"/>
      <c r="D67" s="48"/>
      <c r="E67" s="49"/>
      <c r="F67" s="36"/>
      <c r="G67" s="15"/>
    </row>
    <row r="68" spans="1:7" x14ac:dyDescent="0.25">
      <c r="A68" s="8">
        <f>IF(ISBLANK(B68),"",_xlfn.ISOWEEKNUM('Journal de travail'!$B68))</f>
        <v>43</v>
      </c>
      <c r="B68" s="46">
        <v>45588</v>
      </c>
      <c r="C68" s="47"/>
      <c r="D68" s="48"/>
      <c r="E68" s="49"/>
      <c r="F68" s="35"/>
      <c r="G68" s="15"/>
    </row>
    <row r="69" spans="1:7" x14ac:dyDescent="0.25">
      <c r="A69" s="54" t="str">
        <f>IF(ISBLANK(B69),"",_xlfn.ISOWEEKNUM('Journal de travail'!$B69))</f>
        <v/>
      </c>
      <c r="B69" s="55"/>
      <c r="C69" s="56"/>
      <c r="D69" s="57"/>
      <c r="E69" s="58"/>
      <c r="F69" s="59"/>
      <c r="G69" s="60"/>
    </row>
    <row r="70" spans="1:7" x14ac:dyDescent="0.25">
      <c r="A70" s="8">
        <f>IF(ISBLANK(B70),"",_xlfn.ISOWEEKNUM('Journal de travail'!$B70))</f>
        <v>44</v>
      </c>
      <c r="B70" s="46">
        <v>45595</v>
      </c>
      <c r="C70" s="47"/>
      <c r="D70" s="48"/>
      <c r="E70" s="49"/>
      <c r="F70" s="36"/>
      <c r="G70" s="15"/>
    </row>
    <row r="71" spans="1:7" x14ac:dyDescent="0.25">
      <c r="A71" s="16">
        <f>IF(ISBLANK(B71),"",_xlfn.ISOWEEKNUM('Journal de travail'!$B71))</f>
        <v>44</v>
      </c>
      <c r="B71" s="50">
        <v>45595</v>
      </c>
      <c r="C71" s="51"/>
      <c r="D71" s="52"/>
      <c r="E71" s="53"/>
      <c r="F71" s="36"/>
      <c r="G71" s="15"/>
    </row>
    <row r="72" spans="1:7" x14ac:dyDescent="0.25">
      <c r="A72" s="8">
        <f>IF(ISBLANK(B72),"",_xlfn.ISOWEEKNUM('Journal de travail'!$B72))</f>
        <v>44</v>
      </c>
      <c r="B72" s="46">
        <v>45595</v>
      </c>
      <c r="C72" s="47"/>
      <c r="D72" s="48"/>
      <c r="E72" s="49"/>
      <c r="F72" s="36"/>
      <c r="G72" s="15"/>
    </row>
    <row r="73" spans="1:7" x14ac:dyDescent="0.25">
      <c r="A73" s="16">
        <f>IF(ISBLANK(B73),"",_xlfn.ISOWEEKNUM('Journal de travail'!$B73))</f>
        <v>44</v>
      </c>
      <c r="B73" s="50">
        <v>45595</v>
      </c>
      <c r="C73" s="51"/>
      <c r="D73" s="52"/>
      <c r="E73" s="53"/>
      <c r="F73" s="36"/>
      <c r="G73" s="15"/>
    </row>
    <row r="74" spans="1:7" x14ac:dyDescent="0.25">
      <c r="A74" s="8">
        <f>IF(ISBLANK(B74),"",_xlfn.ISOWEEKNUM('Journal de travail'!$B74))</f>
        <v>44</v>
      </c>
      <c r="B74" s="46">
        <v>45595</v>
      </c>
      <c r="C74" s="47"/>
      <c r="D74" s="48"/>
      <c r="E74" s="49"/>
      <c r="F74" s="36"/>
      <c r="G74" s="15"/>
    </row>
    <row r="75" spans="1:7" x14ac:dyDescent="0.25">
      <c r="A75" s="16">
        <f>IF(ISBLANK(B75),"",_xlfn.ISOWEEKNUM('Journal de travail'!$B75))</f>
        <v>44</v>
      </c>
      <c r="B75" s="50">
        <v>45595</v>
      </c>
      <c r="C75" s="51"/>
      <c r="D75" s="52"/>
      <c r="E75" s="53"/>
      <c r="F75" s="35"/>
      <c r="G75" s="15"/>
    </row>
    <row r="76" spans="1:7" x14ac:dyDescent="0.25">
      <c r="A76" s="54" t="str">
        <f>IF(ISBLANK(B76),"",_xlfn.ISOWEEKNUM('Journal de travail'!$B76))</f>
        <v/>
      </c>
      <c r="B76" s="55"/>
      <c r="C76" s="56"/>
      <c r="D76" s="57"/>
      <c r="E76" s="58"/>
      <c r="F76" s="59"/>
      <c r="G76" s="60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17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1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17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1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17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1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17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1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17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1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17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1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17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1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17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1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17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1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17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1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17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1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17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1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17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1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17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1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17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1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17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1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17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1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17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1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17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1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17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1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17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1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17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1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17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1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17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1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17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1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17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1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17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1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17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1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17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1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17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1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17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1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17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1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17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1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17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1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17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1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17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1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17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1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17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1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17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1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17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1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17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1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17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1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17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1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17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1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17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1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17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1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17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1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17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1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17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1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17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1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17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1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17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1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17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1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17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1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17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1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17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1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17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1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17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1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17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1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17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1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17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1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17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1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17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1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17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1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17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1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17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1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17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1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17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1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17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1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17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1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17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1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17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1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17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1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17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1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17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1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17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1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17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1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17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1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17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1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17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1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17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1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17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1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17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1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17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1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17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1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17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1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17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1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17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1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17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1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17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1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17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1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17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1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17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1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17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1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17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1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17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1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17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1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17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1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17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1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17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1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17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1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17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1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17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1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17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1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17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1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17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1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17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1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17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1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17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1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17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1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17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1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17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1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17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1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17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1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17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1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17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1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17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1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17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1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17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1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17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1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17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1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17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1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17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1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17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1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17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1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17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1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17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1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17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1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17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1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17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1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17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1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17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1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17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1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17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1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17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1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17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1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17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1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17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1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17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1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17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1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17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1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17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1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17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1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17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1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17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1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17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1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17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1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17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1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17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1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17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1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17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1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17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1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17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1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17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1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17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1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17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1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17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1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17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1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17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1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17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1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17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1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17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1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17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1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17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1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17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1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17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1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17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1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17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1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17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1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17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1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17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1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17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1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17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1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17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1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17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1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17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1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17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1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17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1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17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1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17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1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17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1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17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1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17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1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17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1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17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1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17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1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17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1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17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1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17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1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17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1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17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1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17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1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17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1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17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1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17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1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17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1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17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1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17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1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17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1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17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1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17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1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17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1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17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1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17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1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17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1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17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1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17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1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17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1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17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1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17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1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17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1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17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1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17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1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17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1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17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1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17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1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17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1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17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1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17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1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17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1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17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1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17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1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17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1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17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1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17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1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17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1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17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1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17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15"/>
    </row>
  </sheetData>
  <sheetProtection insertHyperlinks="0" sort="0" autoFilter="0"/>
  <mergeCells count="2">
    <mergeCell ref="C2:E2"/>
    <mergeCell ref="C5:D5"/>
  </mergeCells>
  <conditionalFormatting sqref="E7:E532">
    <cfRule type="expression" dxfId="16" priority="9">
      <formula>$E7="Autre"</formula>
    </cfRule>
    <cfRule type="expression" dxfId="15" priority="10" stopIfTrue="1">
      <formula>$E7="Design"</formula>
    </cfRule>
    <cfRule type="expression" dxfId="14" priority="11" stopIfTrue="1">
      <formula>$E7="Présentation"</formula>
    </cfRule>
    <cfRule type="expression" dxfId="13" priority="12" stopIfTrue="1">
      <formula>$E7="Meeting"</formula>
    </cfRule>
    <cfRule type="expression" dxfId="12" priority="13" stopIfTrue="1">
      <formula>$E7="Documentation"</formula>
    </cfRule>
    <cfRule type="expression" dxfId="11" priority="14" stopIfTrue="1">
      <formula>$E7="Test"</formula>
    </cfRule>
    <cfRule type="expression" dxfId="10" priority="15" stopIfTrue="1">
      <formula>$E7="Analyse"</formula>
    </cfRule>
    <cfRule type="expression" dxfId="9" priority="17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90</v>
      </c>
      <c r="C4" s="25" t="str">
        <f>'Journal de travail'!M8</f>
        <v>Analyse</v>
      </c>
      <c r="D4" s="33">
        <f>(A4+B4)/1440</f>
        <v>6.25E-2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40</v>
      </c>
      <c r="C5" s="41" t="str">
        <f>'Journal de travail'!M9</f>
        <v>Développement</v>
      </c>
      <c r="D5" s="33">
        <f t="shared" ref="D5:D11" si="0">(A5+B5)/1440</f>
        <v>2.7777777777777776E-2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20</v>
      </c>
      <c r="C6" s="26" t="str">
        <f>'Journal de travail'!M10</f>
        <v>Test</v>
      </c>
      <c r="D6" s="33">
        <f t="shared" si="0"/>
        <v>1.3888888888888888E-2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70</v>
      </c>
      <c r="C7" s="27" t="str">
        <f>'Journal de travail'!M11</f>
        <v>Documentation</v>
      </c>
      <c r="D7" s="33">
        <f t="shared" si="0"/>
        <v>4.8611111111111112E-2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10</v>
      </c>
      <c r="C8" s="28" t="str">
        <f>'Journal de travail'!M12</f>
        <v>Meeting</v>
      </c>
      <c r="D8" s="33">
        <f t="shared" si="0"/>
        <v>6.9444444444444441E-3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B11">
        <f>SUMIF('Journal de travail'!$E$7:$E$532,Analyse!C11,'Journal de travail'!$D$7:$D$532)</f>
        <v>175</v>
      </c>
      <c r="C11" s="39" t="str">
        <f>'Journal de travail'!M15</f>
        <v>Autre</v>
      </c>
      <c r="D11" s="33">
        <f t="shared" si="0"/>
        <v>0.12152777777777778</v>
      </c>
    </row>
    <row r="12" spans="1:4" x14ac:dyDescent="0.3">
      <c r="C12" s="23" t="s">
        <v>20</v>
      </c>
      <c r="D12" s="34">
        <f>SUM(D4:D11)</f>
        <v>0.28125</v>
      </c>
    </row>
    <row r="14" spans="1:4" x14ac:dyDescent="0.3">
      <c r="D14" s="38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2024-09-12T09:10:55Z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