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Characteristics" sheetId="1" r:id="rId1"/>
    <sheet name="lookup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D63" i="1"/>
  <c r="D59" i="1"/>
  <c r="D58" i="1"/>
  <c r="D57" i="1"/>
  <c r="D56" i="1"/>
  <c r="D33" i="1"/>
  <c r="D32" i="1"/>
  <c r="D19" i="1"/>
  <c r="D18" i="1"/>
  <c r="D3" i="1"/>
  <c r="D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<sst xmlns="http://schemas.openxmlformats.org/spreadsheetml/2006/main" count="422" uniqueCount="304">
  <si>
    <t>Accessory Identifier</t>
  </si>
  <si>
    <t>00000057-0000-1000-8000-0026BB765291</t>
  </si>
  <si>
    <t>Administrator Only Access</t>
  </si>
  <si>
    <t>00000001-0000-1000-8000-0026BB765291</t>
  </si>
  <si>
    <t>Air Particulate Density</t>
  </si>
  <si>
    <t>00000064-0000-1000-8000-0026BB765291</t>
  </si>
  <si>
    <t>Air Particulate Size</t>
  </si>
  <si>
    <t>00000065-0000-1000-8000-0026BB765291</t>
  </si>
  <si>
    <t>Air Quality</t>
  </si>
  <si>
    <t>00000095-0000-1000-8000-0026BB765291</t>
  </si>
  <si>
    <t>Audio Feedback</t>
  </si>
  <si>
    <t>00000005-0000-1000-8000-0026BB765291</t>
  </si>
  <si>
    <t>Battery Level</t>
  </si>
  <si>
    <t>00000068-0000-1000-8000-0026BB765291</t>
  </si>
  <si>
    <t>Brightness</t>
  </si>
  <si>
    <t>00000008-0000-1000-8000-0026BB765291</t>
  </si>
  <si>
    <t>Carbon Dioxide Detected</t>
  </si>
  <si>
    <t>00000092-0000-1000-8000-0026BB765291</t>
  </si>
  <si>
    <t>Carbon Dioxide Level</t>
  </si>
  <si>
    <t>00000093-0000-1000-8000-0026BB765291</t>
  </si>
  <si>
    <t>Carbon Dioxide Peak Level</t>
  </si>
  <si>
    <t>00000094-0000-1000-8000-0026BB765291</t>
  </si>
  <si>
    <t>Carbon Monoxide Detected</t>
  </si>
  <si>
    <t>00000069-0000-1000-8000-0026BB765291</t>
  </si>
  <si>
    <t>Carbon Monoxide Level</t>
  </si>
  <si>
    <t>00000090-0000-1000-8000-0026BB765291</t>
  </si>
  <si>
    <t>Carbon Monoxide Peak Level</t>
  </si>
  <si>
    <t>00000091-0000-1000-8000-0026BB765291</t>
  </si>
  <si>
    <t>Category</t>
  </si>
  <si>
    <t>000000A3-0000-1000-8000-0026BB765291</t>
  </si>
  <si>
    <t>Charging State</t>
  </si>
  <si>
    <t>0000008F-0000-1000-8000-0026BB765291</t>
  </si>
  <si>
    <t>Configure Bridged Accessory</t>
  </si>
  <si>
    <t>000000A0-0000-1000-8000-0026BB765291</t>
  </si>
  <si>
    <t>Configure Bridged Accessory Status</t>
  </si>
  <si>
    <t>0000009D-0000-1000-8000-0026BB765291</t>
  </si>
  <si>
    <t>Contact Sensor State</t>
  </si>
  <si>
    <t>0000006A-0000-1000-8000-0026BB765291</t>
  </si>
  <si>
    <t>Cooling Threshold Temperature</t>
  </si>
  <si>
    <t>0000000D-0000-1000-8000-0026BB765291</t>
  </si>
  <si>
    <t>Current Ambient Light Level</t>
  </si>
  <si>
    <t>0000006B-0000-1000-8000-0026BB765291</t>
  </si>
  <si>
    <t>Current Door State</t>
  </si>
  <si>
    <t>0000000E-0000-1000-8000-0026BB765291</t>
  </si>
  <si>
    <t>Current Heating Cooling State</t>
  </si>
  <si>
    <t>0000000F-0000-1000-8000-0026BB765291</t>
  </si>
  <si>
    <t>Current Horizontal Tilt Angle</t>
  </si>
  <si>
    <t>0000006C-0000-1000-8000-0026BB765291</t>
  </si>
  <si>
    <t>Current Position</t>
  </si>
  <si>
    <t>0000006D-0000-1000-8000-0026BB765291</t>
  </si>
  <si>
    <t>Current Relative Humidity</t>
  </si>
  <si>
    <t>00000010-0000-1000-8000-0026BB765291</t>
  </si>
  <si>
    <t>Current Temperature</t>
  </si>
  <si>
    <t>00000011-0000-1000-8000-0026BB765291</t>
  </si>
  <si>
    <t>Current Time</t>
  </si>
  <si>
    <t>0000009B-0000-1000-8000-0026BB765291</t>
  </si>
  <si>
    <t>Current Vertical Tilt Angle</t>
  </si>
  <si>
    <t>0000006E-0000-1000-8000-0026BB765291</t>
  </si>
  <si>
    <t>Day of the Week</t>
  </si>
  <si>
    <t>00000098-0000-1000-8000-0026BB765291</t>
  </si>
  <si>
    <t>Discover Bridged Accessories</t>
  </si>
  <si>
    <t>0000009E-0000-1000-8000-0026BB765291</t>
  </si>
  <si>
    <t>Discovered Bridged Accessories</t>
  </si>
  <si>
    <t>0000009F-0000-1000-8000-0026BB765291</t>
  </si>
  <si>
    <t>Firmware Revision</t>
  </si>
  <si>
    <t>00000052-0000-1000-8000-0026BB765291</t>
  </si>
  <si>
    <t>Hardware Revision</t>
  </si>
  <si>
    <t>00000053-0000-1000-8000-0026BB765291</t>
  </si>
  <si>
    <t>Heating Threshold Temperature</t>
  </si>
  <si>
    <t>00000012-0000-1000-8000-0026BB765291</t>
  </si>
  <si>
    <t>Hold Position</t>
  </si>
  <si>
    <t>0000006F-0000-1000-8000-0026BB765291</t>
  </si>
  <si>
    <t>Hue</t>
  </si>
  <si>
    <t>00000013-0000-1000-8000-0026BB765291</t>
  </si>
  <si>
    <t>Identify</t>
  </si>
  <si>
    <t>00000014-0000-1000-8000-0026BB765291</t>
  </si>
  <si>
    <t>Leak Detected</t>
  </si>
  <si>
    <t>00000070-0000-1000-8000-0026BB765291</t>
  </si>
  <si>
    <t>Link Quality</t>
  </si>
  <si>
    <t>0000009C-0000-1000-8000-0026BB765291</t>
  </si>
  <si>
    <t>Lock Control Point</t>
  </si>
  <si>
    <t>00000019-0000-1000-8000-0026BB765291</t>
  </si>
  <si>
    <t>Lock Current State</t>
  </si>
  <si>
    <t>0000001D-0000-1000-8000-0026BB765291</t>
  </si>
  <si>
    <t>Lock Last Known Action</t>
  </si>
  <si>
    <t>0000001C-0000-1000-8000-0026BB765291</t>
  </si>
  <si>
    <t>Lock Management Auto Security Timeout</t>
  </si>
  <si>
    <t>0000001A-0000-1000-8000-0026BB765291</t>
  </si>
  <si>
    <t>Lock Target State</t>
  </si>
  <si>
    <t>0000001E-0000-1000-8000-0026BB765291</t>
  </si>
  <si>
    <t>Logs</t>
  </si>
  <si>
    <t>0000001F-0000-1000-8000-0026BB765291</t>
  </si>
  <si>
    <t>Manufacturer</t>
  </si>
  <si>
    <t>00000020-0000-1000-8000-0026BB765291</t>
  </si>
  <si>
    <t>Model</t>
  </si>
  <si>
    <t>00000021-0000-1000-8000-0026BB765291</t>
  </si>
  <si>
    <t>Motion Detected</t>
  </si>
  <si>
    <t>00000022-0000-1000-8000-0026BB765291</t>
  </si>
  <si>
    <t>Name</t>
  </si>
  <si>
    <t>00000023-0000-1000-8000-0026BB765291</t>
  </si>
  <si>
    <t>Obstruction Detected</t>
  </si>
  <si>
    <t>00000024-0000-1000-8000-0026BB765291</t>
  </si>
  <si>
    <t>Occupancy Detected</t>
  </si>
  <si>
    <t>00000071-0000-1000-8000-0026BB765291</t>
  </si>
  <si>
    <t>On</t>
  </si>
  <si>
    <t>00000025-0000-1000-8000-0026BB765291</t>
  </si>
  <si>
    <t>Outlet In Use</t>
  </si>
  <si>
    <t>00000026-0000-1000-8000-0026BB765291</t>
  </si>
  <si>
    <t>Pair Setup</t>
  </si>
  <si>
    <t>0000004C-0000-1000-8000-0026BB765291</t>
  </si>
  <si>
    <t>Pair Verify</t>
  </si>
  <si>
    <t>0000004E-0000-1000-8000-0026BB765291</t>
  </si>
  <si>
    <t>Pairing Features</t>
  </si>
  <si>
    <t>0000004F-0000-1000-8000-0026BB765291</t>
  </si>
  <si>
    <t>Pairing Pairings</t>
  </si>
  <si>
    <t>00000050-0000-1000-8000-0026BB765291</t>
  </si>
  <si>
    <t>Position State</t>
  </si>
  <si>
    <t>00000072-0000-1000-8000-0026BB765291</t>
  </si>
  <si>
    <t>Programmable Switch Event</t>
  </si>
  <si>
    <t>00000073-0000-1000-8000-0026BB765291</t>
  </si>
  <si>
    <t>Programmable Switch Output State</t>
  </si>
  <si>
    <t>00000074-0000-1000-8000-0026BB765291</t>
  </si>
  <si>
    <t>Reachable</t>
  </si>
  <si>
    <t>00000063-0000-1000-8000-0026BB765291</t>
  </si>
  <si>
    <t>Rotation Direction</t>
  </si>
  <si>
    <t>00000028-0000-1000-8000-0026BB765291</t>
  </si>
  <si>
    <t>Rotation Speed</t>
  </si>
  <si>
    <t>00000029-0000-1000-8000-0026BB765291</t>
  </si>
  <si>
    <t>Saturation</t>
  </si>
  <si>
    <t>0000002F-0000-1000-8000-0026BB765291</t>
  </si>
  <si>
    <t>Security System Alarm Type</t>
  </si>
  <si>
    <t>0000008E-0000-1000-8000-0026BB765291</t>
  </si>
  <si>
    <t>Security System Current State</t>
  </si>
  <si>
    <t>00000066-0000-1000-8000-0026BB765291</t>
  </si>
  <si>
    <t>Security System Target State</t>
  </si>
  <si>
    <t>00000067-0000-1000-8000-0026BB765291</t>
  </si>
  <si>
    <t>Serial Number</t>
  </si>
  <si>
    <t>00000030-0000-1000-8000-0026BB765291</t>
  </si>
  <si>
    <t>Smoke Detected</t>
  </si>
  <si>
    <t>00000076-0000-1000-8000-0026BB765291</t>
  </si>
  <si>
    <t>Software Revision</t>
  </si>
  <si>
    <t>00000054-0000-1000-8000-0026BB765291</t>
  </si>
  <si>
    <t>Status Active</t>
  </si>
  <si>
    <t>00000075-0000-1000-8000-0026BB765291</t>
  </si>
  <si>
    <t>Status Fault</t>
  </si>
  <si>
    <t>00000077-0000-1000-8000-0026BB765291</t>
  </si>
  <si>
    <t>Status Jammed</t>
  </si>
  <si>
    <t>00000078-0000-1000-8000-0026BB765291</t>
  </si>
  <si>
    <t>Status Low Battery</t>
  </si>
  <si>
    <t>00000079-0000-1000-8000-0026BB765291</t>
  </si>
  <si>
    <t>Status Tampered</t>
  </si>
  <si>
    <t>0000007A-0000-1000-8000-0026BB765291</t>
  </si>
  <si>
    <t>Target Door State</t>
  </si>
  <si>
    <t>00000032-0000-1000-8000-0026BB765291</t>
  </si>
  <si>
    <t>Target Heating Cooling State</t>
  </si>
  <si>
    <t>00000033-0000-1000-8000-0026BB765291</t>
  </si>
  <si>
    <t>Target Horizontal Tilt Angle</t>
  </si>
  <si>
    <t>0000007B-0000-1000-8000-0026BB765291</t>
  </si>
  <si>
    <t>Target Position</t>
  </si>
  <si>
    <t>0000007C-0000-1000-8000-0026BB765291</t>
  </si>
  <si>
    <t>Target Relative Humidity</t>
  </si>
  <si>
    <t>00000034-0000-1000-8000-0026BB765291</t>
  </si>
  <si>
    <t>Target Temperature</t>
  </si>
  <si>
    <t>00000035-0000-1000-8000-0026BB765291</t>
  </si>
  <si>
    <t>Target Vertical Tilt Angle</t>
  </si>
  <si>
    <t>0000007D-0000-1000-8000-0026BB765291</t>
  </si>
  <si>
    <t>Temperature Display Units</t>
  </si>
  <si>
    <t>00000036-0000-1000-8000-0026BB765291</t>
  </si>
  <si>
    <t>Time Update</t>
  </si>
  <si>
    <t>0000009A-0000-1000-8000-0026BB765291</t>
  </si>
  <si>
    <t xml:space="preserve">Tunnel Connection Timeout </t>
  </si>
  <si>
    <t>00000061-0000-1000-8000-0026BB765291</t>
  </si>
  <si>
    <t>Tunneled Accessory Advertising</t>
  </si>
  <si>
    <t>00000060-0000-1000-8000-0026BB765291</t>
  </si>
  <si>
    <t>Tunneled Accessory Connected</t>
  </si>
  <si>
    <t>00000059-0000-1000-8000-0026BB765291</t>
  </si>
  <si>
    <t>Tunneled Accessory State Number</t>
  </si>
  <si>
    <t>00000058-0000-1000-8000-0026BB765291</t>
  </si>
  <si>
    <t>Version</t>
  </si>
  <si>
    <t>00000037-0000-1000-8000-0026BB765291</t>
  </si>
  <si>
    <t>UUID</t>
  </si>
  <si>
    <t>Apple</t>
  </si>
  <si>
    <t>en-en</t>
  </si>
  <si>
    <t>de-de</t>
  </si>
  <si>
    <t>Luftpartikeldichte</t>
  </si>
  <si>
    <t>LockManagement</t>
  </si>
  <si>
    <t>Lightbulb</t>
  </si>
  <si>
    <t>Thermostat</t>
  </si>
  <si>
    <t>GarageDoorOpener, LockManagement</t>
  </si>
  <si>
    <t>HumiditySensor, Thermostat</t>
  </si>
  <si>
    <t>TemperatureSensor, Thermostat</t>
  </si>
  <si>
    <t>GarageDoorOpener, LockMechanism</t>
  </si>
  <si>
    <t>LockManagement, MotionSensor</t>
  </si>
  <si>
    <t>AirQualitySensor, AirQualitySensor, BatteryService, BatteryService, BridgeConfiguration, BridgingState, BridgingState, CarbonDioxideSensor, CarbonDioxideSensor, CarbonMonoxideSensor, CarbonMonoxideSensor, ContactSensor, ContactSensor, Door, Door, Fan, Fan, GarageDoorOpener, GarageDoorOpener, HumiditySensor, HumiditySensor, LeakSensor, LeakSensor, Lightbulb, Lightbulb, LightSensor, LightSensor, LockManagement, LockManagement, LockMechanism, LockMechanism, MotionSensor, MotionSensor, OccupancySensor, OccupancySensor, Outlet, Outlet, SecuritySystem, SecuritySystem, SmokeSensor, SmokeSensor, StatefulProgrammableSwitch, StatefulProgrammableSwitch, StatelessProgrammableSwitch, StatelessProgrammableSwitch, Switch, Switch, TemperatureSensor, TemperatureSensor, Thermostat, Thermostat, TimeInformation, Window, Window, WindowCovering, WindowCovering</t>
  </si>
  <si>
    <t>Door, GarageDoorOpener, Window, WindowCovering</t>
  </si>
  <si>
    <t>Fan, Lightbulb, Outlet, Switch</t>
  </si>
  <si>
    <t>Outlet</t>
  </si>
  <si>
    <t>Fan</t>
  </si>
  <si>
    <t>GarageDoorOpener</t>
  </si>
  <si>
    <t>BridgingState</t>
  </si>
  <si>
    <t>AirQualitySensor</t>
  </si>
  <si>
    <t>SecuritySystem</t>
  </si>
  <si>
    <t>BatteryService</t>
  </si>
  <si>
    <t>CarbonMonoxideSensor</t>
  </si>
  <si>
    <t>ContactSensor</t>
  </si>
  <si>
    <t>LightSensor</t>
  </si>
  <si>
    <t>WindowCovering</t>
  </si>
  <si>
    <t>Door, Window, WindowCovering</t>
  </si>
  <si>
    <t>LeakSensor</t>
  </si>
  <si>
    <t>OccupancySensor</t>
  </si>
  <si>
    <t>StatefulProgrammableSwitch, StatelessProgrammableSwitch</t>
  </si>
  <si>
    <t>StatefulProgrammableSwitch</t>
  </si>
  <si>
    <t>AirQualitySensor, CarbonDioxideSensor, CarbonMonoxideSensor, ContactSensor, HumiditySensor, LeakSensor, LightSensor, MotionSensor, OccupancySensor, SmokeSensor, TemperatureSensor</t>
  </si>
  <si>
    <t>SmokeSensor</t>
  </si>
  <si>
    <t>AirQualitySensor, CarbonDioxideSensor, CarbonMonoxideSensor, ContactSensor, HumiditySensor, LeakSensor, LightSensor, MotionSensor, OccupancySensor, SecuritySystem, SmokeSensor, TemperatureSensor</t>
  </si>
  <si>
    <t>AirQualitySensor, BatteryService, CarbonDioxideSensor, CarbonMonoxideSensor, ContactSensor, HumiditySensor, LeakSensor, LightSensor, MotionSensor, OccupancySensor, SmokeSensor, TemperatureSensor</t>
  </si>
  <si>
    <t>CarbonDioxideSensor</t>
  </si>
  <si>
    <t>TimeInformation</t>
  </si>
  <si>
    <t>BridgeConfiguration</t>
  </si>
  <si>
    <t>USED-IN</t>
  </si>
  <si>
    <t>Verwendet in Diensten:</t>
  </si>
  <si>
    <t>help-de-de</t>
  </si>
  <si>
    <t>Ist-Position</t>
  </si>
  <si>
    <t>Ist-Position in Prozent (100%=offen)</t>
  </si>
  <si>
    <t>Wochentag</t>
  </si>
  <si>
    <t>Uhrzeit</t>
  </si>
  <si>
    <t>0 - 24 Uhr</t>
  </si>
  <si>
    <t>Stop</t>
  </si>
  <si>
    <t>Position Halten</t>
  </si>
  <si>
    <t>Luftqualität</t>
  </si>
  <si>
    <t>Montag, Dienstag, Mittwoch, Donnerstag, Freitag, Samstag, Sonntag</t>
  </si>
  <si>
    <t>Drehgeschwindkeit</t>
  </si>
  <si>
    <t>FW Stand</t>
  </si>
  <si>
    <t>HW Stand</t>
  </si>
  <si>
    <t>Luftpartikelgröße</t>
  </si>
  <si>
    <t>Audio Antwort</t>
  </si>
  <si>
    <t>aktuelle Betriebsart</t>
  </si>
  <si>
    <t>Heizen/Kühlen</t>
  </si>
  <si>
    <t>Tür/Schloss Offen/geschlossen</t>
  </si>
  <si>
    <t>Status Tür/Schloss</t>
  </si>
  <si>
    <t>Aktuelle(IST-) Luftfeuchte</t>
  </si>
  <si>
    <t>Aktuelle(IST-) Temperatur</t>
  </si>
  <si>
    <t>Soll-Zustand Tür/Schloss</t>
  </si>
  <si>
    <t>Soll-Zustand Klima</t>
  </si>
  <si>
    <t>Soll- Luftfeuchte</t>
  </si>
  <si>
    <t>Soll- Temperatur</t>
  </si>
  <si>
    <t>Soll- Position</t>
  </si>
  <si>
    <t>Seriennummer</t>
  </si>
  <si>
    <t>Sättigung</t>
  </si>
  <si>
    <t>Soll-Zustand Alarmanlage</t>
  </si>
  <si>
    <t>Ist-Zustand Alarmanlage</t>
  </si>
  <si>
    <t>Alarmart</t>
  </si>
  <si>
    <t>Status Aktiv</t>
  </si>
  <si>
    <t>Status Fehler</t>
  </si>
  <si>
    <t>Status Manipuliert</t>
  </si>
  <si>
    <t>Verbindung Zeitüberschreitung</t>
  </si>
  <si>
    <t>EIN/AN</t>
  </si>
  <si>
    <t>Belegung erkannt</t>
  </si>
  <si>
    <t>Hersteller</t>
  </si>
  <si>
    <t>Zutritts Punkt</t>
  </si>
  <si>
    <t>Soll-Zusatnd Tür/Schloss</t>
  </si>
  <si>
    <t>Letzte Sperrung Tür/Schloss</t>
  </si>
  <si>
    <t>Kategorie</t>
  </si>
  <si>
    <t>Helligkeit</t>
  </si>
  <si>
    <t>Automatisches Absperren (Zeitgesteuert)</t>
  </si>
  <si>
    <t>Identifizierung</t>
  </si>
  <si>
    <t>Farbton</t>
  </si>
  <si>
    <t>Batteriestand</t>
  </si>
  <si>
    <t>CO2 Erkannt</t>
  </si>
  <si>
    <t>CO2 Höhe/Menge</t>
  </si>
  <si>
    <t>CO2 Schwellwert</t>
  </si>
  <si>
    <t>CO Erkannt</t>
  </si>
  <si>
    <t>CO Höhe/Menge</t>
  </si>
  <si>
    <t>CO Schwellwert</t>
  </si>
  <si>
    <t>Batterieladevorgang</t>
  </si>
  <si>
    <t>Zustand Kontaktsensor</t>
  </si>
  <si>
    <t>Grenzwert Kühlung</t>
  </si>
  <si>
    <t>Aktuelle Umgebungshelligkeit</t>
  </si>
  <si>
    <t>Aktuelle horizontale Lamellenposition</t>
  </si>
  <si>
    <t>Aktuelle vertikale Lamellenposition</t>
  </si>
  <si>
    <t>Grenzwert Heizen</t>
  </si>
  <si>
    <t>Leck erkannt</t>
  </si>
  <si>
    <t>Verbindungsqualität</t>
  </si>
  <si>
    <t>Berichte/Logbuch</t>
  </si>
  <si>
    <t>Modell</t>
  </si>
  <si>
    <t>Bewegung erkannt</t>
  </si>
  <si>
    <t>Blockierung entdeckt</t>
  </si>
  <si>
    <t>Steckdose benutzt</t>
  </si>
  <si>
    <t>Bewegungszustand</t>
  </si>
  <si>
    <t>Hochfahrend, herunterfahrend, gestoppt</t>
  </si>
  <si>
    <t>Szenen-Taster Ereignis</t>
  </si>
  <si>
    <t>Szenen-Taster Zustand</t>
  </si>
  <si>
    <t>Drehrichtung</t>
  </si>
  <si>
    <t>Rauch erkannt</t>
  </si>
  <si>
    <t>SW Stand</t>
  </si>
  <si>
    <t>Status Blockiert</t>
  </si>
  <si>
    <t>Status Baterie schwach</t>
  </si>
  <si>
    <t>Soll- Vertikale Lamellenposition</t>
  </si>
  <si>
    <t>Soll- Horizontale Lamellenposition</t>
  </si>
  <si>
    <t>Anzeigeeinheit Temperatur</t>
  </si>
  <si>
    <t>Uhrzeit Aktualisierung</t>
  </si>
  <si>
    <t>Tunneled Accessory Advertising (reserviert)</t>
  </si>
  <si>
    <t>Tunneled Accessory Connected (reserviert)</t>
  </si>
  <si>
    <t>Tunneled Accessory State Number (reserviert)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</si>
</sst>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0" fontId="1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 applyFill="1"/>
    <xf numFmtId="0" fontId="0" fillId="0" borderId="0" xfId="0" applyFont="1" applyFill="1" applyAlignment="1">
      <alignment wrapText="1"/>
    </xf>
    <xf numFmtId="0" fontId="4" fillId="2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zoomScale="115" zoomScaleNormal="115" workbookViewId="0">
      <selection activeCell="D21" sqref="D21"/>
    </sheetView>
  </sheetViews>
  <sheetFormatPr baseColWidth="10" defaultRowHeight="15" x14ac:dyDescent="0.25"/>
  <cols>
    <col min="1" max="1" width="45.7109375" customWidth="1"/>
    <col min="2" max="3" width="37.85546875" bestFit="1" customWidth="1"/>
    <col min="4" max="4" width="43.42578125" bestFit="1" customWidth="1"/>
    <col min="5" max="5" width="79.140625" customWidth="1"/>
    <col min="6" max="6" width="37" customWidth="1"/>
  </cols>
  <sheetData>
    <row r="1" spans="1:6" x14ac:dyDescent="0.25">
      <c r="A1" s="1" t="s">
        <v>180</v>
      </c>
      <c r="B1" s="1" t="s">
        <v>181</v>
      </c>
      <c r="C1" s="1" t="s">
        <v>182</v>
      </c>
      <c r="D1" s="1" t="s">
        <v>183</v>
      </c>
      <c r="E1" s="1" t="s">
        <v>221</v>
      </c>
      <c r="F1" s="1" t="s">
        <v>220</v>
      </c>
    </row>
    <row r="2" spans="1:6" x14ac:dyDescent="0.25">
      <c r="A2" s="2" t="s">
        <v>1</v>
      </c>
      <c r="B2" s="2" t="s">
        <v>0</v>
      </c>
      <c r="C2" s="2" t="str">
        <f>B2</f>
        <v>Accessory Identifier</v>
      </c>
      <c r="D2" s="1" t="str">
        <f xml:space="preserve"> B2&amp;" (reserviert)"</f>
        <v>Accessory Identifier (reserviert)</v>
      </c>
      <c r="E2" s="1"/>
      <c r="F2" s="1" t="str">
        <f>IFERROR(VLOOKUP(A2,lookup!A:B,2,FALSE),"## interner service")</f>
        <v>BridgingState</v>
      </c>
    </row>
    <row r="3" spans="1:6" x14ac:dyDescent="0.25">
      <c r="A3" s="2" t="s">
        <v>3</v>
      </c>
      <c r="B3" s="2" t="s">
        <v>2</v>
      </c>
      <c r="C3" s="2" t="str">
        <f t="shared" ref="C3:C66" si="0">B3</f>
        <v>Administrator Only Access</v>
      </c>
      <c r="D3" s="1" t="str">
        <f xml:space="preserve"> B3&amp;" (reserviert)"</f>
        <v>Administrator Only Access (reserviert)</v>
      </c>
      <c r="E3" s="1"/>
      <c r="F3" s="1" t="str">
        <f>IFERROR(VLOOKUP(A3,lookup!A:B,2,FALSE),"## interner service")</f>
        <v>LockManagement</v>
      </c>
    </row>
    <row r="4" spans="1:6" x14ac:dyDescent="0.25">
      <c r="A4" s="2" t="s">
        <v>5</v>
      </c>
      <c r="B4" s="2" t="s">
        <v>4</v>
      </c>
      <c r="C4" s="2" t="str">
        <f t="shared" si="0"/>
        <v>Air Particulate Density</v>
      </c>
      <c r="D4" s="1" t="s">
        <v>184</v>
      </c>
      <c r="E4" s="1"/>
      <c r="F4" s="1" t="str">
        <f>IFERROR(VLOOKUP(A4,lookup!A:B,2,FALSE),"## interner service")</f>
        <v>AirQualitySensor</v>
      </c>
    </row>
    <row r="5" spans="1:6" x14ac:dyDescent="0.25">
      <c r="A5" s="2" t="s">
        <v>7</v>
      </c>
      <c r="B5" s="2" t="s">
        <v>6</v>
      </c>
      <c r="C5" s="2" t="str">
        <f t="shared" si="0"/>
        <v>Air Particulate Size</v>
      </c>
      <c r="D5" s="1" t="s">
        <v>234</v>
      </c>
      <c r="E5" s="1"/>
      <c r="F5" s="1" t="str">
        <f>IFERROR(VLOOKUP(A5,lookup!A:B,2,FALSE),"## interner service")</f>
        <v>AirQualitySensor</v>
      </c>
    </row>
    <row r="6" spans="1:6" x14ac:dyDescent="0.25">
      <c r="A6" s="2" t="s">
        <v>9</v>
      </c>
      <c r="B6" s="2" t="s">
        <v>8</v>
      </c>
      <c r="C6" s="2" t="str">
        <f t="shared" si="0"/>
        <v>Air Quality</v>
      </c>
      <c r="D6" s="1" t="s">
        <v>229</v>
      </c>
      <c r="E6" s="1"/>
      <c r="F6" s="1" t="str">
        <f>IFERROR(VLOOKUP(A6,lookup!A:B,2,FALSE),"## interner service")</f>
        <v>AirQualitySensor</v>
      </c>
    </row>
    <row r="7" spans="1:6" x14ac:dyDescent="0.25">
      <c r="A7" s="2" t="s">
        <v>11</v>
      </c>
      <c r="B7" s="2" t="s">
        <v>10</v>
      </c>
      <c r="C7" s="2" t="str">
        <f t="shared" si="0"/>
        <v>Audio Feedback</v>
      </c>
      <c r="D7" s="1" t="s">
        <v>235</v>
      </c>
      <c r="E7" s="1"/>
      <c r="F7" s="1" t="str">
        <f>IFERROR(VLOOKUP(A7,lookup!A:B,2,FALSE),"## interner service")</f>
        <v>LockManagement</v>
      </c>
    </row>
    <row r="8" spans="1:6" x14ac:dyDescent="0.25">
      <c r="A8" s="2" t="s">
        <v>13</v>
      </c>
      <c r="B8" s="2" t="s">
        <v>12</v>
      </c>
      <c r="C8" s="2" t="str">
        <f t="shared" si="0"/>
        <v>Battery Level</v>
      </c>
      <c r="D8" s="1" t="s">
        <v>267</v>
      </c>
      <c r="E8" s="1"/>
      <c r="F8" s="1" t="str">
        <f>IFERROR(VLOOKUP(A8,lookup!A:B,2,FALSE),"## interner service")</f>
        <v>BatteryService</v>
      </c>
    </row>
    <row r="9" spans="1:6" x14ac:dyDescent="0.25">
      <c r="A9" s="2" t="s">
        <v>15</v>
      </c>
      <c r="B9" s="2" t="s">
        <v>14</v>
      </c>
      <c r="C9" s="2" t="str">
        <f t="shared" si="0"/>
        <v>Brightness</v>
      </c>
      <c r="D9" s="1" t="s">
        <v>263</v>
      </c>
      <c r="E9" s="1"/>
      <c r="F9" s="1" t="str">
        <f>IFERROR(VLOOKUP(A9,lookup!A:B,2,FALSE),"## interner service")</f>
        <v>Lightbulb</v>
      </c>
    </row>
    <row r="10" spans="1:6" x14ac:dyDescent="0.25">
      <c r="A10" s="2" t="s">
        <v>17</v>
      </c>
      <c r="B10" s="2" t="s">
        <v>16</v>
      </c>
      <c r="C10" s="2" t="str">
        <f t="shared" si="0"/>
        <v>Carbon Dioxide Detected</v>
      </c>
      <c r="D10" s="1" t="s">
        <v>268</v>
      </c>
      <c r="E10" s="1"/>
      <c r="F10" s="1" t="str">
        <f>IFERROR(VLOOKUP(A10,lookup!A:B,2,FALSE),"## interner service")</f>
        <v>CarbonDioxideSensor</v>
      </c>
    </row>
    <row r="11" spans="1:6" x14ac:dyDescent="0.25">
      <c r="A11" s="2" t="s">
        <v>19</v>
      </c>
      <c r="B11" s="2" t="s">
        <v>18</v>
      </c>
      <c r="C11" s="2" t="str">
        <f t="shared" si="0"/>
        <v>Carbon Dioxide Level</v>
      </c>
      <c r="D11" s="1" t="s">
        <v>269</v>
      </c>
      <c r="E11" s="1"/>
      <c r="F11" s="1" t="str">
        <f>IFERROR(VLOOKUP(A11,lookup!A:B,2,FALSE),"## interner service")</f>
        <v>CarbonDioxideSensor</v>
      </c>
    </row>
    <row r="12" spans="1:6" x14ac:dyDescent="0.25">
      <c r="A12" s="2" t="s">
        <v>21</v>
      </c>
      <c r="B12" s="2" t="s">
        <v>20</v>
      </c>
      <c r="C12" s="2" t="str">
        <f t="shared" si="0"/>
        <v>Carbon Dioxide Peak Level</v>
      </c>
      <c r="D12" s="1" t="s">
        <v>270</v>
      </c>
      <c r="E12" s="1"/>
      <c r="F12" s="1" t="str">
        <f>IFERROR(VLOOKUP(A12,lookup!A:B,2,FALSE),"## interner service")</f>
        <v>CarbonDioxideSensor</v>
      </c>
    </row>
    <row r="13" spans="1:6" x14ac:dyDescent="0.25">
      <c r="A13" s="2" t="s">
        <v>23</v>
      </c>
      <c r="B13" s="2" t="s">
        <v>22</v>
      </c>
      <c r="C13" s="2" t="str">
        <f t="shared" si="0"/>
        <v>Carbon Monoxide Detected</v>
      </c>
      <c r="D13" s="1" t="s">
        <v>271</v>
      </c>
      <c r="E13" s="1"/>
      <c r="F13" s="1" t="str">
        <f>IFERROR(VLOOKUP(A13,lookup!A:B,2,FALSE),"## interner service")</f>
        <v>CarbonMonoxideSensor</v>
      </c>
    </row>
    <row r="14" spans="1:6" x14ac:dyDescent="0.25">
      <c r="A14" s="2" t="s">
        <v>25</v>
      </c>
      <c r="B14" s="2" t="s">
        <v>24</v>
      </c>
      <c r="C14" s="2" t="str">
        <f t="shared" si="0"/>
        <v>Carbon Monoxide Level</v>
      </c>
      <c r="D14" s="1" t="s">
        <v>272</v>
      </c>
      <c r="E14" s="1"/>
      <c r="F14" s="1" t="str">
        <f>IFERROR(VLOOKUP(A14,lookup!A:B,2,FALSE),"## interner service")</f>
        <v>CarbonMonoxideSensor</v>
      </c>
    </row>
    <row r="15" spans="1:6" x14ac:dyDescent="0.25">
      <c r="A15" s="2" t="s">
        <v>27</v>
      </c>
      <c r="B15" s="2" t="s">
        <v>26</v>
      </c>
      <c r="C15" s="2" t="str">
        <f t="shared" si="0"/>
        <v>Carbon Monoxide Peak Level</v>
      </c>
      <c r="D15" s="1" t="s">
        <v>273</v>
      </c>
      <c r="E15" s="1"/>
      <c r="F15" s="1" t="str">
        <f>IFERROR(VLOOKUP(A15,lookup!A:B,2,FALSE),"## interner service")</f>
        <v>CarbonMonoxideSensor</v>
      </c>
    </row>
    <row r="16" spans="1:6" x14ac:dyDescent="0.25">
      <c r="A16" s="2" t="s">
        <v>29</v>
      </c>
      <c r="B16" s="2" t="s">
        <v>28</v>
      </c>
      <c r="C16" s="2" t="str">
        <f t="shared" si="0"/>
        <v>Category</v>
      </c>
      <c r="D16" s="1" t="s">
        <v>262</v>
      </c>
      <c r="E16" s="1"/>
      <c r="F16" s="1" t="str">
        <f>IFERROR(VLOOKUP(A16,lookup!A:B,2,FALSE),"## interner service")</f>
        <v>BridgingState</v>
      </c>
    </row>
    <row r="17" spans="1:6" x14ac:dyDescent="0.25">
      <c r="A17" s="2" t="s">
        <v>31</v>
      </c>
      <c r="B17" s="2" t="s">
        <v>30</v>
      </c>
      <c r="C17" s="2" t="str">
        <f t="shared" si="0"/>
        <v>Charging State</v>
      </c>
      <c r="D17" s="1" t="s">
        <v>274</v>
      </c>
      <c r="E17" s="1"/>
      <c r="F17" s="1" t="str">
        <f>IFERROR(VLOOKUP(A17,lookup!A:B,2,FALSE),"## interner service")</f>
        <v>BatteryService</v>
      </c>
    </row>
    <row r="18" spans="1:6" x14ac:dyDescent="0.25">
      <c r="A18" s="2" t="s">
        <v>33</v>
      </c>
      <c r="B18" s="2" t="s">
        <v>32</v>
      </c>
      <c r="C18" s="2" t="str">
        <f t="shared" si="0"/>
        <v>Configure Bridged Accessory</v>
      </c>
      <c r="D18" s="1" t="str">
        <f xml:space="preserve"> B18&amp;" (reserviert)"</f>
        <v>Configure Bridged Accessory (reserviert)</v>
      </c>
      <c r="E18" s="1"/>
      <c r="F18" s="1" t="str">
        <f>IFERROR(VLOOKUP(A18,lookup!A:B,2,FALSE),"## interner service")</f>
        <v>BridgeConfiguration</v>
      </c>
    </row>
    <row r="19" spans="1:6" x14ac:dyDescent="0.25">
      <c r="A19" s="2" t="s">
        <v>35</v>
      </c>
      <c r="B19" s="2" t="s">
        <v>34</v>
      </c>
      <c r="C19" s="2" t="str">
        <f t="shared" si="0"/>
        <v>Configure Bridged Accessory Status</v>
      </c>
      <c r="D19" s="1" t="str">
        <f xml:space="preserve"> B19&amp;" (reserviert)"</f>
        <v>Configure Bridged Accessory Status (reserviert)</v>
      </c>
      <c r="E19" s="1"/>
      <c r="F19" s="1" t="str">
        <f>IFERROR(VLOOKUP(A19,lookup!A:B,2,FALSE),"## interner service")</f>
        <v>BridgeConfiguration</v>
      </c>
    </row>
    <row r="20" spans="1:6" x14ac:dyDescent="0.25">
      <c r="A20" s="2" t="s">
        <v>37</v>
      </c>
      <c r="B20" s="2" t="s">
        <v>36</v>
      </c>
      <c r="C20" s="2" t="str">
        <f t="shared" si="0"/>
        <v>Contact Sensor State</v>
      </c>
      <c r="D20" s="1" t="s">
        <v>275</v>
      </c>
      <c r="E20" s="1"/>
      <c r="F20" s="1" t="str">
        <f>IFERROR(VLOOKUP(A20,lookup!A:B,2,FALSE),"## interner service")</f>
        <v>ContactSensor</v>
      </c>
    </row>
    <row r="21" spans="1:6" x14ac:dyDescent="0.25">
      <c r="A21" s="2" t="s">
        <v>39</v>
      </c>
      <c r="B21" s="2" t="s">
        <v>38</v>
      </c>
      <c r="C21" s="2" t="str">
        <f t="shared" si="0"/>
        <v>Cooling Threshold Temperature</v>
      </c>
      <c r="D21" s="3" t="s">
        <v>276</v>
      </c>
      <c r="E21" s="1"/>
      <c r="F21" s="1" t="str">
        <f>IFERROR(VLOOKUP(A21,lookup!A:B,2,FALSE),"## interner service")</f>
        <v>Thermostat</v>
      </c>
    </row>
    <row r="22" spans="1:6" x14ac:dyDescent="0.25">
      <c r="A22" s="2" t="s">
        <v>41</v>
      </c>
      <c r="B22" s="2" t="s">
        <v>40</v>
      </c>
      <c r="C22" s="2" t="str">
        <f t="shared" si="0"/>
        <v>Current Ambient Light Level</v>
      </c>
      <c r="D22" s="1" t="s">
        <v>277</v>
      </c>
      <c r="E22" s="1"/>
      <c r="F22" s="1" t="str">
        <f>IFERROR(VLOOKUP(A22,lookup!A:B,2,FALSE),"## interner service")</f>
        <v>LightSensor</v>
      </c>
    </row>
    <row r="23" spans="1:6" x14ac:dyDescent="0.25">
      <c r="A23" s="2" t="s">
        <v>43</v>
      </c>
      <c r="B23" s="2" t="s">
        <v>42</v>
      </c>
      <c r="C23" s="2" t="str">
        <f t="shared" si="0"/>
        <v>Current Door State</v>
      </c>
      <c r="D23" s="1" t="s">
        <v>239</v>
      </c>
      <c r="E23" s="1" t="s">
        <v>238</v>
      </c>
      <c r="F23" s="1" t="str">
        <f>IFERROR(VLOOKUP(A23,lookup!A:B,2,FALSE),"## interner service")</f>
        <v>GarageDoorOpener, LockManagement</v>
      </c>
    </row>
    <row r="24" spans="1:6" x14ac:dyDescent="0.25">
      <c r="A24" s="2" t="s">
        <v>45</v>
      </c>
      <c r="B24" s="2" t="s">
        <v>44</v>
      </c>
      <c r="C24" s="2" t="str">
        <f t="shared" si="0"/>
        <v>Current Heating Cooling State</v>
      </c>
      <c r="D24" s="1" t="s">
        <v>236</v>
      </c>
      <c r="E24" s="2" t="s">
        <v>237</v>
      </c>
      <c r="F24" s="1" t="str">
        <f>IFERROR(VLOOKUP(A24,lookup!A:B,2,FALSE),"## interner service")</f>
        <v>Thermostat</v>
      </c>
    </row>
    <row r="25" spans="1:6" x14ac:dyDescent="0.25">
      <c r="A25" s="2" t="s">
        <v>47</v>
      </c>
      <c r="B25" s="2" t="s">
        <v>46</v>
      </c>
      <c r="C25" s="2" t="str">
        <f t="shared" si="0"/>
        <v>Current Horizontal Tilt Angle</v>
      </c>
      <c r="D25" s="1" t="s">
        <v>278</v>
      </c>
      <c r="E25" s="1"/>
      <c r="F25" s="1" t="str">
        <f>IFERROR(VLOOKUP(A25,lookup!A:B,2,FALSE),"## interner service")</f>
        <v>WindowCovering</v>
      </c>
    </row>
    <row r="26" spans="1:6" x14ac:dyDescent="0.25">
      <c r="A26" s="2" t="s">
        <v>49</v>
      </c>
      <c r="B26" s="2" t="s">
        <v>48</v>
      </c>
      <c r="C26" s="2" t="str">
        <f t="shared" si="0"/>
        <v>Current Position</v>
      </c>
      <c r="D26" s="1" t="s">
        <v>222</v>
      </c>
      <c r="E26" s="2" t="s">
        <v>223</v>
      </c>
      <c r="F26" s="1" t="str">
        <f>IFERROR(VLOOKUP(A26,lookup!A:B,2,FALSE),"## interner service")</f>
        <v>Door, Window, WindowCovering</v>
      </c>
    </row>
    <row r="27" spans="1:6" x14ac:dyDescent="0.25">
      <c r="A27" s="2" t="s">
        <v>51</v>
      </c>
      <c r="B27" s="2" t="s">
        <v>50</v>
      </c>
      <c r="C27" s="2" t="str">
        <f t="shared" si="0"/>
        <v>Current Relative Humidity</v>
      </c>
      <c r="D27" s="1" t="s">
        <v>240</v>
      </c>
      <c r="E27" s="1"/>
      <c r="F27" s="1" t="str">
        <f>IFERROR(VLOOKUP(A27,lookup!A:B,2,FALSE),"## interner service")</f>
        <v>HumiditySensor, Thermostat</v>
      </c>
    </row>
    <row r="28" spans="1:6" x14ac:dyDescent="0.25">
      <c r="A28" s="2" t="s">
        <v>53</v>
      </c>
      <c r="B28" s="2" t="s">
        <v>52</v>
      </c>
      <c r="C28" s="2" t="str">
        <f t="shared" si="0"/>
        <v>Current Temperature</v>
      </c>
      <c r="D28" s="1" t="s">
        <v>241</v>
      </c>
      <c r="E28" s="1"/>
      <c r="F28" s="1" t="str">
        <f>IFERROR(VLOOKUP(A28,lookup!A:B,2,FALSE),"## interner service")</f>
        <v>TemperatureSensor, Thermostat</v>
      </c>
    </row>
    <row r="29" spans="1:6" x14ac:dyDescent="0.25">
      <c r="A29" s="2" t="s">
        <v>55</v>
      </c>
      <c r="B29" s="2" t="s">
        <v>54</v>
      </c>
      <c r="C29" s="2" t="str">
        <f t="shared" si="0"/>
        <v>Current Time</v>
      </c>
      <c r="D29" s="1" t="s">
        <v>225</v>
      </c>
      <c r="E29" s="2" t="s">
        <v>226</v>
      </c>
      <c r="F29" s="1" t="str">
        <f>IFERROR(VLOOKUP(A29,lookup!A:B,2,FALSE),"## interner service")</f>
        <v>TimeInformation</v>
      </c>
    </row>
    <row r="30" spans="1:6" x14ac:dyDescent="0.25">
      <c r="A30" s="2" t="s">
        <v>57</v>
      </c>
      <c r="B30" s="2" t="s">
        <v>56</v>
      </c>
      <c r="C30" s="2" t="str">
        <f t="shared" si="0"/>
        <v>Current Vertical Tilt Angle</v>
      </c>
      <c r="D30" s="1" t="s">
        <v>279</v>
      </c>
      <c r="E30" s="1"/>
      <c r="F30" s="1" t="str">
        <f>IFERROR(VLOOKUP(A30,lookup!A:B,2,FALSE),"## interner service")</f>
        <v>WindowCovering</v>
      </c>
    </row>
    <row r="31" spans="1:6" x14ac:dyDescent="0.25">
      <c r="A31" s="2" t="s">
        <v>59</v>
      </c>
      <c r="B31" s="2" t="s">
        <v>58</v>
      </c>
      <c r="C31" s="2" t="str">
        <f t="shared" si="0"/>
        <v>Day of the Week</v>
      </c>
      <c r="D31" s="1" t="s">
        <v>224</v>
      </c>
      <c r="E31" s="2" t="s">
        <v>230</v>
      </c>
      <c r="F31" s="1" t="str">
        <f>IFERROR(VLOOKUP(A31,lookup!A:B,2,FALSE),"## interner service")</f>
        <v>TimeInformation</v>
      </c>
    </row>
    <row r="32" spans="1:6" x14ac:dyDescent="0.25">
      <c r="A32" s="2" t="s">
        <v>61</v>
      </c>
      <c r="B32" s="2" t="s">
        <v>60</v>
      </c>
      <c r="C32" s="2" t="str">
        <f t="shared" si="0"/>
        <v>Discover Bridged Accessories</v>
      </c>
      <c r="D32" s="1" t="str">
        <f xml:space="preserve"> B32&amp;" (reserviert)"</f>
        <v>Discover Bridged Accessories (reserviert)</v>
      </c>
      <c r="E32" s="1"/>
      <c r="F32" s="1" t="str">
        <f>IFERROR(VLOOKUP(A32,lookup!A:B,2,FALSE),"## interner service")</f>
        <v>BridgeConfiguration</v>
      </c>
    </row>
    <row r="33" spans="1:6" x14ac:dyDescent="0.25">
      <c r="A33" s="2" t="s">
        <v>63</v>
      </c>
      <c r="B33" s="2" t="s">
        <v>62</v>
      </c>
      <c r="C33" s="2" t="str">
        <f t="shared" si="0"/>
        <v>Discovered Bridged Accessories</v>
      </c>
      <c r="D33" s="1" t="str">
        <f xml:space="preserve"> B33&amp;" (reserviert)"</f>
        <v>Discovered Bridged Accessories (reserviert)</v>
      </c>
      <c r="E33" s="1"/>
      <c r="F33" s="1" t="str">
        <f>IFERROR(VLOOKUP(A33,lookup!A:B,2,FALSE),"## interner service")</f>
        <v>BridgeConfiguration</v>
      </c>
    </row>
    <row r="34" spans="1:6" x14ac:dyDescent="0.25">
      <c r="A34" s="2" t="s">
        <v>65</v>
      </c>
      <c r="B34" s="2" t="s">
        <v>64</v>
      </c>
      <c r="C34" s="2" t="str">
        <f t="shared" si="0"/>
        <v>Firmware Revision</v>
      </c>
      <c r="D34" s="1" t="s">
        <v>232</v>
      </c>
      <c r="E34" s="1"/>
      <c r="F34" s="1" t="str">
        <f>IFERROR(VLOOKUP(A34,lookup!A:B,2,FALSE),"## interner service")</f>
        <v>## interner service</v>
      </c>
    </row>
    <row r="35" spans="1:6" x14ac:dyDescent="0.25">
      <c r="A35" s="2" t="s">
        <v>67</v>
      </c>
      <c r="B35" s="2" t="s">
        <v>66</v>
      </c>
      <c r="C35" s="2" t="str">
        <f t="shared" si="0"/>
        <v>Hardware Revision</v>
      </c>
      <c r="D35" s="1" t="s">
        <v>233</v>
      </c>
      <c r="E35" s="1"/>
      <c r="F35" s="1" t="str">
        <f>IFERROR(VLOOKUP(A35,lookup!A:B,2,FALSE),"## interner service")</f>
        <v>## interner service</v>
      </c>
    </row>
    <row r="36" spans="1:6" x14ac:dyDescent="0.25">
      <c r="A36" s="2" t="s">
        <v>69</v>
      </c>
      <c r="B36" s="2" t="s">
        <v>68</v>
      </c>
      <c r="C36" s="2" t="str">
        <f t="shared" si="0"/>
        <v>Heating Threshold Temperature</v>
      </c>
      <c r="D36" s="1" t="s">
        <v>280</v>
      </c>
      <c r="E36" s="1"/>
      <c r="F36" s="1" t="str">
        <f>IFERROR(VLOOKUP(A36,lookup!A:B,2,FALSE),"## interner service")</f>
        <v>Thermostat</v>
      </c>
    </row>
    <row r="37" spans="1:6" x14ac:dyDescent="0.25">
      <c r="A37" s="2" t="s">
        <v>71</v>
      </c>
      <c r="B37" s="2" t="s">
        <v>70</v>
      </c>
      <c r="C37" s="2" t="str">
        <f t="shared" si="0"/>
        <v>Hold Position</v>
      </c>
      <c r="D37" s="1" t="s">
        <v>227</v>
      </c>
      <c r="E37" s="2" t="s">
        <v>228</v>
      </c>
      <c r="F37" s="1" t="str">
        <f>IFERROR(VLOOKUP(A37,lookup!A:B,2,FALSE),"## interner service")</f>
        <v>Door, Window, WindowCovering</v>
      </c>
    </row>
    <row r="38" spans="1:6" x14ac:dyDescent="0.25">
      <c r="A38" s="2" t="s">
        <v>73</v>
      </c>
      <c r="B38" s="2" t="s">
        <v>72</v>
      </c>
      <c r="C38" s="2" t="str">
        <f t="shared" si="0"/>
        <v>Hue</v>
      </c>
      <c r="D38" s="1" t="s">
        <v>266</v>
      </c>
      <c r="E38" s="1"/>
      <c r="F38" s="1" t="str">
        <f>IFERROR(VLOOKUP(A38,lookup!A:B,2,FALSE),"## interner service")</f>
        <v>Lightbulb</v>
      </c>
    </row>
    <row r="39" spans="1:6" x14ac:dyDescent="0.25">
      <c r="A39" s="2" t="s">
        <v>75</v>
      </c>
      <c r="B39" s="2" t="s">
        <v>74</v>
      </c>
      <c r="C39" s="2" t="str">
        <f t="shared" si="0"/>
        <v>Identify</v>
      </c>
      <c r="D39" s="1" t="s">
        <v>265</v>
      </c>
      <c r="E39" s="1"/>
      <c r="F39" s="1" t="str">
        <f>IFERROR(VLOOKUP(A39,lookup!A:B,2,FALSE),"## interner service")</f>
        <v>## interner service</v>
      </c>
    </row>
    <row r="40" spans="1:6" x14ac:dyDescent="0.25">
      <c r="A40" s="2" t="s">
        <v>77</v>
      </c>
      <c r="B40" s="2" t="s">
        <v>76</v>
      </c>
      <c r="C40" s="2" t="str">
        <f t="shared" si="0"/>
        <v>Leak Detected</v>
      </c>
      <c r="D40" s="1" t="s">
        <v>281</v>
      </c>
      <c r="E40" s="1"/>
      <c r="F40" s="1" t="str">
        <f>IFERROR(VLOOKUP(A40,lookup!A:B,2,FALSE),"## interner service")</f>
        <v>LeakSensor</v>
      </c>
    </row>
    <row r="41" spans="1:6" x14ac:dyDescent="0.25">
      <c r="A41" s="2" t="s">
        <v>79</v>
      </c>
      <c r="B41" s="2" t="s">
        <v>78</v>
      </c>
      <c r="C41" s="2" t="str">
        <f t="shared" si="0"/>
        <v>Link Quality</v>
      </c>
      <c r="D41" s="1" t="s">
        <v>282</v>
      </c>
      <c r="E41" s="1"/>
      <c r="F41" s="1" t="str">
        <f>IFERROR(VLOOKUP(A41,lookup!A:B,2,FALSE),"## interner service")</f>
        <v>BridgingState</v>
      </c>
    </row>
    <row r="42" spans="1:6" x14ac:dyDescent="0.25">
      <c r="A42" s="2" t="s">
        <v>81</v>
      </c>
      <c r="B42" s="2" t="s">
        <v>80</v>
      </c>
      <c r="C42" s="2" t="str">
        <f t="shared" si="0"/>
        <v>Lock Control Point</v>
      </c>
      <c r="D42" s="8" t="s">
        <v>259</v>
      </c>
      <c r="E42" s="1"/>
      <c r="F42" s="1" t="str">
        <f>IFERROR(VLOOKUP(A42,lookup!A:B,2,FALSE),"## interner service")</f>
        <v>LockManagement</v>
      </c>
    </row>
    <row r="43" spans="1:6" x14ac:dyDescent="0.25">
      <c r="A43" s="2" t="s">
        <v>83</v>
      </c>
      <c r="B43" s="2" t="s">
        <v>82</v>
      </c>
      <c r="C43" s="2" t="str">
        <f t="shared" si="0"/>
        <v>Lock Current State</v>
      </c>
      <c r="D43" s="8" t="s">
        <v>250</v>
      </c>
      <c r="E43" s="1"/>
      <c r="F43" s="1" t="str">
        <f>IFERROR(VLOOKUP(A43,lookup!A:B,2,FALSE),"## interner service")</f>
        <v>GarageDoorOpener, LockMechanism</v>
      </c>
    </row>
    <row r="44" spans="1:6" x14ac:dyDescent="0.25">
      <c r="A44" s="2" t="s">
        <v>85</v>
      </c>
      <c r="B44" s="2" t="s">
        <v>84</v>
      </c>
      <c r="C44" s="2" t="str">
        <f t="shared" si="0"/>
        <v>Lock Last Known Action</v>
      </c>
      <c r="D44" s="8" t="s">
        <v>261</v>
      </c>
      <c r="E44" s="1"/>
      <c r="F44" s="1" t="str">
        <f>IFERROR(VLOOKUP(A44,lookup!A:B,2,FALSE),"## interner service")</f>
        <v>LockManagement</v>
      </c>
    </row>
    <row r="45" spans="1:6" x14ac:dyDescent="0.25">
      <c r="A45" s="2" t="s">
        <v>87</v>
      </c>
      <c r="B45" s="2" t="s">
        <v>86</v>
      </c>
      <c r="C45" s="2" t="str">
        <f t="shared" si="0"/>
        <v>Lock Management Auto Security Timeout</v>
      </c>
      <c r="D45" s="8" t="s">
        <v>264</v>
      </c>
      <c r="E45" s="1"/>
      <c r="F45" s="1" t="str">
        <f>IFERROR(VLOOKUP(A45,lookup!A:B,2,FALSE),"## interner service")</f>
        <v>LockManagement</v>
      </c>
    </row>
    <row r="46" spans="1:6" x14ac:dyDescent="0.25">
      <c r="A46" s="2" t="s">
        <v>89</v>
      </c>
      <c r="B46" s="2" t="s">
        <v>88</v>
      </c>
      <c r="C46" s="2" t="str">
        <f t="shared" si="0"/>
        <v>Lock Target State</v>
      </c>
      <c r="D46" s="8" t="s">
        <v>260</v>
      </c>
      <c r="E46" s="1"/>
      <c r="F46" s="1" t="str">
        <f>IFERROR(VLOOKUP(A46,lookup!A:B,2,FALSE),"## interner service")</f>
        <v>GarageDoorOpener, LockMechanism</v>
      </c>
    </row>
    <row r="47" spans="1:6" x14ac:dyDescent="0.25">
      <c r="A47" s="2" t="s">
        <v>91</v>
      </c>
      <c r="B47" s="2" t="s">
        <v>90</v>
      </c>
      <c r="C47" s="2" t="str">
        <f t="shared" si="0"/>
        <v>Logs</v>
      </c>
      <c r="D47" s="1" t="s">
        <v>283</v>
      </c>
      <c r="E47" s="1"/>
      <c r="F47" s="1" t="str">
        <f>IFERROR(VLOOKUP(A47,lookup!A:B,2,FALSE),"## interner service")</f>
        <v>LockManagement</v>
      </c>
    </row>
    <row r="48" spans="1:6" x14ac:dyDescent="0.25">
      <c r="A48" s="2" t="s">
        <v>93</v>
      </c>
      <c r="B48" s="2" t="s">
        <v>92</v>
      </c>
      <c r="C48" s="2" t="str">
        <f t="shared" si="0"/>
        <v>Manufacturer</v>
      </c>
      <c r="D48" s="1" t="s">
        <v>258</v>
      </c>
      <c r="E48" s="1"/>
      <c r="F48" s="1" t="str">
        <f>IFERROR(VLOOKUP(A48,lookup!A:B,2,FALSE),"## interner service")</f>
        <v>## interner service</v>
      </c>
    </row>
    <row r="49" spans="1:6" x14ac:dyDescent="0.25">
      <c r="A49" s="2" t="s">
        <v>95</v>
      </c>
      <c r="B49" s="2" t="s">
        <v>94</v>
      </c>
      <c r="C49" s="2" t="str">
        <f t="shared" si="0"/>
        <v>Model</v>
      </c>
      <c r="D49" s="1" t="s">
        <v>284</v>
      </c>
      <c r="E49" s="1"/>
      <c r="F49" s="1" t="str">
        <f>IFERROR(VLOOKUP(A49,lookup!A:B,2,FALSE),"## interner service")</f>
        <v>## interner service</v>
      </c>
    </row>
    <row r="50" spans="1:6" x14ac:dyDescent="0.25">
      <c r="A50" s="2" t="s">
        <v>97</v>
      </c>
      <c r="B50" s="2" t="s">
        <v>96</v>
      </c>
      <c r="C50" s="2" t="str">
        <f t="shared" si="0"/>
        <v>Motion Detected</v>
      </c>
      <c r="D50" s="1" t="s">
        <v>285</v>
      </c>
      <c r="E50" s="1"/>
      <c r="F50" s="1" t="str">
        <f>IFERROR(VLOOKUP(A50,lookup!A:B,2,FALSE),"## interner service")</f>
        <v>LockManagement, MotionSensor</v>
      </c>
    </row>
    <row r="51" spans="1:6" x14ac:dyDescent="0.25">
      <c r="A51" s="2" t="s">
        <v>99</v>
      </c>
      <c r="B51" s="2" t="s">
        <v>98</v>
      </c>
      <c r="C51" s="2" t="str">
        <f t="shared" si="0"/>
        <v>Name</v>
      </c>
      <c r="D51" s="1" t="s">
        <v>98</v>
      </c>
      <c r="E51" s="1"/>
      <c r="F51" s="1" t="str">
        <f>IFERROR(VLOOKUP(A51,lookup!A:B,2,FALSE),"## interner service")</f>
        <v>AirQualitySensor, AirQualitySensor, BatteryService, BatteryService, BridgeConfiguration, BridgingState, BridgingState, CarbonDioxideSensor, CarbonDioxideSensor, CarbonMonoxideSensor, CarbonMonoxideSensor, ContactSensor, ContactSensor, Door, Door, Fan, Fan, GarageDoorOpener, GarageDoorOpener, HumiditySensor, HumiditySensor, LeakSensor, LeakSensor, Lightbulb, Lightbulb, LightSensor, LightSensor, LockManagement, LockManagement, LockMechanism, LockMechanism, MotionSensor, MotionSensor, OccupancySensor, OccupancySensor, Outlet, Outlet, SecuritySystem, SecuritySystem, SmokeSensor, SmokeSensor, StatefulProgrammableSwitch, StatefulProgrammableSwitch, StatelessProgrammableSwitch, StatelessProgrammableSwitch, Switch, Switch, TemperatureSensor, TemperatureSensor, Thermostat, Thermostat, TimeInformation, Window, Window, WindowCovering, WindowCovering</v>
      </c>
    </row>
    <row r="52" spans="1:6" x14ac:dyDescent="0.25">
      <c r="A52" s="2" t="s">
        <v>101</v>
      </c>
      <c r="B52" s="2" t="s">
        <v>100</v>
      </c>
      <c r="C52" s="2" t="str">
        <f t="shared" si="0"/>
        <v>Obstruction Detected</v>
      </c>
      <c r="D52" s="4" t="s">
        <v>286</v>
      </c>
      <c r="E52" s="1"/>
      <c r="F52" s="1" t="str">
        <f>IFERROR(VLOOKUP(A52,lookup!A:B,2,FALSE),"## interner service")</f>
        <v>Door, GarageDoorOpener, Window, WindowCovering</v>
      </c>
    </row>
    <row r="53" spans="1:6" x14ac:dyDescent="0.25">
      <c r="A53" s="2" t="s">
        <v>103</v>
      </c>
      <c r="B53" s="2" t="s">
        <v>102</v>
      </c>
      <c r="C53" s="2" t="str">
        <f t="shared" si="0"/>
        <v>Occupancy Detected</v>
      </c>
      <c r="D53" s="5" t="s">
        <v>257</v>
      </c>
      <c r="E53" s="1"/>
      <c r="F53" s="1" t="str">
        <f>IFERROR(VLOOKUP(A53,lookup!A:B,2,FALSE),"## interner service")</f>
        <v>OccupancySensor</v>
      </c>
    </row>
    <row r="54" spans="1:6" x14ac:dyDescent="0.25">
      <c r="A54" s="2" t="s">
        <v>105</v>
      </c>
      <c r="B54" s="2" t="s">
        <v>104</v>
      </c>
      <c r="C54" s="2" t="str">
        <f t="shared" si="0"/>
        <v>On</v>
      </c>
      <c r="D54" s="1" t="s">
        <v>256</v>
      </c>
      <c r="E54" s="1"/>
      <c r="F54" s="1" t="str">
        <f>IFERROR(VLOOKUP(A54,lookup!A:B,2,FALSE),"## interner service")</f>
        <v>Fan, Lightbulb, Outlet, Switch</v>
      </c>
    </row>
    <row r="55" spans="1:6" x14ac:dyDescent="0.25">
      <c r="A55" s="2" t="s">
        <v>107</v>
      </c>
      <c r="B55" s="2" t="s">
        <v>106</v>
      </c>
      <c r="C55" s="2" t="str">
        <f t="shared" si="0"/>
        <v>Outlet In Use</v>
      </c>
      <c r="D55" s="1" t="s">
        <v>287</v>
      </c>
      <c r="E55" s="1"/>
      <c r="F55" s="1" t="str">
        <f>IFERROR(VLOOKUP(A55,lookup!A:B,2,FALSE),"## interner service")</f>
        <v>Outlet</v>
      </c>
    </row>
    <row r="56" spans="1:6" x14ac:dyDescent="0.25">
      <c r="A56" s="2" t="s">
        <v>109</v>
      </c>
      <c r="B56" s="2" t="s">
        <v>108</v>
      </c>
      <c r="C56" s="2" t="str">
        <f t="shared" si="0"/>
        <v>Pair Setup</v>
      </c>
      <c r="D56" s="1" t="str">
        <f xml:space="preserve"> B56&amp;" (reserviert)"</f>
        <v>Pair Setup (reserviert)</v>
      </c>
      <c r="E56" s="1"/>
      <c r="F56" s="1" t="str">
        <f>IFERROR(VLOOKUP(A56,lookup!A:B,2,FALSE),"## interner service")</f>
        <v>## interner service</v>
      </c>
    </row>
    <row r="57" spans="1:6" x14ac:dyDescent="0.25">
      <c r="A57" s="2" t="s">
        <v>111</v>
      </c>
      <c r="B57" s="2" t="s">
        <v>110</v>
      </c>
      <c r="C57" s="2" t="str">
        <f t="shared" si="0"/>
        <v>Pair Verify</v>
      </c>
      <c r="D57" s="1" t="str">
        <f xml:space="preserve"> B57&amp;" (reserviert)"</f>
        <v>Pair Verify (reserviert)</v>
      </c>
      <c r="E57" s="1"/>
      <c r="F57" s="1" t="str">
        <f>IFERROR(VLOOKUP(A57,lookup!A:B,2,FALSE),"## interner service")</f>
        <v>## interner service</v>
      </c>
    </row>
    <row r="58" spans="1:6" x14ac:dyDescent="0.25">
      <c r="A58" s="2" t="s">
        <v>113</v>
      </c>
      <c r="B58" s="2" t="s">
        <v>112</v>
      </c>
      <c r="C58" s="2" t="str">
        <f t="shared" si="0"/>
        <v>Pairing Features</v>
      </c>
      <c r="D58" s="1" t="str">
        <f xml:space="preserve"> B58&amp;" (reserviert)"</f>
        <v>Pairing Features (reserviert)</v>
      </c>
      <c r="E58" s="1"/>
      <c r="F58" s="1" t="str">
        <f>IFERROR(VLOOKUP(A58,lookup!A:B,2,FALSE),"## interner service")</f>
        <v>## interner service</v>
      </c>
    </row>
    <row r="59" spans="1:6" x14ac:dyDescent="0.25">
      <c r="A59" s="2" t="s">
        <v>115</v>
      </c>
      <c r="B59" s="2" t="s">
        <v>114</v>
      </c>
      <c r="C59" s="2" t="str">
        <f t="shared" si="0"/>
        <v>Pairing Pairings</v>
      </c>
      <c r="D59" s="1" t="str">
        <f xml:space="preserve"> B59&amp;" (reserviert)"</f>
        <v>Pairing Pairings (reserviert)</v>
      </c>
      <c r="E59" s="1"/>
      <c r="F59" s="1" t="str">
        <f>IFERROR(VLOOKUP(A59,lookup!A:B,2,FALSE),"## interner service")</f>
        <v>## interner service</v>
      </c>
    </row>
    <row r="60" spans="1:6" x14ac:dyDescent="0.25">
      <c r="A60" s="2" t="s">
        <v>117</v>
      </c>
      <c r="B60" s="2" t="s">
        <v>116</v>
      </c>
      <c r="C60" s="2" t="str">
        <f t="shared" si="0"/>
        <v>Position State</v>
      </c>
      <c r="D60" s="1" t="s">
        <v>288</v>
      </c>
      <c r="E60" s="2" t="s">
        <v>289</v>
      </c>
      <c r="F60" s="1" t="str">
        <f>IFERROR(VLOOKUP(A60,lookup!A:B,2,FALSE),"## interner service")</f>
        <v>Door, Window, WindowCovering</v>
      </c>
    </row>
    <row r="61" spans="1:6" x14ac:dyDescent="0.25">
      <c r="A61" s="2" t="s">
        <v>119</v>
      </c>
      <c r="B61" s="2" t="s">
        <v>118</v>
      </c>
      <c r="C61" s="2" t="str">
        <f t="shared" si="0"/>
        <v>Programmable Switch Event</v>
      </c>
      <c r="D61" s="6" t="s">
        <v>290</v>
      </c>
      <c r="E61" s="1"/>
      <c r="F61" s="1" t="str">
        <f>IFERROR(VLOOKUP(A61,lookup!A:B,2,FALSE),"## interner service")</f>
        <v>StatefulProgrammableSwitch, StatelessProgrammableSwitch</v>
      </c>
    </row>
    <row r="62" spans="1:6" x14ac:dyDescent="0.25">
      <c r="A62" s="2" t="s">
        <v>121</v>
      </c>
      <c r="B62" s="2" t="s">
        <v>120</v>
      </c>
      <c r="C62" s="2" t="str">
        <f t="shared" si="0"/>
        <v>Programmable Switch Output State</v>
      </c>
      <c r="D62" s="6" t="s">
        <v>291</v>
      </c>
      <c r="E62" s="1"/>
      <c r="F62" s="1" t="str">
        <f>IFERROR(VLOOKUP(A62,lookup!A:B,2,FALSE),"## interner service")</f>
        <v>StatefulProgrammableSwitch</v>
      </c>
    </row>
    <row r="63" spans="1:6" x14ac:dyDescent="0.25">
      <c r="A63" s="2" t="s">
        <v>123</v>
      </c>
      <c r="B63" s="2" t="s">
        <v>122</v>
      </c>
      <c r="C63" s="2" t="str">
        <f t="shared" si="0"/>
        <v>Reachable</v>
      </c>
      <c r="D63" s="1" t="str">
        <f xml:space="preserve"> B63&amp;" (reserviert)"</f>
        <v>Reachable (reserviert)</v>
      </c>
      <c r="E63" s="1"/>
      <c r="F63" s="1" t="str">
        <f>IFERROR(VLOOKUP(A63,lookup!A:B,2,FALSE),"## interner service")</f>
        <v>BridgingState</v>
      </c>
    </row>
    <row r="64" spans="1:6" x14ac:dyDescent="0.25">
      <c r="A64" s="2" t="s">
        <v>125</v>
      </c>
      <c r="B64" s="2" t="s">
        <v>124</v>
      </c>
      <c r="C64" s="2" t="str">
        <f t="shared" si="0"/>
        <v>Rotation Direction</v>
      </c>
      <c r="D64" s="1" t="s">
        <v>292</v>
      </c>
      <c r="E64" s="1"/>
      <c r="F64" s="1" t="str">
        <f>IFERROR(VLOOKUP(A64,lookup!A:B,2,FALSE),"## interner service")</f>
        <v>Fan</v>
      </c>
    </row>
    <row r="65" spans="1:6" x14ac:dyDescent="0.25">
      <c r="A65" s="2" t="s">
        <v>127</v>
      </c>
      <c r="B65" s="2" t="s">
        <v>126</v>
      </c>
      <c r="C65" s="2" t="str">
        <f t="shared" si="0"/>
        <v>Rotation Speed</v>
      </c>
      <c r="D65" s="1" t="s">
        <v>231</v>
      </c>
      <c r="E65" s="1"/>
      <c r="F65" s="1" t="str">
        <f>IFERROR(VLOOKUP(A65,lookup!A:B,2,FALSE),"## interner service")</f>
        <v>Fan</v>
      </c>
    </row>
    <row r="66" spans="1:6" x14ac:dyDescent="0.25">
      <c r="A66" s="2" t="s">
        <v>129</v>
      </c>
      <c r="B66" s="2" t="s">
        <v>128</v>
      </c>
      <c r="C66" s="2" t="str">
        <f t="shared" si="0"/>
        <v>Saturation</v>
      </c>
      <c r="D66" s="5" t="s">
        <v>248</v>
      </c>
      <c r="E66" s="1"/>
      <c r="F66" s="1" t="str">
        <f>IFERROR(VLOOKUP(A66,lookup!A:B,2,FALSE),"## interner service")</f>
        <v>Lightbulb</v>
      </c>
    </row>
    <row r="67" spans="1:6" x14ac:dyDescent="0.25">
      <c r="A67" s="2" t="s">
        <v>131</v>
      </c>
      <c r="B67" s="2" t="s">
        <v>130</v>
      </c>
      <c r="C67" s="2" t="str">
        <f t="shared" ref="C67:D91" si="1">B67</f>
        <v>Security System Alarm Type</v>
      </c>
      <c r="D67" s="1" t="s">
        <v>251</v>
      </c>
      <c r="E67" s="1"/>
      <c r="F67" s="1" t="str">
        <f>IFERROR(VLOOKUP(A67,lookup!A:B,2,FALSE),"## interner service")</f>
        <v>SecuritySystem</v>
      </c>
    </row>
    <row r="68" spans="1:6" x14ac:dyDescent="0.25">
      <c r="A68" s="2" t="s">
        <v>133</v>
      </c>
      <c r="B68" s="2" t="s">
        <v>132</v>
      </c>
      <c r="C68" s="2" t="str">
        <f t="shared" si="1"/>
        <v>Security System Current State</v>
      </c>
      <c r="D68" s="1" t="s">
        <v>250</v>
      </c>
      <c r="E68" s="1"/>
      <c r="F68" s="1" t="str">
        <f>IFERROR(VLOOKUP(A68,lookup!A:B,2,FALSE),"## interner service")</f>
        <v>SecuritySystem</v>
      </c>
    </row>
    <row r="69" spans="1:6" x14ac:dyDescent="0.25">
      <c r="A69" s="2" t="s">
        <v>135</v>
      </c>
      <c r="B69" s="2" t="s">
        <v>134</v>
      </c>
      <c r="C69" s="2" t="str">
        <f t="shared" si="1"/>
        <v>Security System Target State</v>
      </c>
      <c r="D69" s="1" t="s">
        <v>249</v>
      </c>
      <c r="E69" s="1"/>
      <c r="F69" s="1" t="str">
        <f>IFERROR(VLOOKUP(A69,lookup!A:B,2,FALSE),"## interner service")</f>
        <v>SecuritySystem</v>
      </c>
    </row>
    <row r="70" spans="1:6" x14ac:dyDescent="0.25">
      <c r="A70" s="2" t="s">
        <v>137</v>
      </c>
      <c r="B70" s="2" t="s">
        <v>136</v>
      </c>
      <c r="C70" s="2" t="str">
        <f t="shared" si="1"/>
        <v>Serial Number</v>
      </c>
      <c r="D70" s="1" t="s">
        <v>247</v>
      </c>
      <c r="E70" s="1"/>
      <c r="F70" s="1" t="str">
        <f>IFERROR(VLOOKUP(A70,lookup!A:B,2,FALSE),"## interner service")</f>
        <v>## interner service</v>
      </c>
    </row>
    <row r="71" spans="1:6" x14ac:dyDescent="0.25">
      <c r="A71" s="2" t="s">
        <v>139</v>
      </c>
      <c r="B71" s="2" t="s">
        <v>138</v>
      </c>
      <c r="C71" s="2" t="str">
        <f t="shared" si="1"/>
        <v>Smoke Detected</v>
      </c>
      <c r="D71" s="1" t="s">
        <v>293</v>
      </c>
      <c r="E71" s="1"/>
      <c r="F71" s="1" t="str">
        <f>IFERROR(VLOOKUP(A71,lookup!A:B,2,FALSE),"## interner service")</f>
        <v>SmokeSensor</v>
      </c>
    </row>
    <row r="72" spans="1:6" x14ac:dyDescent="0.25">
      <c r="A72" s="2" t="s">
        <v>141</v>
      </c>
      <c r="B72" s="2" t="s">
        <v>140</v>
      </c>
      <c r="C72" s="2" t="str">
        <f t="shared" si="1"/>
        <v>Software Revision</v>
      </c>
      <c r="D72" s="1" t="s">
        <v>294</v>
      </c>
      <c r="E72" s="1"/>
      <c r="F72" s="1" t="str">
        <f>IFERROR(VLOOKUP(A72,lookup!A:B,2,FALSE),"## interner service")</f>
        <v>## interner service</v>
      </c>
    </row>
    <row r="73" spans="1:6" x14ac:dyDescent="0.25">
      <c r="A73" s="2" t="s">
        <v>143</v>
      </c>
      <c r="B73" s="2" t="s">
        <v>142</v>
      </c>
      <c r="C73" s="2" t="str">
        <f t="shared" si="1"/>
        <v>Status Active</v>
      </c>
      <c r="D73" s="5" t="s">
        <v>252</v>
      </c>
      <c r="E73" s="1"/>
      <c r="F73" s="1" t="str">
        <f>IFERROR(VLOOKUP(A73,lookup!A:B,2,FALSE),"## interner service")</f>
        <v>AirQualitySensor, CarbonDioxideSensor, CarbonMonoxideSensor, ContactSensor, HumiditySensor, LeakSensor, LightSensor, MotionSensor, OccupancySensor, SmokeSensor, TemperatureSensor</v>
      </c>
    </row>
    <row r="74" spans="1:6" x14ac:dyDescent="0.25">
      <c r="A74" s="2" t="s">
        <v>145</v>
      </c>
      <c r="B74" s="2" t="s">
        <v>144</v>
      </c>
      <c r="C74" s="2" t="str">
        <f t="shared" si="1"/>
        <v>Status Fault</v>
      </c>
      <c r="D74" s="1" t="s">
        <v>253</v>
      </c>
      <c r="E74" s="1"/>
      <c r="F74" s="1" t="str">
        <f>IFERROR(VLOOKUP(A74,lookup!A:B,2,FALSE),"## interner service")</f>
        <v>AirQualitySensor, CarbonDioxideSensor, CarbonMonoxideSensor, ContactSensor, HumiditySensor, LeakSensor, LightSensor, MotionSensor, OccupancySensor, SecuritySystem, SmokeSensor, TemperatureSensor</v>
      </c>
    </row>
    <row r="75" spans="1:6" x14ac:dyDescent="0.25">
      <c r="A75" s="2" t="s">
        <v>147</v>
      </c>
      <c r="B75" s="2" t="s">
        <v>146</v>
      </c>
      <c r="C75" s="2" t="str">
        <f t="shared" si="1"/>
        <v>Status Jammed</v>
      </c>
      <c r="D75" s="1" t="s">
        <v>295</v>
      </c>
      <c r="E75" s="1"/>
      <c r="F75" s="1" t="str">
        <f>IFERROR(VLOOKUP(A75,lookup!A:B,2,FALSE),"## interner service")</f>
        <v>## interner service</v>
      </c>
    </row>
    <row r="76" spans="1:6" x14ac:dyDescent="0.25">
      <c r="A76" s="2" t="s">
        <v>149</v>
      </c>
      <c r="B76" s="2" t="s">
        <v>148</v>
      </c>
      <c r="C76" s="2" t="str">
        <f t="shared" si="1"/>
        <v>Status Low Battery</v>
      </c>
      <c r="D76" s="1" t="s">
        <v>296</v>
      </c>
      <c r="E76" s="1"/>
      <c r="F76" s="1" t="str">
        <f>IFERROR(VLOOKUP(A76,lookup!A:B,2,FALSE),"## interner service")</f>
        <v>AirQualitySensor, BatteryService, CarbonDioxideSensor, CarbonMonoxideSensor, ContactSensor, HumiditySensor, LeakSensor, LightSensor, MotionSensor, OccupancySensor, SmokeSensor, TemperatureSensor</v>
      </c>
    </row>
    <row r="77" spans="1:6" x14ac:dyDescent="0.25">
      <c r="A77" s="2" t="s">
        <v>151</v>
      </c>
      <c r="B77" s="2" t="s">
        <v>150</v>
      </c>
      <c r="C77" s="2" t="str">
        <f t="shared" si="1"/>
        <v>Status Tampered</v>
      </c>
      <c r="D77" s="1" t="s">
        <v>254</v>
      </c>
      <c r="E77" s="1"/>
      <c r="F77" s="1" t="str">
        <f>IFERROR(VLOOKUP(A77,lookup!A:B,2,FALSE),"## interner service")</f>
        <v>AirQualitySensor, CarbonDioxideSensor, CarbonMonoxideSensor, ContactSensor, HumiditySensor, LeakSensor, LightSensor, MotionSensor, OccupancySensor, SecuritySystem, SmokeSensor, TemperatureSensor</v>
      </c>
    </row>
    <row r="78" spans="1:6" x14ac:dyDescent="0.25">
      <c r="A78" s="2" t="s">
        <v>153</v>
      </c>
      <c r="B78" s="2" t="s">
        <v>152</v>
      </c>
      <c r="C78" s="2" t="str">
        <f t="shared" si="1"/>
        <v>Target Door State</v>
      </c>
      <c r="D78" s="7" t="s">
        <v>242</v>
      </c>
      <c r="E78" s="1"/>
      <c r="F78" s="1" t="str">
        <f>IFERROR(VLOOKUP(A78,lookup!A:B,2,FALSE),"## interner service")</f>
        <v>GarageDoorOpener</v>
      </c>
    </row>
    <row r="79" spans="1:6" x14ac:dyDescent="0.25">
      <c r="A79" s="2" t="s">
        <v>155</v>
      </c>
      <c r="B79" s="2" t="s">
        <v>154</v>
      </c>
      <c r="C79" s="2" t="str">
        <f t="shared" si="1"/>
        <v>Target Heating Cooling State</v>
      </c>
      <c r="D79" s="1" t="s">
        <v>243</v>
      </c>
      <c r="E79" s="1"/>
      <c r="F79" s="1" t="str">
        <f>IFERROR(VLOOKUP(A79,lookup!A:B,2,FALSE),"## interner service")</f>
        <v>Thermostat</v>
      </c>
    </row>
    <row r="80" spans="1:6" x14ac:dyDescent="0.25">
      <c r="A80" s="2" t="s">
        <v>157</v>
      </c>
      <c r="B80" s="2" t="s">
        <v>156</v>
      </c>
      <c r="C80" s="2" t="str">
        <f t="shared" si="1"/>
        <v>Target Horizontal Tilt Angle</v>
      </c>
      <c r="D80" s="1" t="s">
        <v>298</v>
      </c>
      <c r="E80" s="1"/>
      <c r="F80" s="1" t="str">
        <f>IFERROR(VLOOKUP(A80,lookup!A:B,2,FALSE),"## interner service")</f>
        <v>WindowCovering</v>
      </c>
    </row>
    <row r="81" spans="1:6" x14ac:dyDescent="0.25">
      <c r="A81" s="2" t="s">
        <v>159</v>
      </c>
      <c r="B81" s="2" t="s">
        <v>158</v>
      </c>
      <c r="C81" s="2" t="str">
        <f t="shared" si="1"/>
        <v>Target Position</v>
      </c>
      <c r="D81" s="1" t="s">
        <v>246</v>
      </c>
      <c r="E81" s="1"/>
      <c r="F81" s="1" t="str">
        <f>IFERROR(VLOOKUP(A81,lookup!A:B,2,FALSE),"## interner service")</f>
        <v>Door, Window, WindowCovering</v>
      </c>
    </row>
    <row r="82" spans="1:6" x14ac:dyDescent="0.25">
      <c r="A82" s="2" t="s">
        <v>161</v>
      </c>
      <c r="B82" s="2" t="s">
        <v>160</v>
      </c>
      <c r="C82" s="2" t="str">
        <f t="shared" si="1"/>
        <v>Target Relative Humidity</v>
      </c>
      <c r="D82" s="1" t="s">
        <v>244</v>
      </c>
      <c r="E82" s="1"/>
      <c r="F82" s="1" t="str">
        <f>IFERROR(VLOOKUP(A82,lookup!A:B,2,FALSE),"## interner service")</f>
        <v>Thermostat</v>
      </c>
    </row>
    <row r="83" spans="1:6" x14ac:dyDescent="0.25">
      <c r="A83" s="2" t="s">
        <v>163</v>
      </c>
      <c r="B83" s="2" t="s">
        <v>162</v>
      </c>
      <c r="C83" s="2" t="str">
        <f t="shared" si="1"/>
        <v>Target Temperature</v>
      </c>
      <c r="D83" s="1" t="s">
        <v>245</v>
      </c>
      <c r="E83" s="1"/>
      <c r="F83" s="1" t="str">
        <f>IFERROR(VLOOKUP(A83,lookup!A:B,2,FALSE),"## interner service")</f>
        <v>Thermostat</v>
      </c>
    </row>
    <row r="84" spans="1:6" x14ac:dyDescent="0.25">
      <c r="A84" s="2" t="s">
        <v>165</v>
      </c>
      <c r="B84" s="2" t="s">
        <v>164</v>
      </c>
      <c r="C84" s="2" t="str">
        <f t="shared" si="1"/>
        <v>Target Vertical Tilt Angle</v>
      </c>
      <c r="D84" s="1" t="s">
        <v>297</v>
      </c>
      <c r="E84" s="1"/>
      <c r="F84" s="1" t="str">
        <f>IFERROR(VLOOKUP(A84,lookup!A:B,2,FALSE),"## interner service")</f>
        <v>WindowCovering</v>
      </c>
    </row>
    <row r="85" spans="1:6" x14ac:dyDescent="0.25">
      <c r="A85" s="2" t="s">
        <v>167</v>
      </c>
      <c r="B85" s="2" t="s">
        <v>166</v>
      </c>
      <c r="C85" s="2" t="str">
        <f t="shared" si="1"/>
        <v>Temperature Display Units</v>
      </c>
      <c r="D85" s="1" t="s">
        <v>299</v>
      </c>
      <c r="E85" s="1"/>
      <c r="F85" s="1" t="str">
        <f>IFERROR(VLOOKUP(A85,lookup!A:B,2,FALSE),"## interner service")</f>
        <v>Thermostat</v>
      </c>
    </row>
    <row r="86" spans="1:6" x14ac:dyDescent="0.25">
      <c r="A86" s="2" t="s">
        <v>169</v>
      </c>
      <c r="B86" s="2" t="s">
        <v>168</v>
      </c>
      <c r="C86" s="2" t="str">
        <f t="shared" si="1"/>
        <v>Time Update</v>
      </c>
      <c r="D86" s="1" t="s">
        <v>300</v>
      </c>
      <c r="E86" s="1"/>
      <c r="F86" s="1" t="str">
        <f>IFERROR(VLOOKUP(A86,lookup!A:B,2,FALSE),"## interner service")</f>
        <v>TimeInformation</v>
      </c>
    </row>
    <row r="87" spans="1:6" x14ac:dyDescent="0.25">
      <c r="A87" s="2" t="s">
        <v>171</v>
      </c>
      <c r="B87" s="2" t="s">
        <v>170</v>
      </c>
      <c r="C87" s="2" t="str">
        <f t="shared" si="1"/>
        <v xml:space="preserve">Tunnel Connection Timeout </v>
      </c>
      <c r="D87" s="1" t="s">
        <v>255</v>
      </c>
      <c r="E87" s="1"/>
      <c r="F87" s="1" t="str">
        <f>IFERROR(VLOOKUP(A87,lookup!A:B,2,FALSE),"## interner service")</f>
        <v>## interner service</v>
      </c>
    </row>
    <row r="88" spans="1:6" x14ac:dyDescent="0.25">
      <c r="A88" s="2" t="s">
        <v>173</v>
      </c>
      <c r="B88" s="2" t="s">
        <v>172</v>
      </c>
      <c r="C88" s="2" t="str">
        <f t="shared" si="1"/>
        <v>Tunneled Accessory Advertising</v>
      </c>
      <c r="D88" s="2" t="s">
        <v>301</v>
      </c>
      <c r="E88" s="1"/>
      <c r="F88" s="1" t="str">
        <f>IFERROR(VLOOKUP(A88,lookup!A:B,2,FALSE),"## interner service")</f>
        <v>## interner service</v>
      </c>
    </row>
    <row r="89" spans="1:6" x14ac:dyDescent="0.25">
      <c r="A89" s="2" t="s">
        <v>175</v>
      </c>
      <c r="B89" s="2" t="s">
        <v>174</v>
      </c>
      <c r="C89" s="2" t="str">
        <f t="shared" si="1"/>
        <v>Tunneled Accessory Connected</v>
      </c>
      <c r="D89" s="2" t="s">
        <v>302</v>
      </c>
      <c r="E89" s="1"/>
      <c r="F89" s="1" t="str">
        <f>IFERROR(VLOOKUP(A89,lookup!A:B,2,FALSE),"## interner service")</f>
        <v>## interner service</v>
      </c>
    </row>
    <row r="90" spans="1:6" x14ac:dyDescent="0.25">
      <c r="A90" s="2" t="s">
        <v>177</v>
      </c>
      <c r="B90" s="2" t="s">
        <v>176</v>
      </c>
      <c r="C90" s="2" t="str">
        <f t="shared" si="1"/>
        <v>Tunneled Accessory State Number</v>
      </c>
      <c r="D90" s="2" t="s">
        <v>303</v>
      </c>
      <c r="E90" s="1"/>
      <c r="F90" s="1" t="str">
        <f>IFERROR(VLOOKUP(A90,lookup!A:B,2,FALSE),"## interner service")</f>
        <v>## interner service</v>
      </c>
    </row>
    <row r="91" spans="1:6" x14ac:dyDescent="0.25">
      <c r="A91" s="2" t="s">
        <v>179</v>
      </c>
      <c r="B91" s="2" t="s">
        <v>178</v>
      </c>
      <c r="C91" s="2" t="str">
        <f t="shared" si="1"/>
        <v>Version</v>
      </c>
      <c r="D91" s="1" t="s">
        <v>178</v>
      </c>
      <c r="E91" s="1"/>
      <c r="F91" s="1" t="str">
        <f>IFERROR(VLOOKUP(A91,lookup!A:B,2,FALSE),"## interner service")</f>
        <v>LockManagement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34" workbookViewId="0">
      <selection activeCell="B53" sqref="B53"/>
    </sheetView>
  </sheetViews>
  <sheetFormatPr baseColWidth="10" defaultRowHeight="15" x14ac:dyDescent="0.25"/>
  <cols>
    <col min="1" max="1" width="37.5703125" bestFit="1" customWidth="1"/>
    <col min="2" max="2" width="35" customWidth="1"/>
  </cols>
  <sheetData>
    <row r="1" spans="1:2" x14ac:dyDescent="0.25">
      <c r="A1" t="s">
        <v>180</v>
      </c>
      <c r="B1" t="s">
        <v>219</v>
      </c>
    </row>
    <row r="2" spans="1:2" x14ac:dyDescent="0.25">
      <c r="A2" t="s">
        <v>3</v>
      </c>
      <c r="B2" t="s">
        <v>185</v>
      </c>
    </row>
    <row r="3" spans="1:2" x14ac:dyDescent="0.25">
      <c r="A3" t="s">
        <v>11</v>
      </c>
      <c r="B3" t="s">
        <v>185</v>
      </c>
    </row>
    <row r="4" spans="1:2" x14ac:dyDescent="0.25">
      <c r="A4" t="s">
        <v>15</v>
      </c>
      <c r="B4" t="s">
        <v>186</v>
      </c>
    </row>
    <row r="5" spans="1:2" x14ac:dyDescent="0.25">
      <c r="A5" t="s">
        <v>39</v>
      </c>
      <c r="B5" t="s">
        <v>187</v>
      </c>
    </row>
    <row r="6" spans="1:2" x14ac:dyDescent="0.25">
      <c r="A6" t="s">
        <v>43</v>
      </c>
      <c r="B6" t="s">
        <v>188</v>
      </c>
    </row>
    <row r="7" spans="1:2" x14ac:dyDescent="0.25">
      <c r="A7" t="s">
        <v>45</v>
      </c>
      <c r="B7" t="s">
        <v>187</v>
      </c>
    </row>
    <row r="8" spans="1:2" x14ac:dyDescent="0.25">
      <c r="A8" t="s">
        <v>51</v>
      </c>
      <c r="B8" t="s">
        <v>189</v>
      </c>
    </row>
    <row r="9" spans="1:2" x14ac:dyDescent="0.25">
      <c r="A9" t="s">
        <v>53</v>
      </c>
      <c r="B9" t="s">
        <v>190</v>
      </c>
    </row>
    <row r="10" spans="1:2" x14ac:dyDescent="0.25">
      <c r="A10" t="s">
        <v>69</v>
      </c>
      <c r="B10" t="s">
        <v>187</v>
      </c>
    </row>
    <row r="11" spans="1:2" x14ac:dyDescent="0.25">
      <c r="A11" t="s">
        <v>73</v>
      </c>
      <c r="B11" t="s">
        <v>186</v>
      </c>
    </row>
    <row r="12" spans="1:2" x14ac:dyDescent="0.25">
      <c r="A12" t="s">
        <v>81</v>
      </c>
      <c r="B12" t="s">
        <v>185</v>
      </c>
    </row>
    <row r="13" spans="1:2" x14ac:dyDescent="0.25">
      <c r="A13" t="s">
        <v>87</v>
      </c>
      <c r="B13" t="s">
        <v>185</v>
      </c>
    </row>
    <row r="14" spans="1:2" x14ac:dyDescent="0.25">
      <c r="A14" t="s">
        <v>85</v>
      </c>
      <c r="B14" t="s">
        <v>185</v>
      </c>
    </row>
    <row r="15" spans="1:2" x14ac:dyDescent="0.25">
      <c r="A15" t="s">
        <v>83</v>
      </c>
      <c r="B15" t="s">
        <v>191</v>
      </c>
    </row>
    <row r="16" spans="1:2" x14ac:dyDescent="0.25">
      <c r="A16" t="s">
        <v>89</v>
      </c>
      <c r="B16" t="s">
        <v>191</v>
      </c>
    </row>
    <row r="17" spans="1:2" x14ac:dyDescent="0.25">
      <c r="A17" t="s">
        <v>91</v>
      </c>
      <c r="B17" t="s">
        <v>185</v>
      </c>
    </row>
    <row r="18" spans="1:2" x14ac:dyDescent="0.25">
      <c r="A18" t="s">
        <v>97</v>
      </c>
      <c r="B18" t="s">
        <v>192</v>
      </c>
    </row>
    <row r="19" spans="1:2" x14ac:dyDescent="0.25">
      <c r="A19" t="s">
        <v>99</v>
      </c>
      <c r="B19" t="s">
        <v>193</v>
      </c>
    </row>
    <row r="20" spans="1:2" x14ac:dyDescent="0.25">
      <c r="A20" t="s">
        <v>101</v>
      </c>
      <c r="B20" t="s">
        <v>194</v>
      </c>
    </row>
    <row r="21" spans="1:2" x14ac:dyDescent="0.25">
      <c r="A21" t="s">
        <v>105</v>
      </c>
      <c r="B21" t="s">
        <v>195</v>
      </c>
    </row>
    <row r="22" spans="1:2" x14ac:dyDescent="0.25">
      <c r="A22" t="s">
        <v>107</v>
      </c>
      <c r="B22" t="s">
        <v>196</v>
      </c>
    </row>
    <row r="23" spans="1:2" x14ac:dyDescent="0.25">
      <c r="A23" t="s">
        <v>125</v>
      </c>
      <c r="B23" t="s">
        <v>197</v>
      </c>
    </row>
    <row r="24" spans="1:2" x14ac:dyDescent="0.25">
      <c r="A24" t="s">
        <v>127</v>
      </c>
      <c r="B24" t="s">
        <v>197</v>
      </c>
    </row>
    <row r="25" spans="1:2" x14ac:dyDescent="0.25">
      <c r="A25" t="s">
        <v>129</v>
      </c>
      <c r="B25" t="s">
        <v>186</v>
      </c>
    </row>
    <row r="26" spans="1:2" x14ac:dyDescent="0.25">
      <c r="A26" t="s">
        <v>153</v>
      </c>
      <c r="B26" t="s">
        <v>198</v>
      </c>
    </row>
    <row r="27" spans="1:2" x14ac:dyDescent="0.25">
      <c r="A27" t="s">
        <v>155</v>
      </c>
      <c r="B27" t="s">
        <v>187</v>
      </c>
    </row>
    <row r="28" spans="1:2" x14ac:dyDescent="0.25">
      <c r="A28" t="s">
        <v>161</v>
      </c>
      <c r="B28" t="s">
        <v>187</v>
      </c>
    </row>
    <row r="29" spans="1:2" x14ac:dyDescent="0.25">
      <c r="A29" t="s">
        <v>163</v>
      </c>
      <c r="B29" t="s">
        <v>187</v>
      </c>
    </row>
    <row r="30" spans="1:2" x14ac:dyDescent="0.25">
      <c r="A30" t="s">
        <v>167</v>
      </c>
      <c r="B30" t="s">
        <v>187</v>
      </c>
    </row>
    <row r="31" spans="1:2" x14ac:dyDescent="0.25">
      <c r="A31" t="s">
        <v>179</v>
      </c>
      <c r="B31" t="s">
        <v>185</v>
      </c>
    </row>
    <row r="32" spans="1:2" x14ac:dyDescent="0.25">
      <c r="A32" t="s">
        <v>1</v>
      </c>
      <c r="B32" t="s">
        <v>199</v>
      </c>
    </row>
    <row r="33" spans="1:2" x14ac:dyDescent="0.25">
      <c r="A33" t="s">
        <v>123</v>
      </c>
      <c r="B33" t="s">
        <v>199</v>
      </c>
    </row>
    <row r="34" spans="1:2" x14ac:dyDescent="0.25">
      <c r="A34" t="s">
        <v>5</v>
      </c>
      <c r="B34" t="s">
        <v>200</v>
      </c>
    </row>
    <row r="35" spans="1:2" x14ac:dyDescent="0.25">
      <c r="A35" t="s">
        <v>7</v>
      </c>
      <c r="B35" t="s">
        <v>200</v>
      </c>
    </row>
    <row r="36" spans="1:2" x14ac:dyDescent="0.25">
      <c r="A36" t="s">
        <v>133</v>
      </c>
      <c r="B36" t="s">
        <v>201</v>
      </c>
    </row>
    <row r="37" spans="1:2" x14ac:dyDescent="0.25">
      <c r="A37" t="s">
        <v>135</v>
      </c>
      <c r="B37" t="s">
        <v>201</v>
      </c>
    </row>
    <row r="38" spans="1:2" x14ac:dyDescent="0.25">
      <c r="A38" t="s">
        <v>13</v>
      </c>
      <c r="B38" t="s">
        <v>202</v>
      </c>
    </row>
    <row r="39" spans="1:2" x14ac:dyDescent="0.25">
      <c r="A39" t="s">
        <v>23</v>
      </c>
      <c r="B39" t="s">
        <v>203</v>
      </c>
    </row>
    <row r="40" spans="1:2" x14ac:dyDescent="0.25">
      <c r="A40" t="s">
        <v>37</v>
      </c>
      <c r="B40" t="s">
        <v>204</v>
      </c>
    </row>
    <row r="41" spans="1:2" x14ac:dyDescent="0.25">
      <c r="A41" t="s">
        <v>41</v>
      </c>
      <c r="B41" t="s">
        <v>205</v>
      </c>
    </row>
    <row r="42" spans="1:2" x14ac:dyDescent="0.25">
      <c r="A42" t="s">
        <v>47</v>
      </c>
      <c r="B42" t="s">
        <v>206</v>
      </c>
    </row>
    <row r="43" spans="1:2" x14ac:dyDescent="0.25">
      <c r="A43" t="s">
        <v>49</v>
      </c>
      <c r="B43" t="s">
        <v>207</v>
      </c>
    </row>
    <row r="44" spans="1:2" x14ac:dyDescent="0.25">
      <c r="A44" t="s">
        <v>57</v>
      </c>
      <c r="B44" t="s">
        <v>206</v>
      </c>
    </row>
    <row r="45" spans="1:2" x14ac:dyDescent="0.25">
      <c r="A45" t="s">
        <v>71</v>
      </c>
      <c r="B45" t="s">
        <v>207</v>
      </c>
    </row>
    <row r="46" spans="1:2" x14ac:dyDescent="0.25">
      <c r="A46" t="s">
        <v>77</v>
      </c>
      <c r="B46" t="s">
        <v>208</v>
      </c>
    </row>
    <row r="47" spans="1:2" x14ac:dyDescent="0.25">
      <c r="A47" t="s">
        <v>103</v>
      </c>
      <c r="B47" t="s">
        <v>209</v>
      </c>
    </row>
    <row r="48" spans="1:2" x14ac:dyDescent="0.25">
      <c r="A48" t="s">
        <v>117</v>
      </c>
      <c r="B48" t="s">
        <v>207</v>
      </c>
    </row>
    <row r="49" spans="1:2" x14ac:dyDescent="0.25">
      <c r="A49" t="s">
        <v>119</v>
      </c>
      <c r="B49" t="s">
        <v>210</v>
      </c>
    </row>
    <row r="50" spans="1:2" x14ac:dyDescent="0.25">
      <c r="A50" t="s">
        <v>121</v>
      </c>
      <c r="B50" t="s">
        <v>211</v>
      </c>
    </row>
    <row r="51" spans="1:2" x14ac:dyDescent="0.25">
      <c r="A51" t="s">
        <v>143</v>
      </c>
      <c r="B51" t="s">
        <v>212</v>
      </c>
    </row>
    <row r="52" spans="1:2" x14ac:dyDescent="0.25">
      <c r="A52" t="s">
        <v>139</v>
      </c>
      <c r="B52" t="s">
        <v>213</v>
      </c>
    </row>
    <row r="53" spans="1:2" x14ac:dyDescent="0.25">
      <c r="A53" t="s">
        <v>145</v>
      </c>
      <c r="B53" t="s">
        <v>214</v>
      </c>
    </row>
    <row r="54" spans="1:2" x14ac:dyDescent="0.25">
      <c r="A54" t="s">
        <v>149</v>
      </c>
      <c r="B54" t="s">
        <v>215</v>
      </c>
    </row>
    <row r="55" spans="1:2" x14ac:dyDescent="0.25">
      <c r="A55" t="s">
        <v>151</v>
      </c>
      <c r="B55" t="s">
        <v>214</v>
      </c>
    </row>
    <row r="56" spans="1:2" x14ac:dyDescent="0.25">
      <c r="A56" t="s">
        <v>157</v>
      </c>
      <c r="B56" t="s">
        <v>206</v>
      </c>
    </row>
    <row r="57" spans="1:2" x14ac:dyDescent="0.25">
      <c r="A57" t="s">
        <v>159</v>
      </c>
      <c r="B57" t="s">
        <v>207</v>
      </c>
    </row>
    <row r="58" spans="1:2" x14ac:dyDescent="0.25">
      <c r="A58" t="s">
        <v>165</v>
      </c>
      <c r="B58" t="s">
        <v>206</v>
      </c>
    </row>
    <row r="59" spans="1:2" x14ac:dyDescent="0.25">
      <c r="A59" t="s">
        <v>131</v>
      </c>
      <c r="B59" t="s">
        <v>201</v>
      </c>
    </row>
    <row r="60" spans="1:2" x14ac:dyDescent="0.25">
      <c r="A60" t="s">
        <v>31</v>
      </c>
      <c r="B60" t="s">
        <v>202</v>
      </c>
    </row>
    <row r="61" spans="1:2" x14ac:dyDescent="0.25">
      <c r="A61" t="s">
        <v>25</v>
      </c>
      <c r="B61" t="s">
        <v>203</v>
      </c>
    </row>
    <row r="62" spans="1:2" x14ac:dyDescent="0.25">
      <c r="A62" t="s">
        <v>27</v>
      </c>
      <c r="B62" t="s">
        <v>203</v>
      </c>
    </row>
    <row r="63" spans="1:2" x14ac:dyDescent="0.25">
      <c r="A63" t="s">
        <v>17</v>
      </c>
      <c r="B63" t="s">
        <v>216</v>
      </c>
    </row>
    <row r="64" spans="1:2" x14ac:dyDescent="0.25">
      <c r="A64" t="s">
        <v>19</v>
      </c>
      <c r="B64" t="s">
        <v>216</v>
      </c>
    </row>
    <row r="65" spans="1:2" x14ac:dyDescent="0.25">
      <c r="A65" t="s">
        <v>21</v>
      </c>
      <c r="B65" t="s">
        <v>216</v>
      </c>
    </row>
    <row r="66" spans="1:2" x14ac:dyDescent="0.25">
      <c r="A66" t="s">
        <v>9</v>
      </c>
      <c r="B66" t="s">
        <v>200</v>
      </c>
    </row>
    <row r="67" spans="1:2" x14ac:dyDescent="0.25">
      <c r="A67" t="s">
        <v>59</v>
      </c>
      <c r="B67" t="s">
        <v>217</v>
      </c>
    </row>
    <row r="68" spans="1:2" x14ac:dyDescent="0.25">
      <c r="A68" t="s">
        <v>169</v>
      </c>
      <c r="B68" t="s">
        <v>217</v>
      </c>
    </row>
    <row r="69" spans="1:2" x14ac:dyDescent="0.25">
      <c r="A69" t="s">
        <v>55</v>
      </c>
      <c r="B69" t="s">
        <v>217</v>
      </c>
    </row>
    <row r="70" spans="1:2" x14ac:dyDescent="0.25">
      <c r="A70" t="s">
        <v>79</v>
      </c>
      <c r="B70" t="s">
        <v>199</v>
      </c>
    </row>
    <row r="71" spans="1:2" x14ac:dyDescent="0.25">
      <c r="A71" t="s">
        <v>35</v>
      </c>
      <c r="B71" t="s">
        <v>218</v>
      </c>
    </row>
    <row r="72" spans="1:2" x14ac:dyDescent="0.25">
      <c r="A72" t="s">
        <v>61</v>
      </c>
      <c r="B72" t="s">
        <v>218</v>
      </c>
    </row>
    <row r="73" spans="1:2" x14ac:dyDescent="0.25">
      <c r="A73" t="s">
        <v>63</v>
      </c>
      <c r="B73" t="s">
        <v>218</v>
      </c>
    </row>
    <row r="74" spans="1:2" x14ac:dyDescent="0.25">
      <c r="A74" t="s">
        <v>33</v>
      </c>
      <c r="B74" t="s">
        <v>218</v>
      </c>
    </row>
    <row r="75" spans="1:2" x14ac:dyDescent="0.25">
      <c r="A75" t="s">
        <v>29</v>
      </c>
      <c r="B75" t="s">
        <v>199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Characteristics</vt:lpstr>
      <vt:lpstr>lookup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snowdd1</dc:creator>
  <cp:lastModifiedBy>Raoul von Metzen</cp:lastModifiedBy>
  <dcterms:created xsi:type="dcterms:W3CDTF">2016-03-04T08:39:47Z</dcterms:created>
  <dcterms:modified xsi:type="dcterms:W3CDTF">2016-06-30T09:59:32Z</dcterms:modified>
</cp:coreProperties>
</file>