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<sst xmlns="http://schemas.openxmlformats.org/spreadsheetml/2006/main" count="32" uniqueCount="21">
  <si>
    <t>lat</t>
  </si>
  <si>
    <t>long</t>
  </si>
  <si>
    <t>Делимобиль</t>
  </si>
  <si>
    <t>Youdrive</t>
  </si>
  <si>
    <t>Rentmee</t>
  </si>
  <si>
    <t>МатрёшCar</t>
  </si>
  <si>
    <t>Яндекс Драйв</t>
  </si>
  <si>
    <t>Belka Car</t>
  </si>
  <si>
    <t>Total</t>
  </si>
  <si>
    <t>Вероятность</t>
  </si>
  <si>
    <t>ЦАО</t>
  </si>
  <si>
    <t>1</t>
  </si>
  <si>
    <t>2</t>
  </si>
  <si>
    <t>ВАО</t>
  </si>
  <si>
    <t>СВАО</t>
  </si>
  <si>
    <t>САО</t>
  </si>
  <si>
    <t>СЗАО</t>
  </si>
  <si>
    <t>ЗАО</t>
  </si>
  <si>
    <t>ЮЗАО</t>
  </si>
  <si>
    <t>ЮАО</t>
  </si>
  <si>
    <t>ЮВАО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</si>
</sst>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>
      <c r="A2" s="1" t="s">
        <v>10</v>
      </c>
      <c r="B2" s="2" t="s">
        <v>11</v>
      </c>
      <c r="C2" s="1">
        <v>55.7966</v>
      </c>
      <c r="D2" s="1">
        <v>37.5286</v>
      </c>
      <c r="E2" s="1">
        <v>587.0</v>
      </c>
      <c r="F2" s="3">
        <f>38 + 173 + 105</f>
        <v>316</v>
      </c>
      <c r="G2" s="3">
        <f>3</f>
        <v>3</v>
      </c>
      <c r="H2" s="1">
        <v>1.0</v>
      </c>
      <c r="I2" s="3">
        <f t="shared" ref="I2:I18" si="1">E2</f>
        <v>587</v>
      </c>
      <c r="J2" s="3">
        <f>311 + 285</f>
        <v>596</v>
      </c>
      <c r="K2" s="3">
        <f t="shared" ref="K2:K18" si="2">SUM(E2:H2)</f>
        <v>907</v>
      </c>
      <c r="L2" s="3">
        <f t="shared" ref="L2:L18" si="3">K2 / $K$19</f>
        <v>0.1530285136</v>
      </c>
    </row>
    <row r="3">
      <c r="A3" s="1" t="s">
        <v>10</v>
      </c>
      <c r="B3" s="2" t="s">
        <v>12</v>
      </c>
      <c r="C3" s="1">
        <v>55.7</v>
      </c>
      <c r="D3" s="1">
        <v>37.7154</v>
      </c>
      <c r="E3" s="1"/>
      <c r="F3" s="1"/>
      <c r="G3" s="1"/>
      <c r="H3" s="1"/>
      <c r="I3" s="3" t="str">
        <f t="shared" si="1"/>
        <v/>
      </c>
      <c r="J3" s="1"/>
      <c r="K3" s="3">
        <f t="shared" si="2"/>
        <v>0</v>
      </c>
      <c r="L3" s="3">
        <f t="shared" si="3"/>
        <v>0</v>
      </c>
    </row>
    <row r="4">
      <c r="A4" s="1" t="s">
        <v>13</v>
      </c>
      <c r="B4" s="2" t="s">
        <v>11</v>
      </c>
      <c r="C4" s="1">
        <v>55.7495</v>
      </c>
      <c r="D4" s="1">
        <v>37.6611</v>
      </c>
      <c r="E4" s="3">
        <f> 663 + 687</f>
        <v>1350</v>
      </c>
      <c r="F4" s="3">
        <f>292 + 323</f>
        <v>615</v>
      </c>
      <c r="G4" s="3">
        <f>14 + 4</f>
        <v>18</v>
      </c>
      <c r="H4" s="1">
        <v>4.0</v>
      </c>
      <c r="I4" s="3">
        <f t="shared" si="1"/>
        <v>1350</v>
      </c>
      <c r="J4" s="3">
        <f>687 + 663</f>
        <v>1350</v>
      </c>
      <c r="K4" s="3">
        <f t="shared" si="2"/>
        <v>1987</v>
      </c>
      <c r="L4" s="3">
        <f t="shared" si="3"/>
        <v>0.3352454868</v>
      </c>
    </row>
    <row r="5">
      <c r="A5" s="1" t="s">
        <v>13</v>
      </c>
      <c r="B5" s="2" t="s">
        <v>12</v>
      </c>
      <c r="C5" s="1">
        <v>55.8722</v>
      </c>
      <c r="D5" s="1">
        <v>37.9021</v>
      </c>
      <c r="E5" s="1"/>
      <c r="F5" s="1"/>
      <c r="G5" s="1"/>
      <c r="H5" s="1"/>
      <c r="I5" s="3" t="str">
        <f t="shared" si="1"/>
        <v/>
      </c>
      <c r="J5" s="1"/>
      <c r="K5" s="3">
        <f t="shared" si="2"/>
        <v>0</v>
      </c>
      <c r="L5" s="3">
        <f t="shared" si="3"/>
        <v>0</v>
      </c>
    </row>
    <row r="6">
      <c r="A6" s="1" t="s">
        <v>14</v>
      </c>
      <c r="B6" s="1">
        <v>1.0</v>
      </c>
      <c r="C6" s="1">
        <v>55.9215</v>
      </c>
      <c r="D6" s="1">
        <v>37.578</v>
      </c>
      <c r="E6" s="1">
        <v>530.0</v>
      </c>
      <c r="F6" s="3">
        <f>44 + 29 + 81 + 27</f>
        <v>181</v>
      </c>
      <c r="G6" s="3">
        <f> 6 + 3</f>
        <v>9</v>
      </c>
      <c r="H6" s="1">
        <v>4.0</v>
      </c>
      <c r="I6" s="3">
        <f t="shared" si="1"/>
        <v>530</v>
      </c>
      <c r="J6" s="3">
        <f>120 + 132 + 60 + 161</f>
        <v>473</v>
      </c>
      <c r="K6" s="3">
        <f t="shared" si="2"/>
        <v>724</v>
      </c>
      <c r="L6" s="3">
        <f t="shared" si="3"/>
        <v>0.1221528598</v>
      </c>
    </row>
    <row r="7">
      <c r="A7" s="1" t="s">
        <v>14</v>
      </c>
      <c r="B7" s="1">
        <v>2.0</v>
      </c>
      <c r="C7" s="1">
        <v>55.7939</v>
      </c>
      <c r="D7" s="1">
        <v>37.7271</v>
      </c>
      <c r="E7" s="1"/>
      <c r="F7" s="1"/>
      <c r="G7" s="1"/>
      <c r="H7" s="1"/>
      <c r="I7" s="3" t="str">
        <f t="shared" si="1"/>
        <v/>
      </c>
      <c r="J7" s="1"/>
      <c r="K7" s="3">
        <f t="shared" si="2"/>
        <v>0</v>
      </c>
      <c r="L7" s="3">
        <f t="shared" si="3"/>
        <v>0</v>
      </c>
    </row>
    <row r="8">
      <c r="A8" s="1" t="s">
        <v>15</v>
      </c>
      <c r="B8" s="1">
        <v>1.0</v>
      </c>
      <c r="C8" s="1">
        <v>55.7833</v>
      </c>
      <c r="D8" s="1">
        <v>37.3837</v>
      </c>
      <c r="E8" s="1">
        <v>39.0</v>
      </c>
      <c r="F8" s="3">
        <f>64</f>
        <v>64</v>
      </c>
      <c r="G8" s="3">
        <f>4</f>
        <v>4</v>
      </c>
      <c r="H8" s="1">
        <v>0.0</v>
      </c>
      <c r="I8" s="3">
        <f t="shared" si="1"/>
        <v>39</v>
      </c>
      <c r="J8" s="1">
        <v>39.0</v>
      </c>
      <c r="K8" s="3">
        <f t="shared" si="2"/>
        <v>107</v>
      </c>
      <c r="L8" s="3">
        <f t="shared" si="3"/>
        <v>0.0180529779</v>
      </c>
    </row>
    <row r="9">
      <c r="A9" s="1" t="s">
        <v>15</v>
      </c>
      <c r="B9" s="1">
        <v>2.0</v>
      </c>
      <c r="C9" s="1">
        <v>55.9103</v>
      </c>
      <c r="D9" s="1">
        <v>37.5815</v>
      </c>
      <c r="E9" s="1"/>
      <c r="F9" s="1"/>
      <c r="G9" s="1"/>
      <c r="H9" s="1"/>
      <c r="I9" s="3" t="str">
        <f t="shared" si="1"/>
        <v/>
      </c>
      <c r="J9" s="1"/>
      <c r="K9" s="3">
        <f t="shared" si="2"/>
        <v>0</v>
      </c>
      <c r="L9" s="3">
        <f t="shared" si="3"/>
        <v>0</v>
      </c>
    </row>
    <row r="10">
      <c r="A10" s="1" t="s">
        <v>16</v>
      </c>
      <c r="B10" s="1">
        <v>1.0</v>
      </c>
      <c r="C10" s="1">
        <v>55.765</v>
      </c>
      <c r="D10" s="1">
        <v>37.4606</v>
      </c>
      <c r="E10" s="1">
        <v>160.0</v>
      </c>
      <c r="F10" s="1">
        <v>21.0</v>
      </c>
      <c r="G10" s="3">
        <f> 3 + 1</f>
        <v>4</v>
      </c>
      <c r="H10" s="1">
        <v>1.0</v>
      </c>
      <c r="I10" s="3">
        <f t="shared" si="1"/>
        <v>160</v>
      </c>
      <c r="J10" s="3">
        <f>160</f>
        <v>160</v>
      </c>
      <c r="K10" s="3">
        <f t="shared" si="2"/>
        <v>186</v>
      </c>
      <c r="L10" s="3">
        <f t="shared" si="3"/>
        <v>0.03138181205</v>
      </c>
    </row>
    <row r="11">
      <c r="A11" s="1" t="s">
        <v>16</v>
      </c>
      <c r="B11" s="1">
        <v>2.0</v>
      </c>
      <c r="C11" s="1">
        <v>55.8797</v>
      </c>
      <c r="D11" s="1">
        <v>37.5571</v>
      </c>
      <c r="E11" s="1"/>
      <c r="F11" s="1"/>
      <c r="G11" s="1"/>
      <c r="H11" s="1"/>
      <c r="I11" s="3" t="str">
        <f t="shared" si="1"/>
        <v/>
      </c>
      <c r="J11" s="1"/>
      <c r="K11" s="3">
        <f t="shared" si="2"/>
        <v>0</v>
      </c>
      <c r="L11" s="3">
        <f t="shared" si="3"/>
        <v>0</v>
      </c>
    </row>
    <row r="12">
      <c r="A12" s="1" t="s">
        <v>17</v>
      </c>
      <c r="B12" s="1">
        <v>1.0</v>
      </c>
      <c r="C12" s="1">
        <v>55.7391</v>
      </c>
      <c r="D12" s="1">
        <v>37.3171</v>
      </c>
      <c r="E12" s="3">
        <f> 243 + 148</f>
        <v>391</v>
      </c>
      <c r="F12" s="3">
        <f> 111 + 127</f>
        <v>238</v>
      </c>
      <c r="G12" s="3">
        <f>11 + 2 + 2</f>
        <v>15</v>
      </c>
      <c r="H12" s="1">
        <v>0.0</v>
      </c>
      <c r="I12" s="3">
        <f t="shared" si="1"/>
        <v>391</v>
      </c>
      <c r="J12" s="3">
        <f> 243 + 148</f>
        <v>391</v>
      </c>
      <c r="K12" s="3">
        <f t="shared" si="2"/>
        <v>644</v>
      </c>
      <c r="L12" s="3">
        <f t="shared" si="3"/>
        <v>0.1086553062</v>
      </c>
    </row>
    <row r="13">
      <c r="A13" s="1" t="s">
        <v>17</v>
      </c>
      <c r="B13" s="1">
        <v>2.0</v>
      </c>
      <c r="C13" s="1">
        <v>55.5795</v>
      </c>
      <c r="D13" s="1">
        <v>37.6179</v>
      </c>
      <c r="E13" s="1"/>
      <c r="F13" s="1"/>
      <c r="G13" s="1"/>
      <c r="H13" s="1"/>
      <c r="I13" s="3" t="str">
        <f t="shared" si="1"/>
        <v/>
      </c>
      <c r="J13" s="1"/>
      <c r="K13" s="3">
        <f t="shared" si="2"/>
        <v>0</v>
      </c>
      <c r="L13" s="3">
        <f t="shared" si="3"/>
        <v>0</v>
      </c>
    </row>
    <row r="14">
      <c r="A14" s="1" t="s">
        <v>18</v>
      </c>
      <c r="B14" s="1">
        <v>1.0</v>
      </c>
      <c r="C14" s="1">
        <v>55.7302</v>
      </c>
      <c r="D14" s="1">
        <v>37.3837</v>
      </c>
      <c r="E14" s="3">
        <f> 116 + 75</f>
        <v>191</v>
      </c>
      <c r="F14" s="3">
        <f>31 + 38</f>
        <v>69</v>
      </c>
      <c r="G14" s="3">
        <f> 3 + 3</f>
        <v>6</v>
      </c>
      <c r="H14" s="1">
        <v>0.0</v>
      </c>
      <c r="I14" s="3">
        <f t="shared" si="1"/>
        <v>191</v>
      </c>
      <c r="J14" s="3">
        <f> 116 + 75</f>
        <v>191</v>
      </c>
      <c r="K14" s="3">
        <f t="shared" si="2"/>
        <v>266</v>
      </c>
      <c r="L14" s="3">
        <f t="shared" si="3"/>
        <v>0.04487936561</v>
      </c>
    </row>
    <row r="15">
      <c r="A15" s="1" t="s">
        <v>18</v>
      </c>
      <c r="B15" s="1">
        <v>2.0</v>
      </c>
      <c r="C15" s="1">
        <v>55.5857</v>
      </c>
      <c r="D15" s="1">
        <v>37.6192</v>
      </c>
      <c r="E15" s="1"/>
      <c r="F15" s="1"/>
      <c r="G15" s="1"/>
      <c r="H15" s="1"/>
      <c r="I15" s="3" t="str">
        <f t="shared" si="1"/>
        <v/>
      </c>
      <c r="J15" s="1"/>
      <c r="K15" s="3">
        <f t="shared" si="2"/>
        <v>0</v>
      </c>
      <c r="L15" s="3">
        <f t="shared" si="3"/>
        <v>0</v>
      </c>
    </row>
    <row r="16">
      <c r="A16" s="1" t="s">
        <v>19</v>
      </c>
      <c r="B16" s="1">
        <v>1.0</v>
      </c>
      <c r="C16" s="1">
        <v>55.7194</v>
      </c>
      <c r="D16" s="1">
        <v>37.5925</v>
      </c>
      <c r="E16" s="3">
        <f>169 + 52</f>
        <v>221</v>
      </c>
      <c r="F16" s="3">
        <f>56 + 32</f>
        <v>88</v>
      </c>
      <c r="G16" s="3">
        <f> 11 + 3 + 12</f>
        <v>26</v>
      </c>
      <c r="H16" s="1">
        <v>2.0</v>
      </c>
      <c r="I16" s="3">
        <f t="shared" si="1"/>
        <v>221</v>
      </c>
      <c r="J16" s="3">
        <f>169 + 52</f>
        <v>221</v>
      </c>
      <c r="K16" s="3">
        <f t="shared" si="2"/>
        <v>337</v>
      </c>
      <c r="L16" s="3">
        <f t="shared" si="3"/>
        <v>0.05685844441</v>
      </c>
    </row>
    <row r="17">
      <c r="A17" s="1" t="s">
        <v>19</v>
      </c>
      <c r="B17" s="1">
        <v>2.0</v>
      </c>
      <c r="C17" s="1">
        <v>55.5665</v>
      </c>
      <c r="D17" s="1">
        <v>37.7271</v>
      </c>
      <c r="E17" s="1"/>
      <c r="F17" s="1"/>
      <c r="G17" s="1"/>
      <c r="H17" s="1"/>
      <c r="I17" s="3" t="str">
        <f t="shared" si="1"/>
        <v/>
      </c>
      <c r="J17" s="1"/>
      <c r="K17" s="3">
        <f t="shared" si="2"/>
        <v>0</v>
      </c>
      <c r="L17" s="3">
        <f t="shared" si="3"/>
        <v>0</v>
      </c>
    </row>
    <row r="18">
      <c r="A18" s="1" t="s">
        <v>20</v>
      </c>
      <c r="B18" s="1">
        <v>1.0</v>
      </c>
      <c r="C18" s="1">
        <v>55.7719</v>
      </c>
      <c r="D18" s="1">
        <v>37.6577</v>
      </c>
      <c r="E18" s="3">
        <f>465 + 155</f>
        <v>620</v>
      </c>
      <c r="F18" s="3">
        <f>126</f>
        <v>126</v>
      </c>
      <c r="G18" s="3">
        <f>19 + 3</f>
        <v>22</v>
      </c>
      <c r="H18" s="1">
        <v>1.0</v>
      </c>
      <c r="I18" s="3">
        <f t="shared" si="1"/>
        <v>620</v>
      </c>
      <c r="J18" s="3">
        <f>465 + 155</f>
        <v>620</v>
      </c>
      <c r="K18" s="3">
        <f t="shared" si="2"/>
        <v>769</v>
      </c>
      <c r="L18" s="3">
        <f t="shared" si="3"/>
        <v>0.1297452337</v>
      </c>
    </row>
    <row r="19">
      <c r="A19" s="1" t="s">
        <v>20</v>
      </c>
      <c r="B19" s="1">
        <v>2.0</v>
      </c>
      <c r="C19" s="1">
        <v>55.6012</v>
      </c>
      <c r="D19" s="1">
        <v>37.8403</v>
      </c>
      <c r="E19" s="1"/>
      <c r="F19" s="1"/>
      <c r="G19" s="1"/>
      <c r="H19" s="1"/>
      <c r="I19" s="1"/>
      <c r="J19" s="1"/>
      <c r="K19" s="3">
        <f>SUM(K2:K18)</f>
        <v>5927</v>
      </c>
      <c r="L19" s="1"/>
    </row>
  </sheetData>
  <drawing r:id="rId1"/>
</worksheet>
</file>