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FERNANDOH\Desktop\Prog\"/>
    </mc:Choice>
  </mc:AlternateContent>
  <xr:revisionPtr revIDLastSave="0" documentId="8_{C8E1EFDC-A695-40B6-AAAB-0682D9F9F879}" xr6:coauthVersionLast="46" xr6:coauthVersionMax="46" xr10:uidLastSave="{00000000-0000-0000-0000-000000000000}"/>
  <bookViews>
    <workbookView xWindow="-108" yWindow="-108" windowWidth="23256" windowHeight="12576" xr2:uid="{FBB56663-BB28-4764-9BE6-BFD187BCA6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E4" i="1" s="1"/>
  <c r="O5" i="1"/>
  <c r="F5" i="1" s="1"/>
  <c r="O6" i="1"/>
  <c r="E6" i="1" s="1"/>
  <c r="O7" i="1"/>
  <c r="O2" i="1"/>
  <c r="E3" i="1"/>
  <c r="F3" i="1"/>
  <c r="E7" i="1"/>
  <c r="F7" i="1"/>
  <c r="F2" i="1"/>
  <c r="E2" i="1"/>
  <c r="D3" i="1"/>
  <c r="E5" i="1" l="1"/>
  <c r="F4" i="1"/>
  <c r="F6" i="1"/>
  <c r="D7" i="1"/>
  <c r="D5" i="1"/>
  <c r="G3" i="1"/>
  <c r="H3" i="1" s="1"/>
  <c r="D2" i="1"/>
  <c r="D4" i="1"/>
  <c r="D6" i="1"/>
  <c r="G6" i="1" s="1"/>
  <c r="H6" i="1" s="1"/>
  <c r="G5" i="1" l="1"/>
  <c r="H5" i="1" s="1"/>
  <c r="G4" i="1"/>
  <c r="H4" i="1" s="1"/>
  <c r="G7" i="1"/>
  <c r="H7" i="1" s="1"/>
  <c r="G2" i="1"/>
  <c r="H2" i="1" s="1"/>
</calcChain>
</file>

<file path=xl/sharedStrings.xml><?xml version="1.0" encoding="utf-8"?>
<sst xmlns="http://schemas.openxmlformats.org/spreadsheetml/2006/main" count="16" uniqueCount="12">
  <si>
    <t>SALARIO</t>
  </si>
  <si>
    <t>TIPO DE CONTRATO</t>
  </si>
  <si>
    <t>ARL</t>
  </si>
  <si>
    <t>EPS</t>
  </si>
  <si>
    <t>Pensión</t>
  </si>
  <si>
    <t>Riesgo Laboral</t>
  </si>
  <si>
    <t>Salario Real</t>
  </si>
  <si>
    <t>Ingresos Anuales</t>
  </si>
  <si>
    <t>Independiente</t>
  </si>
  <si>
    <t>Dependiente</t>
  </si>
  <si>
    <t>Base de cotización</t>
  </si>
  <si>
    <t>SMMLV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</si>
</sst>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[$$-240A]\ * #,##0.00_-;\-[$$-240A]\ * #,##0.00_-;_-[$$-240A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164" fontId="4" fillId="0" borderId="0" xfId="1" applyNumberFormat="1" applyFont="1"/>
    <xf numFmtId="164" fontId="4" fillId="0" borderId="0" xfId="0" applyNumberFormat="1" applyFont="1" applyAlignment="1">
      <alignment horizontal="center"/>
    </xf>
    <xf numFmtId="164" fontId="2" fillId="2" borderId="1" xfId="2" applyNumberFormat="1" applyAlignment="1">
      <alignment horizontal="center"/>
    </xf>
    <xf numFmtId="0" fontId="2" fillId="2" borderId="1" xfId="2" applyAlignment="1">
      <alignment horizontal="center"/>
    </xf>
    <xf numFmtId="164" fontId="4" fillId="0" borderId="0" xfId="1" applyNumberFormat="1" applyFont="1" applyAlignment="1">
      <alignment horizontal="center"/>
    </xf>
    <xf numFmtId="164" fontId="3" fillId="0" borderId="2" xfId="3" applyNumberFormat="1" applyAlignment="1">
      <alignment horizontal="center"/>
    </xf>
    <xf numFmtId="0" fontId="5" fillId="0" borderId="0" xfId="0" applyFont="1"/>
  </cellXfs>
  <cellStyles count="4">
    <cellStyle name="Celda vinculada" xfId="3" builtinId="24"/>
    <cellStyle name="Entrada" xfId="2" builtinId="20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A254-4D68-4EB0-8CD4-08A4AF6896A2}">
  <dimension ref="A1:O18"/>
  <sheetViews>
    <sheetView tabSelected="1" workbookViewId="0">
      <selection activeCell="J12" sqref="J12"/>
    </sheetView>
  </sheetViews>
  <sheetFormatPr baseColWidth="10" defaultRowHeight="14.4" x14ac:dyDescent="0.3"/>
  <cols>
    <col min="1" max="1" width="15.109375" style="2" customWidth="1"/>
    <col min="2" max="2" width="18.88671875" style="1" customWidth="1"/>
    <col min="3" max="3" width="16.77734375" style="1" customWidth="1"/>
    <col min="4" max="4" width="12.77734375" style="5" bestFit="1" customWidth="1"/>
    <col min="5" max="5" width="12.77734375" style="2" bestFit="1" customWidth="1"/>
    <col min="6" max="6" width="12.77734375" style="4" bestFit="1" customWidth="1"/>
    <col min="7" max="7" width="14.33203125" style="4" bestFit="1" customWidth="1"/>
    <col min="8" max="8" width="22" style="5" customWidth="1"/>
    <col min="14" max="14" width="12.77734375" style="2" bestFit="1" customWidth="1"/>
    <col min="15" max="15" width="16.21875" style="3" customWidth="1"/>
  </cols>
  <sheetData>
    <row r="1" spans="1:15" ht="15" thickBot="1" x14ac:dyDescent="0.35">
      <c r="A1" s="8" t="s">
        <v>0</v>
      </c>
      <c r="B1" s="9" t="s">
        <v>1</v>
      </c>
      <c r="C1" s="9" t="s">
        <v>5</v>
      </c>
      <c r="D1" s="8" t="s">
        <v>2</v>
      </c>
      <c r="E1" s="8" t="s">
        <v>3</v>
      </c>
      <c r="F1" s="8" t="s">
        <v>4</v>
      </c>
      <c r="G1" s="8" t="s">
        <v>6</v>
      </c>
      <c r="H1" s="8" t="s">
        <v>7</v>
      </c>
      <c r="N1" s="11" t="s">
        <v>11</v>
      </c>
      <c r="O1" s="11" t="s">
        <v>10</v>
      </c>
    </row>
    <row r="2" spans="1:15" ht="15" thickTop="1" x14ac:dyDescent="0.3">
      <c r="A2" s="2">
        <v>5000000</v>
      </c>
      <c r="B2" s="1" t="s">
        <v>9</v>
      </c>
      <c r="C2" s="1">
        <v>5</v>
      </c>
      <c r="D2" s="5">
        <f>IF(B2="Dependiente",0, IF(C2 = 1, O2 * 0.00522, IF(C2 = 2, O2 * 0.01044, IF(C2 = 3, O2 * 0.02436, IF(C2 = 4, O2 * 0.0435, O2 * 0.0696)))))</f>
        <v>0</v>
      </c>
      <c r="E2" s="2">
        <f>IF(B2 = "Independiente", O2* 0.125, O2 * 0.04)</f>
        <v>80000</v>
      </c>
      <c r="F2" s="4">
        <f>IF(B2 = "Independiente", O2 * 0.16, O2 * 0.04)</f>
        <v>80000</v>
      </c>
      <c r="G2" s="4">
        <f>A2 - D2 - E2 - F2</f>
        <v>4840000</v>
      </c>
      <c r="H2" s="5">
        <f>IF(B2 = "Independiente", G2 * 12, (G2 * 12) + A2)</f>
        <v>63080000</v>
      </c>
      <c r="N2" s="2">
        <v>877802</v>
      </c>
      <c r="O2" s="3">
        <f>IF(A2 = 0, 0, IF(A2 * 0.4 &lt; $N$2, $N$2, A2* 0.4))</f>
        <v>2000000</v>
      </c>
    </row>
    <row r="3" spans="1:15" x14ac:dyDescent="0.3">
      <c r="A3" s="2">
        <v>5000000</v>
      </c>
      <c r="B3" s="1" t="s">
        <v>8</v>
      </c>
      <c r="C3" s="1">
        <v>5</v>
      </c>
      <c r="D3" s="5">
        <f>IF(B3="Dependiente",0, IF(C3 = 1, O3 * 0.00522, IF(C3 = 2, O3 * 0.01044, IF(C3 = 3, O3 * 0.02436, IF(C3 = 4, O3 * 0.0435, O3 * 0.0696)))))</f>
        <v>139200</v>
      </c>
      <c r="E3" s="2">
        <f>IF(B3 = "Independiente", O3* 0.125, O3 * 0.04)</f>
        <v>250000</v>
      </c>
      <c r="F3" s="4">
        <f>IF(B3 = "Independiente", O3 * 0.16, O3 * 0.04)</f>
        <v>320000</v>
      </c>
      <c r="G3" s="4">
        <f t="shared" ref="G3:G7" si="0">A3 - D3 - E3 - F3</f>
        <v>4290800</v>
      </c>
      <c r="H3" s="5">
        <f t="shared" ref="H3:H7" si="1">IF(B3 = "Independiente", G3 * 12, (G3 * 12) + A3)</f>
        <v>51489600</v>
      </c>
      <c r="O3" s="3">
        <f>IF(A3 = 0, 0, IF(A3 * 0.4 &lt; $N$2, $N$2, A3* 0.4))</f>
        <v>2000000</v>
      </c>
    </row>
    <row r="4" spans="1:15" x14ac:dyDescent="0.3">
      <c r="A4" s="2">
        <v>1000000</v>
      </c>
      <c r="B4" s="1" t="s">
        <v>9</v>
      </c>
      <c r="C4" s="1">
        <v>1</v>
      </c>
      <c r="D4" s="5">
        <f>IF(B4="Dependiente",0, IF(C4 = 1, O4 * 0.00522, IF(C4 = 2, O4 * 0.01044, IF(C4 = 3, O4 * 0.02436, IF(C4 = 4, O4 * 0.0435, O4 * 0.0696)))))</f>
        <v>0</v>
      </c>
      <c r="E4" s="2">
        <f>IF(B4 = "Independiente", O4* 0.125, O4 * 0.04)</f>
        <v>35112.080000000002</v>
      </c>
      <c r="F4" s="4">
        <f>IF(B4 = "Independiente", O4 * 0.16, O4 * 0.04)</f>
        <v>35112.080000000002</v>
      </c>
      <c r="G4" s="4">
        <f t="shared" si="0"/>
        <v>929775.84000000008</v>
      </c>
      <c r="H4" s="5">
        <f t="shared" si="1"/>
        <v>12157310.080000002</v>
      </c>
      <c r="O4" s="3">
        <f>IF(A4 = 0, 0, IF(A4 * 0.4 &lt; $N$2, $N$2, A4* 0.4))</f>
        <v>877802</v>
      </c>
    </row>
    <row r="5" spans="1:15" x14ac:dyDescent="0.3">
      <c r="A5" s="2">
        <v>1000000</v>
      </c>
      <c r="B5" s="1" t="s">
        <v>8</v>
      </c>
      <c r="C5" s="1">
        <v>1</v>
      </c>
      <c r="D5" s="5">
        <f>IF(B5="Dependiente",0, IF(C5 = 1, O5 * 0.00522, IF(C5 = 2, O5 * 0.01044, IF(C5 = 3, O5 * 0.02436, IF(C5 = 4, O5 * 0.0435, O5 * 0.0696)))))</f>
        <v>4582.12644</v>
      </c>
      <c r="E5" s="2">
        <f>IF(B5 = "Independiente", O5* 0.125, O5 * 0.04)</f>
        <v>109725.25</v>
      </c>
      <c r="F5" s="4">
        <f>IF(B5 = "Independiente", O5 * 0.16, O5 * 0.04)</f>
        <v>140448.32000000001</v>
      </c>
      <c r="G5" s="4">
        <f t="shared" si="0"/>
        <v>745244.30355999991</v>
      </c>
      <c r="H5" s="5">
        <f t="shared" si="1"/>
        <v>8942931.642719999</v>
      </c>
      <c r="O5" s="3">
        <f>IF(A5 = 0, 0, IF(A5 * 0.4 &lt; $N$2, $N$2, A5* 0.4))</f>
        <v>877802</v>
      </c>
    </row>
    <row r="6" spans="1:15" x14ac:dyDescent="0.3">
      <c r="A6" s="2">
        <v>4000000</v>
      </c>
      <c r="B6" s="1" t="s">
        <v>9</v>
      </c>
      <c r="C6" s="1">
        <v>3</v>
      </c>
      <c r="D6" s="5">
        <f>IF(B6="Dependiente",0, IF(C6 = 1, O6 * 0.00522, IF(C6 = 2, O6 * 0.01044, IF(C6 = 3, O6 * 0.02436, IF(C6 = 4, O6 * 0.0435, O6 * 0.0696)))))</f>
        <v>0</v>
      </c>
      <c r="E6" s="2">
        <f>IF(B6 = "Independiente", O6* 0.125, O6 * 0.04)</f>
        <v>64000</v>
      </c>
      <c r="F6" s="4">
        <f>IF(B6 = "Independiente", O6 * 0.16, O6 * 0.04)</f>
        <v>64000</v>
      </c>
      <c r="G6" s="4">
        <f t="shared" si="0"/>
        <v>3872000</v>
      </c>
      <c r="H6" s="5">
        <f t="shared" si="1"/>
        <v>50464000</v>
      </c>
      <c r="O6" s="3">
        <f>IF(A6 = 0, 0, IF(A6 * 0.4 &lt; $N$2, $N$2, A6* 0.4))</f>
        <v>1600000</v>
      </c>
    </row>
    <row r="7" spans="1:15" x14ac:dyDescent="0.3">
      <c r="A7" s="2">
        <v>4600000</v>
      </c>
      <c r="B7" s="1" t="s">
        <v>8</v>
      </c>
      <c r="C7" s="1">
        <v>3</v>
      </c>
      <c r="D7" s="5">
        <f>IF(B7="Dependiente",0, IF(C7 = 1, O7 * 0.00522, IF(C7 = 2, O7 * 0.01044, IF(C7 = 3, O7 * 0.02436, IF(C7 = 4, O7 * 0.0435, O7 * 0.0696)))))</f>
        <v>44822.400000000001</v>
      </c>
      <c r="E7" s="2">
        <f>IF(B7 = "Independiente", O7* 0.125, O7 * 0.04)</f>
        <v>230000</v>
      </c>
      <c r="F7" s="4">
        <f>IF(B7 = "Independiente", O7 * 0.16, O7 * 0.04)</f>
        <v>294400</v>
      </c>
      <c r="G7" s="4">
        <f t="shared" si="0"/>
        <v>4030777.5999999996</v>
      </c>
      <c r="H7" s="5">
        <f t="shared" si="1"/>
        <v>48369331.199999996</v>
      </c>
      <c r="O7" s="3">
        <f>IF(A7 = 0, 0, IF(A7 * 0.4 &lt; $N$2, $N$2, A7* 0.4))</f>
        <v>1840000</v>
      </c>
    </row>
    <row r="11" spans="1:15" ht="16.2" x14ac:dyDescent="0.45">
      <c r="E11" s="10"/>
    </row>
    <row r="12" spans="1:15" ht="16.2" x14ac:dyDescent="0.45">
      <c r="H12" s="6"/>
      <c r="J12" s="12"/>
      <c r="O12" s="7"/>
    </row>
    <row r="18" spans="9:9" x14ac:dyDescent="0.3">
      <c r="I18" s="12"/>
    </row>
  </sheetData>
  <dataValidations count="2">
    <dataValidation type="list" allowBlank="1" showInputMessage="1" showErrorMessage="1" sqref="B2:B7" xr:uid="{B302037B-ED18-4135-B7AA-7E4A9FFDF73D}">
      <formula1>"Dependiente,Independiente"</formula1>
    </dataValidation>
    <dataValidation type="list" allowBlank="1" showInputMessage="1" showErrorMessage="1" sqref="C2:C7" xr:uid="{F673FEB6-59CC-4D5A-9FD0-EF2144A8385F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</dc:creator>
  <cp:lastModifiedBy>Juan Fernando</cp:lastModifiedBy>
  <dcterms:created xsi:type="dcterms:W3CDTF">2021-02-08T23:26:16Z</dcterms:created>
  <dcterms:modified xsi:type="dcterms:W3CDTF">2021-02-09T01:13:18Z</dcterms:modified>
</cp:coreProperties>
</file>