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ownloads\"/>
    </mc:Choice>
  </mc:AlternateContent>
  <xr:revisionPtr revIDLastSave="0" documentId="13_ncr:1_{F7088969-2B5D-4143-9D63-B10AB682CA77}" xr6:coauthVersionLast="45" xr6:coauthVersionMax="45" xr10:uidLastSave="{00000000-0000-0000-0000-000000000000}"/>
  <bookViews>
    <workbookView xWindow="-120" yWindow="-120" windowWidth="20730" windowHeight="11160" xr2:uid="{B673A230-CF2B-4926-840F-06DAC6DEF54A}"/>
  </bookViews>
  <sheets>
    <sheet name="Dashboard" sheetId="15" r:id="rId1"/>
    <sheet name="Tabelas Dinamicas" sheetId="5" r:id="rId2"/>
    <sheet name="Controle de Entregas" sheetId="3" r:id="rId3"/>
  </sheets>
  <definedNames>
    <definedName name="finalizadasatrasadas">'Controle de Entregas'!$J$2:$J$31</definedName>
    <definedName name="NativeTimeline_Data_Contrato">#N/A</definedName>
    <definedName name="OrigemDinamica">'Controle de Entregas'!$A$1:$M$31</definedName>
    <definedName name="SegmentaçãodeDados_Cliente">#N/A</definedName>
    <definedName name="SituacaoChegada">'Controle de Entregas'!$M$1:$M$31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5" l="1"/>
  <c r="Q9" i="15"/>
  <c r="Q3" i="15"/>
  <c r="H9" i="15"/>
  <c r="H3" i="15"/>
  <c r="H15" i="15" l="1"/>
</calcChain>
</file>

<file path=xl/sharedStrings.xml><?xml version="1.0" encoding="utf-8"?>
<sst xmlns="http://schemas.openxmlformats.org/spreadsheetml/2006/main" count="278" uniqueCount="52">
  <si>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</si>
  <si>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</si>
  <si>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</si>
  <si>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</si>
  <si>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</si>
  <si>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</si>
  <si>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</si>
  <si>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</si>
  <si>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</si>
  <si>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</si>
  <si>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</si>
  <si>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</si>
  <si>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</si>
  <si>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</si>
  <si>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</si>
  <si>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</si>
  <si>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</si>
  <si>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</si>
  <si>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</si>
  <si>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</si>
  <si>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</si>
  <si>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</si>
  <si>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</si>
  <si>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</si>
  <si>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</si>
  <si>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</si>
  <si>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</si>
  <si>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</si>
  <si>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</si>
  <si>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</si>
  <si>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</si>
  <si>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</si>
  <si>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</si>
  <si>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</si>
  <si>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</si>
  <si>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</si>
  <si>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</si>
  <si>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</si>
  <si>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</si>
  <si>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</si>
  <si>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</si>
  <si>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</si>
  <si>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</si>
  <si>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</si>
  <si>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</si>
  <si>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</si>
  <si>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</si>
  <si>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</si>
  <si>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Peso</t>
  </si>
  <si>
    <t>Valor Total dos Contratos</t>
  </si>
  <si>
    <t>Partidas em Atraso</t>
  </si>
  <si>
    <t>Viagens 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</si>
</sst>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16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[Controle+de+Rotas+RSabino+Transportes+(fim+aula+3).xlsx]Tabelas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[Controle+de+Rotas+RSabino+Transportes+(fim+aula+3).xlsx]Tabelas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98-473B-BB6A-ADA4401D618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8-473B-BB6A-ADA4401D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19050</xdr:rowOff>
    </xdr:from>
    <xdr:to>
      <xdr:col>15</xdr:col>
      <xdr:colOff>581025</xdr:colOff>
      <xdr:row>18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19050</xdr:rowOff>
    </xdr:from>
    <xdr:to>
      <xdr:col>6</xdr:col>
      <xdr:colOff>590550</xdr:colOff>
      <xdr:row>18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18</xdr:row>
      <xdr:rowOff>177800</xdr:rowOff>
    </xdr:from>
    <xdr:to>
      <xdr:col>16</xdr:col>
      <xdr:colOff>1777999</xdr:colOff>
      <xdr:row>26</xdr:row>
      <xdr:rowOff>14816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AB7B12DE-17D5-4BC8-92A5-D4C8553DC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85394"/>
              <a:ext cx="12362655" cy="1372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8</xdr:col>
      <xdr:colOff>1285875</xdr:colOff>
      <xdr:row>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6">
  <location ref="D10:F19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4" type="button" dataOnly="0" labelOnly="1" outline="0" axis="axisRow" fieldPosition="0"/>
    </format>
    <format dxfId="197">
      <pivotArea dataOnly="0" labelOnly="1" fieldPosition="0">
        <references count="1">
          <reference field="4" count="0"/>
        </references>
      </pivotArea>
    </format>
    <format dxfId="196">
      <pivotArea dataOnly="0" labelOnly="1" grandRow="1" outline="0" fieldPosition="0"/>
    </format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4" type="button" dataOnly="0" labelOnly="1" outline="0" axis="axisRow" fieldPosition="0"/>
    </format>
    <format dxfId="191">
      <pivotArea dataOnly="0" labelOnly="1" outline="0" fieldPosition="0">
        <references count="1">
          <reference field="4" count="0"/>
        </references>
      </pivotArea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A10:B14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215">
      <pivotArea outline="0" collapsedLevelsAreSubtotals="1" fieldPosition="0"/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field="7" type="button" dataOnly="0" labelOnly="1" outline="0"/>
    </format>
    <format dxfId="211">
      <pivotArea dataOnly="0" labelOnly="1" grandRow="1" outline="0" fieldPosition="0"/>
    </format>
    <format dxfId="210">
      <pivotArea dataOnly="0" labelOnly="1" outline="0" axis="axisValues" fieldPosition="0"/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outline="0" fieldPosition="0">
        <references count="1">
          <reference field="4294967294" count="1">
            <x v="0"/>
          </reference>
        </references>
      </pivotArea>
    </format>
    <format dxfId="206">
      <pivotArea outline="0" collapsedLevelsAreSubtotals="1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7" type="button" dataOnly="0" labelOnly="1" outline="0"/>
    </format>
    <format dxfId="202">
      <pivotArea dataOnly="0" labelOnly="1" grandRow="1" outline="0" fieldPosition="0"/>
    </format>
    <format dxfId="201">
      <pivotArea dataOnly="0" labelOnly="1" outline="0" axis="axisValues" fieldPosition="0"/>
    </format>
  </formats>
  <chartFormats count="4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F36FF40B-EF90-44F6-ACAE-7198B1081666}" cache="NativeTimeline_Data_Contrato" caption="Data Contrato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Q19"/>
  <sheetViews>
    <sheetView tabSelected="1" zoomScale="80" zoomScaleNormal="80" workbookViewId="0">
      <selection activeCell="R15" sqref="R15"/>
    </sheetView>
  </sheetViews>
  <sheetFormatPr defaultRowHeight="15" x14ac:dyDescent="0.25"/>
  <cols>
    <col min="8" max="8" width="22.140625" customWidth="1"/>
    <col min="17" max="17" width="27" customWidth="1"/>
  </cols>
  <sheetData>
    <row r="1" spans="1:17" ht="27" thickBot="1" x14ac:dyDescent="0.45">
      <c r="A1" s="11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</row>
    <row r="2" spans="1:17" x14ac:dyDescent="0.25">
      <c r="A2" s="14"/>
      <c r="B2" s="15"/>
      <c r="C2" s="15"/>
      <c r="D2" s="15"/>
      <c r="E2" s="15"/>
      <c r="F2" s="15"/>
      <c r="G2" s="16"/>
      <c r="H2" s="10" t="s">
        <v>45</v>
      </c>
      <c r="I2" s="14"/>
      <c r="J2" s="15"/>
      <c r="K2" s="15"/>
      <c r="L2" s="15"/>
      <c r="M2" s="15"/>
      <c r="N2" s="15"/>
      <c r="O2" s="15"/>
      <c r="P2" s="16"/>
      <c r="Q2" s="10" t="s">
        <v>49</v>
      </c>
    </row>
    <row r="3" spans="1:17" x14ac:dyDescent="0.25">
      <c r="A3" s="17"/>
      <c r="B3" s="18"/>
      <c r="C3" s="18"/>
      <c r="D3" s="18"/>
      <c r="E3" s="18"/>
      <c r="F3" s="18"/>
      <c r="G3" s="19"/>
      <c r="H3" s="23">
        <f>GETPIVOTDATA("Soma de Peso (Kg)",'Tabelas Dinamicas'!$D$10)</f>
        <v>3043</v>
      </c>
      <c r="I3" s="17"/>
      <c r="J3" s="18"/>
      <c r="K3" s="18"/>
      <c r="L3" s="18"/>
      <c r="M3" s="18"/>
      <c r="N3" s="18"/>
      <c r="O3" s="18"/>
      <c r="P3" s="19"/>
      <c r="Q3" s="25">
        <f>GETPIVOTDATA("Valor do Contrato",'Tabelas Dinamicas'!$A$10)</f>
        <v>25657.207243807243</v>
      </c>
    </row>
    <row r="4" spans="1:17" x14ac:dyDescent="0.25">
      <c r="A4" s="17"/>
      <c r="B4" s="18"/>
      <c r="C4" s="18"/>
      <c r="D4" s="18"/>
      <c r="E4" s="18"/>
      <c r="F4" s="18"/>
      <c r="G4" s="19"/>
      <c r="H4" s="23"/>
      <c r="I4" s="17"/>
      <c r="J4" s="18"/>
      <c r="K4" s="18"/>
      <c r="L4" s="18"/>
      <c r="M4" s="18"/>
      <c r="N4" s="18"/>
      <c r="O4" s="18"/>
      <c r="P4" s="19"/>
      <c r="Q4" s="25"/>
    </row>
    <row r="5" spans="1:17" x14ac:dyDescent="0.25">
      <c r="A5" s="17"/>
      <c r="B5" s="18"/>
      <c r="C5" s="18"/>
      <c r="D5" s="18"/>
      <c r="E5" s="18"/>
      <c r="F5" s="18"/>
      <c r="G5" s="19"/>
      <c r="H5" s="23"/>
      <c r="I5" s="17"/>
      <c r="J5" s="18"/>
      <c r="K5" s="18"/>
      <c r="L5" s="18"/>
      <c r="M5" s="18"/>
      <c r="N5" s="18"/>
      <c r="O5" s="18"/>
      <c r="P5" s="19"/>
      <c r="Q5" s="25"/>
    </row>
    <row r="6" spans="1:17" x14ac:dyDescent="0.25">
      <c r="A6" s="17"/>
      <c r="B6" s="18"/>
      <c r="C6" s="18"/>
      <c r="D6" s="18"/>
      <c r="E6" s="18"/>
      <c r="F6" s="18"/>
      <c r="G6" s="19"/>
      <c r="H6" s="23"/>
      <c r="I6" s="17"/>
      <c r="J6" s="18"/>
      <c r="K6" s="18"/>
      <c r="L6" s="18"/>
      <c r="M6" s="18"/>
      <c r="N6" s="18"/>
      <c r="O6" s="18"/>
      <c r="P6" s="19"/>
      <c r="Q6" s="25"/>
    </row>
    <row r="7" spans="1:17" ht="15.75" thickBot="1" x14ac:dyDescent="0.3">
      <c r="A7" s="17"/>
      <c r="B7" s="18"/>
      <c r="C7" s="18"/>
      <c r="D7" s="18"/>
      <c r="E7" s="18"/>
      <c r="F7" s="18"/>
      <c r="G7" s="19"/>
      <c r="H7" s="24"/>
      <c r="I7" s="17"/>
      <c r="J7" s="18"/>
      <c r="K7" s="18"/>
      <c r="L7" s="18"/>
      <c r="M7" s="18"/>
      <c r="N7" s="18"/>
      <c r="O7" s="18"/>
      <c r="P7" s="19"/>
      <c r="Q7" s="26"/>
    </row>
    <row r="8" spans="1:17" x14ac:dyDescent="0.25">
      <c r="A8" s="17"/>
      <c r="B8" s="18"/>
      <c r="C8" s="18"/>
      <c r="D8" s="18"/>
      <c r="E8" s="18"/>
      <c r="F8" s="18"/>
      <c r="G8" s="19"/>
      <c r="H8" s="10" t="s">
        <v>47</v>
      </c>
      <c r="I8" s="17"/>
      <c r="J8" s="18"/>
      <c r="K8" s="18"/>
      <c r="L8" s="18"/>
      <c r="M8" s="18"/>
      <c r="N8" s="18"/>
      <c r="O8" s="18"/>
      <c r="P8" s="19"/>
      <c r="Q8" s="10" t="s">
        <v>50</v>
      </c>
    </row>
    <row r="9" spans="1:17" ht="15" customHeight="1" x14ac:dyDescent="0.25">
      <c r="A9" s="17"/>
      <c r="B9" s="18"/>
      <c r="C9" s="18"/>
      <c r="D9" s="18"/>
      <c r="E9" s="18"/>
      <c r="F9" s="18"/>
      <c r="G9" s="19"/>
      <c r="H9" s="23">
        <f>GETPIVOTDATA("Contagem de Destino",'Tabelas Dinamicas'!$D$10)</f>
        <v>30</v>
      </c>
      <c r="I9" s="17"/>
      <c r="J9" s="18"/>
      <c r="K9" s="18"/>
      <c r="L9" s="18"/>
      <c r="M9" s="18"/>
      <c r="N9" s="18"/>
      <c r="O9" s="18"/>
      <c r="P9" s="19"/>
      <c r="Q9" s="23">
        <f>COUNTIF(finalizadasatrasadas,"Em Aberto - Atrasada")</f>
        <v>11</v>
      </c>
    </row>
    <row r="10" spans="1:17" ht="15" customHeight="1" x14ac:dyDescent="0.25">
      <c r="A10" s="17"/>
      <c r="B10" s="18"/>
      <c r="C10" s="18"/>
      <c r="D10" s="18"/>
      <c r="E10" s="18"/>
      <c r="F10" s="18"/>
      <c r="G10" s="19"/>
      <c r="H10" s="23"/>
      <c r="I10" s="17"/>
      <c r="J10" s="18"/>
      <c r="K10" s="18"/>
      <c r="L10" s="18"/>
      <c r="M10" s="18"/>
      <c r="N10" s="18"/>
      <c r="O10" s="18"/>
      <c r="P10" s="19"/>
      <c r="Q10" s="23"/>
    </row>
    <row r="11" spans="1:17" ht="15" customHeight="1" x14ac:dyDescent="0.25">
      <c r="A11" s="17"/>
      <c r="B11" s="18"/>
      <c r="C11" s="18"/>
      <c r="D11" s="18"/>
      <c r="E11" s="18"/>
      <c r="F11" s="18"/>
      <c r="G11" s="19"/>
      <c r="H11" s="23"/>
      <c r="I11" s="17"/>
      <c r="J11" s="18"/>
      <c r="K11" s="18"/>
      <c r="L11" s="18"/>
      <c r="M11" s="18"/>
      <c r="N11" s="18"/>
      <c r="O11" s="18"/>
      <c r="P11" s="19"/>
      <c r="Q11" s="23"/>
    </row>
    <row r="12" spans="1:17" ht="15" customHeight="1" x14ac:dyDescent="0.25">
      <c r="A12" s="17"/>
      <c r="B12" s="18"/>
      <c r="C12" s="18"/>
      <c r="D12" s="18"/>
      <c r="E12" s="18"/>
      <c r="F12" s="18"/>
      <c r="G12" s="19"/>
      <c r="H12" s="23"/>
      <c r="I12" s="17"/>
      <c r="J12" s="18"/>
      <c r="K12" s="18"/>
      <c r="L12" s="18"/>
      <c r="M12" s="18"/>
      <c r="N12" s="18"/>
      <c r="O12" s="18"/>
      <c r="P12" s="19"/>
      <c r="Q12" s="23"/>
    </row>
    <row r="13" spans="1:17" ht="15.75" customHeight="1" thickBot="1" x14ac:dyDescent="0.3">
      <c r="A13" s="17"/>
      <c r="B13" s="18"/>
      <c r="C13" s="18"/>
      <c r="D13" s="18"/>
      <c r="E13" s="18"/>
      <c r="F13" s="18"/>
      <c r="G13" s="19"/>
      <c r="H13" s="24"/>
      <c r="I13" s="17"/>
      <c r="J13" s="18"/>
      <c r="K13" s="18"/>
      <c r="L13" s="18"/>
      <c r="M13" s="18"/>
      <c r="N13" s="18"/>
      <c r="O13" s="18"/>
      <c r="P13" s="19"/>
      <c r="Q13" s="24"/>
    </row>
    <row r="14" spans="1:17" x14ac:dyDescent="0.25">
      <c r="A14" s="17"/>
      <c r="B14" s="18"/>
      <c r="C14" s="18"/>
      <c r="D14" s="18"/>
      <c r="E14" s="18"/>
      <c r="F14" s="18"/>
      <c r="G14" s="19"/>
      <c r="H14" s="10" t="s">
        <v>48</v>
      </c>
      <c r="I14" s="17"/>
      <c r="J14" s="18"/>
      <c r="K14" s="18"/>
      <c r="L14" s="18"/>
      <c r="M14" s="18"/>
      <c r="N14" s="18"/>
      <c r="O14" s="18"/>
      <c r="P14" s="19"/>
      <c r="Q14" s="10" t="s">
        <v>51</v>
      </c>
    </row>
    <row r="15" spans="1:17" x14ac:dyDescent="0.25">
      <c r="A15" s="17"/>
      <c r="B15" s="18"/>
      <c r="C15" s="18"/>
      <c r="D15" s="18"/>
      <c r="E15" s="18"/>
      <c r="F15" s="18"/>
      <c r="G15" s="19"/>
      <c r="H15" s="23">
        <f>H3/H9</f>
        <v>101.43333333333334</v>
      </c>
      <c r="I15" s="17"/>
      <c r="J15" s="18"/>
      <c r="K15" s="18"/>
      <c r="L15" s="18"/>
      <c r="M15" s="18"/>
      <c r="N15" s="18"/>
      <c r="O15" s="18"/>
      <c r="P15" s="19"/>
      <c r="Q15" s="23">
        <f>COUNTIF(SituacaoChegada,"Em Aberto - Atrasada")</f>
        <v>11</v>
      </c>
    </row>
    <row r="16" spans="1:17" x14ac:dyDescent="0.25">
      <c r="A16" s="17"/>
      <c r="B16" s="18"/>
      <c r="C16" s="18"/>
      <c r="D16" s="18"/>
      <c r="E16" s="18"/>
      <c r="F16" s="18"/>
      <c r="G16" s="19"/>
      <c r="H16" s="23"/>
      <c r="I16" s="17"/>
      <c r="J16" s="18"/>
      <c r="K16" s="18"/>
      <c r="L16" s="18"/>
      <c r="M16" s="18"/>
      <c r="N16" s="18"/>
      <c r="O16" s="18"/>
      <c r="P16" s="19"/>
      <c r="Q16" s="23"/>
    </row>
    <row r="17" spans="1:17" x14ac:dyDescent="0.25">
      <c r="A17" s="17"/>
      <c r="B17" s="18"/>
      <c r="C17" s="18"/>
      <c r="D17" s="18"/>
      <c r="E17" s="18"/>
      <c r="F17" s="18"/>
      <c r="G17" s="19"/>
      <c r="H17" s="23"/>
      <c r="I17" s="17"/>
      <c r="J17" s="18"/>
      <c r="K17" s="18"/>
      <c r="L17" s="18"/>
      <c r="M17" s="18"/>
      <c r="N17" s="18"/>
      <c r="O17" s="18"/>
      <c r="P17" s="19"/>
      <c r="Q17" s="23"/>
    </row>
    <row r="18" spans="1:17" x14ac:dyDescent="0.25">
      <c r="A18" s="17"/>
      <c r="B18" s="18"/>
      <c r="C18" s="18"/>
      <c r="D18" s="18"/>
      <c r="E18" s="18"/>
      <c r="F18" s="18"/>
      <c r="G18" s="19"/>
      <c r="H18" s="23"/>
      <c r="I18" s="17"/>
      <c r="J18" s="18"/>
      <c r="K18" s="18"/>
      <c r="L18" s="18"/>
      <c r="M18" s="18"/>
      <c r="N18" s="18"/>
      <c r="O18" s="18"/>
      <c r="P18" s="19"/>
      <c r="Q18" s="23"/>
    </row>
    <row r="19" spans="1:17" ht="15.75" thickBot="1" x14ac:dyDescent="0.3">
      <c r="A19" s="20"/>
      <c r="B19" s="21"/>
      <c r="C19" s="21"/>
      <c r="D19" s="21"/>
      <c r="E19" s="21"/>
      <c r="F19" s="21"/>
      <c r="G19" s="22"/>
      <c r="H19" s="24"/>
      <c r="I19" s="20"/>
      <c r="J19" s="21"/>
      <c r="K19" s="21"/>
      <c r="L19" s="21"/>
      <c r="M19" s="21"/>
      <c r="N19" s="21"/>
      <c r="O19" s="21"/>
      <c r="P19" s="22"/>
      <c r="Q19" s="24"/>
    </row>
  </sheetData>
  <mergeCells count="9">
    <mergeCell ref="A1:Q1"/>
    <mergeCell ref="A2:G19"/>
    <mergeCell ref="I2:P19"/>
    <mergeCell ref="H3:H7"/>
    <mergeCell ref="H9:H13"/>
    <mergeCell ref="H15:H19"/>
    <mergeCell ref="Q3:Q7"/>
    <mergeCell ref="Q9:Q13"/>
    <mergeCell ref="Q15:Q1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workbookViewId="0">
      <selection activeCell="A23" sqref="A23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1.28515625" style="6" customWidth="1"/>
    <col min="4" max="4" width="19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  <c r="H11"/>
      <c r="I11"/>
      <c r="J11"/>
    </row>
    <row r="12" spans="1:10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  <c r="H12"/>
      <c r="I12"/>
      <c r="J12"/>
    </row>
    <row r="13" spans="1:10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  <c r="H13"/>
      <c r="I13"/>
      <c r="J13"/>
    </row>
    <row r="14" spans="1:10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  <c r="H14"/>
      <c r="I14"/>
      <c r="J14"/>
    </row>
    <row r="15" spans="1:10" x14ac:dyDescent="0.25">
      <c r="A15"/>
      <c r="B15"/>
      <c r="D15" s="6" t="s">
        <v>20</v>
      </c>
      <c r="E15" s="9">
        <v>76</v>
      </c>
      <c r="F15" s="9">
        <v>3</v>
      </c>
      <c r="G15"/>
      <c r="H15"/>
      <c r="I15"/>
      <c r="J15"/>
    </row>
    <row r="16" spans="1:10" x14ac:dyDescent="0.25">
      <c r="A16"/>
      <c r="B16"/>
      <c r="D16" s="6" t="s">
        <v>35</v>
      </c>
      <c r="E16" s="9">
        <v>1270</v>
      </c>
      <c r="F16" s="9">
        <v>3</v>
      </c>
      <c r="G16"/>
      <c r="H16"/>
    </row>
    <row r="17" spans="1:8" x14ac:dyDescent="0.25">
      <c r="A17"/>
      <c r="B17"/>
      <c r="D17" s="6" t="s">
        <v>5</v>
      </c>
      <c r="E17" s="9">
        <v>39</v>
      </c>
      <c r="F17" s="9">
        <v>3</v>
      </c>
      <c r="G17"/>
      <c r="H17"/>
    </row>
    <row r="18" spans="1:8" x14ac:dyDescent="0.25">
      <c r="A18"/>
      <c r="B18"/>
      <c r="D18" s="6" t="s">
        <v>33</v>
      </c>
      <c r="E18" s="9">
        <v>23</v>
      </c>
      <c r="F18" s="9">
        <v>1</v>
      </c>
      <c r="G18"/>
      <c r="H18"/>
    </row>
    <row r="19" spans="1:8" x14ac:dyDescent="0.25">
      <c r="A19"/>
      <c r="B19"/>
      <c r="D19" s="6" t="s">
        <v>42</v>
      </c>
      <c r="E19" s="9">
        <v>3043</v>
      </c>
      <c r="F19" s="9">
        <v>30</v>
      </c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topLeftCell="B1" zoomScaleNormal="100" workbookViewId="0">
      <selection activeCell="M1" sqref="M1:M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Tabelas Dinamicas</vt:lpstr>
      <vt:lpstr>Controle de Entregas</vt:lpstr>
      <vt:lpstr>finalizadasatrasadas</vt:lpstr>
      <vt:lpstr>OrigemDinamica</vt:lpstr>
      <vt:lpstr>SituacaoChegada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Gottardi</cp:lastModifiedBy>
  <dcterms:created xsi:type="dcterms:W3CDTF">2020-01-28T18:38:11Z</dcterms:created>
  <dcterms:modified xsi:type="dcterms:W3CDTF">2021-02-05T00:18:01Z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