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1"/>
  <workbookPr defaultThemeVersion="166925"/>
  <mc:AlternateContent xmlns:mc="http://schemas.openxmlformats.org/markup-compatibility/2006">
    <mc:Choice Requires="x15">
      <x15ac:absPath xmlns:x15ac="http://schemas.microsoft.com/office/spreadsheetml/2010/11/ac" url="C:\Users\saura\Downloads\"/>
    </mc:Choice>
  </mc:AlternateContent>
  <xr:revisionPtr revIDLastSave="0" documentId="13_ncr:1_{9FE0DDED-6690-48BF-9FF8-D7BE02FC0E23}" xr6:coauthVersionLast="47" xr6:coauthVersionMax="47" xr10:uidLastSave="{00000000-0000-0000-0000-000000000000}"/>
  <bookViews>
    <workbookView xWindow="-108" yWindow="-108" windowWidth="23256" windowHeight="12456" firstSheet="9"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B12" i="10"/>
  <c r="E4" i="16"/>
  <c r="E5" i="14"/>
  <c r="F6" i="13"/>
  <c r="F7" i="13"/>
  <c r="E6" i="14"/>
  <c r="E4" i="14"/>
  <c r="F5" i="13"/>
  <c r="F4" i="13"/>
  <c r="F12" i="13"/>
  <c r="F11" i="13"/>
  <c r="E5" i="16"/>
  <c r="F10" i="13"/>
  <c r="B11" i="10"/>
  <c r="E6" i="16"/>
  <c r="F9" i="13"/>
  <c r="B6" i="9"/>
  <c r="F8" i="13"/>
  <c r="E7" i="7"/>
  <c r="D7" i="7"/>
  <c r="C7" i="7"/>
  <c r="B7" i="7"/>
  <c r="A7" i="7"/>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<sst xmlns="http://schemas.openxmlformats.org/spreadsheetml/2006/main" count="19219" uniqueCount="1569">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</sst>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25F4CD01-A156-40ED-AF63-D6AA78C9C35D}" type="CELLRANGE">
                      <a:rPr lang="en-US"/>
                      <a:pPr/>
                      <a:t>[CELLRANGE]</a:t>
                    </a:fld>
                    <a:r>
                      <a:rPr lang="en-US" baseline="0"/>
                      <a:t>, </a:t>
                    </a:r>
                    <a:fld id="{E725B310-0D01-4EAE-8311-5DDA665CA25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2126D3E5-B4F6-49CE-AAB0-ED8DAD6AFC44}" type="CELLRANGE">
                      <a:rPr lang="en-US"/>
                      <a:pPr/>
                      <a:t>[CELLRANGE]</a:t>
                    </a:fld>
                    <a:r>
                      <a:rPr lang="en-US" baseline="0"/>
                      <a:t>, </a:t>
                    </a:r>
                    <a:fld id="{1D6F2E49-905F-41A3-8206-5E6B82CF293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7F7BD403-E501-4355-B9F6-4F15F098D0C5}" type="CELLRANGE">
                      <a:rPr lang="en-US"/>
                      <a:pPr/>
                      <a:t>[CELLRANGE]</a:t>
                    </a:fld>
                    <a:r>
                      <a:rPr lang="en-US" baseline="0"/>
                      <a:t>, </a:t>
                    </a:r>
                    <a:fld id="{3997E4D9-F132-49DC-BEC1-2E84033AEA99}"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368B1B62-E274-458C-9587-0C4A3DDEF2FE}" type="CELLRANGE">
                      <a:rPr lang="en-US"/>
                      <a:pPr/>
                      <a:t>[CELLRANGE]</a:t>
                    </a:fld>
                    <a:r>
                      <a:rPr lang="en-US" baseline="0"/>
                      <a:t>, </a:t>
                    </a:r>
                    <a:fld id="{F0AB9B5C-789C-421E-8263-774F100A3AD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35CCCEC8-94D0-4246-A889-FBC30B39D8B5}" type="CELLRANGE">
                      <a:rPr lang="en-US"/>
                      <a:pPr/>
                      <a:t>[CELLRANGE]</a:t>
                    </a:fld>
                    <a:r>
                      <a:rPr lang="en-US" baseline="0"/>
                      <a:t>, </a:t>
                    </a:r>
                    <a:fld id="{25781008-DAA3-4D87-A4AE-57FE0F031F7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B6C044AA-5191-4C35-964E-1BD8B77D3A71}" type="CELLRANGE">
                      <a:rPr lang="en-US"/>
                      <a:pPr/>
                      <a:t>[CELLRANGE]</a:t>
                    </a:fld>
                    <a:r>
                      <a:rPr lang="en-US" baseline="0"/>
                      <a:t>, </a:t>
                    </a:r>
                    <a:fld id="{4BAA01E6-4443-4D51-857E-E621DA06E56F}"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7969041"/>
          <a:chOff x="1752600" y="190500"/>
          <a:chExt cx="13468350" cy="7776000"/>
        </a:xfrm>
        <a:solidFill>
          <a:schemeClr val="accent1">
            <a:lumMod val="20000"/>
            <a:lumOff val="80000"/>
          </a:schemeClr>
        </a:solidFill>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a:grpFill/>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a:grpFill/>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grp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grpFill/>
          <a:ln w="12700">
            <a:solidFill>
              <a:schemeClr val="accent5">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19921875" bestFit="1" customWidth="1"/>
    <col min="2" max="2" width="22.5" bestFit="1" customWidth="1"/>
    <col min="3" max="3" width="13.796875" bestFit="1" customWidth="1"/>
    <col min="4" max="4" width="15.5" bestFit="1" customWidth="1"/>
    <col min="5" max="5" width="12.296875" bestFit="1" customWidth="1"/>
  </cols>
  <sheetData>
    <row r="3" spans="1:5" x14ac:dyDescent="0.3">
      <c r="A3" t="s">
        <v>1554</v>
      </c>
      <c r="B3" t="s">
        <v>1555</v>
      </c>
      <c r="C3" t="s">
        <v>1556</v>
      </c>
    </row>
    <row r="4" spans="1:5" x14ac:dyDescent="0.3">
      <c r="A4">
        <v>1470</v>
      </c>
      <c r="B4">
        <v>237</v>
      </c>
      <c r="C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x14ac:dyDescent="0.3"/>
  <cols>
    <col min="1" max="1" width="23.796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x14ac:dyDescent="0.3"/>
  <cols>
    <col min="1" max="1" width="16.296875" bestFit="1" customWidth="1"/>
    <col min="2" max="3" width="22.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19921875" bestFit="1" customWidth="1"/>
    <col min="2" max="2" width="23.5" bestFit="1" customWidth="1"/>
    <col min="5" max="5" width="23.19921875" bestFit="1" customWidth="1"/>
  </cols>
  <sheetData>
    <row r="3" spans="1:6" x14ac:dyDescent="0.3">
      <c r="A3" s="6" t="s">
        <v>1565</v>
      </c>
      <c r="B3" t="s">
        <v>1567</v>
      </c>
      <c r="E3" t="s">
        <v>9</v>
      </c>
      <c r="F3" t="s">
        <v>0</v>
      </c>
    </row>
    <row r="4" spans="1:6" x14ac:dyDescent="0.3">
      <c r="A4" s="7" t="s">
        <v>83</v>
      </c>
      <c r="B4">
        <v>131</v>
      </c>
      <c r="E4" t="str">
        <f>A4</f>
        <v>Healthcare Representative</v>
      </c>
      <c r="F4">
        <f>GETPIVOTDATA("CF_attrition count",$A$3,"Job Role","Healthcare Representative")</f>
        <v>131</v>
      </c>
    </row>
    <row r="5" spans="1:6" x14ac:dyDescent="0.3">
      <c r="A5" s="7" t="s">
        <v>163</v>
      </c>
      <c r="B5">
        <v>52</v>
      </c>
      <c r="E5" t="str">
        <f t="shared" ref="E5:E12" si="0">A5</f>
        <v>Human Resources</v>
      </c>
      <c r="F5">
        <f>GETPIVOTDATA("CF_attrition count",$A$3,"Job Role","Human Resources")</f>
        <v>52</v>
      </c>
    </row>
    <row r="6" spans="1:6" x14ac:dyDescent="0.3">
      <c r="A6" s="7" t="s">
        <v>68</v>
      </c>
      <c r="B6">
        <v>259</v>
      </c>
      <c r="E6" t="str">
        <f t="shared" si="0"/>
        <v>Laboratory Technician</v>
      </c>
      <c r="F6">
        <f>GETPIVOTDATA("CF_attrition count",$A$3,"Job Role","Laboratory Technician")</f>
        <v>259</v>
      </c>
    </row>
    <row r="7" spans="1:6" x14ac:dyDescent="0.3">
      <c r="A7" s="7" t="s">
        <v>95</v>
      </c>
      <c r="B7">
        <v>102</v>
      </c>
      <c r="E7" t="str">
        <f t="shared" si="0"/>
        <v>Manager</v>
      </c>
      <c r="F7">
        <f>GETPIVOTDATA("CF_attrition count",$A$3,"Job Role","Manager")</f>
        <v>102</v>
      </c>
    </row>
    <row r="8" spans="1:6" x14ac:dyDescent="0.3">
      <c r="A8" s="7" t="s">
        <v>81</v>
      </c>
      <c r="B8">
        <v>145</v>
      </c>
      <c r="E8" t="str">
        <f t="shared" si="0"/>
        <v>Manufacturing Director</v>
      </c>
      <c r="F8">
        <f>GETPIVOTDATA("CF_attrition count",$A$3,"Job Role","Manufacturing Director")</f>
        <v>145</v>
      </c>
    </row>
    <row r="9" spans="1:6" x14ac:dyDescent="0.3">
      <c r="A9" s="7" t="s">
        <v>101</v>
      </c>
      <c r="B9">
        <v>80</v>
      </c>
      <c r="E9" t="str">
        <f t="shared" si="0"/>
        <v>Research Director</v>
      </c>
      <c r="F9">
        <f>GETPIVOTDATA("CF_attrition count",$A$3,"Job Role","Research Director")</f>
        <v>80</v>
      </c>
    </row>
    <row r="10" spans="1:6" x14ac:dyDescent="0.3">
      <c r="A10" s="7" t="s">
        <v>63</v>
      </c>
      <c r="B10">
        <v>292</v>
      </c>
      <c r="E10" t="str">
        <f t="shared" si="0"/>
        <v>Research Scientist</v>
      </c>
      <c r="F10">
        <f>GETPIVOTDATA("CF_attrition count",$A$3,"Job Role","Research Scientist")</f>
        <v>292</v>
      </c>
    </row>
    <row r="11" spans="1:6" x14ac:dyDescent="0.3">
      <c r="A11" s="7" t="s">
        <v>52</v>
      </c>
      <c r="B11">
        <v>326</v>
      </c>
      <c r="E11" t="str">
        <f t="shared" si="0"/>
        <v>Sales Executive</v>
      </c>
      <c r="F11">
        <f>GETPIVOTDATA("CF_attrition count",$A$3,"Job Role","Sales Executive")</f>
        <v>326</v>
      </c>
    </row>
    <row r="12" spans="1:6" x14ac:dyDescent="0.3">
      <c r="A12" s="7" t="s">
        <v>99</v>
      </c>
      <c r="B12">
        <v>83</v>
      </c>
      <c r="E12" t="str">
        <f t="shared" si="0"/>
        <v>Sales Representative</v>
      </c>
      <c r="F12">
        <f>GETPIVOTDATA("CF_attrition count",$A$3,"Job Role","Sales Representative")</f>
        <v>83</v>
      </c>
    </row>
    <row r="13" spans="1:6" x14ac:dyDescent="0.3">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x14ac:dyDescent="0.3"/>
  <cols>
    <col min="1" max="1" width="13" bestFit="1" customWidth="1"/>
    <col min="2" max="2" width="22.5" bestFit="1" customWidth="1"/>
    <col min="4" max="4" width="11" bestFit="1" customWidth="1"/>
  </cols>
  <sheetData>
    <row r="3" spans="1:6" x14ac:dyDescent="0.3">
      <c r="A3" s="6" t="s">
        <v>1565</v>
      </c>
      <c r="B3" t="s">
        <v>1555</v>
      </c>
      <c r="D3" t="s">
        <v>4</v>
      </c>
      <c r="E3" t="s">
        <v>0</v>
      </c>
      <c r="F3" t="s">
        <v>1568</v>
      </c>
    </row>
    <row r="4" spans="1:6" x14ac:dyDescent="0.3">
      <c r="A4" s="7" t="s">
        <v>161</v>
      </c>
      <c r="B4">
        <v>12</v>
      </c>
      <c r="D4" t="str">
        <f>A4</f>
        <v>HR</v>
      </c>
      <c r="E4">
        <f>GETPIVOTDATA("CF_attrition count",$A$3,"Department",A4)</f>
        <v>12</v>
      </c>
      <c r="F4" s="3">
        <f>E4/GETPIVOTDATA("CF_attrition count",$A$3)</f>
        <v>5.0632911392405063E-2</v>
      </c>
    </row>
    <row r="5" spans="1:6" x14ac:dyDescent="0.3">
      <c r="A5" s="7" t="s">
        <v>60</v>
      </c>
      <c r="B5">
        <v>133</v>
      </c>
      <c r="D5" t="str">
        <f t="shared" ref="D5:D6" si="0">A5</f>
        <v>R&amp;D</v>
      </c>
      <c r="E5">
        <f t="shared" ref="E5:E6" si="1">GETPIVOTDATA("CF_attrition count",$A$3,"Department",A5)</f>
        <v>133</v>
      </c>
      <c r="F5" s="3">
        <f>E5/GETPIVOTDATA("CF_attrition count",$A$3)</f>
        <v>0.56118143459915615</v>
      </c>
    </row>
    <row r="6" spans="1:6" x14ac:dyDescent="0.3">
      <c r="A6" s="7" t="s">
        <v>48</v>
      </c>
      <c r="B6">
        <v>92</v>
      </c>
      <c r="D6" t="str">
        <f t="shared" si="0"/>
        <v>Sales</v>
      </c>
      <c r="E6">
        <f t="shared" si="1"/>
        <v>92</v>
      </c>
      <c r="F6" s="3">
        <f>E6/GETPIVOTDATA("CF_attrition count",$A$3)</f>
        <v>0.3881856540084388</v>
      </c>
    </row>
    <row r="7" spans="1:6" x14ac:dyDescent="0.3">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3" bestFit="1" customWidth="1"/>
    <col min="2" max="2" width="23.5" bestFit="1" customWidth="1"/>
    <col min="3" max="3" width="19.19921875" bestFit="1" customWidth="1"/>
  </cols>
  <sheetData>
    <row r="3" spans="1:2" x14ac:dyDescent="0.3">
      <c r="A3" s="6" t="s">
        <v>1565</v>
      </c>
      <c r="B3" t="s">
        <v>1567</v>
      </c>
    </row>
    <row r="4" spans="1:2" x14ac:dyDescent="0.3">
      <c r="A4" s="7" t="s">
        <v>69</v>
      </c>
      <c r="B4">
        <v>554</v>
      </c>
    </row>
    <row r="5" spans="1:2" x14ac:dyDescent="0.3">
      <c r="A5" s="7" t="s">
        <v>46</v>
      </c>
      <c r="B5">
        <v>505</v>
      </c>
    </row>
    <row r="6" spans="1:2" x14ac:dyDescent="0.3">
      <c r="A6" s="7" t="s">
        <v>58</v>
      </c>
      <c r="B6">
        <v>245</v>
      </c>
    </row>
    <row r="7" spans="1:2" x14ac:dyDescent="0.3">
      <c r="A7" s="7" t="s">
        <v>92</v>
      </c>
      <c r="B7">
        <v>97</v>
      </c>
    </row>
    <row r="8" spans="1:2" x14ac:dyDescent="0.3">
      <c r="A8" s="7" t="s">
        <v>75</v>
      </c>
      <c r="B8">
        <v>69</v>
      </c>
    </row>
    <row r="9" spans="1:2" x14ac:dyDescent="0.3">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3" bestFit="1" customWidth="1"/>
    <col min="2" max="2" width="23.5" bestFit="1" customWidth="1"/>
    <col min="4" max="4" width="12.796875" bestFit="1" customWidth="1"/>
  </cols>
  <sheetData>
    <row r="3" spans="1:5" x14ac:dyDescent="0.3">
      <c r="A3" s="6" t="s">
        <v>1565</v>
      </c>
      <c r="B3" t="s">
        <v>1567</v>
      </c>
      <c r="D3" t="s">
        <v>10</v>
      </c>
      <c r="E3" t="s">
        <v>0</v>
      </c>
    </row>
    <row r="4" spans="1:5" x14ac:dyDescent="0.3">
      <c r="A4" s="7" t="s">
        <v>79</v>
      </c>
      <c r="B4">
        <v>327</v>
      </c>
      <c r="D4" t="str">
        <f>A4</f>
        <v>Divorced</v>
      </c>
      <c r="E4">
        <f>GETPIVOTDATA("CF_attrition count",$A$3,"Marital Status",A4)</f>
        <v>327</v>
      </c>
    </row>
    <row r="5" spans="1:5" x14ac:dyDescent="0.3">
      <c r="A5" s="7" t="s">
        <v>53</v>
      </c>
      <c r="B5">
        <v>470</v>
      </c>
      <c r="D5" t="str">
        <f t="shared" ref="D5:D6" si="0">A5</f>
        <v>Single</v>
      </c>
      <c r="E5">
        <f t="shared" ref="E5:E6" si="1">GETPIVOTDATA("CF_attrition count",$A$3,"Marital Status",A5)</f>
        <v>470</v>
      </c>
    </row>
    <row r="6" spans="1:5" x14ac:dyDescent="0.3">
      <c r="A6" s="7" t="s">
        <v>64</v>
      </c>
      <c r="B6">
        <v>673</v>
      </c>
      <c r="D6" t="str">
        <f t="shared" si="0"/>
        <v>Married</v>
      </c>
      <c r="E6">
        <f t="shared" si="1"/>
        <v>673</v>
      </c>
    </row>
    <row r="7" spans="1:5" x14ac:dyDescent="0.3">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Normal="100" workbookViewId="0">
      <selection activeCell="A29" sqref="A29"/>
    </sheetView>
  </sheetViews>
  <sheetFormatPr defaultColWidth="11.19921875"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Saurav Singh</cp:lastModifiedBy>
  <dcterms:created xsi:type="dcterms:W3CDTF">2022-12-29T16:02:46Z</dcterms:created>
  <dcterms:modified xsi:type="dcterms:W3CDTF">2024-10-06T11:54:39Z</dcterms:modified>
</cp:coreProperties>
</file>