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ura\Documents\Practicals\Probability Practicals\Practical 8 Karl's Pearson\"/>
    </mc:Choice>
  </mc:AlternateContent>
  <bookViews>
    <workbookView xWindow="0" yWindow="0" windowWidth="16380" windowHeight="8190" tabRatio="208"/>
  </bookViews>
  <sheets>
    <sheet name="Sheet1" sheetId="1" r:id="rId1"/>
  </sheets>
  <calcPr calcId="162913" iterateDelta="1E-4"/>
</workbook>
</file>

<file path=xl/calcChain.xml><?xml version="1.0" encoding="utf-8"?>
<calcChain xmlns="http://schemas.openxmlformats.org/spreadsheetml/2006/main">
  <c r="H39" i="1" l="1"/>
  <c r="L37" i="1"/>
  <c r="J37" i="1"/>
  <c r="I37" i="1"/>
  <c r="K37" i="1" s="1"/>
  <c r="G37" i="1"/>
  <c r="F37" i="1"/>
  <c r="E37" i="1"/>
  <c r="K36" i="1"/>
  <c r="J36" i="1"/>
  <c r="I36" i="1"/>
  <c r="L36" i="1" s="1"/>
  <c r="G36" i="1"/>
  <c r="F36" i="1"/>
  <c r="E36" i="1"/>
  <c r="L35" i="1"/>
  <c r="J35" i="1"/>
  <c r="I35" i="1"/>
  <c r="K35" i="1" s="1"/>
  <c r="G35" i="1"/>
  <c r="F35" i="1"/>
  <c r="E35" i="1"/>
  <c r="J34" i="1"/>
  <c r="I34" i="1"/>
  <c r="L34" i="1" s="1"/>
  <c r="G34" i="1"/>
  <c r="F34" i="1"/>
  <c r="E34" i="1"/>
  <c r="L33" i="1"/>
  <c r="J33" i="1"/>
  <c r="I33" i="1"/>
  <c r="K33" i="1" s="1"/>
  <c r="G33" i="1"/>
  <c r="F33" i="1"/>
  <c r="E33" i="1"/>
  <c r="K32" i="1"/>
  <c r="J32" i="1"/>
  <c r="I32" i="1"/>
  <c r="L32" i="1" s="1"/>
  <c r="G32" i="1"/>
  <c r="F32" i="1"/>
  <c r="E32" i="1"/>
  <c r="J31" i="1"/>
  <c r="I31" i="1"/>
  <c r="K31" i="1" s="1"/>
  <c r="H31" i="1"/>
  <c r="L31" i="1" s="1"/>
  <c r="G31" i="1"/>
  <c r="F31" i="1"/>
  <c r="E31" i="1"/>
  <c r="J30" i="1"/>
  <c r="I30" i="1"/>
  <c r="L30" i="1" s="1"/>
  <c r="G30" i="1"/>
  <c r="F30" i="1"/>
  <c r="E30" i="1"/>
  <c r="J29" i="1"/>
  <c r="I29" i="1"/>
  <c r="L29" i="1" s="1"/>
  <c r="G29" i="1"/>
  <c r="F29" i="1"/>
  <c r="E29" i="1"/>
  <c r="L28" i="1"/>
  <c r="J28" i="1"/>
  <c r="I28" i="1"/>
  <c r="K28" i="1" s="1"/>
  <c r="G28" i="1"/>
  <c r="F28" i="1"/>
  <c r="E28" i="1"/>
  <c r="K27" i="1"/>
  <c r="I27" i="1"/>
  <c r="H27" i="1"/>
  <c r="J27" i="1" s="1"/>
  <c r="G27" i="1"/>
  <c r="F27" i="1"/>
  <c r="E27" i="1"/>
  <c r="K26" i="1"/>
  <c r="J26" i="1"/>
  <c r="I26" i="1"/>
  <c r="L26" i="1" s="1"/>
  <c r="G26" i="1"/>
  <c r="F26" i="1"/>
  <c r="E26" i="1"/>
  <c r="J25" i="1"/>
  <c r="I25" i="1"/>
  <c r="K25" i="1" s="1"/>
  <c r="H25" i="1"/>
  <c r="L25" i="1" s="1"/>
  <c r="G25" i="1"/>
  <c r="F25" i="1"/>
  <c r="E25" i="1"/>
  <c r="J24" i="1"/>
  <c r="I24" i="1"/>
  <c r="K24" i="1" s="1"/>
  <c r="H24" i="1"/>
  <c r="L24" i="1" s="1"/>
  <c r="G24" i="1"/>
  <c r="F24" i="1"/>
  <c r="E24" i="1"/>
  <c r="J23" i="1"/>
  <c r="I23" i="1"/>
  <c r="K23" i="1" s="1"/>
  <c r="H23" i="1"/>
  <c r="L23" i="1" s="1"/>
  <c r="G23" i="1"/>
  <c r="F23" i="1"/>
  <c r="E23" i="1"/>
  <c r="J22" i="1"/>
  <c r="I22" i="1"/>
  <c r="K22" i="1" s="1"/>
  <c r="H22" i="1"/>
  <c r="L22" i="1" s="1"/>
  <c r="G22" i="1"/>
  <c r="F22" i="1"/>
  <c r="E22" i="1"/>
  <c r="J21" i="1"/>
  <c r="I21" i="1"/>
  <c r="K21" i="1" s="1"/>
  <c r="H21" i="1"/>
  <c r="L21" i="1" s="1"/>
  <c r="G21" i="1"/>
  <c r="F21" i="1"/>
  <c r="E21" i="1"/>
  <c r="J20" i="1"/>
  <c r="I20" i="1"/>
  <c r="K20" i="1" s="1"/>
  <c r="H20" i="1"/>
  <c r="L20" i="1" s="1"/>
  <c r="G20" i="1"/>
  <c r="F20" i="1"/>
  <c r="E20" i="1"/>
  <c r="J19" i="1"/>
  <c r="I19" i="1"/>
  <c r="K19" i="1" s="1"/>
  <c r="H19" i="1"/>
  <c r="L19" i="1" s="1"/>
  <c r="G19" i="1"/>
  <c r="F19" i="1"/>
  <c r="E19" i="1"/>
  <c r="J18" i="1"/>
  <c r="I18" i="1"/>
  <c r="K18" i="1" s="1"/>
  <c r="H18" i="1"/>
  <c r="L18" i="1" s="1"/>
  <c r="G18" i="1"/>
  <c r="F18" i="1"/>
  <c r="E18" i="1"/>
  <c r="J17" i="1"/>
  <c r="I17" i="1"/>
  <c r="K17" i="1" s="1"/>
  <c r="H17" i="1"/>
  <c r="L17" i="1" s="1"/>
  <c r="G17" i="1"/>
  <c r="F17" i="1"/>
  <c r="E17" i="1"/>
  <c r="J16" i="1"/>
  <c r="I16" i="1"/>
  <c r="K16" i="1" s="1"/>
  <c r="H16" i="1"/>
  <c r="L16" i="1" s="1"/>
  <c r="G16" i="1"/>
  <c r="F16" i="1"/>
  <c r="E16" i="1"/>
  <c r="J15" i="1"/>
  <c r="I15" i="1"/>
  <c r="K15" i="1" s="1"/>
  <c r="H15" i="1"/>
  <c r="L15" i="1" s="1"/>
  <c r="G15" i="1"/>
  <c r="F15" i="1"/>
  <c r="E15" i="1"/>
  <c r="J14" i="1"/>
  <c r="I14" i="1"/>
  <c r="K14" i="1" s="1"/>
  <c r="H14" i="1"/>
  <c r="L14" i="1" s="1"/>
  <c r="G14" i="1"/>
  <c r="F14" i="1"/>
  <c r="E14" i="1"/>
  <c r="J13" i="1"/>
  <c r="I13" i="1"/>
  <c r="K13" i="1" s="1"/>
  <c r="H13" i="1"/>
  <c r="L13" i="1" s="1"/>
  <c r="G13" i="1"/>
  <c r="F13" i="1"/>
  <c r="E13" i="1"/>
  <c r="J12" i="1"/>
  <c r="I12" i="1"/>
  <c r="K12" i="1" s="1"/>
  <c r="H12" i="1"/>
  <c r="L12" i="1" s="1"/>
  <c r="G12" i="1"/>
  <c r="F12" i="1"/>
  <c r="E12" i="1"/>
  <c r="J11" i="1"/>
  <c r="I11" i="1"/>
  <c r="K11" i="1" s="1"/>
  <c r="H11" i="1"/>
  <c r="L11" i="1" s="1"/>
  <c r="G11" i="1"/>
  <c r="F11" i="1"/>
  <c r="E11" i="1"/>
  <c r="J10" i="1"/>
  <c r="I10" i="1"/>
  <c r="K10" i="1" s="1"/>
  <c r="H10" i="1"/>
  <c r="L10" i="1" s="1"/>
  <c r="G10" i="1"/>
  <c r="F10" i="1"/>
  <c r="E10" i="1"/>
  <c r="J9" i="1"/>
  <c r="J39" i="1" s="1"/>
  <c r="I9" i="1"/>
  <c r="I39" i="1" s="1"/>
  <c r="H9" i="1"/>
  <c r="L9" i="1" s="1"/>
  <c r="G9" i="1"/>
  <c r="G39" i="1" s="1"/>
  <c r="F9" i="1"/>
  <c r="F39" i="1" s="1"/>
  <c r="E9" i="1"/>
  <c r="E39" i="1" s="1"/>
  <c r="E41" i="1" s="1"/>
  <c r="K9" i="1" l="1"/>
  <c r="L27" i="1"/>
  <c r="L39" i="1" s="1"/>
  <c r="K30" i="1"/>
  <c r="K29" i="1"/>
  <c r="K34" i="1"/>
  <c r="K39" i="1" l="1"/>
  <c r="E45" i="1" s="1"/>
  <c r="E43" i="1" l="1"/>
</calcChain>
</file>

<file path=xl/sharedStrings.xml><?xml version="1.0" encoding="utf-8"?>
<sst xmlns="http://schemas.openxmlformats.org/spreadsheetml/2006/main" count="37" uniqueCount="37">
  <si>
    <t>Calculation of Karl Pearson's Co-relation Co-efficients</t>
  </si>
  <si>
    <t>Question: Take data of height and weight w.r.t. age group and find out Karl pearson's Coefficient.</t>
  </si>
  <si>
    <t>X = Height</t>
  </si>
  <si>
    <t>Ax =</t>
  </si>
  <si>
    <t>N =</t>
  </si>
  <si>
    <t>a) when data deviation is taken from actual mean</t>
  </si>
  <si>
    <t>b) when data deviation is taken from assumed mean</t>
  </si>
  <si>
    <t>Y = Weight</t>
  </si>
  <si>
    <t>Ay =</t>
  </si>
  <si>
    <t>Age(Years)</t>
  </si>
  <si>
    <t>Height(cm)</t>
  </si>
  <si>
    <t>Weight(kgs)</t>
  </si>
  <si>
    <t>XY</t>
  </si>
  <si>
    <t>X^2</t>
  </si>
  <si>
    <t>Y^2</t>
  </si>
  <si>
    <t>dx = X-Ax</t>
  </si>
  <si>
    <t>dy = Y-Ay</t>
  </si>
  <si>
    <r>
      <t xml:space="preserve"> </t>
    </r>
    <r>
      <rPr>
        <b/>
        <u/>
        <sz val="15"/>
        <rFont val="Times New Roman"/>
        <family val="1"/>
        <charset val="1"/>
      </rPr>
      <t>dx^2</t>
    </r>
  </si>
  <si>
    <t>dy^2</t>
  </si>
  <si>
    <t>dx*dy</t>
  </si>
  <si>
    <t>&lt;1</t>
  </si>
  <si>
    <t>Formula:</t>
  </si>
  <si>
    <r>
      <t xml:space="preserve">1. </t>
    </r>
    <r>
      <rPr>
        <b/>
        <sz val="15"/>
        <rFont val="Times New Roman"/>
        <family val="1"/>
        <charset val="1"/>
      </rPr>
      <t>Actual Mean</t>
    </r>
    <r>
      <rPr>
        <sz val="15"/>
        <rFont val="Times New Roman"/>
        <family val="1"/>
        <charset val="1"/>
      </rPr>
      <t xml:space="preserve"> </t>
    </r>
    <r>
      <rPr>
        <sz val="15"/>
        <color rgb="FF000000"/>
        <rFont val="Times New Roman"/>
        <family val="1"/>
        <charset val="1"/>
      </rPr>
      <t xml:space="preserve"> Σxy /√ Σx² Σy²</t>
    </r>
    <r>
      <rPr>
        <sz val="15"/>
        <rFont val="Times New Roman"/>
        <family val="1"/>
        <charset val="1"/>
      </rPr>
      <t xml:space="preserve"> </t>
    </r>
  </si>
  <si>
    <r>
      <t xml:space="preserve">2. </t>
    </r>
    <r>
      <rPr>
        <b/>
        <sz val="15"/>
        <rFont val="Times New Roman"/>
        <family val="1"/>
        <charset val="1"/>
      </rPr>
      <t>Assumed Mean</t>
    </r>
    <r>
      <rPr>
        <sz val="15"/>
        <rFont val="Times New Roman"/>
        <family val="1"/>
        <charset val="1"/>
      </rPr>
      <t xml:space="preserve"> (</t>
    </r>
    <r>
      <rPr>
        <sz val="15"/>
        <color rgb="FF000000"/>
        <rFont val="Times New Roman"/>
        <family val="1"/>
        <charset val="1"/>
      </rPr>
      <t xml:space="preserve"> N Σdxdy -  Σdx Σdy ) / (√N Σdx²-(Σdx)² * √N Σdy²-(Σdy)²) </t>
    </r>
  </si>
  <si>
    <t>20-24</t>
  </si>
  <si>
    <t>20-29</t>
  </si>
  <si>
    <t>30-34</t>
  </si>
  <si>
    <t>35-39</t>
  </si>
  <si>
    <t>40-44</t>
  </si>
  <si>
    <t>45-49</t>
  </si>
  <si>
    <t>50-54</t>
  </si>
  <si>
    <t>55-59</t>
  </si>
  <si>
    <t>&gt;60</t>
  </si>
  <si>
    <r>
      <t xml:space="preserve">Sum </t>
    </r>
    <r>
      <rPr>
        <u/>
        <sz val="15"/>
        <color rgb="FF000000"/>
        <rFont val="Times New Roman"/>
        <family val="1"/>
        <charset val="1"/>
      </rPr>
      <t xml:space="preserve">Σ </t>
    </r>
    <r>
      <rPr>
        <b/>
        <u/>
        <sz val="15"/>
        <rFont val="Times New Roman"/>
        <family val="1"/>
        <charset val="1"/>
      </rPr>
      <t>:</t>
    </r>
  </si>
  <si>
    <t>Actual Mean r(x,y):</t>
  </si>
  <si>
    <t>Assumed Mean r(x,y):</t>
  </si>
  <si>
    <t>Co-relation: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</si>
</sst>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  <family val="2"/>
      <charset val="1"/>
    </font>
    <font>
      <sz val="12"/>
      <name val="Times New Roman"/>
      <family val="1"/>
      <charset val="1"/>
    </font>
    <font>
      <b/>
      <u/>
      <sz val="12"/>
      <name val="Times New Roman"/>
      <family val="1"/>
      <charset val="1"/>
    </font>
    <font>
      <b/>
      <u/>
      <sz val="26"/>
      <color rgb="FF0000FF"/>
      <name val="Times New Roman"/>
      <family val="1"/>
      <charset val="1"/>
    </font>
    <font>
      <sz val="26"/>
      <name val="Times New Roman"/>
      <family val="1"/>
      <charset val="1"/>
    </font>
    <font>
      <b/>
      <sz val="12"/>
      <name val="Times New Roman"/>
      <family val="1"/>
      <charset val="1"/>
    </font>
    <font>
      <b/>
      <sz val="15"/>
      <name val="Times New Roman"/>
      <family val="1"/>
      <charset val="1"/>
    </font>
    <font>
      <sz val="15"/>
      <name val="Times New Roman"/>
      <family val="1"/>
      <charset val="1"/>
    </font>
    <font>
      <b/>
      <sz val="12"/>
      <color rgb="FFFF3300"/>
      <name val="Times New Roman"/>
      <family val="1"/>
      <charset val="1"/>
    </font>
    <font>
      <sz val="12"/>
      <color rgb="FFFF3300"/>
      <name val="Times New Roman"/>
      <family val="1"/>
      <charset val="1"/>
    </font>
    <font>
      <b/>
      <u/>
      <sz val="12"/>
      <color rgb="FF0000FF"/>
      <name val="Times New Roman"/>
      <family val="1"/>
      <charset val="1"/>
    </font>
    <font>
      <b/>
      <sz val="15"/>
      <color rgb="FF000000"/>
      <name val="Times New Roman"/>
      <family val="1"/>
      <charset val="1"/>
    </font>
    <font>
      <b/>
      <u/>
      <sz val="15"/>
      <name val="Times New Roman"/>
      <family val="1"/>
      <charset val="1"/>
    </font>
    <font>
      <b/>
      <u/>
      <sz val="15"/>
      <color rgb="FF000000"/>
      <name val="Times New Roman"/>
      <family val="1"/>
      <charset val="1"/>
    </font>
    <font>
      <sz val="15"/>
      <color rgb="FF000000"/>
      <name val="Times New Roman"/>
      <family val="1"/>
      <charset val="1"/>
    </font>
    <font>
      <b/>
      <u/>
      <sz val="13"/>
      <name val="Times New Roman"/>
      <family val="1"/>
      <charset val="1"/>
    </font>
    <font>
      <sz val="13"/>
      <name val="Times New Roman"/>
      <family val="1"/>
      <charset val="1"/>
    </font>
    <font>
      <b/>
      <sz val="13"/>
      <color rgb="FF000000"/>
      <name val="Times New Roman"/>
      <family val="1"/>
      <charset val="1"/>
    </font>
    <font>
      <u/>
      <sz val="15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CC99FF"/>
        <bgColor rgb="FF9999FF"/>
      </patternFill>
    </fill>
    <fill>
      <patternFill patternType="solid">
        <fgColor rgb="FFFFCCFF"/>
        <bgColor rgb="FFFFCC99"/>
      </patternFill>
    </fill>
    <fill>
      <patternFill patternType="solid">
        <fgColor rgb="FFCCFFCC"/>
        <bgColor rgb="FFCC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justify"/>
    </xf>
    <xf numFmtId="0" fontId="6" fillId="0" borderId="0" xfId="0" applyFont="1" applyAlignment="1">
      <alignment horizontal="justify"/>
    </xf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2" fillId="4" borderId="0" xfId="0" applyFont="1" applyFill="1" applyBorder="1" applyAlignment="1">
      <alignment horizontal="left"/>
    </xf>
    <xf numFmtId="0" fontId="7" fillId="4" borderId="0" xfId="0" applyFont="1" applyFill="1" applyBorder="1"/>
    <xf numFmtId="0" fontId="1" fillId="4" borderId="0" xfId="0" applyFont="1" applyFill="1"/>
    <xf numFmtId="0" fontId="7" fillId="4" borderId="0" xfId="0" applyFont="1" applyFill="1"/>
    <xf numFmtId="0" fontId="7" fillId="4" borderId="0" xfId="0" applyFont="1" applyFill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abSelected="1" zoomScale="85" zoomScaleNormal="85" workbookViewId="0">
      <selection activeCell="E43" sqref="E43"/>
    </sheetView>
  </sheetViews>
  <sheetFormatPr defaultRowHeight="15.75" x14ac:dyDescent="0.25"/>
  <cols>
    <col min="1" max="1" width="11.5703125" style="1"/>
    <col min="2" max="2" width="17.28515625" style="1"/>
    <col min="3" max="3" width="16" style="1"/>
    <col min="4" max="4" width="16.85546875" style="1"/>
    <col min="5" max="5" width="19" style="1"/>
    <col min="6" max="6" width="15.140625" style="1"/>
    <col min="7" max="7" width="17.140625" style="1"/>
    <col min="8" max="8" width="15.140625" style="1"/>
    <col min="9" max="9" width="14.7109375" style="1"/>
    <col min="10" max="11" width="15.42578125" style="1"/>
    <col min="12" max="13" width="17.5703125" style="1"/>
    <col min="14" max="14" width="8.140625" style="1"/>
    <col min="15" max="15" width="15" style="1"/>
    <col min="16" max="16" width="14" style="1"/>
    <col min="17" max="17" width="11.42578125" style="1"/>
    <col min="18" max="18" width="15.42578125" style="1"/>
    <col min="19" max="1023" width="11.5703125" style="1"/>
    <col min="1024" max="1025" width="11.5703125"/>
  </cols>
  <sheetData>
    <row r="1" spans="1:22" ht="33" x14ac:dyDescent="0.45">
      <c r="A1" s="2"/>
      <c r="B1" s="2"/>
      <c r="C1" s="2"/>
      <c r="D1" s="3" t="s">
        <v>0</v>
      </c>
      <c r="E1" s="4"/>
      <c r="F1" s="4"/>
      <c r="G1" s="4"/>
      <c r="H1" s="4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33" x14ac:dyDescent="0.45">
      <c r="A2" s="2"/>
      <c r="B2" s="2"/>
      <c r="C2" s="2"/>
      <c r="D2" s="3"/>
      <c r="E2" s="4"/>
      <c r="F2" s="4"/>
      <c r="G2" s="4"/>
      <c r="H2" s="4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ht="33" x14ac:dyDescent="0.45">
      <c r="A3" s="5"/>
      <c r="B3" s="6"/>
      <c r="C3" s="6"/>
      <c r="D3" s="3"/>
      <c r="E3" s="4"/>
      <c r="F3" s="4"/>
      <c r="G3" s="4"/>
      <c r="H3" s="4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9.5" x14ac:dyDescent="0.3">
      <c r="A4" s="7"/>
      <c r="B4" s="7" t="s">
        <v>1</v>
      </c>
      <c r="C4"/>
      <c r="D4" s="2"/>
      <c r="E4" s="2"/>
      <c r="F4" s="2"/>
      <c r="G4" s="2"/>
      <c r="H4" s="2"/>
      <c r="I4" s="8"/>
      <c r="J4" s="8"/>
      <c r="K4" s="8"/>
      <c r="L4" s="8"/>
      <c r="M4" s="9" t="s">
        <v>2</v>
      </c>
      <c r="N4" s="9"/>
      <c r="O4" s="9" t="s">
        <v>3</v>
      </c>
      <c r="P4" s="9">
        <v>147.30000000000001</v>
      </c>
      <c r="Q4"/>
      <c r="R4" s="9" t="s">
        <v>4</v>
      </c>
      <c r="S4" s="9">
        <v>29</v>
      </c>
      <c r="T4"/>
      <c r="U4"/>
      <c r="V4"/>
    </row>
    <row r="5" spans="1:22" ht="19.5" x14ac:dyDescent="0.3">
      <c r="A5" s="7"/>
      <c r="B5" s="7" t="s">
        <v>5</v>
      </c>
      <c r="C5"/>
      <c r="D5" s="2"/>
      <c r="E5" s="2"/>
      <c r="F5" s="2"/>
      <c r="G5" s="2"/>
      <c r="H5" s="2"/>
      <c r="I5" s="8"/>
      <c r="J5" s="8"/>
      <c r="K5" s="8"/>
      <c r="L5" s="8"/>
      <c r="M5" s="9"/>
      <c r="N5" s="9"/>
      <c r="O5" s="9"/>
      <c r="P5" s="9"/>
      <c r="Q5"/>
      <c r="R5" s="9"/>
      <c r="S5" s="9"/>
      <c r="T5"/>
      <c r="U5"/>
      <c r="V5"/>
    </row>
    <row r="6" spans="1:22" ht="19.5" x14ac:dyDescent="0.3">
      <c r="A6" s="7"/>
      <c r="B6" s="7" t="s">
        <v>6</v>
      </c>
      <c r="C6"/>
      <c r="D6" s="2"/>
      <c r="E6" s="2"/>
      <c r="F6" s="2"/>
      <c r="G6" s="2"/>
      <c r="H6" s="2"/>
      <c r="I6" s="8"/>
      <c r="J6" s="8"/>
      <c r="K6" s="8"/>
      <c r="L6" s="8"/>
      <c r="M6" s="9"/>
      <c r="N6" s="9"/>
      <c r="O6" s="9"/>
      <c r="P6" s="9"/>
      <c r="Q6"/>
      <c r="R6" s="9"/>
      <c r="S6" s="9"/>
      <c r="T6"/>
      <c r="U6"/>
      <c r="V6"/>
    </row>
    <row r="7" spans="1:22" ht="19.5" x14ac:dyDescent="0.3">
      <c r="A7" s="10"/>
      <c r="B7" s="11"/>
      <c r="C7" s="11"/>
      <c r="D7" s="11"/>
      <c r="E7" s="11"/>
      <c r="F7"/>
      <c r="G7"/>
      <c r="H7"/>
      <c r="I7" s="12"/>
      <c r="J7" s="12"/>
      <c r="K7" s="12"/>
      <c r="L7" s="12"/>
      <c r="M7" s="9" t="s">
        <v>7</v>
      </c>
      <c r="N7" s="9"/>
      <c r="O7" s="9" t="s">
        <v>8</v>
      </c>
      <c r="P7" s="9">
        <v>33.299999999999997</v>
      </c>
      <c r="Q7"/>
      <c r="R7"/>
      <c r="S7"/>
      <c r="T7"/>
      <c r="U7"/>
      <c r="V7"/>
    </row>
    <row r="8" spans="1:22" ht="19.5" x14ac:dyDescent="0.3">
      <c r="A8" s="13"/>
      <c r="B8" s="14" t="s">
        <v>9</v>
      </c>
      <c r="C8" s="14" t="s">
        <v>10</v>
      </c>
      <c r="D8" s="14" t="s">
        <v>11</v>
      </c>
      <c r="E8" s="15" t="s">
        <v>12</v>
      </c>
      <c r="F8" s="14" t="s">
        <v>13</v>
      </c>
      <c r="G8" s="14" t="s">
        <v>14</v>
      </c>
      <c r="H8" s="14" t="s">
        <v>15</v>
      </c>
      <c r="I8" s="14" t="s">
        <v>16</v>
      </c>
      <c r="J8" s="16" t="s">
        <v>17</v>
      </c>
      <c r="K8" s="14" t="s">
        <v>18</v>
      </c>
      <c r="L8" s="14" t="s">
        <v>19</v>
      </c>
      <c r="M8" s="9"/>
      <c r="N8" s="9"/>
      <c r="O8" s="9"/>
      <c r="P8"/>
      <c r="Q8"/>
      <c r="R8"/>
      <c r="S8"/>
      <c r="T8"/>
      <c r="U8"/>
      <c r="V8"/>
    </row>
    <row r="9" spans="1:22" ht="19.5" x14ac:dyDescent="0.3">
      <c r="A9" s="13"/>
      <c r="B9" s="17" t="s">
        <v>20</v>
      </c>
      <c r="C9" s="17">
        <v>64.2</v>
      </c>
      <c r="D9" s="17">
        <v>6.6</v>
      </c>
      <c r="E9" s="18">
        <f t="shared" ref="E9:E37" si="0">C9*D9</f>
        <v>423.71999999999997</v>
      </c>
      <c r="F9" s="17">
        <f t="shared" ref="F9:F37" si="1">POWER(C9,2)</f>
        <v>4121.6400000000003</v>
      </c>
      <c r="G9" s="17">
        <f t="shared" ref="G9:G37" si="2">POWER(D9,2)</f>
        <v>43.559999999999995</v>
      </c>
      <c r="H9" s="17">
        <f t="shared" ref="H9:H25" si="3">C9-$P$4</f>
        <v>-83.100000000000009</v>
      </c>
      <c r="I9" s="17">
        <f t="shared" ref="I9:I37" si="4">D9-$P$7</f>
        <v>-26.699999999999996</v>
      </c>
      <c r="J9" s="17">
        <f t="shared" ref="J9:J37" si="5">POWER(H9,2)</f>
        <v>6905.6100000000015</v>
      </c>
      <c r="K9" s="17">
        <f t="shared" ref="K9:K37" si="6">POWER(I9,2)</f>
        <v>712.88999999999976</v>
      </c>
      <c r="L9" s="17">
        <f t="shared" ref="L9:L37" si="7">H9*I9</f>
        <v>2218.77</v>
      </c>
      <c r="M9" s="19"/>
      <c r="N9" s="20"/>
      <c r="O9" s="9"/>
      <c r="P9" s="9"/>
      <c r="Q9"/>
      <c r="R9"/>
      <c r="S9"/>
      <c r="T9"/>
      <c r="U9"/>
      <c r="V9"/>
    </row>
    <row r="10" spans="1:22" ht="19.5" x14ac:dyDescent="0.3">
      <c r="A10" s="13"/>
      <c r="B10" s="17">
        <v>1</v>
      </c>
      <c r="C10" s="17">
        <v>73.900000000000006</v>
      </c>
      <c r="D10" s="17">
        <v>8.3000000000000007</v>
      </c>
      <c r="E10" s="18">
        <f t="shared" si="0"/>
        <v>613.37000000000012</v>
      </c>
      <c r="F10" s="17">
        <f t="shared" si="1"/>
        <v>5461.2100000000009</v>
      </c>
      <c r="G10" s="17">
        <f t="shared" si="2"/>
        <v>68.890000000000015</v>
      </c>
      <c r="H10" s="17">
        <f t="shared" si="3"/>
        <v>-73.400000000000006</v>
      </c>
      <c r="I10" s="17">
        <f t="shared" si="4"/>
        <v>-24.999999999999996</v>
      </c>
      <c r="J10" s="17">
        <f t="shared" si="5"/>
        <v>5387.56</v>
      </c>
      <c r="K10" s="17">
        <f t="shared" si="6"/>
        <v>624.99999999999977</v>
      </c>
      <c r="L10" s="17">
        <f t="shared" si="7"/>
        <v>1834.9999999999998</v>
      </c>
      <c r="M10" s="19"/>
      <c r="N10" s="9"/>
      <c r="O10" s="9"/>
      <c r="P10" s="9"/>
      <c r="Q10"/>
      <c r="R10"/>
      <c r="S10"/>
      <c r="T10"/>
      <c r="U10"/>
      <c r="V10"/>
    </row>
    <row r="11" spans="1:22" ht="19.5" x14ac:dyDescent="0.3">
      <c r="A11" s="13"/>
      <c r="B11" s="17">
        <v>2</v>
      </c>
      <c r="C11" s="17">
        <v>82.1</v>
      </c>
      <c r="D11" s="17">
        <v>10.1</v>
      </c>
      <c r="E11" s="18">
        <f t="shared" si="0"/>
        <v>829.20999999999992</v>
      </c>
      <c r="F11" s="17">
        <f t="shared" si="1"/>
        <v>6740.4099999999989</v>
      </c>
      <c r="G11" s="17">
        <f t="shared" si="2"/>
        <v>102.00999999999999</v>
      </c>
      <c r="H11" s="17">
        <f t="shared" si="3"/>
        <v>-65.200000000000017</v>
      </c>
      <c r="I11" s="17">
        <f t="shared" si="4"/>
        <v>-23.199999999999996</v>
      </c>
      <c r="J11" s="17">
        <f t="shared" si="5"/>
        <v>4251.0400000000018</v>
      </c>
      <c r="K11" s="17">
        <f t="shared" si="6"/>
        <v>538.23999999999978</v>
      </c>
      <c r="L11" s="17">
        <f t="shared" si="7"/>
        <v>1512.64</v>
      </c>
      <c r="M11" s="19"/>
      <c r="N11" s="19"/>
      <c r="O11" s="19"/>
      <c r="P11" s="19"/>
      <c r="Q11" s="9"/>
      <c r="R11" s="9"/>
      <c r="S11" s="9"/>
      <c r="T11"/>
      <c r="U11"/>
      <c r="V11"/>
    </row>
    <row r="12" spans="1:22" ht="19.5" x14ac:dyDescent="0.3">
      <c r="A12" s="13"/>
      <c r="B12" s="17">
        <v>3</v>
      </c>
      <c r="C12" s="17">
        <v>89.5</v>
      </c>
      <c r="D12" s="17">
        <v>11.5</v>
      </c>
      <c r="E12" s="18">
        <f t="shared" si="0"/>
        <v>1029.25</v>
      </c>
      <c r="F12" s="17">
        <f t="shared" si="1"/>
        <v>8010.25</v>
      </c>
      <c r="G12" s="17">
        <f t="shared" si="2"/>
        <v>132.25</v>
      </c>
      <c r="H12" s="17">
        <f t="shared" si="3"/>
        <v>-57.800000000000011</v>
      </c>
      <c r="I12" s="17">
        <f t="shared" si="4"/>
        <v>-21.799999999999997</v>
      </c>
      <c r="J12" s="17">
        <f t="shared" si="5"/>
        <v>3340.8400000000015</v>
      </c>
      <c r="K12" s="17">
        <f t="shared" si="6"/>
        <v>475.2399999999999</v>
      </c>
      <c r="L12" s="17">
        <f t="shared" si="7"/>
        <v>1260.0400000000002</v>
      </c>
      <c r="M12" s="19"/>
      <c r="N12" s="21" t="s">
        <v>21</v>
      </c>
      <c r="O12" s="21"/>
      <c r="P12" s="22"/>
      <c r="Q12" s="22"/>
      <c r="R12" s="22"/>
      <c r="S12" s="22"/>
      <c r="T12" s="23"/>
      <c r="U12" s="23"/>
      <c r="V12"/>
    </row>
    <row r="13" spans="1:22" ht="19.5" x14ac:dyDescent="0.3">
      <c r="A13" s="13"/>
      <c r="B13" s="17">
        <v>4</v>
      </c>
      <c r="C13" s="17">
        <v>96.5</v>
      </c>
      <c r="D13" s="17">
        <v>13</v>
      </c>
      <c r="E13" s="18">
        <f t="shared" si="0"/>
        <v>1254.5</v>
      </c>
      <c r="F13" s="17">
        <f t="shared" si="1"/>
        <v>9312.25</v>
      </c>
      <c r="G13" s="17">
        <f t="shared" si="2"/>
        <v>169</v>
      </c>
      <c r="H13" s="17">
        <f t="shared" si="3"/>
        <v>-50.800000000000011</v>
      </c>
      <c r="I13" s="17">
        <f t="shared" si="4"/>
        <v>-20.299999999999997</v>
      </c>
      <c r="J13" s="17">
        <f t="shared" si="5"/>
        <v>2580.6400000000012</v>
      </c>
      <c r="K13" s="17">
        <f t="shared" si="6"/>
        <v>412.08999999999986</v>
      </c>
      <c r="L13" s="17">
        <f t="shared" si="7"/>
        <v>1031.24</v>
      </c>
      <c r="M13" s="19"/>
      <c r="N13" s="22" t="s">
        <v>22</v>
      </c>
      <c r="O13" s="22"/>
      <c r="P13" s="22"/>
      <c r="Q13" s="22"/>
      <c r="R13" s="22"/>
      <c r="S13" s="22"/>
      <c r="T13" s="24"/>
      <c r="U13" s="24"/>
      <c r="V13"/>
    </row>
    <row r="14" spans="1:22" ht="19.5" x14ac:dyDescent="0.3">
      <c r="A14" s="13"/>
      <c r="B14" s="17">
        <v>5</v>
      </c>
      <c r="C14" s="17">
        <v>101.8</v>
      </c>
      <c r="D14" s="17">
        <v>14.3</v>
      </c>
      <c r="E14" s="18">
        <f t="shared" si="0"/>
        <v>1455.74</v>
      </c>
      <c r="F14" s="17">
        <f t="shared" si="1"/>
        <v>10363.24</v>
      </c>
      <c r="G14" s="17">
        <f t="shared" si="2"/>
        <v>204.49</v>
      </c>
      <c r="H14" s="17">
        <f t="shared" si="3"/>
        <v>-45.500000000000014</v>
      </c>
      <c r="I14" s="17">
        <f t="shared" si="4"/>
        <v>-18.999999999999996</v>
      </c>
      <c r="J14" s="17">
        <f t="shared" si="5"/>
        <v>2070.2500000000014</v>
      </c>
      <c r="K14" s="17">
        <f t="shared" si="6"/>
        <v>360.99999999999989</v>
      </c>
      <c r="L14" s="17">
        <f t="shared" si="7"/>
        <v>864.50000000000011</v>
      </c>
      <c r="M14" s="19"/>
      <c r="N14" s="22" t="s">
        <v>23</v>
      </c>
      <c r="O14" s="22"/>
      <c r="P14" s="25"/>
      <c r="Q14" s="22"/>
      <c r="R14" s="22"/>
      <c r="S14" s="22"/>
      <c r="T14" s="24"/>
      <c r="U14" s="24"/>
      <c r="V14" s="9"/>
    </row>
    <row r="15" spans="1:22" ht="19.5" x14ac:dyDescent="0.3">
      <c r="A15" s="26"/>
      <c r="B15" s="17">
        <v>6</v>
      </c>
      <c r="C15" s="17">
        <v>107</v>
      </c>
      <c r="D15" s="17">
        <v>15.5</v>
      </c>
      <c r="E15" s="18">
        <f t="shared" si="0"/>
        <v>1658.5</v>
      </c>
      <c r="F15" s="17">
        <f t="shared" si="1"/>
        <v>11449</v>
      </c>
      <c r="G15" s="17">
        <f t="shared" si="2"/>
        <v>240.25</v>
      </c>
      <c r="H15" s="17">
        <f t="shared" si="3"/>
        <v>-40.300000000000011</v>
      </c>
      <c r="I15" s="17">
        <f t="shared" si="4"/>
        <v>-17.799999999999997</v>
      </c>
      <c r="J15" s="17">
        <f t="shared" si="5"/>
        <v>1624.0900000000008</v>
      </c>
      <c r="K15" s="17">
        <f t="shared" si="6"/>
        <v>316.83999999999992</v>
      </c>
      <c r="L15" s="17">
        <f t="shared" si="7"/>
        <v>717.34</v>
      </c>
      <c r="M15" s="19"/>
      <c r="N15"/>
      <c r="O15"/>
      <c r="P15" s="19"/>
      <c r="Q15"/>
      <c r="T15" s="9"/>
      <c r="U15" s="9"/>
      <c r="V15" s="9"/>
    </row>
    <row r="16" spans="1:22" ht="19.5" x14ac:dyDescent="0.3">
      <c r="A16" s="27"/>
      <c r="B16" s="17">
        <v>7</v>
      </c>
      <c r="C16" s="17">
        <v>113</v>
      </c>
      <c r="D16" s="17">
        <v>17.3</v>
      </c>
      <c r="E16" s="18">
        <f t="shared" si="0"/>
        <v>1954.9</v>
      </c>
      <c r="F16" s="17">
        <f t="shared" si="1"/>
        <v>12769</v>
      </c>
      <c r="G16" s="17">
        <f t="shared" si="2"/>
        <v>299.29000000000002</v>
      </c>
      <c r="H16" s="17">
        <f t="shared" si="3"/>
        <v>-34.300000000000011</v>
      </c>
      <c r="I16" s="17">
        <f t="shared" si="4"/>
        <v>-15.999999999999996</v>
      </c>
      <c r="J16" s="17">
        <f t="shared" si="5"/>
        <v>1176.4900000000007</v>
      </c>
      <c r="K16" s="17">
        <f t="shared" si="6"/>
        <v>255.99999999999989</v>
      </c>
      <c r="L16" s="17">
        <f t="shared" si="7"/>
        <v>548.80000000000007</v>
      </c>
      <c r="M16" s="19"/>
      <c r="N16" s="19"/>
      <c r="O16" s="19"/>
      <c r="Q16" s="19"/>
    </row>
    <row r="17" spans="1:17" ht="19.5" x14ac:dyDescent="0.3">
      <c r="A17" s="27"/>
      <c r="B17" s="17">
        <v>8</v>
      </c>
      <c r="C17" s="17">
        <v>118.1</v>
      </c>
      <c r="D17" s="17">
        <v>18.8</v>
      </c>
      <c r="E17" s="18">
        <f t="shared" si="0"/>
        <v>2220.2800000000002</v>
      </c>
      <c r="F17" s="17">
        <f t="shared" si="1"/>
        <v>13947.609999999999</v>
      </c>
      <c r="G17" s="17">
        <f t="shared" si="2"/>
        <v>353.44000000000005</v>
      </c>
      <c r="H17" s="17">
        <f t="shared" si="3"/>
        <v>-29.200000000000017</v>
      </c>
      <c r="I17" s="17">
        <f t="shared" si="4"/>
        <v>-14.499999999999996</v>
      </c>
      <c r="J17" s="17">
        <f t="shared" si="5"/>
        <v>852.64000000000101</v>
      </c>
      <c r="K17" s="17">
        <f t="shared" si="6"/>
        <v>210.24999999999989</v>
      </c>
      <c r="L17" s="17">
        <f t="shared" si="7"/>
        <v>423.40000000000015</v>
      </c>
      <c r="M17" s="19"/>
      <c r="N17" s="19"/>
      <c r="O17" s="19"/>
      <c r="Q17" s="19"/>
    </row>
    <row r="18" spans="1:17" ht="19.5" x14ac:dyDescent="0.3">
      <c r="A18" s="27"/>
      <c r="B18" s="17">
        <v>9</v>
      </c>
      <c r="C18" s="17">
        <v>122.9</v>
      </c>
      <c r="D18" s="17">
        <v>20.399999999999999</v>
      </c>
      <c r="E18" s="18">
        <f t="shared" si="0"/>
        <v>2507.16</v>
      </c>
      <c r="F18" s="17">
        <f t="shared" si="1"/>
        <v>15104.410000000002</v>
      </c>
      <c r="G18" s="17">
        <f t="shared" si="2"/>
        <v>416.15999999999997</v>
      </c>
      <c r="H18" s="17">
        <f t="shared" si="3"/>
        <v>-24.400000000000006</v>
      </c>
      <c r="I18" s="17">
        <f t="shared" si="4"/>
        <v>-12.899999999999999</v>
      </c>
      <c r="J18" s="17">
        <f t="shared" si="5"/>
        <v>595.36000000000024</v>
      </c>
      <c r="K18" s="17">
        <f t="shared" si="6"/>
        <v>166.40999999999997</v>
      </c>
      <c r="L18" s="17">
        <f t="shared" si="7"/>
        <v>314.76000000000005</v>
      </c>
      <c r="M18" s="19"/>
      <c r="N18" s="20"/>
      <c r="O18" s="20"/>
    </row>
    <row r="19" spans="1:17" ht="19.5" x14ac:dyDescent="0.3">
      <c r="A19" s="27"/>
      <c r="B19" s="17">
        <v>10</v>
      </c>
      <c r="C19" s="17">
        <v>127.3</v>
      </c>
      <c r="D19" s="17">
        <v>22.3</v>
      </c>
      <c r="E19" s="18">
        <f t="shared" si="0"/>
        <v>2838.79</v>
      </c>
      <c r="F19" s="17">
        <f t="shared" si="1"/>
        <v>16205.289999999999</v>
      </c>
      <c r="G19" s="17">
        <f t="shared" si="2"/>
        <v>497.29</v>
      </c>
      <c r="H19" s="17">
        <f t="shared" si="3"/>
        <v>-20.000000000000014</v>
      </c>
      <c r="I19" s="17">
        <f t="shared" si="4"/>
        <v>-10.999999999999996</v>
      </c>
      <c r="J19" s="17">
        <f t="shared" si="5"/>
        <v>400.00000000000057</v>
      </c>
      <c r="K19" s="17">
        <f t="shared" si="6"/>
        <v>120.99999999999991</v>
      </c>
      <c r="L19" s="17">
        <f t="shared" si="7"/>
        <v>220.00000000000009</v>
      </c>
      <c r="M19" s="19"/>
      <c r="N19" s="20"/>
      <c r="O19" s="20"/>
    </row>
    <row r="20" spans="1:17" ht="19.5" x14ac:dyDescent="0.3">
      <c r="A20" s="27"/>
      <c r="B20" s="17">
        <v>11</v>
      </c>
      <c r="C20" s="17">
        <v>131.69999999999999</v>
      </c>
      <c r="D20" s="17">
        <v>24.2</v>
      </c>
      <c r="E20" s="18">
        <f t="shared" si="0"/>
        <v>3187.1399999999994</v>
      </c>
      <c r="F20" s="17">
        <f t="shared" si="1"/>
        <v>17344.889999999996</v>
      </c>
      <c r="G20" s="17">
        <f t="shared" si="2"/>
        <v>585.64</v>
      </c>
      <c r="H20" s="17">
        <f t="shared" si="3"/>
        <v>-15.600000000000023</v>
      </c>
      <c r="I20" s="17">
        <f t="shared" si="4"/>
        <v>-9.0999999999999979</v>
      </c>
      <c r="J20" s="17">
        <f t="shared" si="5"/>
        <v>243.3600000000007</v>
      </c>
      <c r="K20" s="17">
        <f t="shared" si="6"/>
        <v>82.80999999999996</v>
      </c>
      <c r="L20" s="17">
        <f t="shared" si="7"/>
        <v>141.96000000000018</v>
      </c>
      <c r="M20" s="19"/>
      <c r="N20" s="19"/>
      <c r="O20" s="19"/>
    </row>
    <row r="21" spans="1:17" ht="19.5" x14ac:dyDescent="0.3">
      <c r="A21" s="28"/>
      <c r="B21" s="17">
        <v>12</v>
      </c>
      <c r="C21" s="17">
        <v>136.4</v>
      </c>
      <c r="D21" s="17">
        <v>26.5</v>
      </c>
      <c r="E21" s="18">
        <f t="shared" si="0"/>
        <v>3614.6000000000004</v>
      </c>
      <c r="F21" s="17">
        <f t="shared" si="1"/>
        <v>18604.960000000003</v>
      </c>
      <c r="G21" s="17">
        <f t="shared" si="2"/>
        <v>702.25</v>
      </c>
      <c r="H21" s="17">
        <f t="shared" si="3"/>
        <v>-10.900000000000006</v>
      </c>
      <c r="I21" s="17">
        <f t="shared" si="4"/>
        <v>-6.7999999999999972</v>
      </c>
      <c r="J21" s="17">
        <f t="shared" si="5"/>
        <v>118.81000000000013</v>
      </c>
      <c r="K21" s="17">
        <f t="shared" si="6"/>
        <v>46.239999999999959</v>
      </c>
      <c r="L21" s="17">
        <f t="shared" si="7"/>
        <v>74.12</v>
      </c>
      <c r="M21" s="19"/>
      <c r="N21"/>
    </row>
    <row r="22" spans="1:17" ht="19.5" x14ac:dyDescent="0.3">
      <c r="A22" s="28"/>
      <c r="B22" s="17">
        <v>13</v>
      </c>
      <c r="C22" s="17">
        <v>141.5</v>
      </c>
      <c r="D22" s="17">
        <v>29.2</v>
      </c>
      <c r="E22" s="18">
        <f t="shared" si="0"/>
        <v>4131.8</v>
      </c>
      <c r="F22" s="17">
        <f t="shared" si="1"/>
        <v>20022.25</v>
      </c>
      <c r="G22" s="17">
        <f t="shared" si="2"/>
        <v>852.64</v>
      </c>
      <c r="H22" s="17">
        <f t="shared" si="3"/>
        <v>-5.8000000000000114</v>
      </c>
      <c r="I22" s="17">
        <f t="shared" si="4"/>
        <v>-4.0999999999999979</v>
      </c>
      <c r="J22" s="17">
        <f t="shared" si="5"/>
        <v>33.640000000000128</v>
      </c>
      <c r="K22" s="17">
        <f t="shared" si="6"/>
        <v>16.809999999999981</v>
      </c>
      <c r="L22" s="17">
        <f t="shared" si="7"/>
        <v>23.780000000000033</v>
      </c>
      <c r="M22" s="19"/>
      <c r="N22"/>
    </row>
    <row r="23" spans="1:17" ht="19.5" x14ac:dyDescent="0.3">
      <c r="B23" s="17">
        <v>14</v>
      </c>
      <c r="C23" s="17">
        <v>147.30000000000001</v>
      </c>
      <c r="D23" s="17">
        <v>33.299999999999997</v>
      </c>
      <c r="E23" s="18">
        <f t="shared" si="0"/>
        <v>4905.09</v>
      </c>
      <c r="F23" s="17">
        <f t="shared" si="1"/>
        <v>21697.290000000005</v>
      </c>
      <c r="G23" s="17">
        <f t="shared" si="2"/>
        <v>1108.8899999999999</v>
      </c>
      <c r="H23" s="17">
        <f t="shared" si="3"/>
        <v>0</v>
      </c>
      <c r="I23" s="17">
        <f t="shared" si="4"/>
        <v>0</v>
      </c>
      <c r="J23" s="17">
        <f t="shared" si="5"/>
        <v>0</v>
      </c>
      <c r="K23" s="17">
        <f t="shared" si="6"/>
        <v>0</v>
      </c>
      <c r="L23" s="17">
        <f t="shared" si="7"/>
        <v>0</v>
      </c>
      <c r="M23" s="19"/>
      <c r="N23"/>
    </row>
    <row r="24" spans="1:17" ht="19.5" x14ac:dyDescent="0.3">
      <c r="B24" s="17">
        <v>15</v>
      </c>
      <c r="C24" s="17">
        <v>153</v>
      </c>
      <c r="D24" s="17">
        <v>38</v>
      </c>
      <c r="E24" s="18">
        <f t="shared" si="0"/>
        <v>5814</v>
      </c>
      <c r="F24" s="17">
        <f t="shared" si="1"/>
        <v>23409</v>
      </c>
      <c r="G24" s="17">
        <f t="shared" si="2"/>
        <v>1444</v>
      </c>
      <c r="H24" s="17">
        <f t="shared" si="3"/>
        <v>5.6999999999999886</v>
      </c>
      <c r="I24" s="17">
        <f t="shared" si="4"/>
        <v>4.7000000000000028</v>
      </c>
      <c r="J24" s="17">
        <f t="shared" si="5"/>
        <v>32.489999999999867</v>
      </c>
      <c r="K24" s="17">
        <f t="shared" si="6"/>
        <v>22.090000000000028</v>
      </c>
      <c r="L24" s="17">
        <f t="shared" si="7"/>
        <v>26.789999999999964</v>
      </c>
      <c r="M24" s="19"/>
      <c r="N24" s="19"/>
    </row>
    <row r="25" spans="1:17" ht="19.5" x14ac:dyDescent="0.3">
      <c r="B25" s="17">
        <v>16</v>
      </c>
      <c r="C25" s="17">
        <v>157.80000000000001</v>
      </c>
      <c r="D25" s="17">
        <v>41.6</v>
      </c>
      <c r="E25" s="18">
        <f t="shared" si="0"/>
        <v>6564.4800000000005</v>
      </c>
      <c r="F25" s="17">
        <f t="shared" si="1"/>
        <v>24900.840000000004</v>
      </c>
      <c r="G25" s="17">
        <f t="shared" si="2"/>
        <v>1730.5600000000002</v>
      </c>
      <c r="H25" s="17">
        <f t="shared" si="3"/>
        <v>10.5</v>
      </c>
      <c r="I25" s="17">
        <f t="shared" si="4"/>
        <v>8.3000000000000043</v>
      </c>
      <c r="J25" s="17">
        <f t="shared" si="5"/>
        <v>110.25</v>
      </c>
      <c r="K25" s="17">
        <f t="shared" si="6"/>
        <v>68.890000000000072</v>
      </c>
      <c r="L25" s="17">
        <f t="shared" si="7"/>
        <v>87.150000000000048</v>
      </c>
      <c r="M25" s="19"/>
      <c r="N25" s="19"/>
    </row>
    <row r="26" spans="1:17" ht="19.5" x14ac:dyDescent="0.3">
      <c r="B26" s="17">
        <v>17</v>
      </c>
      <c r="C26" s="17">
        <v>160.30000000000001</v>
      </c>
      <c r="D26" s="17">
        <v>44.9</v>
      </c>
      <c r="E26" s="18">
        <f t="shared" si="0"/>
        <v>7197.47</v>
      </c>
      <c r="F26" s="17">
        <f t="shared" si="1"/>
        <v>25696.090000000004</v>
      </c>
      <c r="G26" s="17">
        <f t="shared" si="2"/>
        <v>2016.0099999999998</v>
      </c>
      <c r="H26" s="17">
        <v>16</v>
      </c>
      <c r="I26" s="17">
        <f t="shared" si="4"/>
        <v>11.600000000000001</v>
      </c>
      <c r="J26" s="17">
        <f t="shared" si="5"/>
        <v>256</v>
      </c>
      <c r="K26" s="17">
        <f t="shared" si="6"/>
        <v>134.56000000000003</v>
      </c>
      <c r="L26" s="17">
        <f t="shared" si="7"/>
        <v>185.60000000000002</v>
      </c>
      <c r="M26" s="19"/>
      <c r="N26" s="19"/>
    </row>
    <row r="27" spans="1:17" ht="19.5" x14ac:dyDescent="0.3">
      <c r="B27" s="17">
        <v>18</v>
      </c>
      <c r="C27" s="17">
        <v>161.80000000000001</v>
      </c>
      <c r="D27" s="17">
        <v>46.3</v>
      </c>
      <c r="E27" s="18">
        <f t="shared" si="0"/>
        <v>7491.34</v>
      </c>
      <c r="F27" s="17">
        <f t="shared" si="1"/>
        <v>26179.240000000005</v>
      </c>
      <c r="G27" s="17">
        <f t="shared" si="2"/>
        <v>2143.6899999999996</v>
      </c>
      <c r="H27" s="17">
        <f>C27-$P$4</f>
        <v>14.5</v>
      </c>
      <c r="I27" s="17">
        <f t="shared" si="4"/>
        <v>13</v>
      </c>
      <c r="J27" s="17">
        <f t="shared" si="5"/>
        <v>210.25</v>
      </c>
      <c r="K27" s="17">
        <f t="shared" si="6"/>
        <v>169</v>
      </c>
      <c r="L27" s="17">
        <f t="shared" si="7"/>
        <v>188.5</v>
      </c>
      <c r="M27" s="19"/>
    </row>
    <row r="28" spans="1:17" ht="19.5" x14ac:dyDescent="0.3">
      <c r="B28" s="17">
        <v>19</v>
      </c>
      <c r="C28" s="17">
        <v>161.80000000000001</v>
      </c>
      <c r="D28" s="17">
        <v>47.5</v>
      </c>
      <c r="E28" s="18">
        <f t="shared" si="0"/>
        <v>7685.5000000000009</v>
      </c>
      <c r="F28" s="17">
        <f t="shared" si="1"/>
        <v>26179.240000000005</v>
      </c>
      <c r="G28" s="17">
        <f t="shared" si="2"/>
        <v>2256.25</v>
      </c>
      <c r="H28" s="17">
        <v>16.100000000000001</v>
      </c>
      <c r="I28" s="17">
        <f t="shared" si="4"/>
        <v>14.200000000000003</v>
      </c>
      <c r="J28" s="17">
        <f t="shared" si="5"/>
        <v>259.21000000000004</v>
      </c>
      <c r="K28" s="17">
        <f t="shared" si="6"/>
        <v>201.64000000000007</v>
      </c>
      <c r="L28" s="17">
        <f t="shared" si="7"/>
        <v>228.62000000000006</v>
      </c>
      <c r="M28" s="19"/>
    </row>
    <row r="29" spans="1:17" ht="19.5" x14ac:dyDescent="0.3">
      <c r="B29" s="17" t="s">
        <v>24</v>
      </c>
      <c r="C29" s="17">
        <v>162</v>
      </c>
      <c r="D29" s="17">
        <v>49.5</v>
      </c>
      <c r="E29" s="18">
        <f t="shared" si="0"/>
        <v>8019</v>
      </c>
      <c r="F29" s="17">
        <f t="shared" si="1"/>
        <v>26244</v>
      </c>
      <c r="G29" s="17">
        <f t="shared" si="2"/>
        <v>2450.25</v>
      </c>
      <c r="H29" s="17">
        <v>16.100000000000001</v>
      </c>
      <c r="I29" s="17">
        <f t="shared" si="4"/>
        <v>16.200000000000003</v>
      </c>
      <c r="J29" s="17">
        <f t="shared" si="5"/>
        <v>259.21000000000004</v>
      </c>
      <c r="K29" s="17">
        <f t="shared" si="6"/>
        <v>262.44000000000011</v>
      </c>
      <c r="L29" s="17">
        <f t="shared" si="7"/>
        <v>260.82000000000005</v>
      </c>
      <c r="M29" s="19"/>
    </row>
    <row r="30" spans="1:17" ht="19.5" x14ac:dyDescent="0.3">
      <c r="B30" s="17" t="s">
        <v>25</v>
      </c>
      <c r="C30" s="17">
        <v>162.19999999999999</v>
      </c>
      <c r="D30" s="17">
        <v>50.3</v>
      </c>
      <c r="E30" s="18">
        <f t="shared" si="0"/>
        <v>8158.6599999999989</v>
      </c>
      <c r="F30" s="17">
        <f t="shared" si="1"/>
        <v>26308.839999999997</v>
      </c>
      <c r="G30" s="17">
        <f t="shared" si="2"/>
        <v>2530.0899999999997</v>
      </c>
      <c r="H30" s="17">
        <v>16.2</v>
      </c>
      <c r="I30" s="17">
        <f t="shared" si="4"/>
        <v>17</v>
      </c>
      <c r="J30" s="17">
        <f t="shared" si="5"/>
        <v>262.44</v>
      </c>
      <c r="K30" s="17">
        <f t="shared" si="6"/>
        <v>289</v>
      </c>
      <c r="L30" s="17">
        <f t="shared" si="7"/>
        <v>275.39999999999998</v>
      </c>
      <c r="M30" s="19"/>
    </row>
    <row r="31" spans="1:17" ht="19.5" x14ac:dyDescent="0.3">
      <c r="B31" s="17" t="s">
        <v>26</v>
      </c>
      <c r="C31" s="17">
        <v>162.69999999999999</v>
      </c>
      <c r="D31" s="17">
        <v>50.4</v>
      </c>
      <c r="E31" s="18">
        <f t="shared" si="0"/>
        <v>8200.08</v>
      </c>
      <c r="F31" s="17">
        <f t="shared" si="1"/>
        <v>26471.289999999997</v>
      </c>
      <c r="G31" s="17">
        <f t="shared" si="2"/>
        <v>2540.16</v>
      </c>
      <c r="H31" s="17">
        <f>C31-$P$4</f>
        <v>15.399999999999977</v>
      </c>
      <c r="I31" s="17">
        <f t="shared" si="4"/>
        <v>17.100000000000001</v>
      </c>
      <c r="J31" s="17">
        <f t="shared" si="5"/>
        <v>237.15999999999929</v>
      </c>
      <c r="K31" s="17">
        <f t="shared" si="6"/>
        <v>292.41000000000003</v>
      </c>
      <c r="L31" s="17">
        <f t="shared" si="7"/>
        <v>263.33999999999963</v>
      </c>
      <c r="M31" s="19"/>
    </row>
    <row r="32" spans="1:17" ht="19.5" x14ac:dyDescent="0.3">
      <c r="B32" s="17" t="s">
        <v>27</v>
      </c>
      <c r="C32" s="17">
        <v>163</v>
      </c>
      <c r="D32" s="17">
        <v>50.6</v>
      </c>
      <c r="E32" s="18">
        <f t="shared" si="0"/>
        <v>8247.8000000000011</v>
      </c>
      <c r="F32" s="17">
        <f t="shared" si="1"/>
        <v>26569</v>
      </c>
      <c r="G32" s="17">
        <f t="shared" si="2"/>
        <v>2560.36</v>
      </c>
      <c r="H32" s="17">
        <v>15.7</v>
      </c>
      <c r="I32" s="17">
        <f t="shared" si="4"/>
        <v>17.300000000000004</v>
      </c>
      <c r="J32" s="17">
        <f t="shared" si="5"/>
        <v>246.48999999999998</v>
      </c>
      <c r="K32" s="17">
        <f t="shared" si="6"/>
        <v>299.29000000000013</v>
      </c>
      <c r="L32" s="17">
        <f t="shared" si="7"/>
        <v>271.61000000000007</v>
      </c>
      <c r="M32" s="19"/>
    </row>
    <row r="33" spans="2:13" ht="19.5" x14ac:dyDescent="0.3">
      <c r="B33" s="17" t="s">
        <v>28</v>
      </c>
      <c r="C33" s="17">
        <v>163</v>
      </c>
      <c r="D33" s="17">
        <v>51.1</v>
      </c>
      <c r="E33" s="18">
        <f t="shared" si="0"/>
        <v>8329.3000000000011</v>
      </c>
      <c r="F33" s="17">
        <f t="shared" si="1"/>
        <v>26569</v>
      </c>
      <c r="G33" s="17">
        <f t="shared" si="2"/>
        <v>2611.21</v>
      </c>
      <c r="H33" s="17">
        <v>15.7</v>
      </c>
      <c r="I33" s="17">
        <f t="shared" si="4"/>
        <v>17.800000000000004</v>
      </c>
      <c r="J33" s="17">
        <f t="shared" si="5"/>
        <v>246.48999999999998</v>
      </c>
      <c r="K33" s="17">
        <f t="shared" si="6"/>
        <v>316.84000000000015</v>
      </c>
      <c r="L33" s="17">
        <f t="shared" si="7"/>
        <v>279.46000000000004</v>
      </c>
      <c r="M33" s="19"/>
    </row>
    <row r="34" spans="2:13" ht="19.5" x14ac:dyDescent="0.3">
      <c r="B34" s="17" t="s">
        <v>29</v>
      </c>
      <c r="C34" s="17">
        <v>163.30000000000001</v>
      </c>
      <c r="D34" s="17">
        <v>50.1</v>
      </c>
      <c r="E34" s="18">
        <f t="shared" si="0"/>
        <v>8181.3300000000008</v>
      </c>
      <c r="F34" s="17">
        <f t="shared" si="1"/>
        <v>26666.890000000003</v>
      </c>
      <c r="G34" s="17">
        <f t="shared" si="2"/>
        <v>2510.0100000000002</v>
      </c>
      <c r="H34" s="17">
        <v>14.9</v>
      </c>
      <c r="I34" s="17">
        <f t="shared" si="4"/>
        <v>16.800000000000004</v>
      </c>
      <c r="J34" s="17">
        <f t="shared" si="5"/>
        <v>222.01000000000002</v>
      </c>
      <c r="K34" s="17">
        <f t="shared" si="6"/>
        <v>282.24000000000012</v>
      </c>
      <c r="L34" s="17">
        <f t="shared" si="7"/>
        <v>250.32000000000008</v>
      </c>
      <c r="M34" s="19"/>
    </row>
    <row r="35" spans="2:13" ht="19.5" x14ac:dyDescent="0.3">
      <c r="B35" s="17" t="s">
        <v>30</v>
      </c>
      <c r="C35" s="17">
        <v>163.4</v>
      </c>
      <c r="D35" s="17">
        <v>50.3</v>
      </c>
      <c r="E35" s="18">
        <f t="shared" si="0"/>
        <v>8219.02</v>
      </c>
      <c r="F35" s="17">
        <f t="shared" si="1"/>
        <v>26699.56</v>
      </c>
      <c r="G35" s="17">
        <f t="shared" si="2"/>
        <v>2530.0899999999997</v>
      </c>
      <c r="H35" s="17">
        <v>14.7</v>
      </c>
      <c r="I35" s="17">
        <f t="shared" si="4"/>
        <v>17</v>
      </c>
      <c r="J35" s="17">
        <f t="shared" si="5"/>
        <v>216.08999999999997</v>
      </c>
      <c r="K35" s="17">
        <f t="shared" si="6"/>
        <v>289</v>
      </c>
      <c r="L35" s="17">
        <f t="shared" si="7"/>
        <v>249.89999999999998</v>
      </c>
      <c r="M35" s="19"/>
    </row>
    <row r="36" spans="2:13" ht="19.5" x14ac:dyDescent="0.3">
      <c r="B36" s="17" t="s">
        <v>31</v>
      </c>
      <c r="C36" s="17">
        <v>163.4</v>
      </c>
      <c r="D36" s="17">
        <v>49.5</v>
      </c>
      <c r="E36" s="18">
        <f t="shared" si="0"/>
        <v>8088.3</v>
      </c>
      <c r="F36" s="17">
        <f t="shared" si="1"/>
        <v>26699.56</v>
      </c>
      <c r="G36" s="17">
        <f t="shared" si="2"/>
        <v>2450.25</v>
      </c>
      <c r="H36" s="17">
        <v>14.5</v>
      </c>
      <c r="I36" s="17">
        <f t="shared" si="4"/>
        <v>16.200000000000003</v>
      </c>
      <c r="J36" s="17">
        <f t="shared" si="5"/>
        <v>210.25</v>
      </c>
      <c r="K36" s="17">
        <f t="shared" si="6"/>
        <v>262.44000000000011</v>
      </c>
      <c r="L36" s="17">
        <f t="shared" si="7"/>
        <v>234.90000000000003</v>
      </c>
      <c r="M36" s="19"/>
    </row>
    <row r="37" spans="2:13" ht="19.5" x14ac:dyDescent="0.3">
      <c r="B37" s="17" t="s">
        <v>32</v>
      </c>
      <c r="C37" s="17">
        <v>163.5</v>
      </c>
      <c r="D37" s="17">
        <v>47.8</v>
      </c>
      <c r="E37" s="18">
        <f t="shared" si="0"/>
        <v>7815.2999999999993</v>
      </c>
      <c r="F37" s="17">
        <f t="shared" si="1"/>
        <v>26732.25</v>
      </c>
      <c r="G37" s="17">
        <f t="shared" si="2"/>
        <v>2284.8399999999997</v>
      </c>
      <c r="H37" s="17">
        <v>13</v>
      </c>
      <c r="I37" s="17">
        <f t="shared" si="4"/>
        <v>14.5</v>
      </c>
      <c r="J37" s="17">
        <f t="shared" si="5"/>
        <v>169</v>
      </c>
      <c r="K37" s="17">
        <f t="shared" si="6"/>
        <v>210.25</v>
      </c>
      <c r="L37" s="17">
        <f t="shared" si="7"/>
        <v>188.5</v>
      </c>
      <c r="M37" s="19"/>
    </row>
    <row r="38" spans="2:13" x14ac:dyDescent="0.25">
      <c r="B38"/>
      <c r="C38"/>
      <c r="D38"/>
      <c r="E38"/>
      <c r="F38"/>
      <c r="G38"/>
      <c r="H38"/>
      <c r="I38"/>
      <c r="J38"/>
      <c r="K38"/>
      <c r="L38"/>
      <c r="M38"/>
    </row>
    <row r="39" spans="2:13" ht="19.5" x14ac:dyDescent="0.3">
      <c r="B39" s="29" t="s">
        <v>33</v>
      </c>
      <c r="C39"/>
      <c r="D39"/>
      <c r="E39" s="19">
        <f t="shared" ref="E39:L39" si="8">SUM(E9:E37)</f>
        <v>140635.63</v>
      </c>
      <c r="F39" s="19">
        <f t="shared" si="8"/>
        <v>556478.5</v>
      </c>
      <c r="G39" s="19">
        <f t="shared" si="8"/>
        <v>37833.819999999992</v>
      </c>
      <c r="H39" s="19">
        <f t="shared" si="8"/>
        <v>-357.29999999999995</v>
      </c>
      <c r="I39" s="19">
        <f t="shared" si="8"/>
        <v>-26.499999999999901</v>
      </c>
      <c r="J39" s="19">
        <f t="shared" si="8"/>
        <v>32517.670000000006</v>
      </c>
      <c r="K39" s="19">
        <f t="shared" si="8"/>
        <v>7440.9100000000008</v>
      </c>
      <c r="L39" s="19">
        <f t="shared" si="8"/>
        <v>14177.260000000002</v>
      </c>
      <c r="M39" s="19"/>
    </row>
    <row r="40" spans="2:13" x14ac:dyDescent="0.25">
      <c r="B40"/>
      <c r="C40"/>
      <c r="D40"/>
      <c r="E40"/>
      <c r="H40"/>
    </row>
    <row r="41" spans="2:13" ht="19.5" x14ac:dyDescent="0.3">
      <c r="B41" s="29" t="s">
        <v>34</v>
      </c>
      <c r="C41" s="19"/>
      <c r="D41" s="19"/>
      <c r="E41" s="19">
        <f>E39/SQRT(F39*G39)</f>
        <v>0.96923942555651599</v>
      </c>
      <c r="H41"/>
    </row>
    <row r="42" spans="2:13" ht="19.5" x14ac:dyDescent="0.3">
      <c r="B42" s="29"/>
      <c r="C42" s="19"/>
      <c r="D42"/>
      <c r="E42"/>
      <c r="H42"/>
    </row>
    <row r="43" spans="2:13" ht="19.5" x14ac:dyDescent="0.3">
      <c r="B43" s="29" t="s">
        <v>35</v>
      </c>
      <c r="C43" s="19"/>
      <c r="D43" s="19"/>
      <c r="E43" s="19">
        <f>(29*L39 - H39*I39)/(SQRT(29*J39 - POWER(H39,2)) * SQRT(29*K39-POWER(I39,2)))</f>
        <v>0.9591701475060439</v>
      </c>
      <c r="H43"/>
    </row>
    <row r="44" spans="2:13" ht="19.5" x14ac:dyDescent="0.3">
      <c r="B44"/>
      <c r="E44" s="19"/>
      <c r="H44"/>
    </row>
    <row r="45" spans="2:13" ht="19.5" x14ac:dyDescent="0.3">
      <c r="B45" s="30" t="s">
        <v>36</v>
      </c>
      <c r="E45" s="19">
        <f>(29*L39 - H39*I39)/(SQRT(29*J39 - POWER(H39,2)) * SQRT(29*K39-POWER(I39,2)))</f>
        <v>0.9591701475060439</v>
      </c>
      <c r="H45" s="9"/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22248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shahi</dc:creator>
  <cp:lastModifiedBy>Gourav Siddhad</cp:lastModifiedBy>
  <cp:revision>246</cp:revision>
  <dcterms:created xsi:type="dcterms:W3CDTF">2015-07-29T12:16:08Z</dcterms:created>
  <dcterms:modified xsi:type="dcterms:W3CDTF">2016-11-06T18:35:54Z</dcterms:modified>
  <dc:language>en-IN</dc:language>
</cp:coreProperties>
</file>