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lculations" sheetId="2" r:id="rId5"/>
  </sheets>
  <definedNames/>
  <calcPr/>
</workbook>
</file>

<file path=xl/sharedStrings.xml><?xml version="1.0" encoding="utf-8"?>
<sst xmlns="http://schemas.openxmlformats.org/spreadsheetml/2006/main" count="135" uniqueCount="78">
  <si>
    <t>https://orion-advisor.atlassian.net/browse/INVST-13558</t>
  </si>
  <si>
    <t>Developer - Sakshi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</si>
  <si>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</si>
  <si>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</si>
  <si>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</si>
  <si>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</si>
  <si>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</si>
  <si>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</si>
  <si>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</si>
  <si>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</si>
  <si>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Account without any Exclude value</t>
  </si>
  <si>
    <t>Max Gain Amount - Account %: 0.01
Review App &gt; Firm 8500 &gt; PID 75 &gt; TT &gt; Account and cash details &gt; AID 1071 &gt; check max gain amount $ value compare value with Max Gain Amount in Gain/Loss Details.</t>
  </si>
  <si>
    <t>Account max Gain $ column should appear in Account and Cash details section and valus should be calculated according to Provided formula.</t>
  </si>
  <si>
    <t>Working as Expected.</t>
  </si>
  <si>
    <t>PASS</t>
  </si>
  <si>
    <r>
      <rPr>
        <rFont val="Arial"/>
        <b/>
        <color theme="1"/>
        <u/>
      </rPr>
      <t xml:space="preserve">Account / Portfolio Max Gain Amount </t>
    </r>
    <r>
      <rPr>
        <rFont val="Arial"/>
        <b/>
        <color theme="1"/>
      </rPr>
      <t>= Account / Portfolio Value - Excluded Holdings.
Include Reserve + Billing and Set aside cash.</t>
    </r>
  </si>
  <si>
    <t>Max Gain Amount - Account %: 0.01
Max Gain Amount - Portfolio $: 8
Review App &gt; Firm 8500 &gt; PID 75 &gt; TT &gt; Account and cash details &gt; AID 1071 &gt; check max gain amount $ value compare value with Max Gain Amount in Gain/Loss Details.</t>
  </si>
  <si>
    <t>Max Gain Amount - Account %: 100
Max Gain Amount - Portfolio %: 100
Review App &gt; Firm 8500 &gt; PID 75 &gt; TT &gt; Account and cash details &gt; AID 1071 &gt; check max gain amount $ value compare value with Max Gain Amount in Gain/Loss Details.</t>
  </si>
  <si>
    <t>Account and Portfolio Max gain amount value should be 100 % of Account value excludes Excluding holdng.</t>
  </si>
  <si>
    <t>Same as above &gt; Save trades.</t>
  </si>
  <si>
    <t>Account Max gain $ Values should remain same before and after trades saved.</t>
  </si>
  <si>
    <t>Account Max gain amount : 10 % and $ 50000 for Normal Acc1 and Dist Acc.
Review 8500 &gt; PID SLVTEST10, (54424) &gt; TT &gt; Holding and trade details &gt; Check Account Max Gain $.</t>
  </si>
  <si>
    <t>Account max gain amount should be calculated excludes excluded holding.</t>
  </si>
  <si>
    <t>Account Max gain amount : 100 %
Review 8500 &gt; PID 9447 &gt; AID OASTESTING.12177 &gt; TT &gt; Holding and trade details &gt; Check Account Max Gain $.</t>
  </si>
  <si>
    <t>Account Max Gain amount is $ 0.</t>
  </si>
  <si>
    <t>FAIL</t>
  </si>
  <si>
    <t xml:space="preserve">Since the ticket is merged, We can add this change with another card. </t>
  </si>
  <si>
    <t>Account with Set Aside Cash</t>
  </si>
  <si>
    <t>Account Manx gain amount: 100 %
Set aside cash: $500,000
Review APP Firm 8500 &gt; PID 75 &gt; AID 1071 &gt; TT &gt; Account and cash details &gt; Check columns Account Max Gain $ value.</t>
  </si>
  <si>
    <t>Account max gain amount should be calculated including set aside cash value.</t>
  </si>
  <si>
    <t>Account Manx gain amount is 0.01 %
Set aside cash: $500,000
Review APP Firm 8500 &gt; PID 418 &gt; AID OASTESTING.29455 &gt; Account value is $801,406,358 &gt; TT &gt; Account and cash details &gt; Check columns Account Max Gain $ &gt; value is $800,906.</t>
  </si>
  <si>
    <t>Max gain amount value should be Portfolio / Account value excludes Exclude holdings (only security).</t>
  </si>
  <si>
    <t>Working fine now.
Account max gain amount value is calculated wrt managed value of account</t>
  </si>
  <si>
    <t>Account Manx gain amount is 0.01 %
Set aside cash: $500,000
Review APP Firm 8500 &gt; PID 418 &gt; AID OASTESTING.29455 &gt; TT &gt; Account and cash details &gt; Check columns Account Max Gain $ &gt; Select any security &gt; create trade &gt; check values.</t>
  </si>
  <si>
    <t>Max gain amount value should be static and not change with trades created.</t>
  </si>
  <si>
    <t>Account with Reserve + Billing / Set Aside Cash</t>
  </si>
  <si>
    <t>Account Manx gain amount: 100 %
Reserve Cash %: 10
Review APP Firm 8500 &gt; PID 75 &gt; AID 1071 &gt; TT &gt; Account and cash details &gt; Check columns Account Max Gain $ value.</t>
  </si>
  <si>
    <t>Account max gain amount should be calculated including Reserve and Billing cash value.</t>
  </si>
  <si>
    <t>Account Manx gain amount: 100 %
Reserve Cash %: 10
Billing Cash %: 10
Review APP Firm 8500 &gt; PID 75 &gt; AID 1071 &gt; TT &gt; Account and cash details &gt; Check columns Account Max Gain $ value.</t>
  </si>
  <si>
    <t>Account with Exclude holding / Reserve Cash</t>
  </si>
  <si>
    <t>Account Max gain amount: 100 %
Reserve Cash %: 10
Billing Cash %: 10
Security BLPSX is Excluded with $ 10,970.81.
Review APP Firm 8500 &gt; PID 75 &gt; AID 1071 &gt; TT &gt; Account and cash details &gt; Check columns Account Max Gain $ value.</t>
  </si>
  <si>
    <t>Account max gain amount should be calculated excludes excluded holding.
Excluded holding amount should be excluded from calculation.</t>
  </si>
  <si>
    <t>Account Max gain amount: 100 %
Reserve Cash %: 10
Security BLPSX is Excluded with $ 10,970.81.
Review APP Firm 8500 &gt; PID 75 &gt; AID 1071 &gt; TT &gt; Account and cash details &gt; Check columns Account Max Gain $ value &gt; Select Excluded Security &gt; Create Trade &gt; Check Max gain amount value.</t>
  </si>
  <si>
    <t>Account Max gain amount $ value should be updated when trade created for Exlcuded security.</t>
  </si>
  <si>
    <t>Working fine now.
Account max gain amount $ value not updated when Buy trade created for Excluded secuirty.</t>
  </si>
  <si>
    <t>Same as above &gt; Check same case for Sell trade.</t>
  </si>
  <si>
    <t>Review APP Firm 8500 &gt; PID 21304 &gt; AID OASTESTING.24885</t>
  </si>
  <si>
    <t>Account Max gain amount: 100 %
Review APP Firm 8500 &gt; PID 19192 &gt; AID OASTESTING.24881 and OASTESTING.24890 &gt; Secuity TSLA is Excluded with Holding &gt; Holding and trade details &gt; Select TSLA &gt; Create Buy trade amount more than Account value &gt; Check Managed value is in Negative &gt; Account and Cash Details &gt; Check Account Max Gain $ value.</t>
  </si>
  <si>
    <r>
      <rPr>
        <rFont val="Arial"/>
        <color theme="1"/>
      </rPr>
      <t xml:space="preserve">Account Max gain amount : 100 % and $ 500000 for Acc1 and Acc2
Review Firm 8500 &gt; PID 19192 &gt; TT &gt; Account and Cash details &gt; Account Max gain amount should be correct for both account on basis of of % and $ </t>
    </r>
    <r>
      <rPr>
        <rFont val="Arial"/>
        <b/>
        <color theme="1"/>
      </rPr>
      <t>(See Screenchot for further details)</t>
    </r>
    <r>
      <rPr>
        <rFont val="Arial"/>
        <color theme="1"/>
      </rPr>
      <t xml:space="preserve"> &gt; Gain / Loss Details &gt; check Max Gain Amount $.</t>
    </r>
  </si>
  <si>
    <t>Account max gain amount should be calculated excludes excluded holding.
Max Gain Amount $ should be Sum of all account in Portfolio.</t>
  </si>
  <si>
    <t>Create trade &gt; Check values.</t>
  </si>
  <si>
    <t>Values should remain same.</t>
  </si>
  <si>
    <t>Account Max gain amount : 100 % and $ 500000 for Acc1 and Acc2
Reserve And Billing Cash % : 50 each
Review Firm 8500 &gt; PID 19192 &gt; TT &gt; Account and Cash details &gt; Account Max gain amount should be correct for both account on basis of of % and $ &gt; Gain / Loss Details &gt; check Max Gain Amount $.</t>
  </si>
  <si>
    <t>Portfolio Max Gain amount % : 100
Account Max gain amount : 100 % and $ 500000 for Acc1 and Acc2
Reserve And Billing Cash % : 50 each
Review Firm 8500 &gt; PID 19192 &gt; TT &gt; Account and Cash details &gt; Account Max gain amount should be correct for both account on basis of of % and $ &gt; Gain / Loss Details &gt; check Max Gain Amount $.</t>
  </si>
  <si>
    <t>Account max gain amount should be calculated excludes excluded holding.
Max Gain Amount $ should be sum of Account value minus excluded holdings.</t>
  </si>
  <si>
    <t>Portfolio Max Gain amount % : 100
Portfolio Max Short term gain % : 100
Account Max gain amount : 100 % and $ 500000 for Acc1 and Acc2
Reserve And Billing Cash % : 50 each
Review Firm 8500 &gt; PID 19192 &gt; TT &gt; Account and Cash details &gt; Account Max gain amount should be correct for both account on basis of of % and $ &gt; Gain / Loss Details &gt; check Max Gain Amount $.</t>
  </si>
  <si>
    <t>Account max gain amount should be calculated excludes excluded holding.
Max Short Gain Amount $ should be sum of Account value minus excluded holdings.</t>
  </si>
  <si>
    <r>
      <rPr>
        <rFont val="Arial"/>
        <color theme="1"/>
      </rPr>
      <t xml:space="preserve">Portfolio Max Gain amount % : 100
Portfolio Max Short term gain % : 100
</t>
    </r>
    <r>
      <rPr>
        <rFont val="Arial"/>
        <b/>
        <color theme="1"/>
      </rPr>
      <t xml:space="preserve">Account Max gain amount : 10 % and $ 500000 for Acc1 and Acc2
</t>
    </r>
    <r>
      <rPr>
        <rFont val="Arial"/>
        <color theme="1"/>
      </rPr>
      <t>Reserve And Billing Cash % : 50 each
Review Firm 8500 &gt; PID 19192 &gt; TT &gt; Account and Cash details &gt; Account Max gain amount should be correct for both account on basis of of % and $ &gt; Gain / Loss Details &gt; check Max Gain Amount $.</t>
    </r>
  </si>
  <si>
    <r>
      <rPr>
        <rFont val="Arial"/>
        <color theme="1"/>
      </rPr>
      <t xml:space="preserve">Portfolio Max Gain amount % : 100
Portfolio Max Short term gain % : 100
</t>
    </r>
    <r>
      <rPr>
        <rFont val="Arial"/>
        <b/>
        <color theme="1"/>
      </rPr>
      <t xml:space="preserve">Account Max gain amount : 10 % and $ 500000 for Acc1 and Acc2
</t>
    </r>
    <r>
      <rPr>
        <rFont val="Arial"/>
        <color theme="1"/>
      </rPr>
      <t>Reserve And Billing Cash % : 50 each (Reserve Cash Replenish)
Review Firm 8500 &gt; PID 19192 &gt; TT &gt; Account and Cash details &gt; Account Max gain amount should be correct for both account on basis of of % and $ &gt; Gain / Loss Details &gt; check Max Gain Amount $.</t>
    </r>
  </si>
  <si>
    <t>Account Max gain amount : 0 % and $ 500000 for Acc1 and Acc2</t>
  </si>
  <si>
    <t>Portfolio Max Gain amount % : 0
Account Max gain amount : 0 % and $ 500000 for Acc1 and Acc2</t>
  </si>
  <si>
    <t>Max Gain Amount should be 0 due to Portfolio.</t>
  </si>
  <si>
    <t>Set $ value for Portfolio Max gain and Max Short term gain.
Reserve and billing Cash , Set aside and 
Carry Forward loss values also.</t>
  </si>
  <si>
    <t>Split Flag: account_level_max_gain_column_s13558</t>
  </si>
  <si>
    <t>ON</t>
  </si>
  <si>
    <t>Account Max Gain $ column appear with set value.</t>
  </si>
  <si>
    <t>OFF</t>
  </si>
  <si>
    <t>Account Max Gain $ column should not appear.</t>
  </si>
  <si>
    <t>Exclude Holdings</t>
  </si>
  <si>
    <t>Account Value</t>
  </si>
  <si>
    <t xml:space="preserve">Reserve </t>
  </si>
  <si>
    <t>Billing</t>
  </si>
  <si>
    <t>Set Aside</t>
  </si>
  <si>
    <t>Exclude holding</t>
  </si>
  <si>
    <t>Managed Value</t>
  </si>
  <si>
    <t>Exclude Value</t>
  </si>
  <si>
    <t>Max Gain Amount %</t>
  </si>
  <si>
    <t>"======"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</si>
</sst>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D0E0E3"/>
        <bgColor rgb="FFD0E0E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5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2" fillId="0" fontId="10" numFmtId="4" xfId="0" applyAlignment="1" applyBorder="1" applyFont="1" applyNumberFormat="1">
      <alignment horizontal="center" readingOrder="0"/>
    </xf>
    <xf borderId="3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center"/>
    </xf>
    <xf borderId="2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8" fillId="0" fontId="10" numFmtId="0" xfId="0" applyAlignment="1" applyBorder="1" applyFont="1">
      <alignment horizontal="center"/>
    </xf>
    <xf borderId="9" fillId="0" fontId="10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0" fillId="4" fontId="10" numFmtId="0" xfId="0" applyAlignment="1" applyFont="1">
      <alignment horizontal="center"/>
    </xf>
    <xf borderId="0" fillId="6" fontId="10" numFmtId="0" xfId="0" applyAlignment="1" applyFill="1" applyFont="1">
      <alignment horizontal="center"/>
    </xf>
    <xf borderId="7" fillId="0" fontId="10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</xdr:row>
      <xdr:rowOff>0</xdr:rowOff>
    </xdr:from>
    <xdr:ext cx="485775" cy="200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476250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61950" cy="2000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400050" cy="200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476250" cy="200025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485775" cy="20002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355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11</v>
      </c>
      <c r="B5" s="12" t="s">
        <v>12</v>
      </c>
      <c r="C5" s="12" t="s">
        <v>13</v>
      </c>
      <c r="D5" s="12" t="s">
        <v>14</v>
      </c>
      <c r="E5" s="9" t="s">
        <v>15</v>
      </c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2" t="s">
        <v>16</v>
      </c>
      <c r="B7" s="12" t="s">
        <v>12</v>
      </c>
      <c r="C7" s="12" t="s">
        <v>13</v>
      </c>
      <c r="D7" s="12" t="s">
        <v>14</v>
      </c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17</v>
      </c>
      <c r="B9" s="12" t="s">
        <v>18</v>
      </c>
      <c r="C9" s="12" t="s">
        <v>13</v>
      </c>
      <c r="D9" s="12" t="s">
        <v>14</v>
      </c>
      <c r="E9" s="8"/>
      <c r="F9" s="13"/>
      <c r="G9" s="14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19</v>
      </c>
      <c r="B10" s="12" t="s">
        <v>20</v>
      </c>
      <c r="C10" s="12" t="s">
        <v>13</v>
      </c>
      <c r="D10" s="12" t="s">
        <v>14</v>
      </c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21</v>
      </c>
      <c r="B12" s="12" t="s">
        <v>22</v>
      </c>
      <c r="C12" s="12" t="s">
        <v>13</v>
      </c>
      <c r="D12" s="12" t="s">
        <v>14</v>
      </c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/>
      <c r="B13" s="8"/>
      <c r="C13" s="8"/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2" t="s">
        <v>23</v>
      </c>
      <c r="B14" s="12" t="s">
        <v>22</v>
      </c>
      <c r="C14" s="15" t="s">
        <v>24</v>
      </c>
      <c r="D14" s="15" t="s">
        <v>25</v>
      </c>
      <c r="E14" s="8"/>
      <c r="F14" s="16" t="s">
        <v>26</v>
      </c>
      <c r="G14" s="14">
        <v>-1.0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/>
      <c r="B15" s="8"/>
      <c r="C15" s="8"/>
      <c r="D15" s="8"/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27</v>
      </c>
      <c r="B18" s="8"/>
      <c r="C18" s="8"/>
      <c r="D18" s="8"/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2" t="s">
        <v>28</v>
      </c>
      <c r="B20" s="12" t="s">
        <v>29</v>
      </c>
      <c r="C20" s="12" t="s">
        <v>13</v>
      </c>
      <c r="D20" s="12" t="s">
        <v>14</v>
      </c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2"/>
      <c r="B21" s="12"/>
      <c r="C21" s="12"/>
      <c r="D21" s="12"/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2"/>
      <c r="B22" s="12"/>
      <c r="C22" s="12"/>
      <c r="D22" s="12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2"/>
      <c r="B23" s="12"/>
      <c r="C23" s="12"/>
      <c r="D23" s="12"/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2" t="s">
        <v>30</v>
      </c>
      <c r="B24" s="12" t="s">
        <v>31</v>
      </c>
      <c r="C24" s="17" t="s">
        <v>32</v>
      </c>
      <c r="D24" s="17" t="s">
        <v>14</v>
      </c>
      <c r="E24" s="8"/>
      <c r="F24" s="10"/>
      <c r="G24" s="14">
        <v>-1.0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2" t="s">
        <v>33</v>
      </c>
      <c r="B26" s="12" t="s">
        <v>34</v>
      </c>
      <c r="C26" s="12" t="s">
        <v>13</v>
      </c>
      <c r="D26" s="12" t="s">
        <v>14</v>
      </c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35</v>
      </c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2" t="s">
        <v>36</v>
      </c>
      <c r="B33" s="12" t="s">
        <v>37</v>
      </c>
      <c r="C33" s="12" t="s">
        <v>13</v>
      </c>
      <c r="D33" s="12" t="s">
        <v>14</v>
      </c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2" t="s">
        <v>38</v>
      </c>
      <c r="B35" s="12" t="s">
        <v>37</v>
      </c>
      <c r="C35" s="12" t="s">
        <v>13</v>
      </c>
      <c r="D35" s="12" t="s">
        <v>14</v>
      </c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39</v>
      </c>
      <c r="B40" s="8"/>
      <c r="C40" s="8"/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2" t="s">
        <v>40</v>
      </c>
      <c r="B42" s="12" t="s">
        <v>41</v>
      </c>
      <c r="C42" s="12" t="s">
        <v>13</v>
      </c>
      <c r="D42" s="12" t="s">
        <v>14</v>
      </c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2" t="s">
        <v>42</v>
      </c>
      <c r="B44" s="12" t="s">
        <v>43</v>
      </c>
      <c r="C44" s="17" t="s">
        <v>44</v>
      </c>
      <c r="D44" s="17" t="s">
        <v>14</v>
      </c>
      <c r="E44" s="8"/>
      <c r="F44" s="10"/>
      <c r="G44" s="14">
        <v>-5.0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2" t="s">
        <v>45</v>
      </c>
      <c r="B45" s="8"/>
      <c r="C45" s="12" t="s">
        <v>13</v>
      </c>
      <c r="D45" s="12" t="s">
        <v>14</v>
      </c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2" t="s">
        <v>46</v>
      </c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2" t="s">
        <v>47</v>
      </c>
      <c r="B50" s="12" t="s">
        <v>41</v>
      </c>
      <c r="C50" s="12" t="s">
        <v>13</v>
      </c>
      <c r="D50" s="12" t="s">
        <v>14</v>
      </c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2" t="s">
        <v>48</v>
      </c>
      <c r="B53" s="12" t="s">
        <v>49</v>
      </c>
      <c r="C53" s="12" t="s">
        <v>13</v>
      </c>
      <c r="D53" s="12" t="s">
        <v>14</v>
      </c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2" t="s">
        <v>50</v>
      </c>
      <c r="B54" s="12" t="s">
        <v>51</v>
      </c>
      <c r="C54" s="12" t="s">
        <v>13</v>
      </c>
      <c r="D54" s="12" t="s">
        <v>14</v>
      </c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2" t="s">
        <v>52</v>
      </c>
      <c r="B56" s="12" t="s">
        <v>49</v>
      </c>
      <c r="C56" s="12" t="s">
        <v>13</v>
      </c>
      <c r="D56" s="12" t="s">
        <v>14</v>
      </c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2" t="s">
        <v>53</v>
      </c>
      <c r="B58" s="12" t="s">
        <v>54</v>
      </c>
      <c r="C58" s="12" t="s">
        <v>13</v>
      </c>
      <c r="D58" s="12" t="s">
        <v>14</v>
      </c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2" t="s">
        <v>55</v>
      </c>
      <c r="B60" s="12" t="s">
        <v>56</v>
      </c>
      <c r="C60" s="12" t="s">
        <v>13</v>
      </c>
      <c r="D60" s="12" t="s">
        <v>14</v>
      </c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2" t="s">
        <v>57</v>
      </c>
      <c r="B62" s="12" t="s">
        <v>22</v>
      </c>
      <c r="C62" s="12" t="s">
        <v>13</v>
      </c>
      <c r="D62" s="12" t="s">
        <v>14</v>
      </c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2" t="s">
        <v>58</v>
      </c>
      <c r="B64" s="12" t="s">
        <v>22</v>
      </c>
      <c r="C64" s="12" t="s">
        <v>13</v>
      </c>
      <c r="D64" s="12" t="s">
        <v>14</v>
      </c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8" t="s">
        <v>59</v>
      </c>
      <c r="B66" s="12" t="s">
        <v>22</v>
      </c>
      <c r="C66" s="12" t="s">
        <v>13</v>
      </c>
      <c r="D66" s="12" t="s">
        <v>14</v>
      </c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8" t="s">
        <v>60</v>
      </c>
      <c r="B68" s="12" t="s">
        <v>61</v>
      </c>
      <c r="C68" s="12" t="s">
        <v>13</v>
      </c>
      <c r="D68" s="12" t="s">
        <v>14</v>
      </c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2" t="s">
        <v>62</v>
      </c>
      <c r="B71" s="12" t="s">
        <v>22</v>
      </c>
      <c r="C71" s="12" t="s">
        <v>13</v>
      </c>
      <c r="D71" s="12" t="s">
        <v>14</v>
      </c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2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2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2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9" t="s">
        <v>63</v>
      </c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9" t="s">
        <v>64</v>
      </c>
      <c r="B77" s="12" t="s">
        <v>65</v>
      </c>
      <c r="C77" s="12" t="s">
        <v>13</v>
      </c>
      <c r="D77" s="12" t="s">
        <v>14</v>
      </c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0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9" t="s">
        <v>66</v>
      </c>
      <c r="B79" s="12" t="s">
        <v>67</v>
      </c>
      <c r="C79" s="12" t="s">
        <v>13</v>
      </c>
      <c r="D79" s="12" t="s">
        <v>14</v>
      </c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0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0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0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0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0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0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0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0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0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0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0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0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0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0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0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0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0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0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0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0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0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0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0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0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0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0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0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0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0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0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0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0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0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0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0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0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0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0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0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0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0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0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0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0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0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0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0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0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0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0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0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1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1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1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1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1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1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1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1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1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1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1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1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1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1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1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1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1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1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1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1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1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1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1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1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1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1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1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1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1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1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1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1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1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1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1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1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1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1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1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1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1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1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1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1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1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1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1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1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1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1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1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1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1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1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1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1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1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1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1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1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1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1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1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1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1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1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1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1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1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1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1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1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1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1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1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1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1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1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1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1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1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1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1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1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1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1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1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1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1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1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1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1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1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1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1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1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1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1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1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1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1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1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1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1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1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1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1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1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1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1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1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1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1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1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1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1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1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1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1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1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1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1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1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1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1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1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1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1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1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1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1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1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1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1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1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1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1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1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1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1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1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1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1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1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1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1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1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1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1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1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1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1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1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1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1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1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1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1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1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1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1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1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1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1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1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1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1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1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1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1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1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1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1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1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1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1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1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1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1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1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1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1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1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1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1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1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1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1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1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1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1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1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1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1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1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1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1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1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1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1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1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1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1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1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1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1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1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1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1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1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1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1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1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1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1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1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1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1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1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1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1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1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1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1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1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1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1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1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1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1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1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1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1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1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1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1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1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1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1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1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1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1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1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1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1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1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1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1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1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1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1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1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1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1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1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1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1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1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1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1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1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1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1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1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1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1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1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1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1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1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1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1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1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1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1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1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1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1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1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1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1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1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1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1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1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1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1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1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1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1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1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1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1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1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1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1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1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1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1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1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1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1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1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1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1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1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1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1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1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1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1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1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1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1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1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1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1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1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1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1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1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1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1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1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1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1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1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1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1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1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1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1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1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1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1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1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1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1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1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1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1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1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1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1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1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1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1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1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1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1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1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1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1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1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1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1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1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1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1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1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1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1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1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1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1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1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1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1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1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1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1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1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1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1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1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1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1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1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1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1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1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1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1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1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1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1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1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1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1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1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1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1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1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1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1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1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1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1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1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1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1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1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1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1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1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1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1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1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1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1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1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1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1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1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1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1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1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1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1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1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1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1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1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1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1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1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1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1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1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1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1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1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1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1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1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1"/>
      <c r="G739" s="1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21"/>
      <c r="G740" s="1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21"/>
      <c r="G741" s="1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21"/>
      <c r="G742" s="1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21"/>
      <c r="G743" s="1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21"/>
      <c r="G744" s="1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21"/>
      <c r="G745" s="1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21"/>
      <c r="G746" s="1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21"/>
      <c r="G747" s="1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21"/>
      <c r="G748" s="1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21"/>
      <c r="G749" s="1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21"/>
      <c r="G750" s="1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21"/>
      <c r="G751" s="1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21"/>
      <c r="G752" s="1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21"/>
      <c r="G753" s="1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21"/>
      <c r="G754" s="1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21"/>
      <c r="G755" s="1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21"/>
      <c r="G756" s="1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21"/>
      <c r="G757" s="1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21"/>
      <c r="G758" s="1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21"/>
      <c r="G759" s="1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21"/>
      <c r="G760" s="1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21"/>
      <c r="G761" s="1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21"/>
      <c r="G762" s="1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21"/>
      <c r="G763" s="1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21"/>
      <c r="G764" s="1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21"/>
      <c r="G765" s="1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21"/>
      <c r="G766" s="1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21"/>
      <c r="G767" s="1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21"/>
      <c r="G768" s="1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21"/>
      <c r="G769" s="1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21"/>
      <c r="G770" s="1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0"/>
    <col customWidth="1" min="4" max="4" width="26.88"/>
    <col customWidth="1" min="7" max="7" width="23.38"/>
    <col customWidth="1" min="11" max="11" width="24.88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2"/>
      <c r="B2" s="22"/>
      <c r="C2" s="22"/>
      <c r="D2" s="22"/>
      <c r="E2" s="22"/>
      <c r="F2" s="22"/>
      <c r="G2" s="24" t="s">
        <v>68</v>
      </c>
      <c r="H2" s="22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2"/>
      <c r="B3" s="22"/>
      <c r="C3" s="22"/>
      <c r="D3" s="22"/>
      <c r="E3" s="22"/>
      <c r="F3" s="22"/>
      <c r="G3" s="25"/>
      <c r="H3" s="22"/>
      <c r="I3" s="22"/>
      <c r="J3" s="22"/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2"/>
      <c r="B4" s="22"/>
      <c r="C4" s="22"/>
      <c r="D4" s="22"/>
      <c r="E4" s="22"/>
      <c r="F4" s="22"/>
      <c r="G4" s="26"/>
      <c r="H4" s="22"/>
      <c r="I4" s="22"/>
      <c r="J4" s="22"/>
      <c r="K4" s="25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2"/>
      <c r="B5" s="22"/>
      <c r="C5" s="27"/>
      <c r="D5" s="28"/>
      <c r="E5" s="29"/>
      <c r="F5" s="22"/>
      <c r="G5" s="30"/>
      <c r="H5" s="22"/>
      <c r="I5" s="22"/>
      <c r="J5" s="22"/>
      <c r="K5" s="31">
        <v>8799273.35471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2"/>
      <c r="B6" s="22"/>
      <c r="C6" s="32" t="s">
        <v>69</v>
      </c>
      <c r="D6" s="24">
        <v>8799273.35471</v>
      </c>
      <c r="E6" s="33"/>
      <c r="F6" s="22"/>
      <c r="G6" s="26">
        <v>1650952.6</v>
      </c>
      <c r="H6" s="22"/>
      <c r="I6" s="22"/>
      <c r="J6" s="22"/>
      <c r="K6" s="30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2"/>
      <c r="B7" s="22"/>
      <c r="C7" s="34"/>
      <c r="D7" s="22"/>
      <c r="E7" s="33"/>
      <c r="F7" s="22"/>
      <c r="G7" s="31"/>
      <c r="H7" s="22"/>
      <c r="I7" s="22"/>
      <c r="J7" s="22"/>
      <c r="K7" s="31">
        <v>8692119.38471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2"/>
      <c r="B8" s="22"/>
      <c r="C8" s="32" t="s">
        <v>70</v>
      </c>
      <c r="D8" s="24"/>
      <c r="E8" s="33"/>
      <c r="F8" s="22"/>
      <c r="G8" s="26"/>
      <c r="H8" s="22"/>
      <c r="I8" s="22"/>
      <c r="J8" s="22"/>
      <c r="K8" s="30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2"/>
      <c r="B9" s="22"/>
      <c r="C9" s="34"/>
      <c r="D9" s="22"/>
      <c r="E9" s="33"/>
      <c r="F9" s="22"/>
      <c r="G9" s="26"/>
      <c r="H9" s="22"/>
      <c r="I9" s="22"/>
      <c r="J9" s="22"/>
      <c r="K9" s="30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2"/>
      <c r="B10" s="22"/>
      <c r="C10" s="32" t="s">
        <v>71</v>
      </c>
      <c r="D10" s="24"/>
      <c r="E10" s="33"/>
      <c r="F10" s="22"/>
      <c r="G10" s="31"/>
      <c r="H10" s="22"/>
      <c r="I10" s="22"/>
      <c r="J10" s="22"/>
      <c r="K10" s="30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2"/>
      <c r="B11" s="22"/>
      <c r="C11" s="34"/>
      <c r="D11" s="22"/>
      <c r="E11" s="33"/>
      <c r="F11" s="22"/>
      <c r="G11" s="30"/>
      <c r="H11" s="22"/>
      <c r="I11" s="22"/>
      <c r="J11" s="22"/>
      <c r="K11" s="30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2"/>
      <c r="B12" s="22"/>
      <c r="C12" s="32" t="s">
        <v>72</v>
      </c>
      <c r="D12" s="24"/>
      <c r="E12" s="33"/>
      <c r="F12" s="22"/>
      <c r="G12" s="26"/>
      <c r="H12" s="22"/>
      <c r="I12" s="22"/>
      <c r="J12" s="22"/>
      <c r="K12" s="30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2"/>
      <c r="B13" s="22"/>
      <c r="C13" s="34"/>
      <c r="D13" s="22"/>
      <c r="E13" s="33"/>
      <c r="F13" s="22"/>
      <c r="G13" s="30"/>
      <c r="H13" s="22"/>
      <c r="I13" s="22"/>
      <c r="J13" s="22"/>
      <c r="K13" s="35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2"/>
      <c r="B14" s="22"/>
      <c r="C14" s="32" t="s">
        <v>73</v>
      </c>
      <c r="D14" s="22">
        <f>SUM(G3:G14)</f>
        <v>1650952.6</v>
      </c>
      <c r="E14" s="33"/>
      <c r="F14" s="22"/>
      <c r="G14" s="35"/>
      <c r="H14" s="22"/>
      <c r="I14" s="22"/>
      <c r="J14" s="22"/>
      <c r="K14" s="2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2"/>
      <c r="B15" s="22"/>
      <c r="C15" s="36"/>
      <c r="D15" s="37"/>
      <c r="E15" s="38"/>
      <c r="F15" s="22"/>
      <c r="G15" s="22"/>
      <c r="H15" s="22"/>
      <c r="I15" s="22"/>
      <c r="J15" s="22"/>
      <c r="K15" s="2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>
        <f>SUM(K4:K13)</f>
        <v>17491392.74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2"/>
      <c r="B17" s="22"/>
      <c r="C17" s="24" t="s">
        <v>74</v>
      </c>
      <c r="D17" s="39">
        <f>D6-D8-D10-D12-D14</f>
        <v>7148320.755</v>
      </c>
      <c r="E17" s="22"/>
      <c r="F17" s="22"/>
      <c r="G17" s="22"/>
      <c r="H17" s="22"/>
      <c r="I17" s="22"/>
      <c r="J17" s="22"/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2"/>
      <c r="B19" s="22"/>
      <c r="C19" s="24" t="s">
        <v>75</v>
      </c>
      <c r="D19" s="40">
        <f>SUM(D8,D10,D12,D14)</f>
        <v>1650952.6</v>
      </c>
      <c r="E19" s="22"/>
      <c r="F19" s="22"/>
      <c r="G19" s="22"/>
      <c r="H19" s="22"/>
      <c r="I19" s="22"/>
      <c r="J19" s="22"/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2"/>
      <c r="B21" s="22"/>
      <c r="C21" s="27"/>
      <c r="D21" s="28"/>
      <c r="E21" s="29"/>
      <c r="F21" s="27"/>
      <c r="G21" s="28"/>
      <c r="H21" s="29"/>
      <c r="I21" s="22"/>
      <c r="J21" s="22"/>
      <c r="K21" s="2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2"/>
      <c r="B22" s="22"/>
      <c r="C22" s="32" t="s">
        <v>76</v>
      </c>
      <c r="D22" s="24">
        <v>10.0</v>
      </c>
      <c r="E22" s="41" t="s">
        <v>77</v>
      </c>
      <c r="F22" s="34"/>
      <c r="G22" s="39">
        <f>(D6-D14)*D22/100</f>
        <v>714832.0755</v>
      </c>
      <c r="H22" s="33"/>
      <c r="I22" s="22"/>
      <c r="J22" s="22"/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2"/>
      <c r="B23" s="22"/>
      <c r="C23" s="36"/>
      <c r="D23" s="37"/>
      <c r="E23" s="38"/>
      <c r="F23" s="36"/>
      <c r="G23" s="37"/>
      <c r="H23" s="38"/>
      <c r="I23" s="22"/>
      <c r="J23" s="22"/>
      <c r="K23" s="2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</sheetData>
  <drawing r:id="rId1"/>
</worksheet>
</file>