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Max ST gain" sheetId="2" r:id="rId5"/>
  </sheets>
  <definedNames/>
  <calcPr/>
</workbook>
</file>

<file path=xl/sharedStrings.xml><?xml version="1.0" encoding="utf-8"?>
<sst xmlns="http://schemas.openxmlformats.org/spreadsheetml/2006/main" count="352" uniqueCount="179">
  <si>
    <t>https://orion-advisor.atlassian.net/browse/INVST-2842</t>
  </si>
  <si>
    <t>Developer - Gopika, Harshdeep, Sneha</t>
  </si>
  <si>
    <t>QA - Gourav Singh</t>
  </si>
  <si>
    <t>Test case</t>
  </si>
  <si>
    <t>Expected Result</t>
  </si>
  <si>
    <t>Actual Result</t>
  </si>
  <si>
    <t>Status</t>
  </si>
  <si>
    <t>Message</t>
  </si>
  <si>
    <t>Developer's Remark</t>
  </si>
  <si>
    <t>Bug Rating</t>
  </si>
  <si>
    <t>Max Gain Amount Allowed : Use Portfolio Max Gain Amount</t>
  </si>
  <si>
    <t xml:space="preserve">Max Gain Amount Allowed : 0 OR null
Max Short Term Gains : 0 OR null    OR   Carryforward Loss Amount : 0 OR null / 100 </t>
  </si>
  <si>
    <t>Trade created without warning message.</t>
  </si>
  <si>
    <t>Firm 7300 &gt; PID 14522 &gt; Tactical tool &gt; portfolio tol. &gt; select security SCHF &gt; holding and trade details &gt; select holding &gt; sell all.</t>
  </si>
  <si>
    <t>Security should be traded without warning message.</t>
  </si>
  <si>
    <t>Working as expected.</t>
  </si>
  <si>
    <t>PASS</t>
  </si>
  <si>
    <r>
      <rPr>
        <rFont val="Arial"/>
        <b/>
        <color theme="1"/>
      </rPr>
      <t xml:space="preserve">Null + 50
</t>
    </r>
    <r>
      <rPr>
        <rFont val="Arial"/>
        <color theme="1"/>
      </rPr>
      <t>Firm 7300 &gt; PID 14522 &gt; Tactical tool &gt; portfolio tol. &gt; select security SCHF &gt; holding and trade details &gt; select holding &gt; sell all.</t>
    </r>
  </si>
  <si>
    <r>
      <rPr>
        <rFont val="Arial"/>
        <b/>
        <color theme="1"/>
      </rPr>
      <t xml:space="preserve">0 + 50
</t>
    </r>
    <r>
      <rPr>
        <rFont val="Arial"/>
        <color theme="1"/>
      </rPr>
      <t>Firm 7300 &gt; PID 14522 &gt; Tactical tool &gt; portfolio tol. &gt; select security SCHF &gt; holding and trade details &gt; select holding &gt; sell all.</t>
    </r>
  </si>
  <si>
    <t>Quick trade / QT import</t>
  </si>
  <si>
    <t>TLH</t>
  </si>
  <si>
    <t>Max Gain Amount Allowed : 1000
Max Short Term Gains : 800</t>
  </si>
  <si>
    <t>trade should be allowed for total gain of $ 1000 and ST gain of $ 800.</t>
  </si>
  <si>
    <t>Holding wise</t>
  </si>
  <si>
    <t>total gain and ST gain is less than amount set.</t>
  </si>
  <si>
    <t>Trade should be created.</t>
  </si>
  <si>
    <t>Select 1 security &gt; total gain and ST gain is less than amount set &gt; Sell 2 security &gt; total gain is exceeding max amount set.</t>
  </si>
  <si>
    <t>Trade should be discarded for 2nd security with max short term gain amount warning message.</t>
  </si>
  <si>
    <t>total gain and ST gain is more than amount set.</t>
  </si>
  <si>
    <t>Trade should be discarded with max gain amount warning message.</t>
  </si>
  <si>
    <t>total gain is more and ST gain is less than amount set.</t>
  </si>
  <si>
    <t>total gain is less and ST gain is more than amount set.</t>
  </si>
  <si>
    <t>Trade should be discarded with max short term gain amount warning message.</t>
  </si>
  <si>
    <t>Firm 7300 &gt; PID 191 &gt; TT &gt; portfolio tol. &gt; Select SWISX &gt; holding and trade details &gt; select ticker -VXUS &gt; sell all &gt; holding trade discarded due to max gain amount &gt; now select SWISX &gt; sell all &gt; holding trade discarded.</t>
  </si>
  <si>
    <t>Trade should be discarded for SWISX as security validated holding wise and -VXUS as security validated taxlots wise.</t>
  </si>
  <si>
    <r>
      <rPr>
        <rFont val="Arial"/>
        <b/>
        <color theme="1"/>
      </rPr>
      <t>CarryFL : 1
Gain : 800  | MaxSTG : 60
max allowed gain is $ 801 and ST is $ 61</t>
    </r>
    <r>
      <rPr>
        <rFont val="Arial"/>
        <color theme="1"/>
      </rPr>
      <t xml:space="preserve">
Firm 7300 &gt; PID 14522 &gt; TT &gt; portfolio tol. &gt; holding and trade details &gt; Select security with total gain 500 and ST gain 40 &gt; sell all.</t>
    </r>
  </si>
  <si>
    <t>trade should be created without warning message.</t>
  </si>
  <si>
    <t>Firm 7300 &gt; PID 14522 &gt; TT &gt; portfolio tol. &gt; holding and trade details &gt; Select security with total gain 500 and ST gain 80 &gt; sell all.</t>
  </si>
  <si>
    <t>Trade should be discarded with warning message due to ST gain exceeds max short term gain.</t>
  </si>
  <si>
    <r>
      <rPr>
        <rFont val="Arial"/>
        <b/>
        <color theme="1"/>
      </rPr>
      <t xml:space="preserve">CarryFL : 1
Gain : 1400 | MaxSTG : 60
max allowed gain is $ 1401 and ST is $ 61
</t>
    </r>
    <r>
      <rPr>
        <rFont val="Arial"/>
        <color theme="1"/>
      </rPr>
      <t>Firm 7300 &gt; PID 14522 &gt; TT &gt; portfolio tol. &gt; holding and trade details &gt; Select security SCHD with total gain 1384 and ST loss -225 &gt; sell all.</t>
    </r>
  </si>
  <si>
    <t>trade should be created holding wise without warning message.</t>
  </si>
  <si>
    <t>Same as above &gt; select another security &gt; sell all.</t>
  </si>
  <si>
    <t>Trade should be validated holding wise for all open trades.</t>
  </si>
  <si>
    <r>
      <rPr>
        <rFont val="Arial"/>
        <b/>
        <color theme="1"/>
      </rPr>
      <t xml:space="preserve">CarryFL : 1
Gain : 1200   |    MaxSTG : 1000
max allowed gain is $ 1201 and ST is $ 1001
</t>
    </r>
    <r>
      <rPr>
        <rFont val="Arial"/>
        <color theme="1"/>
      </rPr>
      <t>Firm 7300 &gt; PID 14522 &gt; TT &gt; portfolio tol. &gt; holding and trade details &gt; Select security SCHF with total gain 780.48 and ST gain $ 532.9  &gt; sell all &gt; select security SCHG &gt; sell all &gt; filter : lots &gt; check traded lots .
OR filter : lots &gt; select SCHF lots &gt; sell all.</t>
    </r>
  </si>
  <si>
    <r>
      <rPr>
        <rFont val="Arial"/>
        <color theme="1"/>
      </rPr>
      <t xml:space="preserve">(Trade should be discarded with warning message for all taxlots of selected security as total trade gain is exceeds max limit set.) - </t>
    </r>
    <r>
      <rPr>
        <rFont val="Arial"/>
        <b/>
        <color theme="1"/>
      </rPr>
      <t xml:space="preserve">New funcionality
</t>
    </r>
    <r>
      <rPr>
        <rFont val="Arial"/>
        <color theme="1"/>
      </rPr>
      <t xml:space="preserve">
</t>
    </r>
    <r>
      <rPr>
        <rFont val="Arial"/>
        <strike/>
        <color theme="1"/>
      </rPr>
      <t xml:space="preserve">Trade should be discarded for </t>
    </r>
    <r>
      <rPr>
        <rFont val="Arial"/>
        <b/>
        <strike/>
        <color theme="1"/>
      </rPr>
      <t>SCHF ST gain taxlot only</t>
    </r>
    <r>
      <rPr>
        <rFont val="Arial"/>
        <strike/>
        <color theme="1"/>
      </rPr>
      <t xml:space="preserve"> when validated taxlots wise and warning message should appear for disacarded lots.
</t>
    </r>
  </si>
  <si>
    <t>Working fine now. (Trade discarded for SCHG)
Taxlot in LT gain discarded with max gain warning message.</t>
  </si>
  <si>
    <t>Lot wise</t>
  </si>
  <si>
    <t>Select T1 taxlot &gt; sell.
Select T1 taxlot &gt; sell &gt; select T3 &gt; sell.
Select T1 taxlot &gt; sell &gt; select T4 &gt; sell.</t>
  </si>
  <si>
    <r>
      <rPr>
        <rFont val="Arial"/>
        <color theme="1"/>
      </rPr>
      <t xml:space="preserve">Trade should be created for selected </t>
    </r>
    <r>
      <rPr>
        <rFont val="Arial"/>
        <b/>
        <color theme="1"/>
      </rPr>
      <t>taxlot</t>
    </r>
    <r>
      <rPr>
        <rFont val="Arial"/>
        <color theme="1"/>
      </rPr>
      <t xml:space="preserve">.
Trade should be created for selected </t>
    </r>
    <r>
      <rPr>
        <rFont val="Arial"/>
        <b/>
        <color theme="1"/>
      </rPr>
      <t>taxlot</t>
    </r>
    <r>
      <rPr>
        <rFont val="Arial"/>
        <color theme="1"/>
      </rPr>
      <t xml:space="preserve">.
Trade should be discarded for </t>
    </r>
    <r>
      <rPr>
        <rFont val="Arial"/>
        <b/>
        <color theme="1"/>
      </rPr>
      <t>security</t>
    </r>
    <r>
      <rPr>
        <rFont val="Arial"/>
        <color theme="1"/>
      </rPr>
      <t>. ST_Gain</t>
    </r>
  </si>
  <si>
    <t xml:space="preserve">Max gain amount : 30   /   ST gain amount : 20
T1 :  10        LT             |      U1 :    10         LT            
T2 : -15        LT             |      U2 :   -10         ST           
T3 :   20       LT             |      U3 :    40         ST        
T4 :   35       ST            |      U4 :    10         LT        </t>
  </si>
  <si>
    <t>Select T4 taxlot &gt; sell.</t>
  </si>
  <si>
    <t>Trade should be discarded for security T with max gain amount.</t>
  </si>
  <si>
    <t>Select T2 taxlot &gt; sell &gt; select T4 taxlot &gt; sell.</t>
  </si>
  <si>
    <t>Trade should be discarded for security T with max short term gain amount.</t>
  </si>
  <si>
    <t>Select  T1 and T4 taxlots &gt; sell.</t>
  </si>
  <si>
    <t>Select T1 &gt; sell &gt; Sell U3.</t>
  </si>
  <si>
    <t>Trade should be discarded for taxlot U3 with max gain amount warning message.</t>
  </si>
  <si>
    <t>Sell T2 &gt; Sell U2 &gt; Sell U3.</t>
  </si>
  <si>
    <t>Trade should be discarded for security U with max short term gain amount warning message.</t>
  </si>
  <si>
    <r>
      <rPr>
        <rFont val="Arial"/>
        <b/>
        <color theme="1"/>
      </rPr>
      <t xml:space="preserve">YTD_ST : 0, YTD_Total : 6785, and CarryFL : 6785
Gain : 200 | MaxSTG : 100
max allowed gain is $ 200 and ST is $ 6885
</t>
    </r>
    <r>
      <rPr>
        <rFont val="Arial"/>
        <color theme="1"/>
      </rPr>
      <t xml:space="preserve">
Firm 7300 &gt; PID 220 &gt; TT &gt; portfolio tol. &gt; Select GSMTX &gt; holding and trade details &gt; filter : lots &gt; select lots in ST Gain &gt; sell all.</t>
    </r>
  </si>
  <si>
    <t>Trade should be discarded with warning message for ST gain taxlots which exceeds max ST gain amount.</t>
  </si>
  <si>
    <t>Trade created for taxlots in ST of total $ 150 gain amount.</t>
  </si>
  <si>
    <t>Sell lot in LT loss of 9000 &gt; now sell taxlot in ST gain of 6780 and LT gain of 190.</t>
  </si>
  <si>
    <t>Trade should be created as max gain amount and short term gain amount is less than max amount set.</t>
  </si>
  <si>
    <r>
      <rPr>
        <rFont val="Arial"/>
        <b/>
        <color theme="1"/>
      </rPr>
      <t xml:space="preserve">Gain : 1200   |    MaxSTG : 1000
</t>
    </r>
    <r>
      <rPr>
        <rFont val="Arial"/>
        <color theme="1"/>
      </rPr>
      <t>Firm 7300 &gt; PID 14522 &gt; TT &gt; portfolio tol. &gt; holding and trade details &gt; trade created holding wise &gt; filter : lots &gt; Sell LT gain of 945 &gt; created &gt; Sell ST gain of 1092.</t>
    </r>
  </si>
  <si>
    <t>Trade should be discarded with warning message for all taxlots of selected security as total trade gain is exceeds max limit set.</t>
  </si>
  <si>
    <t xml:space="preserve">Working fine now.
Warning messaage do not appear for ST gain taxlot.
</t>
  </si>
  <si>
    <t xml:space="preserve">YTD_ST : -4.92, YTD_Total : 3007.27, and CarryFL : 20
Gain : 2680 | MaxSTG : 20
max allowed gain is $ 44.92 and ST is $ -307.27
</t>
  </si>
  <si>
    <t>Firm 7300 &gt; PID 1715 &gt; TT &gt; portfolio tol. &gt; Select GBOAX &gt; sell all.</t>
  </si>
  <si>
    <t>Now sell TAUSX.</t>
  </si>
  <si>
    <t>Now sell CPXIX.</t>
  </si>
  <si>
    <t>Now sell SCHZ &gt; and then CPXIX.</t>
  </si>
  <si>
    <t>Trade should be created without warning.</t>
  </si>
  <si>
    <r>
      <rPr>
        <rFont val="Arial"/>
        <b/>
        <color theme="1"/>
      </rPr>
      <t xml:space="preserve">Quick trade
</t>
    </r>
    <r>
      <rPr>
        <rFont val="Arial"/>
        <b val="0"/>
        <color theme="1"/>
      </rPr>
      <t xml:space="preserve">1 ) total gain and ST gain is less than amount set.
</t>
    </r>
    <r>
      <rPr>
        <rFont val="Arial"/>
        <b/>
        <color theme="1"/>
      </rPr>
      <t xml:space="preserve">2 ) Select 1 security &gt; total gain and ST gain is less than amount set &gt; Sell 2 security &gt; total gain is exceeding max amount set , but indiviadual gain amount is less.
</t>
    </r>
    <r>
      <rPr>
        <rFont val="Arial"/>
        <b val="0"/>
        <color theme="1"/>
      </rPr>
      <t xml:space="preserve">3 ) total gain and ST gain is more than amount set.
4 ) total gain is more and ST gain is less than amount set.
5 ) total gain is less and ST gain is more than amount set.
</t>
    </r>
  </si>
  <si>
    <r>
      <rPr>
        <rFont val="Arial"/>
        <color theme="1"/>
      </rPr>
      <t>1 ) Trade should be created.</t>
    </r>
    <r>
      <rPr>
        <rFont val="Arial"/>
        <b/>
        <color theme="1"/>
      </rPr>
      <t xml:space="preserve">
2 ) Trade should be created for both security as Current YTD + Trade Gain amount for individual trade is less than max amount set</t>
    </r>
    <r>
      <rPr>
        <rFont val="Arial"/>
        <color theme="1"/>
      </rPr>
      <t>.
3 ) Trade should be discarded with max gain amount warning message.
4 ) Trade should be discarded with max gain amount warning message.
5 ) Trade should be discarded with max short term gain amount warning message.</t>
    </r>
  </si>
  <si>
    <r>
      <rPr>
        <rFont val="Arial"/>
        <b/>
        <color theme="1"/>
      </rPr>
      <t xml:space="preserve">QT import  &gt; 
ST_YTD : 977.18  , T_YTD : 1612.04
MGA : 125 , MaxSTG : 100 , CFL : 1600    
max allowed gain is $ 112 and ST is $ 747.82
  </t>
    </r>
    <r>
      <rPr>
        <rFont val="Arial"/>
        <b val="0"/>
        <color theme="1"/>
      </rPr>
      <t>Validate 
1 ) IWS &gt; SCHZ
2 ) SCHZ &gt; IWS</t>
    </r>
  </si>
  <si>
    <t>Trade discarded with max gain warning.
Trade created without warning.</t>
  </si>
  <si>
    <t>TLH &gt; manual &gt; gain &gt; Short term.  Validate single and multiple.</t>
  </si>
  <si>
    <t>Discarde trade if exceeds with specific warning.</t>
  </si>
  <si>
    <t>TLH &gt; manual &gt; gain &gt; Long term.  Validate single and multiple.</t>
  </si>
  <si>
    <t>Discard trade with max gain warning if exceeds.</t>
  </si>
  <si>
    <t>TLH &gt; manual &gt; gain &gt; short and long term.  Validate single and multiple.</t>
  </si>
  <si>
    <t>Max Gain Amount Allowed : 1000
Max Short Term Gains : 1200</t>
  </si>
  <si>
    <t>Max short term gain should be less than or equal to max gain amount.</t>
  </si>
  <si>
    <t>total gain is 1150 and ST gain is 700.</t>
  </si>
  <si>
    <t>total gain is 900 and ST gain is 1300.</t>
  </si>
  <si>
    <t>sell holding with total gain of 1200 and ST gain of 1300.</t>
  </si>
  <si>
    <t>Sell holding with Loss of -1000 &gt; sell holding with total gain of 1200 and ST gain of 1300.</t>
  </si>
  <si>
    <r>
      <rPr>
        <rFont val="Arial"/>
        <color theme="1"/>
      </rPr>
      <t xml:space="preserve">Trade should be discarded with </t>
    </r>
    <r>
      <rPr>
        <rFont val="Arial"/>
        <b/>
        <color theme="1"/>
      </rPr>
      <t xml:space="preserve">max short term gain </t>
    </r>
    <r>
      <rPr>
        <rFont val="Arial"/>
        <color theme="1"/>
      </rPr>
      <t>amount warning message.</t>
    </r>
  </si>
  <si>
    <r>
      <rPr>
        <rFont val="Arial"/>
        <b/>
        <color theme="1"/>
      </rPr>
      <t xml:space="preserve">CarryFL : 1
max Gain : 1400 | MaxSTG : 5000
max allowed gain and ST gain is $ 1401.
</t>
    </r>
    <r>
      <rPr>
        <rFont val="Arial"/>
        <color theme="1"/>
      </rPr>
      <t>Firm 7300 &gt; PID 14522 &gt; TT &gt; portfolio tol. &gt; holding and trade details &gt; Select security SCHD with total gain 1384 and ST loss -225 &gt; sell all &gt;  select another security &gt; sell all.</t>
    </r>
  </si>
  <si>
    <t>trade should be discarded for second security and trade created for SCHD as validated holding wise.</t>
  </si>
  <si>
    <r>
      <rPr>
        <rFont val="Arial"/>
        <b/>
        <color theme="1"/>
      </rPr>
      <t xml:space="preserve">ST_YTD : 977.18  , T_YTD : 1612.04
MGA : 12.04, MaxSTG : 1012 , CFL : 1600    
max allowed gain is $ 0 and ST is $ 634
</t>
    </r>
    <r>
      <rPr>
        <rFont val="Arial"/>
        <color theme="1"/>
      </rPr>
      <t xml:space="preserve">
Firm 7300 &gt; PID 1612 &gt; TT &gt; holding and trade details &gt; filter : holding &gt; select holding in LT or ST gain of $ 10 &gt; sell &gt; trade discarded &gt; select holding in LT loss of $ 50 &gt; sell &gt; created &gt; now select holding in ST gain of $ 10 &gt; trade created.</t>
    </r>
  </si>
  <si>
    <r>
      <rPr>
        <rFont val="Arial"/>
        <color theme="1"/>
      </rPr>
      <t>Trade should be created for holding in ST gain as</t>
    </r>
    <r>
      <rPr>
        <rFont val="Arial"/>
        <b/>
        <color theme="1"/>
      </rPr>
      <t xml:space="preserve"> trade total gain is in loss </t>
    </r>
    <r>
      <rPr>
        <rFont val="Arial"/>
        <color theme="1"/>
      </rPr>
      <t>and short term gain is less than max short term gain allowed.</t>
    </r>
  </si>
  <si>
    <r>
      <rPr>
        <rFont val="Arial"/>
        <b/>
        <color rgb="FF000000"/>
      </rPr>
      <t xml:space="preserve">ST_YTD : 977.18  , T_YTD : 1612.04
MGA : 20.04, MaxSTG : 20.04 , CFL : 1600     
max allowed gain is $ 8.1 and ST is 642.
</t>
    </r>
    <r>
      <rPr>
        <rFont val="Arial"/>
        <color rgb="FF000000"/>
      </rPr>
      <t>Firm 7300 &gt; PID 1612 &gt; Tactical Tool &gt; select holding VETAX &gt; ST gain is $ 8 &gt; validate.
Update ST gain to $ 8.01</t>
    </r>
  </si>
  <si>
    <t>Trade should be created for holding in ST gain equal or less than max ST gain set.</t>
  </si>
  <si>
    <t>Quick trade / Quick trade Import.</t>
  </si>
  <si>
    <t>TLH &gt; manual ,gain , short term &gt; select security VETAX &gt; ST gain is $ 8 &gt; validate.
Update ST gain to $ 8.01</t>
  </si>
  <si>
    <t>trade should be discarded with max gain amount warning  message when ST gain exceeds max gain amount set.</t>
  </si>
  <si>
    <t>CarryFL : 1
max Gain : 1400 | MaxSTG : 5000
max allowed gain and ST gain is $ 1401.</t>
  </si>
  <si>
    <t>Trade gain should not exceed for both max ST and max gain amount set, even total trade gain is in loss.</t>
  </si>
  <si>
    <t>Select ST taxlots of IEMG 400 , IWS 400 , SCHF 1092 &gt; sell all.</t>
  </si>
  <si>
    <t>Discarded for SCHF , max gain amount.</t>
  </si>
  <si>
    <t>Sell lot in loss of  SCHV  -1483 &gt; now sell SCHF 1092.</t>
  </si>
  <si>
    <t>Discarded for SCHF , max short term gain amount.</t>
  </si>
  <si>
    <t>ST_YTD : 977.18  , T_YTD : 1612.04
MGA : 12.04, MaxSTG : 12.04 , CFL : 1600     
max allowed gain is $ 0 and ST is 634.</t>
  </si>
  <si>
    <t>Trade should be created for ST gain taxlots exceeding max gain amount if total trade gain is in loss.</t>
  </si>
  <si>
    <t>Firm 1612 &gt; lots &gt; Sell SCHV LT lot of -1,077.56 &gt; Sell &gt; short term lots &gt; SCHV lot of 520 &gt; Now sell &gt; TAUSX lots of 21 , 52 , -93 &gt; sell -VETAX lot of 53  OR  SCHZ 53 &gt; now delete TAUSX lot of -93 OR Sell -2 shares.</t>
  </si>
  <si>
    <t>Trade should be discarded for TAUSX security with max short term gain warning.</t>
  </si>
  <si>
    <t>Trade discarded for -VETAX with max short term warning.</t>
  </si>
  <si>
    <t>FAIL</t>
  </si>
  <si>
    <t>working fine existing functionality.</t>
  </si>
  <si>
    <r>
      <rPr>
        <rFont val="Arial"/>
        <color theme="1"/>
      </rPr>
      <t xml:space="preserve">Firm 1612 &gt; lots &gt; Sell SCHV LT lot of -1,077.56 &gt; Sell &gt; short term lots &gt; SCHV lot of 520 &gt; Now sell &gt; TAUSX lots of 21 , 52 , -93 &gt; sell -VETAX lot of 53  OR  SCHZ 53 &gt; Filter : </t>
    </r>
    <r>
      <rPr>
        <rFont val="Arial"/>
        <b/>
        <color theme="1"/>
      </rPr>
      <t xml:space="preserve">holdings </t>
    </r>
    <r>
      <rPr>
        <rFont val="Arial"/>
        <color theme="1"/>
      </rPr>
      <t>&gt; sell -450.72 shares of TAUSX.</t>
    </r>
  </si>
  <si>
    <r>
      <rPr>
        <rFont val="Arial"/>
        <b/>
        <color theme="1"/>
      </rPr>
      <t xml:space="preserve">ST_YTD : 977.18  , T_YTD : 1612.04
MGA : 20.04, MaxSTG : 1012 , CFL : 1600 
max allowed gain is $ 8 and ST is $ 642
</t>
    </r>
    <r>
      <rPr>
        <rFont val="Arial"/>
        <color theme="1"/>
      </rPr>
      <t>Firm 7300 &gt; PID 1612 &gt; TT &gt; holding and trade details &gt; filter : lots &gt; select lots in LT or ST gain of $ 21 &gt; sell.</t>
    </r>
  </si>
  <si>
    <t>Trade should be discarded for lot in ST/LT gain as trade total gain is more than max gain allowed.</t>
  </si>
  <si>
    <r>
      <rPr>
        <rFont val="Arial"/>
        <b/>
        <color theme="1"/>
      </rPr>
      <t xml:space="preserve">ST_YTD : 977.18  , T_YTD : 1612.04
MGA : 12.04, MaxSTG : 1012 , CFL : 1600    
max allowed gain is $ 0 and ST is $ 634
</t>
    </r>
    <r>
      <rPr>
        <rFont val="Arial"/>
        <color theme="1"/>
      </rPr>
      <t xml:space="preserve">
Firm 7300 &gt; PID 1612 &gt; TT &gt; holding and trade details &gt; filter : lots &gt; select lots in LT or ST gain of $ 10 &gt; sell &gt; trade discarded &gt; select lot in LT loss of $ 50 &gt; sell &gt; created &gt; now select Lots in ST gain of $ 10 &gt; trade created.</t>
    </r>
  </si>
  <si>
    <r>
      <rPr>
        <rFont val="Arial"/>
        <color theme="1"/>
      </rPr>
      <t>Trade should be created for lot in ST gain as</t>
    </r>
    <r>
      <rPr>
        <rFont val="Arial"/>
        <b/>
        <color theme="1"/>
      </rPr>
      <t xml:space="preserve"> trade total gain is in loss </t>
    </r>
    <r>
      <rPr>
        <rFont val="Arial"/>
        <color theme="1"/>
      </rPr>
      <t>and short term gain is less than max short term gain allowed.</t>
    </r>
  </si>
  <si>
    <t>Trade created for taxlot in Short term gain taxlot due to trade gain amount is in loss.</t>
  </si>
  <si>
    <t>Check same case with $ and %.</t>
  </si>
  <si>
    <r>
      <rPr>
        <rFont val="Arial"/>
        <b/>
        <color theme="1"/>
      </rPr>
      <t xml:space="preserve">ST_YTD : 977.18  , T_YTD : 1612.04
MGA : 500, MaxSTG : 6000, CFL : 1600    
max allowed gain is $ 487 and  ST is $ 1122
</t>
    </r>
    <r>
      <rPr>
        <rFont val="Arial"/>
        <color theme="1"/>
      </rPr>
      <t>Firm 7300 &gt; PID 1612 &gt; TT &gt; holding and trade details &gt; filter : lots &gt; select SCHD lots in ST gain of 38, 337 &gt; sell all &gt; Now sell SCHZ lot in LT loss of -1077 &gt; select SCHD lot in gain of 166 &gt; Sell all.</t>
    </r>
  </si>
  <si>
    <t>Trade should be discarded for SCHD, as security is validated holding wise.</t>
  </si>
  <si>
    <t>Trade discarded for SCHD taxlots with max gain amount warning message.</t>
  </si>
  <si>
    <r>
      <rPr>
        <rFont val="Arial"/>
        <b/>
        <color theme="1"/>
      </rPr>
      <t xml:space="preserve">Quick trade
</t>
    </r>
    <r>
      <rPr>
        <rFont val="Arial"/>
        <b val="0"/>
        <color theme="1"/>
      </rPr>
      <t xml:space="preserve">1 ) total gain and ST gain is less than amount set.
</t>
    </r>
    <r>
      <rPr>
        <rFont val="Arial"/>
        <b/>
        <color theme="1"/>
      </rPr>
      <t xml:space="preserve">2 ) Select 1 security &gt; total gain and ST gain is less than amount set &gt; Sell 2 security &gt; total gain is exceeding max amount set , but indiviadual gain amount is less.
</t>
    </r>
    <r>
      <rPr>
        <rFont val="Arial"/>
        <b val="0"/>
        <color theme="1"/>
      </rPr>
      <t xml:space="preserve">3 ) total gain and ST gain is more than amount set.
4 ) total gain is more and ST gain is less than amount set.
5 ) total gain is less and ST gain is more than amount set.
</t>
    </r>
  </si>
  <si>
    <r>
      <rPr>
        <rFont val="Arial"/>
        <color theme="1"/>
      </rPr>
      <t>1 ) Trade should be created.</t>
    </r>
    <r>
      <rPr>
        <rFont val="Arial"/>
        <b/>
        <color theme="1"/>
      </rPr>
      <t xml:space="preserve">
2 ) Trade should be created for both security as Current YTD + Trade Gain amount for individual trade is less than max amount set</t>
    </r>
    <r>
      <rPr>
        <rFont val="Arial"/>
        <color theme="1"/>
      </rPr>
      <t>.
3 ) Trade should be discarded with max gain amount warning message.
4 ) Trade should be discarded with max gain amount warning message.
5 ) Trade should be discarded with max short term gain amount warning message.</t>
    </r>
  </si>
  <si>
    <r>
      <rPr>
        <rFont val="Arial"/>
        <b/>
        <color theme="1"/>
      </rPr>
      <t xml:space="preserve">QT import  &gt; 
ST_YTD : 977.18  , T_YTD : 1612.04
MGA : 125 , MaxSTG : 100 , CFL : 1600    
max allowed gain is $ 112 and ST is $ 747.82
  </t>
    </r>
    <r>
      <rPr>
        <rFont val="Arial"/>
        <b val="0"/>
        <color theme="1"/>
      </rPr>
      <t>Validate 
1 ) IWS &gt; SCHZ
2 ) SCHZ &gt; IWS
3 ) SCHZ &gt; IWS &gt; BRKB</t>
    </r>
  </si>
  <si>
    <r>
      <rPr>
        <rFont val="Arial"/>
        <color theme="1"/>
      </rPr>
      <t xml:space="preserve">Trade discarded for IWS with max gain warning.
Trade created without warning.
Trade discarded for BRKB with </t>
    </r>
    <r>
      <rPr>
        <rFont val="Arial"/>
        <b/>
        <color theme="1"/>
      </rPr>
      <t>max short term gain warning.</t>
    </r>
  </si>
  <si>
    <t>Max Gain Amount Allowed : null OR 0 / max amount 
Max Short Term Gains : 0 OR null / max amount</t>
  </si>
  <si>
    <r>
      <rPr>
        <rFont val="Arial"/>
        <b/>
        <color theme="1"/>
      </rPr>
      <t xml:space="preserve">MGA : null , MaxSTG : 80 ,CFL : 50
max allowed ST is $ 130 
</t>
    </r>
    <r>
      <rPr>
        <rFont val="Arial"/>
        <color theme="1"/>
      </rPr>
      <t>Firm 7300 &gt; PID 14522 &gt; TT &gt; Filter : holdings &gt; select holdings with STG &gt; sell all .</t>
    </r>
  </si>
  <si>
    <t>Trade should be discarded when STG exceeds 130 and max STG warning message should appear on discarded trades.
MAX gain amount should not be considered.</t>
  </si>
  <si>
    <t>Trade holding with MaxSTG less than max short term gain set.</t>
  </si>
  <si>
    <t>Trade multiple holdings with MaxSTG less than max short term gain set.</t>
  </si>
  <si>
    <t>Trade holding with MaxSTG more than max short term gain set.</t>
  </si>
  <si>
    <t>Trade should be discarded with Max short term gain warning.</t>
  </si>
  <si>
    <t>Quick trade "sent trade immediatedly " / QT Import</t>
  </si>
  <si>
    <t>Firm 7300 &gt; PID 14522 &gt; TLH &gt; manual, Gain &gt; select all security &gt; validate.</t>
  </si>
  <si>
    <t xml:space="preserve">Working fine now.
Trade discared with max gain warning message above Gain of $ 50. </t>
  </si>
  <si>
    <r>
      <rPr>
        <rFont val="Arial"/>
        <b/>
        <color theme="1"/>
      </rPr>
      <t xml:space="preserve">ST_YTD : 0 , T_YTD : 6785
MGA : null , MaxSTG : 100 , CFL : null
max allowed ST is $ 101
</t>
    </r>
    <r>
      <rPr>
        <rFont val="Arial"/>
        <color theme="1"/>
      </rPr>
      <t xml:space="preserve">
Firm 7300 &gt; PID 220 &gt; TT &gt; Filter : holdings &gt; select holdings with STG &gt; sell all .</t>
    </r>
  </si>
  <si>
    <t>MAX gain amount should not be considered.
trade should be discarded above max short term gain.</t>
  </si>
  <si>
    <t>TLH &gt; manual ,gain ,short term &gt; select all security &gt; validate.</t>
  </si>
  <si>
    <r>
      <rPr>
        <rFont val="Arial"/>
        <b/>
        <color theme="1"/>
      </rPr>
      <t xml:space="preserve">ST_YTD : 0 , T_YTD : 6785
MGA : 0 , MaxSTG : 100 , CFL : null
max allowed ST is $ 101
</t>
    </r>
    <r>
      <rPr>
        <rFont val="Arial"/>
        <color theme="1"/>
      </rPr>
      <t>Firm 7300 &gt; PID 220 &gt; TT &gt; Filter : holdings &gt; select holdings with STG &gt; sell all .</t>
    </r>
  </si>
  <si>
    <r>
      <rPr>
        <rFont val="Arial"/>
        <b/>
        <color theme="1"/>
      </rPr>
      <t xml:space="preserve">MGA : null , MaxSTG : 1 %,   CFL : null   ,   Portfolio managed value : $ 63548
</t>
    </r>
    <r>
      <rPr>
        <rFont val="Arial"/>
        <color theme="1"/>
      </rPr>
      <t>Firm 7300 &gt; PID &gt; 4238 &gt; TT &gt; holding and trade details &gt; lots &gt; select lot &gt; TAUSX &gt; ST gain of $ 14.64 &gt; sell lot &gt; trade discarded &gt; select SCHZ &gt; ST gain of $ 0.48 &gt; sell lot &gt; trade created.
Now select LT gain taxlot of $ 25 , 2000 &gt; sell &gt; tarde created.</t>
    </r>
  </si>
  <si>
    <t>Trade should be created for lot in ST gain when trade gain amount is less than max ST gain allowed.
No limit for Max gain.</t>
  </si>
  <si>
    <t>Working fine now.
Trade discarded for ST gain taxlots exceeds $ 1.</t>
  </si>
  <si>
    <t>1 % of 63548 = $ 635  max allowed ST gain.</t>
  </si>
  <si>
    <t>db issue</t>
  </si>
  <si>
    <r>
      <rPr>
        <rFont val="Arial"/>
        <b/>
        <color rgb="FF000000"/>
      </rPr>
      <t xml:space="preserve">MGA : 1 % , MaxSTG : 5 %, CFL : null , Portfolio managed value : $ 63548
</t>
    </r>
    <r>
      <rPr>
        <rFont val="Arial"/>
        <b val="0"/>
        <color rgb="FF000000"/>
      </rPr>
      <t>Trade ST gain of $ 500 and 1000.
Trade LT gain of $ 500 and 1000.</t>
    </r>
  </si>
  <si>
    <t>Trade should be created for lot in ST gain when trade gain amount is less than max ST gain allowed.
Trade should be discarded for gain amount exceeds max gain amount.</t>
  </si>
  <si>
    <t>Working fine now.
Trade discarded for LT gain taxlots exceeds 1 % of portfolio managed value.
Trade discarded for ST gain taxlots exceeds $ 5.</t>
  </si>
  <si>
    <r>
      <rPr>
        <rFont val="Arial"/>
        <color theme="1"/>
      </rPr>
      <t xml:space="preserve">1 % of 63548 = $ 635  max allowed gain.
5 % of 63548 = $ 3177 max allowed ST gain.
</t>
    </r>
    <r>
      <rPr>
        <rFont val="Arial"/>
        <b/>
        <color theme="1"/>
      </rPr>
      <t>total max gain amount is $ 635.</t>
    </r>
  </si>
  <si>
    <t xml:space="preserve">Max Gain Amount Allowed : No limit </t>
  </si>
  <si>
    <t>Tactical tool</t>
  </si>
  <si>
    <t>Trade should be created with warning message.</t>
  </si>
  <si>
    <t>Working as Expected.</t>
  </si>
  <si>
    <t>Trade created for selected security and both warning message appear if max amount set exceeds.</t>
  </si>
  <si>
    <t>Quick trade / QT Import</t>
  </si>
  <si>
    <t xml:space="preserve">OVERRIDE RESTRICTIONS IN TACTICAL AND QUICK TRADES    :    Enable     </t>
  </si>
  <si>
    <t>FLAG: max_short_term_gain_s259548 : ON / OFF</t>
  </si>
  <si>
    <t>Only max gain amount warning should appear if exceeds max amount set.</t>
  </si>
  <si>
    <r>
      <rPr>
        <rFont val="Arial"/>
        <b/>
        <color theme="1"/>
      </rPr>
      <t xml:space="preserve">MGA : 0,  CFL : 1000
</t>
    </r>
    <r>
      <rPr>
        <rFont val="Arial"/>
        <color theme="1"/>
      </rPr>
      <t xml:space="preserve">Firm 7300 &gt; PID 1612 &gt; Quick trade &gt; AID 6293 &gt; Sell &gt; SCHG &gt; 100 % &gt; </t>
    </r>
    <r>
      <rPr>
        <rFont val="Arial"/>
        <b/>
        <color theme="1"/>
      </rPr>
      <t xml:space="preserve">send trade immediately </t>
    </r>
    <r>
      <rPr>
        <rFont val="Arial"/>
        <color theme="1"/>
      </rPr>
      <t>&gt; validated without warning &gt; add trade &gt; trade created with max gain warning.</t>
    </r>
  </si>
  <si>
    <t>Existing issue.</t>
  </si>
  <si>
    <t>Firm 7300 &gt; PID 14522 &gt; TT &gt; portfolio tol. &gt; Security set &gt; select IEMG Set &gt; holdings &gt;filter : lots &gt; select IEMG lots &gt; Sell all &gt; check IWM lots count &gt; Again sell all IEMG lots &gt; no. of lots increases.
Both IEMG and IWM are in same Security Set and IWM is present in multiple security set.</t>
  </si>
  <si>
    <t>Not related to ticket.</t>
  </si>
  <si>
    <t>issue is caused when a security is present in more than one security set for an account and does not have any holdings.</t>
  </si>
  <si>
    <t>Allowed Traded Gain</t>
  </si>
  <si>
    <t>MAX gain</t>
  </si>
  <si>
    <t>MAX STG</t>
  </si>
  <si>
    <t>ST_Gain</t>
  </si>
  <si>
    <t>LT_Gain</t>
  </si>
  <si>
    <t>Total Gain</t>
  </si>
  <si>
    <t xml:space="preserve">Portfolio max gain and carry forward loss amount </t>
  </si>
  <si>
    <t>S-T_YTD</t>
  </si>
  <si>
    <t>L-T_YTD</t>
  </si>
  <si>
    <t xml:space="preserve">Warning : </t>
  </si>
  <si>
    <t>CurrentYTD</t>
  </si>
  <si>
    <t>Carry Forward loss</t>
  </si>
  <si>
    <t>MAX gain amount</t>
  </si>
  <si>
    <t xml:space="preserve">MAX ST gain </t>
  </si>
  <si>
    <t>MG    H25</t>
  </si>
  <si>
    <t>MST   F25</t>
  </si>
  <si>
    <t>complex</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</si>
</sst>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u/>
      <sz val="14.0"/>
      <color rgb="FF1155CC"/>
      <name val="Arial"/>
    </font>
    <font>
      <b/>
      <sz val="14.0"/>
      <color theme="1"/>
      <name val="Arial"/>
    </font>
    <font>
      <b/>
      <i/>
      <sz val="14.0"/>
      <color rgb="FF38761D"/>
      <name val="Arial"/>
    </font>
    <font>
      <sz val="14.0"/>
      <color theme="1"/>
      <name val="Arial"/>
    </font>
    <font>
      <b/>
      <color rgb="FF000000"/>
      <name val="Arial"/>
    </font>
    <font>
      <color theme="1"/>
      <name val="Arial"/>
      <scheme val="minor"/>
    </font>
    <font>
      <sz val="10.0"/>
      <color theme="1"/>
      <name val="Arial"/>
      <scheme val="minor"/>
    </font>
    <font>
      <b/>
      <sz val="14.0"/>
      <color theme="1"/>
      <name val="Arial"/>
      <scheme val="minor"/>
    </font>
    <font>
      <b/>
      <color theme="1"/>
      <name val="Arial"/>
      <scheme val="minor"/>
    </font>
    <font>
      <b/>
      <sz val="15.0"/>
      <color theme="1"/>
      <name val="Arial"/>
      <scheme val="minor"/>
    </font>
    <font>
      <sz val="14.0"/>
      <color theme="1"/>
      <name val="Arial"/>
      <scheme val="minor"/>
    </font>
    <font>
      <color rgb="FF000000"/>
      <name val="Arial"/>
    </font>
    <font>
      <b/>
      <color theme="1"/>
      <name val="Arial"/>
    </font>
    <font>
      <color theme="1"/>
      <name val="Arial"/>
    </font>
    <font>
      <b/>
      <sz val="11.0"/>
      <color rgb="FF172B4D"/>
      <name val="Arial"/>
    </font>
    <font>
      <b/>
      <sz val="10.0"/>
      <color theme="1"/>
      <name val="Arial"/>
      <scheme val="minor"/>
    </font>
    <font>
      <b/>
      <strike/>
      <sz val="14.0"/>
      <color theme="1"/>
      <name val="Arial"/>
    </font>
    <font>
      <b/>
      <sz val="13.0"/>
      <color theme="1"/>
      <name val="Arial"/>
    </font>
    <font>
      <sz val="9.0"/>
      <color rgb="FF000000"/>
      <name val="&quot;Google Sans Mono&quot;"/>
    </font>
    <font>
      <sz val="10.0"/>
      <color theme="1"/>
      <name val="Arial"/>
    </font>
    <font>
      <sz val="10.0"/>
      <color rgb="FF000000"/>
      <name val="&quot;Google Sans Mono&quot;"/>
    </font>
    <font>
      <sz val="15.0"/>
      <color theme="1"/>
      <name val="Arial"/>
    </font>
    <font>
      <sz val="11.0"/>
      <color theme="1"/>
      <name val="Arial"/>
    </font>
    <font>
      <b/>
      <sz val="15.0"/>
      <color theme="1"/>
      <name val="Arial"/>
    </font>
    <font>
      <sz val="12.0"/>
      <color theme="1"/>
      <name val="Arial"/>
    </font>
    <font/>
    <font>
      <sz val="9.0"/>
      <color theme="1"/>
      <name val="&quot;Google Sans Mono&quot;"/>
    </font>
    <font>
      <color theme="1"/>
      <name val="&quot;Google Sans Mono&quot;"/>
    </font>
    <font>
      <sz val="9.0"/>
      <color theme="1"/>
      <name val="Arial"/>
    </font>
  </fonts>
  <fills count="13">
    <fill>
      <patternFill patternType="none"/>
    </fill>
    <fill>
      <patternFill patternType="lightGray"/>
    </fill>
    <fill>
      <patternFill patternType="solid">
        <fgColor rgb="FFA2C4C9"/>
        <bgColor rgb="FFA2C4C9"/>
      </patternFill>
    </fill>
    <fill>
      <patternFill patternType="solid">
        <fgColor rgb="FF6D9EEB"/>
        <bgColor rgb="FF6D9EEB"/>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FF7D6"/>
        <bgColor rgb="FFFFF7D6"/>
      </patternFill>
    </fill>
    <fill>
      <patternFill patternType="solid">
        <fgColor rgb="FFCCCCCC"/>
        <bgColor rgb="FFCCCCCC"/>
      </patternFill>
    </fill>
    <fill>
      <patternFill patternType="solid">
        <fgColor rgb="FFF3F3F3"/>
        <bgColor rgb="FFF3F3F3"/>
      </patternFill>
    </fill>
    <fill>
      <patternFill patternType="solid">
        <fgColor rgb="FFD9D9D9"/>
        <bgColor rgb="FFD9D9D9"/>
      </patternFill>
    </fill>
    <fill>
      <patternFill patternType="solid">
        <fgColor rgb="FFC9DAF8"/>
        <bgColor rgb="FFC9DAF8"/>
      </patternFill>
    </fill>
    <fill>
      <patternFill patternType="solid">
        <fgColor rgb="FFA4C2F4"/>
        <bgColor rgb="FFA4C2F4"/>
      </patternFill>
    </fill>
  </fills>
  <borders count="12">
    <border/>
    <border>
      <bottom style="thin">
        <color rgb="FF000000"/>
      </bottom>
    </border>
    <border>
      <right style="thin">
        <color rgb="FF000000"/>
      </right>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2" numFmtId="0" xfId="0" applyAlignment="1" applyFont="1">
      <alignment horizontal="center" shrinkToFit="0" vertical="center" wrapText="1"/>
    </xf>
    <xf borderId="0" fillId="2" fontId="5" numFmtId="0" xfId="0" applyAlignment="1" applyFill="1" applyFon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0" fillId="0" fontId="8" numFmtId="0" xfId="0" applyAlignment="1" applyFont="1">
      <alignment horizontal="center" shrinkToFit="0" vertical="center" wrapText="1"/>
    </xf>
    <xf borderId="0" fillId="3" fontId="5" numFmtId="0" xfId="0" applyAlignment="1" applyFill="1" applyFont="1">
      <alignment horizontal="left" readingOrder="0" shrinkToFit="0" vertical="center" wrapText="1"/>
    </xf>
    <xf borderId="0" fillId="3" fontId="6" numFmtId="0" xfId="0" applyAlignment="1" applyFont="1">
      <alignment horizontal="left" readingOrder="0" shrinkToFit="0" vertical="center" wrapText="1"/>
    </xf>
    <xf borderId="0" fillId="0" fontId="8"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2" fontId="5" numFmtId="0" xfId="0" applyAlignment="1" applyFont="1">
      <alignment horizontal="left" readingOrder="0"/>
    </xf>
    <xf borderId="0" fillId="0" fontId="11" numFmtId="0" xfId="0" applyAlignment="1" applyFont="1">
      <alignment horizontal="center" shrinkToFit="0" vertical="center" wrapText="1"/>
    </xf>
    <xf borderId="0" fillId="0" fontId="6" numFmtId="0" xfId="0" applyAlignment="1" applyFont="1">
      <alignment vertical="center"/>
    </xf>
    <xf borderId="0" fillId="4" fontId="6" numFmtId="0" xfId="0" applyAlignment="1" applyFill="1" applyFont="1">
      <alignment horizontal="left" readingOrder="0" shrinkToFit="0" vertical="center" wrapText="1"/>
    </xf>
    <xf borderId="0" fillId="2" fontId="9" numFmtId="0" xfId="0" applyAlignment="1" applyFont="1">
      <alignment horizontal="left" readingOrder="0" shrinkToFit="0" vertical="center" wrapText="1"/>
    </xf>
    <xf borderId="0" fillId="5" fontId="12" numFmtId="0" xfId="0" applyAlignment="1" applyFill="1" applyFont="1">
      <alignment horizontal="left" readingOrder="0"/>
    </xf>
    <xf borderId="0" fillId="0" fontId="6" numFmtId="0" xfId="0" applyAlignment="1" applyFont="1">
      <alignment readingOrder="0"/>
    </xf>
    <xf borderId="0" fillId="5" fontId="5" numFmtId="0" xfId="0" applyAlignment="1" applyFont="1">
      <alignment horizontal="left" readingOrder="0"/>
    </xf>
    <xf borderId="0" fillId="6" fontId="6" numFmtId="0" xfId="0" applyAlignment="1" applyFill="1" applyFont="1">
      <alignment horizontal="left" readingOrder="0" shrinkToFit="0" vertical="center" wrapText="1"/>
    </xf>
    <xf borderId="0" fillId="0" fontId="7" numFmtId="0" xfId="0" applyAlignment="1" applyFont="1">
      <alignment horizontal="left" readingOrder="0" shrinkToFit="0" vertical="center" wrapText="1"/>
    </xf>
    <xf borderId="0" fillId="3" fontId="6" numFmtId="0" xfId="0" applyAlignment="1" applyFont="1">
      <alignment horizontal="left" shrinkToFit="0" vertical="center" wrapText="1"/>
    </xf>
    <xf borderId="0" fillId="0" fontId="6" numFmtId="0" xfId="0" applyAlignment="1" applyFont="1">
      <alignment readingOrder="0" shrinkToFit="0" vertical="center" wrapText="1"/>
    </xf>
    <xf borderId="0" fillId="5" fontId="12" numFmtId="0" xfId="0" applyAlignment="1" applyFont="1">
      <alignment horizontal="left" readingOrder="0" shrinkToFit="0" vertical="center" wrapText="1"/>
    </xf>
    <xf borderId="0" fillId="5" fontId="5" numFmtId="0" xfId="0" applyAlignment="1" applyFont="1">
      <alignment horizontal="left" readingOrder="0" vertical="center"/>
    </xf>
    <xf borderId="0" fillId="3" fontId="13" numFmtId="0" xfId="0" applyAlignment="1" applyFont="1">
      <alignment shrinkToFit="0" wrapText="1"/>
    </xf>
    <xf borderId="0" fillId="0" fontId="14" numFmtId="0" xfId="0" applyFont="1"/>
    <xf borderId="0" fillId="0" fontId="13" numFmtId="0" xfId="0" applyAlignment="1" applyFont="1">
      <alignment shrinkToFit="0" wrapText="1"/>
    </xf>
    <xf borderId="0" fillId="0" fontId="14" numFmtId="0" xfId="0" applyAlignment="1" applyFont="1">
      <alignment shrinkToFit="0" wrapText="1"/>
    </xf>
    <xf borderId="0" fillId="0" fontId="14" numFmtId="0" xfId="0" applyAlignment="1" applyFont="1">
      <alignment readingOrder="0" shrinkToFit="0" vertical="center" wrapText="1"/>
    </xf>
    <xf borderId="0" fillId="0" fontId="13" numFmtId="0" xfId="0" applyAlignment="1" applyFont="1">
      <alignment readingOrder="0" shrinkToFit="0" wrapText="1"/>
    </xf>
    <xf borderId="0" fillId="7" fontId="15" numFmtId="0" xfId="0" applyAlignment="1" applyFill="1" applyFont="1">
      <alignment readingOrder="0" vertical="center"/>
    </xf>
    <xf borderId="0" fillId="0" fontId="14" numFmtId="0" xfId="0" applyAlignment="1" applyFont="1">
      <alignment shrinkToFit="0" vertical="center" wrapText="1"/>
    </xf>
    <xf borderId="0" fillId="0" fontId="16" numFmtId="0" xfId="0" applyAlignment="1" applyFont="1">
      <alignment horizontal="left" shrinkToFit="0" vertical="center" wrapText="1"/>
    </xf>
    <xf borderId="0" fillId="8" fontId="14" numFmtId="0" xfId="0" applyAlignment="1" applyFill="1" applyFont="1">
      <alignment vertical="bottom"/>
    </xf>
    <xf borderId="0" fillId="8" fontId="2" numFmtId="0" xfId="0" applyAlignment="1" applyFont="1">
      <alignment horizontal="center" vertical="bottom"/>
    </xf>
    <xf borderId="0" fillId="0" fontId="14" numFmtId="0" xfId="0" applyAlignment="1" applyFont="1">
      <alignment vertical="bottom"/>
    </xf>
    <xf borderId="0" fillId="8" fontId="17" numFmtId="0" xfId="0" applyAlignment="1" applyFont="1">
      <alignment horizontal="center" vertical="bottom"/>
    </xf>
    <xf borderId="0" fillId="8" fontId="18" numFmtId="0" xfId="0" applyAlignment="1" applyFont="1">
      <alignment shrinkToFit="0" vertical="bottom" wrapText="0"/>
    </xf>
    <xf borderId="0" fillId="8" fontId="19" numFmtId="0" xfId="0" applyAlignment="1" applyFont="1">
      <alignment horizontal="left"/>
    </xf>
    <xf borderId="1" fillId="8" fontId="14" numFmtId="0" xfId="0" applyAlignment="1" applyBorder="1" applyFont="1">
      <alignment vertical="bottom"/>
    </xf>
    <xf borderId="1" fillId="8" fontId="20" numFmtId="0" xfId="0" applyAlignment="1" applyBorder="1" applyFont="1">
      <alignment vertical="bottom"/>
    </xf>
    <xf borderId="0" fillId="8" fontId="21" numFmtId="0" xfId="0" applyAlignment="1" applyFont="1">
      <alignment horizontal="left"/>
    </xf>
    <xf borderId="0" fillId="9" fontId="22" numFmtId="0" xfId="0" applyAlignment="1" applyFill="1" applyFont="1">
      <alignment horizontal="right" readingOrder="0" vertical="bottom"/>
    </xf>
    <xf borderId="2" fillId="8" fontId="14" numFmtId="0" xfId="0" applyAlignment="1" applyBorder="1" applyFont="1">
      <alignment vertical="bottom"/>
    </xf>
    <xf borderId="1" fillId="10" fontId="4" numFmtId="0" xfId="0" applyAlignment="1" applyBorder="1" applyFill="1" applyFont="1">
      <alignment horizontal="right" vertical="bottom"/>
    </xf>
    <xf borderId="3" fillId="10" fontId="22" numFmtId="0" xfId="0" applyAlignment="1" applyBorder="1" applyFont="1">
      <alignment horizontal="right" vertical="bottom"/>
    </xf>
    <xf borderId="4" fillId="10" fontId="22" numFmtId="0" xfId="0" applyAlignment="1" applyBorder="1" applyFont="1">
      <alignment horizontal="right" vertical="bottom"/>
    </xf>
    <xf borderId="5" fillId="11" fontId="23" numFmtId="0" xfId="0" applyAlignment="1" applyBorder="1" applyFill="1" applyFont="1">
      <alignment horizontal="right" vertical="bottom"/>
    </xf>
    <xf borderId="6" fillId="11" fontId="22" numFmtId="0" xfId="0" applyAlignment="1" applyBorder="1" applyFont="1">
      <alignment horizontal="right" vertical="bottom"/>
    </xf>
    <xf borderId="0" fillId="6" fontId="24" numFmtId="0" xfId="0" applyAlignment="1" applyFont="1">
      <alignment horizontal="right" vertical="bottom"/>
    </xf>
    <xf borderId="0" fillId="8" fontId="14" numFmtId="0" xfId="0" applyAlignment="1" applyFont="1">
      <alignment vertical="bottom"/>
    </xf>
    <xf borderId="2" fillId="8" fontId="25" numFmtId="0" xfId="0" applyAlignment="1" applyBorder="1" applyFont="1">
      <alignment vertical="bottom"/>
    </xf>
    <xf borderId="1" fillId="8" fontId="25" numFmtId="0" xfId="0" applyAlignment="1" applyBorder="1" applyFont="1">
      <alignment vertical="bottom"/>
    </xf>
    <xf borderId="3" fillId="0" fontId="26" numFmtId="0" xfId="0" applyBorder="1" applyFont="1"/>
    <xf borderId="0" fillId="12" fontId="22" numFmtId="0" xfId="0" applyAlignment="1" applyFill="1" applyFont="1">
      <alignment horizontal="center" vertical="bottom"/>
    </xf>
    <xf borderId="0" fillId="9" fontId="22" numFmtId="0" xfId="0" applyAlignment="1" applyFont="1">
      <alignment horizontal="center" readingOrder="0" vertical="bottom"/>
    </xf>
    <xf borderId="0" fillId="8" fontId="14" numFmtId="0" xfId="0" applyAlignment="1" applyFont="1">
      <alignment readingOrder="0" vertical="bottom"/>
    </xf>
    <xf borderId="7" fillId="8" fontId="14" numFmtId="0" xfId="0" applyAlignment="1" applyBorder="1" applyFont="1">
      <alignment vertical="bottom"/>
    </xf>
    <xf borderId="8" fillId="8" fontId="14" numFmtId="0" xfId="0" applyAlignment="1" applyBorder="1" applyFont="1">
      <alignment vertical="bottom"/>
    </xf>
    <xf borderId="9" fillId="8" fontId="14" numFmtId="0" xfId="0" applyAlignment="1" applyBorder="1" applyFont="1">
      <alignment vertical="bottom"/>
    </xf>
    <xf borderId="10" fillId="8" fontId="14" numFmtId="0" xfId="0" applyAlignment="1" applyBorder="1" applyFont="1">
      <alignment vertical="bottom"/>
    </xf>
    <xf borderId="0" fillId="8" fontId="14" numFmtId="0" xfId="0" applyAlignment="1" applyFont="1">
      <alignment horizontal="right" vertical="bottom"/>
    </xf>
    <xf borderId="0" fillId="8" fontId="14" numFmtId="0" xfId="0" applyAlignment="1" applyFont="1">
      <alignment shrinkToFit="0" vertical="bottom" wrapText="0"/>
    </xf>
    <xf borderId="0" fillId="8" fontId="27" numFmtId="0" xfId="0" applyAlignment="1" applyFont="1">
      <alignment horizontal="right" vertical="bottom"/>
    </xf>
    <xf borderId="0" fillId="8" fontId="28" numFmtId="0" xfId="0" applyAlignment="1" applyFont="1">
      <alignment horizontal="center" vertical="bottom"/>
    </xf>
    <xf borderId="0" fillId="8" fontId="27" numFmtId="0" xfId="0" applyAlignment="1" applyFont="1">
      <alignment horizontal="right" vertical="bottom"/>
    </xf>
    <xf borderId="0" fillId="8" fontId="29" numFmtId="0" xfId="0" applyAlignment="1" applyFont="1">
      <alignment shrinkToFit="0" vertical="bottom" wrapText="0"/>
    </xf>
    <xf borderId="0" fillId="8" fontId="27" numFmtId="0" xfId="0" applyAlignment="1" applyFont="1">
      <alignment vertical="bottom"/>
    </xf>
    <xf borderId="0" fillId="8" fontId="14" numFmtId="0" xfId="0" applyAlignment="1" applyFont="1">
      <alignment shrinkToFit="0" vertical="bottom" wrapText="0"/>
    </xf>
    <xf borderId="11" fillId="8" fontId="14" numFmtId="0" xfId="0" applyAlignment="1" applyBorder="1" applyFont="1">
      <alignment vertical="bottom"/>
    </xf>
    <xf borderId="3" fillId="8" fontId="14" numFmtId="0" xfId="0" applyAlignment="1" applyBorder="1" applyFont="1">
      <alignment vertical="bottom"/>
    </xf>
    <xf borderId="0" fillId="5" fontId="14" numFmtId="0" xfId="0" applyAlignment="1" applyFont="1">
      <alignmen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4.png"/><Relationship Id="rId9" Type="http://schemas.openxmlformats.org/officeDocument/2006/relationships/image" Target="../media/image9.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3.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27</xdr:row>
      <xdr:rowOff>0</xdr:rowOff>
    </xdr:from>
    <xdr:ext cx="352425" cy="2000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xdr:row>
      <xdr:rowOff>0</xdr:rowOff>
    </xdr:from>
    <xdr:ext cx="352425" cy="200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44</xdr:row>
      <xdr:rowOff>0</xdr:rowOff>
    </xdr:from>
    <xdr:ext cx="352425" cy="2000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52</xdr:row>
      <xdr:rowOff>0</xdr:rowOff>
    </xdr:from>
    <xdr:ext cx="495300" cy="2000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79</xdr:row>
      <xdr:rowOff>0</xdr:rowOff>
    </xdr:from>
    <xdr:ext cx="352425" cy="200025"/>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84</xdr:row>
      <xdr:rowOff>0</xdr:rowOff>
    </xdr:from>
    <xdr:ext cx="352425" cy="200025"/>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90</xdr:row>
      <xdr:rowOff>0</xdr:rowOff>
    </xdr:from>
    <xdr:ext cx="504825" cy="200025"/>
    <xdr:pic>
      <xdr:nvPicPr>
        <xdr:cNvPr id="0" name="image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97</xdr:row>
      <xdr:rowOff>0</xdr:rowOff>
    </xdr:from>
    <xdr:ext cx="352425" cy="200025"/>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134</xdr:row>
      <xdr:rowOff>0</xdr:rowOff>
    </xdr:from>
    <xdr:ext cx="409575" cy="200025"/>
    <xdr:pic>
      <xdr:nvPicPr>
        <xdr:cNvPr id="0" name="image9.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ion-advisor.atlassian.net/browse/INVST-2842"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39.25"/>
    <col customWidth="1" min="3" max="3" width="33.25"/>
    <col customWidth="1" min="4" max="4" width="12.88"/>
    <col customWidth="1" min="5" max="5" width="40.0"/>
    <col customWidth="1" min="6" max="6" width="43.25"/>
    <col customWidth="1" min="7" max="7" width="20.0"/>
  </cols>
  <sheetData>
    <row r="1">
      <c r="A1" s="1" t="s">
        <v>0</v>
      </c>
      <c r="C1" s="2" t="s">
        <v>1</v>
      </c>
      <c r="E1" s="3" t="s">
        <v>2</v>
      </c>
      <c r="F1" s="4"/>
      <c r="G1" s="4">
        <v>-8.0</v>
      </c>
      <c r="H1" s="5"/>
      <c r="I1" s="5"/>
      <c r="J1" s="5"/>
      <c r="K1" s="5"/>
      <c r="L1" s="5"/>
      <c r="M1" s="5"/>
      <c r="N1" s="5"/>
      <c r="O1" s="5"/>
      <c r="P1" s="5"/>
      <c r="Q1" s="5"/>
      <c r="R1" s="5"/>
      <c r="S1" s="5"/>
      <c r="T1" s="5"/>
      <c r="U1" s="5"/>
      <c r="V1" s="5"/>
      <c r="W1" s="5"/>
      <c r="X1" s="5"/>
      <c r="Y1" s="5"/>
      <c r="Z1" s="5"/>
    </row>
    <row r="2">
      <c r="A2" s="5"/>
      <c r="B2" s="5"/>
      <c r="C2" s="5"/>
      <c r="D2" s="5"/>
      <c r="E2" s="5"/>
      <c r="F2" s="6"/>
      <c r="G2" s="6"/>
      <c r="H2" s="5"/>
      <c r="I2" s="5"/>
      <c r="J2" s="5"/>
      <c r="K2" s="5"/>
      <c r="L2" s="5"/>
      <c r="M2" s="5"/>
      <c r="N2" s="5"/>
      <c r="O2" s="5"/>
      <c r="P2" s="5"/>
      <c r="Q2" s="5"/>
      <c r="R2" s="5"/>
      <c r="S2" s="5"/>
      <c r="T2" s="5"/>
      <c r="U2" s="5"/>
      <c r="V2" s="5"/>
      <c r="W2" s="5"/>
      <c r="X2" s="5"/>
      <c r="Y2" s="5"/>
      <c r="Z2" s="5"/>
    </row>
    <row r="3">
      <c r="A3" s="6" t="s">
        <v>3</v>
      </c>
      <c r="B3" s="6" t="s">
        <v>4</v>
      </c>
      <c r="C3" s="6" t="s">
        <v>5</v>
      </c>
      <c r="D3" s="6" t="s">
        <v>6</v>
      </c>
      <c r="E3" s="6" t="s">
        <v>7</v>
      </c>
      <c r="F3" s="4" t="s">
        <v>8</v>
      </c>
      <c r="G3" s="4" t="s">
        <v>9</v>
      </c>
      <c r="H3" s="6"/>
      <c r="I3" s="6"/>
      <c r="J3" s="6"/>
      <c r="K3" s="6"/>
      <c r="L3" s="6"/>
      <c r="M3" s="6"/>
      <c r="N3" s="6"/>
      <c r="O3" s="6"/>
      <c r="P3" s="6"/>
      <c r="Q3" s="6"/>
      <c r="R3" s="6"/>
      <c r="S3" s="6"/>
      <c r="T3" s="6"/>
      <c r="U3" s="6"/>
      <c r="V3" s="6"/>
      <c r="W3" s="6"/>
      <c r="X3" s="6"/>
      <c r="Y3" s="6"/>
      <c r="Z3" s="6"/>
    </row>
    <row r="4">
      <c r="A4" s="7" t="s">
        <v>10</v>
      </c>
      <c r="B4" s="8"/>
      <c r="C4" s="9"/>
      <c r="D4" s="9"/>
      <c r="E4" s="9"/>
      <c r="F4" s="10"/>
      <c r="G4" s="11"/>
      <c r="H4" s="9"/>
      <c r="I4" s="9"/>
      <c r="J4" s="9"/>
      <c r="K4" s="9"/>
      <c r="L4" s="9"/>
      <c r="M4" s="9"/>
      <c r="N4" s="9"/>
      <c r="O4" s="9"/>
      <c r="P4" s="9"/>
      <c r="Q4" s="9"/>
      <c r="R4" s="9"/>
      <c r="S4" s="9"/>
      <c r="T4" s="9"/>
      <c r="U4" s="9"/>
      <c r="V4" s="9"/>
      <c r="W4" s="9"/>
      <c r="X4" s="9"/>
      <c r="Y4" s="9"/>
      <c r="Z4" s="9"/>
    </row>
    <row r="5">
      <c r="A5" s="12" t="s">
        <v>11</v>
      </c>
      <c r="B5" s="13" t="s">
        <v>12</v>
      </c>
      <c r="C5" s="9"/>
      <c r="D5" s="9"/>
      <c r="E5" s="9"/>
      <c r="F5" s="10"/>
      <c r="G5" s="11"/>
      <c r="H5" s="9"/>
      <c r="I5" s="9"/>
      <c r="J5" s="9"/>
      <c r="K5" s="9"/>
      <c r="L5" s="9"/>
      <c r="M5" s="9"/>
      <c r="N5" s="9"/>
      <c r="O5" s="9"/>
      <c r="P5" s="9"/>
      <c r="Q5" s="9"/>
      <c r="R5" s="9"/>
      <c r="S5" s="9"/>
      <c r="T5" s="9"/>
      <c r="U5" s="9"/>
      <c r="V5" s="9"/>
      <c r="W5" s="9"/>
      <c r="X5" s="9"/>
      <c r="Y5" s="9"/>
      <c r="Z5" s="9"/>
    </row>
    <row r="6">
      <c r="A6" s="8" t="s">
        <v>13</v>
      </c>
      <c r="B6" s="8" t="s">
        <v>14</v>
      </c>
      <c r="C6" s="8" t="s">
        <v>15</v>
      </c>
      <c r="D6" s="8" t="s">
        <v>16</v>
      </c>
      <c r="E6" s="9"/>
      <c r="F6" s="10"/>
      <c r="G6" s="14"/>
      <c r="H6" s="9"/>
      <c r="I6" s="9"/>
      <c r="J6" s="9"/>
      <c r="K6" s="9"/>
      <c r="L6" s="9"/>
      <c r="M6" s="9"/>
      <c r="N6" s="9"/>
      <c r="O6" s="9"/>
      <c r="P6" s="9"/>
      <c r="Q6" s="9"/>
      <c r="R6" s="9"/>
      <c r="S6" s="9"/>
      <c r="T6" s="9"/>
      <c r="U6" s="9"/>
      <c r="V6" s="9"/>
      <c r="W6" s="9"/>
      <c r="X6" s="9"/>
      <c r="Y6" s="9"/>
      <c r="Z6" s="9"/>
    </row>
    <row r="7">
      <c r="A7" s="8" t="s">
        <v>17</v>
      </c>
      <c r="B7" s="8" t="s">
        <v>14</v>
      </c>
      <c r="C7" s="8" t="s">
        <v>15</v>
      </c>
      <c r="D7" s="8" t="s">
        <v>16</v>
      </c>
      <c r="E7" s="9"/>
      <c r="F7" s="10"/>
      <c r="G7" s="11"/>
      <c r="H7" s="9"/>
      <c r="I7" s="9"/>
      <c r="J7" s="9"/>
      <c r="K7" s="9"/>
      <c r="L7" s="9"/>
      <c r="M7" s="9"/>
      <c r="N7" s="9"/>
      <c r="O7" s="9"/>
      <c r="P7" s="9"/>
      <c r="Q7" s="9"/>
      <c r="R7" s="9"/>
      <c r="S7" s="9"/>
      <c r="T7" s="9"/>
      <c r="U7" s="9"/>
      <c r="V7" s="9"/>
      <c r="W7" s="9"/>
      <c r="X7" s="9"/>
      <c r="Y7" s="9"/>
      <c r="Z7" s="9"/>
    </row>
    <row r="8">
      <c r="A8" s="9"/>
      <c r="B8" s="9"/>
      <c r="C8" s="9"/>
      <c r="D8" s="9"/>
      <c r="E8" s="9"/>
      <c r="F8" s="10"/>
      <c r="G8" s="11"/>
      <c r="H8" s="9"/>
      <c r="I8" s="9"/>
      <c r="J8" s="9"/>
      <c r="K8" s="9"/>
      <c r="L8" s="9"/>
      <c r="M8" s="9"/>
      <c r="N8" s="9"/>
      <c r="O8" s="9"/>
      <c r="P8" s="9"/>
      <c r="Q8" s="9"/>
      <c r="R8" s="9"/>
      <c r="S8" s="9"/>
      <c r="T8" s="9"/>
      <c r="U8" s="9"/>
      <c r="V8" s="9"/>
      <c r="W8" s="9"/>
      <c r="X8" s="9"/>
      <c r="Y8" s="9"/>
      <c r="Z8" s="9"/>
    </row>
    <row r="9">
      <c r="A9" s="8" t="s">
        <v>18</v>
      </c>
      <c r="B9" s="8" t="s">
        <v>14</v>
      </c>
      <c r="C9" s="8" t="s">
        <v>15</v>
      </c>
      <c r="D9" s="8" t="s">
        <v>16</v>
      </c>
      <c r="E9" s="9"/>
      <c r="F9" s="10"/>
      <c r="G9" s="11"/>
      <c r="H9" s="9"/>
      <c r="I9" s="9"/>
      <c r="J9" s="9"/>
      <c r="K9" s="9"/>
      <c r="L9" s="9"/>
      <c r="M9" s="9"/>
      <c r="N9" s="9"/>
      <c r="O9" s="9"/>
      <c r="P9" s="9"/>
      <c r="Q9" s="9"/>
      <c r="R9" s="9"/>
      <c r="S9" s="9"/>
      <c r="T9" s="9"/>
      <c r="U9" s="9"/>
      <c r="V9" s="9"/>
      <c r="W9" s="9"/>
      <c r="X9" s="9"/>
      <c r="Y9" s="9"/>
      <c r="Z9" s="9"/>
    </row>
    <row r="10">
      <c r="A10" s="9"/>
      <c r="B10" s="9"/>
      <c r="C10" s="9"/>
      <c r="D10" s="9"/>
      <c r="E10" s="9"/>
      <c r="F10" s="10"/>
      <c r="G10" s="11"/>
      <c r="H10" s="9"/>
      <c r="I10" s="9"/>
      <c r="J10" s="9"/>
      <c r="K10" s="9"/>
      <c r="L10" s="9"/>
      <c r="M10" s="9"/>
      <c r="N10" s="9"/>
      <c r="O10" s="9"/>
      <c r="P10" s="9"/>
      <c r="Q10" s="9"/>
      <c r="R10" s="9"/>
      <c r="S10" s="9"/>
      <c r="T10" s="9"/>
      <c r="U10" s="9"/>
      <c r="V10" s="9"/>
      <c r="W10" s="9"/>
      <c r="X10" s="9"/>
      <c r="Y10" s="9"/>
      <c r="Z10" s="9"/>
    </row>
    <row r="11">
      <c r="A11" s="15" t="s">
        <v>19</v>
      </c>
      <c r="B11" s="8" t="s">
        <v>14</v>
      </c>
      <c r="C11" s="8" t="s">
        <v>15</v>
      </c>
      <c r="D11" s="8" t="s">
        <v>16</v>
      </c>
      <c r="E11" s="9"/>
      <c r="F11" s="10"/>
      <c r="G11" s="11"/>
      <c r="H11" s="9"/>
      <c r="I11" s="9"/>
      <c r="J11" s="9"/>
      <c r="K11" s="9"/>
      <c r="L11" s="9"/>
      <c r="M11" s="9"/>
      <c r="N11" s="9"/>
      <c r="O11" s="9"/>
      <c r="P11" s="9"/>
      <c r="Q11" s="9"/>
      <c r="R11" s="9"/>
      <c r="S11" s="9"/>
      <c r="T11" s="9"/>
      <c r="U11" s="9"/>
      <c r="V11" s="9"/>
      <c r="W11" s="9"/>
      <c r="X11" s="9"/>
      <c r="Y11" s="9"/>
      <c r="Z11" s="9"/>
    </row>
    <row r="12">
      <c r="A12" s="16" t="s">
        <v>20</v>
      </c>
      <c r="B12" s="8" t="s">
        <v>14</v>
      </c>
      <c r="C12" s="8" t="s">
        <v>15</v>
      </c>
      <c r="D12" s="8" t="s">
        <v>16</v>
      </c>
      <c r="E12" s="9"/>
      <c r="F12" s="10"/>
      <c r="G12" s="11"/>
      <c r="H12" s="9"/>
      <c r="I12" s="9"/>
      <c r="J12" s="9"/>
      <c r="K12" s="9"/>
      <c r="L12" s="9"/>
      <c r="M12" s="9"/>
      <c r="N12" s="9"/>
      <c r="O12" s="9"/>
      <c r="P12" s="9"/>
      <c r="Q12" s="9"/>
      <c r="R12" s="9"/>
      <c r="S12" s="9"/>
      <c r="T12" s="9"/>
      <c r="U12" s="9"/>
      <c r="V12" s="9"/>
      <c r="W12" s="9"/>
      <c r="X12" s="9"/>
      <c r="Y12" s="9"/>
      <c r="Z12" s="9"/>
    </row>
    <row r="13">
      <c r="A13" s="9"/>
      <c r="B13" s="9"/>
      <c r="C13" s="9"/>
      <c r="D13" s="9"/>
      <c r="E13" s="9"/>
      <c r="F13" s="10"/>
      <c r="G13" s="11"/>
      <c r="H13" s="9"/>
      <c r="I13" s="9"/>
      <c r="J13" s="9"/>
      <c r="K13" s="9"/>
      <c r="L13" s="9"/>
      <c r="M13" s="9"/>
      <c r="N13" s="9"/>
      <c r="O13" s="9"/>
      <c r="P13" s="9"/>
      <c r="Q13" s="9"/>
      <c r="R13" s="9"/>
      <c r="S13" s="9"/>
      <c r="T13" s="9"/>
      <c r="U13" s="9"/>
      <c r="V13" s="9"/>
      <c r="W13" s="9"/>
      <c r="X13" s="9"/>
      <c r="Y13" s="9"/>
      <c r="Z13" s="9"/>
    </row>
    <row r="14">
      <c r="A14" s="12" t="s">
        <v>21</v>
      </c>
      <c r="B14" s="13" t="s">
        <v>22</v>
      </c>
      <c r="C14" s="9"/>
      <c r="D14" s="9"/>
      <c r="E14" s="9"/>
      <c r="F14" s="10"/>
      <c r="G14" s="11"/>
      <c r="H14" s="9"/>
      <c r="I14" s="9"/>
      <c r="J14" s="9"/>
      <c r="K14" s="9"/>
      <c r="L14" s="9"/>
      <c r="M14" s="9"/>
      <c r="N14" s="9"/>
      <c r="O14" s="9"/>
      <c r="P14" s="9"/>
      <c r="Q14" s="9"/>
      <c r="R14" s="9"/>
      <c r="S14" s="9"/>
      <c r="T14" s="9"/>
      <c r="U14" s="9"/>
      <c r="V14" s="9"/>
      <c r="W14" s="9"/>
      <c r="X14" s="9"/>
      <c r="Y14" s="9"/>
      <c r="Z14" s="9"/>
    </row>
    <row r="15">
      <c r="A15" s="17" t="s">
        <v>23</v>
      </c>
      <c r="B15" s="9"/>
      <c r="D15" s="9"/>
      <c r="E15" s="9"/>
      <c r="F15" s="10"/>
      <c r="G15" s="11"/>
      <c r="H15" s="9"/>
      <c r="I15" s="9"/>
      <c r="J15" s="9"/>
      <c r="K15" s="9"/>
      <c r="L15" s="9"/>
      <c r="M15" s="9"/>
      <c r="N15" s="9"/>
      <c r="O15" s="9"/>
      <c r="P15" s="9"/>
      <c r="Q15" s="9"/>
      <c r="R15" s="9"/>
      <c r="S15" s="9"/>
      <c r="T15" s="9"/>
      <c r="U15" s="9"/>
      <c r="V15" s="9"/>
      <c r="W15" s="9"/>
      <c r="X15" s="9"/>
      <c r="Y15" s="9"/>
      <c r="Z15" s="9"/>
    </row>
    <row r="16">
      <c r="A16" s="8" t="s">
        <v>24</v>
      </c>
      <c r="B16" s="8" t="s">
        <v>25</v>
      </c>
      <c r="C16" s="8" t="s">
        <v>15</v>
      </c>
      <c r="D16" s="8" t="s">
        <v>16</v>
      </c>
      <c r="E16" s="8"/>
      <c r="F16" s="10"/>
      <c r="G16" s="11"/>
      <c r="H16" s="9"/>
      <c r="I16" s="9"/>
      <c r="J16" s="9"/>
      <c r="K16" s="9"/>
      <c r="L16" s="9"/>
      <c r="M16" s="9"/>
      <c r="N16" s="9"/>
      <c r="O16" s="9"/>
      <c r="P16" s="9"/>
      <c r="Q16" s="9"/>
      <c r="R16" s="9"/>
      <c r="S16" s="9"/>
      <c r="T16" s="9"/>
      <c r="U16" s="9"/>
      <c r="V16" s="9"/>
      <c r="W16" s="9"/>
      <c r="X16" s="9"/>
      <c r="Y16" s="9"/>
      <c r="Z16" s="9"/>
    </row>
    <row r="17">
      <c r="A17" s="8" t="s">
        <v>26</v>
      </c>
      <c r="B17" s="8" t="s">
        <v>27</v>
      </c>
      <c r="C17" s="8" t="s">
        <v>15</v>
      </c>
      <c r="D17" s="8" t="s">
        <v>16</v>
      </c>
      <c r="E17" s="9"/>
      <c r="F17" s="10"/>
      <c r="G17" s="11"/>
      <c r="H17" s="9"/>
      <c r="I17" s="9"/>
      <c r="J17" s="9"/>
      <c r="K17" s="9"/>
      <c r="L17" s="9"/>
      <c r="M17" s="9"/>
      <c r="N17" s="9"/>
      <c r="O17" s="9"/>
      <c r="P17" s="9"/>
      <c r="Q17" s="9"/>
      <c r="R17" s="9"/>
      <c r="S17" s="9"/>
      <c r="T17" s="9"/>
      <c r="U17" s="9"/>
      <c r="V17" s="9"/>
      <c r="W17" s="9"/>
      <c r="X17" s="9"/>
      <c r="Y17" s="9"/>
      <c r="Z17" s="9"/>
    </row>
    <row r="18">
      <c r="A18" s="8" t="s">
        <v>28</v>
      </c>
      <c r="B18" s="8" t="s">
        <v>29</v>
      </c>
      <c r="C18" s="8" t="s">
        <v>15</v>
      </c>
      <c r="D18" s="8" t="s">
        <v>16</v>
      </c>
      <c r="E18" s="9"/>
      <c r="F18" s="10"/>
      <c r="G18" s="11"/>
      <c r="H18" s="9"/>
      <c r="I18" s="9"/>
      <c r="J18" s="9"/>
      <c r="K18" s="9"/>
      <c r="L18" s="9"/>
      <c r="M18" s="9"/>
      <c r="N18" s="9"/>
      <c r="O18" s="9"/>
      <c r="P18" s="9"/>
      <c r="Q18" s="9"/>
      <c r="R18" s="9"/>
      <c r="S18" s="9"/>
      <c r="T18" s="9"/>
      <c r="U18" s="9"/>
      <c r="V18" s="9"/>
      <c r="W18" s="9"/>
      <c r="X18" s="9"/>
      <c r="Y18" s="9"/>
      <c r="Z18" s="9"/>
    </row>
    <row r="19">
      <c r="A19" s="8" t="s">
        <v>30</v>
      </c>
      <c r="B19" s="8" t="s">
        <v>29</v>
      </c>
      <c r="C19" s="8" t="s">
        <v>15</v>
      </c>
      <c r="D19" s="8" t="s">
        <v>16</v>
      </c>
      <c r="E19" s="9"/>
      <c r="F19" s="10"/>
      <c r="G19" s="11"/>
      <c r="H19" s="9"/>
      <c r="I19" s="9"/>
      <c r="J19" s="9"/>
      <c r="K19" s="9"/>
      <c r="L19" s="9"/>
      <c r="M19" s="9"/>
      <c r="N19" s="9"/>
      <c r="O19" s="9"/>
      <c r="P19" s="9"/>
      <c r="Q19" s="9"/>
      <c r="R19" s="9"/>
      <c r="S19" s="9"/>
      <c r="T19" s="9"/>
      <c r="U19" s="9"/>
      <c r="V19" s="9"/>
      <c r="W19" s="9"/>
      <c r="X19" s="9"/>
      <c r="Y19" s="9"/>
      <c r="Z19" s="9"/>
    </row>
    <row r="20">
      <c r="A20" s="8" t="s">
        <v>31</v>
      </c>
      <c r="B20" s="8" t="s">
        <v>32</v>
      </c>
      <c r="C20" s="8" t="s">
        <v>15</v>
      </c>
      <c r="D20" s="8" t="s">
        <v>16</v>
      </c>
      <c r="E20" s="9"/>
      <c r="F20" s="10"/>
      <c r="G20" s="11"/>
      <c r="H20" s="9"/>
      <c r="I20" s="9"/>
      <c r="J20" s="9"/>
      <c r="K20" s="9"/>
      <c r="L20" s="9"/>
      <c r="M20" s="9"/>
      <c r="N20" s="9"/>
      <c r="O20" s="9"/>
      <c r="P20" s="9"/>
      <c r="Q20" s="9"/>
      <c r="R20" s="9"/>
      <c r="S20" s="9"/>
      <c r="T20" s="9"/>
      <c r="U20" s="9"/>
      <c r="V20" s="9"/>
      <c r="W20" s="9"/>
      <c r="X20" s="9"/>
      <c r="Y20" s="9"/>
      <c r="Z20" s="9"/>
    </row>
    <row r="21">
      <c r="A21" s="8"/>
      <c r="B21" s="8"/>
      <c r="C21" s="8"/>
      <c r="D21" s="8"/>
      <c r="E21" s="9"/>
      <c r="F21" s="10"/>
      <c r="G21" s="18"/>
      <c r="H21" s="9"/>
      <c r="I21" s="9"/>
      <c r="J21" s="9"/>
      <c r="K21" s="9"/>
      <c r="L21" s="9"/>
      <c r="M21" s="9"/>
      <c r="N21" s="9"/>
      <c r="O21" s="9"/>
      <c r="P21" s="9"/>
      <c r="Q21" s="9"/>
      <c r="R21" s="9"/>
      <c r="S21" s="9"/>
      <c r="T21" s="9"/>
      <c r="U21" s="9"/>
      <c r="V21" s="9"/>
      <c r="W21" s="9"/>
      <c r="X21" s="9"/>
      <c r="Y21" s="9"/>
      <c r="Z21" s="9"/>
    </row>
    <row r="22">
      <c r="A22" s="8" t="s">
        <v>33</v>
      </c>
      <c r="B22" s="8" t="s">
        <v>34</v>
      </c>
      <c r="C22" s="8" t="s">
        <v>15</v>
      </c>
      <c r="D22" s="8" t="s">
        <v>16</v>
      </c>
      <c r="E22" s="9"/>
      <c r="F22" s="10"/>
      <c r="G22" s="11"/>
      <c r="H22" s="9"/>
      <c r="I22" s="9"/>
      <c r="J22" s="9"/>
      <c r="K22" s="9"/>
      <c r="L22" s="9"/>
      <c r="M22" s="9"/>
      <c r="N22" s="9"/>
      <c r="O22" s="9"/>
      <c r="P22" s="9"/>
      <c r="Q22" s="9"/>
      <c r="R22" s="9"/>
      <c r="S22" s="9"/>
      <c r="T22" s="9"/>
      <c r="U22" s="9"/>
      <c r="V22" s="9"/>
      <c r="W22" s="9"/>
      <c r="X22" s="9"/>
      <c r="Y22" s="9"/>
      <c r="Z22" s="9"/>
    </row>
    <row r="23">
      <c r="A23" s="8"/>
      <c r="B23" s="8"/>
      <c r="C23" s="8"/>
      <c r="D23" s="8"/>
      <c r="E23" s="9"/>
      <c r="F23" s="10"/>
      <c r="G23" s="18"/>
      <c r="H23" s="9"/>
      <c r="I23" s="9"/>
      <c r="J23" s="9"/>
      <c r="K23" s="9"/>
      <c r="L23" s="9"/>
      <c r="M23" s="9"/>
      <c r="N23" s="9"/>
      <c r="O23" s="9"/>
      <c r="P23" s="9"/>
      <c r="Q23" s="9"/>
      <c r="R23" s="9"/>
      <c r="S23" s="9"/>
      <c r="T23" s="9"/>
      <c r="U23" s="9"/>
      <c r="V23" s="9"/>
      <c r="W23" s="9"/>
      <c r="X23" s="9"/>
      <c r="Y23" s="9"/>
      <c r="Z23" s="9"/>
    </row>
    <row r="24">
      <c r="A24" s="8" t="s">
        <v>35</v>
      </c>
      <c r="B24" s="8" t="s">
        <v>36</v>
      </c>
      <c r="C24" s="8" t="s">
        <v>15</v>
      </c>
      <c r="D24" s="8" t="s">
        <v>16</v>
      </c>
      <c r="E24" s="9"/>
      <c r="F24" s="10"/>
      <c r="G24" s="11"/>
      <c r="H24" s="9"/>
      <c r="I24" s="9"/>
      <c r="J24" s="9"/>
      <c r="K24" s="9"/>
      <c r="L24" s="9"/>
      <c r="M24" s="9"/>
      <c r="N24" s="9"/>
      <c r="O24" s="9"/>
      <c r="P24" s="9"/>
      <c r="Q24" s="9"/>
      <c r="R24" s="9"/>
      <c r="S24" s="9"/>
      <c r="T24" s="9"/>
      <c r="U24" s="9"/>
      <c r="V24" s="9"/>
      <c r="W24" s="9"/>
      <c r="X24" s="9"/>
      <c r="Y24" s="9"/>
      <c r="Z24" s="9"/>
    </row>
    <row r="25">
      <c r="A25" s="8" t="s">
        <v>37</v>
      </c>
      <c r="B25" s="8" t="s">
        <v>38</v>
      </c>
      <c r="C25" s="8" t="s">
        <v>15</v>
      </c>
      <c r="D25" s="8" t="s">
        <v>16</v>
      </c>
      <c r="E25" s="19"/>
      <c r="F25" s="10"/>
      <c r="G25" s="11"/>
      <c r="H25" s="9"/>
      <c r="I25" s="9"/>
      <c r="J25" s="9"/>
      <c r="K25" s="9"/>
      <c r="L25" s="9"/>
      <c r="M25" s="9"/>
      <c r="N25" s="9"/>
      <c r="O25" s="9"/>
      <c r="P25" s="9"/>
      <c r="Q25" s="9"/>
      <c r="R25" s="9"/>
      <c r="S25" s="9"/>
      <c r="T25" s="9"/>
      <c r="U25" s="9"/>
      <c r="V25" s="9"/>
      <c r="W25" s="9"/>
      <c r="X25" s="9"/>
      <c r="Y25" s="9"/>
      <c r="Z25" s="9"/>
    </row>
    <row r="26">
      <c r="A26" s="8"/>
      <c r="B26" s="8"/>
      <c r="C26" s="8"/>
      <c r="D26" s="8"/>
      <c r="E26" s="9"/>
      <c r="F26" s="10"/>
      <c r="G26" s="18"/>
      <c r="H26" s="9"/>
      <c r="I26" s="9"/>
      <c r="J26" s="9"/>
      <c r="K26" s="9"/>
      <c r="L26" s="9"/>
      <c r="M26" s="9"/>
      <c r="N26" s="9"/>
      <c r="O26" s="9"/>
      <c r="P26" s="9"/>
      <c r="Q26" s="9"/>
      <c r="R26" s="9"/>
      <c r="S26" s="9"/>
      <c r="T26" s="9"/>
      <c r="U26" s="9"/>
      <c r="V26" s="9"/>
      <c r="W26" s="9"/>
      <c r="X26" s="9"/>
      <c r="Y26" s="9"/>
      <c r="Z26" s="9"/>
    </row>
    <row r="27">
      <c r="A27" s="8" t="s">
        <v>39</v>
      </c>
      <c r="B27" s="8" t="s">
        <v>40</v>
      </c>
      <c r="C27" s="8" t="s">
        <v>15</v>
      </c>
      <c r="D27" s="8" t="s">
        <v>16</v>
      </c>
      <c r="E27" s="9"/>
      <c r="F27" s="10"/>
      <c r="G27" s="11"/>
      <c r="H27" s="9"/>
      <c r="I27" s="9"/>
      <c r="J27" s="9"/>
      <c r="K27" s="9"/>
      <c r="L27" s="9"/>
      <c r="M27" s="9"/>
      <c r="N27" s="9"/>
      <c r="O27" s="9"/>
      <c r="P27" s="9"/>
      <c r="Q27" s="9"/>
      <c r="R27" s="9"/>
      <c r="S27" s="9"/>
      <c r="T27" s="9"/>
      <c r="U27" s="9"/>
      <c r="V27" s="9"/>
      <c r="W27" s="9"/>
      <c r="X27" s="9"/>
      <c r="Y27" s="9"/>
      <c r="Z27" s="9"/>
    </row>
    <row r="28">
      <c r="A28" s="8" t="s">
        <v>41</v>
      </c>
      <c r="B28" s="8" t="s">
        <v>42</v>
      </c>
      <c r="C28" s="8" t="s">
        <v>15</v>
      </c>
      <c r="D28" s="8" t="s">
        <v>16</v>
      </c>
      <c r="E28" s="9"/>
      <c r="F28" s="10"/>
      <c r="G28" s="11"/>
      <c r="H28" s="9"/>
      <c r="I28" s="9"/>
      <c r="J28" s="9"/>
      <c r="K28" s="9"/>
      <c r="L28" s="9"/>
      <c r="M28" s="9"/>
      <c r="N28" s="9"/>
      <c r="O28" s="9"/>
      <c r="P28" s="9"/>
      <c r="Q28" s="9"/>
      <c r="R28" s="9"/>
      <c r="S28" s="9"/>
      <c r="T28" s="9"/>
      <c r="U28" s="9"/>
      <c r="V28" s="9"/>
      <c r="W28" s="9"/>
      <c r="X28" s="9"/>
      <c r="Y28" s="9"/>
      <c r="Z28" s="9"/>
    </row>
    <row r="29">
      <c r="A29" s="8"/>
      <c r="B29" s="8"/>
      <c r="C29" s="8"/>
      <c r="D29" s="8"/>
      <c r="E29" s="9"/>
      <c r="F29" s="10"/>
      <c r="G29" s="18"/>
      <c r="H29" s="9"/>
      <c r="I29" s="9"/>
      <c r="J29" s="9"/>
      <c r="K29" s="9"/>
      <c r="L29" s="9"/>
      <c r="M29" s="9"/>
      <c r="N29" s="9"/>
      <c r="O29" s="9"/>
      <c r="P29" s="9"/>
      <c r="Q29" s="9"/>
      <c r="R29" s="9"/>
      <c r="S29" s="9"/>
      <c r="T29" s="9"/>
      <c r="U29" s="9"/>
      <c r="V29" s="9"/>
      <c r="W29" s="9"/>
      <c r="X29" s="9"/>
      <c r="Y29" s="9"/>
      <c r="Z29" s="9"/>
    </row>
    <row r="30">
      <c r="A30" s="8" t="s">
        <v>43</v>
      </c>
      <c r="B30" s="8" t="s">
        <v>44</v>
      </c>
      <c r="C30" s="20" t="s">
        <v>45</v>
      </c>
      <c r="D30" s="20" t="s">
        <v>16</v>
      </c>
      <c r="E30" s="19"/>
      <c r="F30" s="10"/>
      <c r="G30" s="14">
        <v>-1.0</v>
      </c>
      <c r="H30" s="9"/>
      <c r="I30" s="9"/>
      <c r="J30" s="9"/>
      <c r="K30" s="9"/>
      <c r="L30" s="9"/>
      <c r="M30" s="9"/>
      <c r="N30" s="9"/>
      <c r="O30" s="9"/>
      <c r="P30" s="9"/>
      <c r="Q30" s="9"/>
      <c r="R30" s="9"/>
      <c r="S30" s="9"/>
      <c r="T30" s="9"/>
      <c r="U30" s="9"/>
      <c r="V30" s="9"/>
      <c r="W30" s="9"/>
      <c r="X30" s="9"/>
      <c r="Y30" s="9"/>
      <c r="Z30" s="9"/>
    </row>
    <row r="31">
      <c r="A31" s="8"/>
      <c r="B31" s="8"/>
      <c r="C31" s="8"/>
      <c r="D31" s="8"/>
      <c r="E31" s="9"/>
      <c r="F31" s="10"/>
      <c r="G31" s="18"/>
      <c r="H31" s="9"/>
      <c r="I31" s="9"/>
      <c r="J31" s="9"/>
      <c r="K31" s="9"/>
      <c r="L31" s="9"/>
      <c r="M31" s="9"/>
      <c r="N31" s="9"/>
      <c r="O31" s="9"/>
      <c r="P31" s="9"/>
      <c r="Q31" s="9"/>
      <c r="R31" s="9"/>
      <c r="S31" s="9"/>
      <c r="T31" s="9"/>
      <c r="U31" s="9"/>
      <c r="V31" s="9"/>
      <c r="W31" s="9"/>
      <c r="X31" s="9"/>
      <c r="Y31" s="9"/>
      <c r="Z31" s="9"/>
    </row>
    <row r="32">
      <c r="A32" s="21" t="s">
        <v>46</v>
      </c>
      <c r="B32" s="9"/>
      <c r="C32" s="9"/>
      <c r="D32" s="9"/>
      <c r="E32" s="9"/>
      <c r="F32" s="10"/>
      <c r="G32" s="11"/>
      <c r="H32" s="9"/>
      <c r="I32" s="9"/>
      <c r="J32" s="9"/>
      <c r="K32" s="9"/>
      <c r="L32" s="9"/>
      <c r="M32" s="9"/>
      <c r="N32" s="9"/>
      <c r="O32" s="9"/>
      <c r="P32" s="9"/>
      <c r="Q32" s="9"/>
      <c r="R32" s="9"/>
      <c r="S32" s="9"/>
      <c r="T32" s="9"/>
      <c r="U32" s="9"/>
      <c r="V32" s="9"/>
      <c r="W32" s="9"/>
      <c r="X32" s="9"/>
      <c r="Y32" s="9"/>
      <c r="Z32" s="9"/>
    </row>
    <row r="33">
      <c r="A33" s="8" t="s">
        <v>47</v>
      </c>
      <c r="B33" s="8" t="s">
        <v>48</v>
      </c>
      <c r="C33" s="8" t="s">
        <v>15</v>
      </c>
      <c r="D33" s="8" t="s">
        <v>16</v>
      </c>
      <c r="E33" s="8" t="s">
        <v>49</v>
      </c>
      <c r="F33" s="10"/>
      <c r="G33" s="11"/>
      <c r="H33" s="9"/>
      <c r="I33" s="9"/>
      <c r="J33" s="9"/>
      <c r="K33" s="9"/>
      <c r="L33" s="9"/>
      <c r="M33" s="9"/>
      <c r="N33" s="9"/>
      <c r="O33" s="9"/>
      <c r="P33" s="9"/>
      <c r="Q33" s="9"/>
      <c r="R33" s="9"/>
      <c r="S33" s="9"/>
      <c r="T33" s="9"/>
      <c r="U33" s="9"/>
      <c r="V33" s="9"/>
      <c r="W33" s="9"/>
      <c r="X33" s="9"/>
      <c r="Y33" s="9"/>
      <c r="Z33" s="9"/>
    </row>
    <row r="34">
      <c r="A34" s="8" t="s">
        <v>50</v>
      </c>
      <c r="B34" s="8" t="s">
        <v>51</v>
      </c>
      <c r="C34" s="8" t="s">
        <v>15</v>
      </c>
      <c r="D34" s="8" t="s">
        <v>16</v>
      </c>
      <c r="E34" s="9"/>
      <c r="F34" s="10"/>
      <c r="G34" s="11"/>
      <c r="H34" s="9"/>
      <c r="I34" s="9"/>
      <c r="J34" s="9"/>
      <c r="K34" s="9"/>
      <c r="L34" s="9"/>
      <c r="M34" s="9"/>
      <c r="N34" s="9"/>
      <c r="O34" s="9"/>
      <c r="P34" s="9"/>
      <c r="Q34" s="9"/>
      <c r="R34" s="9"/>
      <c r="S34" s="9"/>
      <c r="T34" s="9"/>
      <c r="U34" s="9"/>
      <c r="V34" s="9"/>
      <c r="W34" s="9"/>
      <c r="X34" s="9"/>
      <c r="Y34" s="9"/>
      <c r="Z34" s="9"/>
    </row>
    <row r="35">
      <c r="A35" s="8" t="s">
        <v>52</v>
      </c>
      <c r="B35" s="8" t="s">
        <v>53</v>
      </c>
      <c r="C35" s="8" t="s">
        <v>15</v>
      </c>
      <c r="D35" s="8" t="s">
        <v>16</v>
      </c>
      <c r="E35" s="9"/>
      <c r="F35" s="10"/>
      <c r="G35" s="11"/>
      <c r="H35" s="9"/>
      <c r="I35" s="9"/>
      <c r="J35" s="9"/>
      <c r="K35" s="9"/>
      <c r="L35" s="9"/>
      <c r="M35" s="9"/>
      <c r="N35" s="9"/>
      <c r="O35" s="9"/>
      <c r="P35" s="9"/>
      <c r="Q35" s="9"/>
      <c r="R35" s="9"/>
      <c r="S35" s="9"/>
      <c r="T35" s="9"/>
      <c r="U35" s="9"/>
      <c r="V35" s="9"/>
      <c r="W35" s="9"/>
      <c r="X35" s="9"/>
      <c r="Y35" s="9"/>
      <c r="Z35" s="9"/>
    </row>
    <row r="36">
      <c r="A36" s="8" t="s">
        <v>54</v>
      </c>
      <c r="B36" s="8" t="s">
        <v>51</v>
      </c>
      <c r="C36" s="8" t="s">
        <v>15</v>
      </c>
      <c r="D36" s="8" t="s">
        <v>16</v>
      </c>
      <c r="E36" s="9"/>
      <c r="F36" s="10"/>
      <c r="G36" s="11"/>
      <c r="H36" s="9"/>
      <c r="I36" s="9"/>
      <c r="J36" s="9"/>
      <c r="K36" s="9"/>
      <c r="L36" s="9"/>
      <c r="M36" s="9"/>
      <c r="N36" s="9"/>
      <c r="O36" s="9"/>
      <c r="P36" s="9"/>
      <c r="Q36" s="9"/>
      <c r="R36" s="9"/>
      <c r="S36" s="9"/>
      <c r="T36" s="9"/>
      <c r="U36" s="9"/>
      <c r="V36" s="9"/>
      <c r="W36" s="9"/>
      <c r="X36" s="9"/>
      <c r="Y36" s="9"/>
      <c r="Z36" s="9"/>
    </row>
    <row r="37">
      <c r="A37" s="8" t="s">
        <v>55</v>
      </c>
      <c r="B37" s="8" t="s">
        <v>56</v>
      </c>
      <c r="C37" s="8" t="s">
        <v>15</v>
      </c>
      <c r="D37" s="8" t="s">
        <v>16</v>
      </c>
      <c r="E37" s="9"/>
      <c r="F37" s="10"/>
      <c r="G37" s="11"/>
      <c r="H37" s="9"/>
      <c r="I37" s="9"/>
      <c r="J37" s="9"/>
      <c r="K37" s="9"/>
      <c r="L37" s="9"/>
      <c r="M37" s="9"/>
      <c r="N37" s="9"/>
      <c r="O37" s="9"/>
      <c r="P37" s="9"/>
      <c r="Q37" s="9"/>
      <c r="R37" s="9"/>
      <c r="S37" s="9"/>
      <c r="T37" s="9"/>
      <c r="U37" s="9"/>
      <c r="V37" s="9"/>
      <c r="W37" s="9"/>
      <c r="X37" s="9"/>
      <c r="Y37" s="9"/>
      <c r="Z37" s="9"/>
    </row>
    <row r="38">
      <c r="A38" s="8" t="s">
        <v>57</v>
      </c>
      <c r="B38" s="8" t="s">
        <v>58</v>
      </c>
      <c r="C38" s="8" t="s">
        <v>15</v>
      </c>
      <c r="D38" s="8" t="s">
        <v>16</v>
      </c>
      <c r="E38" s="9"/>
      <c r="F38" s="10"/>
      <c r="G38" s="11"/>
      <c r="H38" s="9"/>
      <c r="I38" s="9"/>
      <c r="J38" s="9"/>
      <c r="K38" s="9"/>
      <c r="L38" s="9"/>
      <c r="M38" s="9"/>
      <c r="N38" s="9"/>
      <c r="O38" s="9"/>
      <c r="P38" s="9"/>
      <c r="Q38" s="9"/>
      <c r="R38" s="9"/>
      <c r="S38" s="9"/>
      <c r="T38" s="9"/>
      <c r="U38" s="9"/>
      <c r="V38" s="9"/>
      <c r="W38" s="9"/>
      <c r="X38" s="9"/>
      <c r="Y38" s="9"/>
      <c r="Z38" s="9"/>
    </row>
    <row r="39">
      <c r="A39" s="9"/>
      <c r="B39" s="9"/>
      <c r="C39" s="9"/>
      <c r="D39" s="9"/>
      <c r="E39" s="9"/>
      <c r="F39" s="10"/>
      <c r="G39" s="11"/>
      <c r="H39" s="9"/>
      <c r="I39" s="9"/>
      <c r="J39" s="9"/>
      <c r="K39" s="9"/>
      <c r="L39" s="9"/>
      <c r="M39" s="9"/>
      <c r="N39" s="9"/>
      <c r="O39" s="9"/>
      <c r="P39" s="9"/>
      <c r="Q39" s="9"/>
      <c r="R39" s="9"/>
      <c r="S39" s="9"/>
      <c r="T39" s="9"/>
      <c r="U39" s="9"/>
      <c r="V39" s="9"/>
      <c r="W39" s="9"/>
      <c r="X39" s="9"/>
      <c r="Y39" s="9"/>
      <c r="Z39" s="9"/>
    </row>
    <row r="40">
      <c r="A40" s="8" t="s">
        <v>59</v>
      </c>
      <c r="B40" s="8" t="s">
        <v>60</v>
      </c>
      <c r="C40" s="8" t="s">
        <v>61</v>
      </c>
      <c r="D40" s="8" t="s">
        <v>16</v>
      </c>
      <c r="E40" s="9"/>
      <c r="F40" s="10"/>
      <c r="G40" s="11"/>
      <c r="H40" s="9"/>
      <c r="I40" s="9"/>
      <c r="J40" s="9"/>
      <c r="K40" s="9"/>
      <c r="L40" s="9"/>
      <c r="M40" s="9"/>
      <c r="N40" s="9"/>
      <c r="O40" s="9"/>
      <c r="P40" s="9"/>
      <c r="Q40" s="9"/>
      <c r="R40" s="9"/>
      <c r="S40" s="9"/>
      <c r="T40" s="9"/>
      <c r="U40" s="9"/>
      <c r="V40" s="9"/>
      <c r="W40" s="9"/>
      <c r="X40" s="9"/>
      <c r="Y40" s="9"/>
      <c r="Z40" s="9"/>
    </row>
    <row r="41">
      <c r="A41" s="8" t="s">
        <v>62</v>
      </c>
      <c r="B41" s="8" t="s">
        <v>63</v>
      </c>
      <c r="C41" s="8" t="s">
        <v>15</v>
      </c>
      <c r="D41" s="8" t="s">
        <v>16</v>
      </c>
      <c r="E41" s="9"/>
      <c r="F41" s="10"/>
      <c r="G41" s="11"/>
      <c r="H41" s="9"/>
      <c r="I41" s="9"/>
      <c r="J41" s="9"/>
      <c r="K41" s="9"/>
      <c r="L41" s="9"/>
      <c r="M41" s="9"/>
      <c r="N41" s="9"/>
      <c r="O41" s="9"/>
      <c r="P41" s="9"/>
      <c r="Q41" s="9"/>
      <c r="R41" s="9"/>
      <c r="S41" s="9"/>
      <c r="T41" s="9"/>
      <c r="U41" s="9"/>
      <c r="V41" s="9"/>
      <c r="W41" s="9"/>
      <c r="X41" s="9"/>
      <c r="Y41" s="9"/>
      <c r="Z41" s="9"/>
    </row>
    <row r="42">
      <c r="A42" s="9"/>
      <c r="B42" s="9"/>
      <c r="C42" s="9"/>
      <c r="D42" s="9"/>
      <c r="E42" s="9"/>
      <c r="F42" s="10"/>
      <c r="G42" s="11"/>
      <c r="H42" s="9"/>
      <c r="I42" s="9"/>
      <c r="J42" s="9"/>
      <c r="K42" s="9"/>
      <c r="L42" s="9"/>
      <c r="M42" s="9"/>
      <c r="N42" s="9"/>
      <c r="O42" s="9"/>
      <c r="P42" s="9"/>
      <c r="Q42" s="9"/>
      <c r="R42" s="9"/>
      <c r="S42" s="9"/>
      <c r="T42" s="9"/>
      <c r="U42" s="9"/>
      <c r="V42" s="9"/>
      <c r="W42" s="9"/>
      <c r="X42" s="9"/>
      <c r="Y42" s="9"/>
      <c r="Z42" s="9"/>
    </row>
    <row r="43">
      <c r="A43" s="8" t="s">
        <v>64</v>
      </c>
      <c r="B43" s="8" t="s">
        <v>65</v>
      </c>
      <c r="C43" s="20" t="s">
        <v>66</v>
      </c>
      <c r="D43" s="20" t="s">
        <v>16</v>
      </c>
      <c r="E43" s="9"/>
      <c r="F43" s="10"/>
      <c r="G43" s="14">
        <v>-1.0</v>
      </c>
      <c r="H43" s="9"/>
      <c r="I43" s="9"/>
      <c r="J43" s="9"/>
      <c r="K43" s="9"/>
      <c r="L43" s="9"/>
      <c r="M43" s="9"/>
      <c r="N43" s="9"/>
      <c r="O43" s="9"/>
      <c r="P43" s="9"/>
      <c r="Q43" s="9"/>
      <c r="R43" s="9"/>
      <c r="S43" s="9"/>
      <c r="T43" s="9"/>
      <c r="U43" s="9"/>
      <c r="V43" s="9"/>
      <c r="W43" s="9"/>
      <c r="X43" s="9"/>
      <c r="Y43" s="9"/>
      <c r="Z43" s="9"/>
    </row>
    <row r="44">
      <c r="A44" s="9"/>
      <c r="B44" s="9"/>
      <c r="C44" s="9"/>
      <c r="D44" s="9"/>
      <c r="E44" s="9"/>
      <c r="F44" s="10"/>
      <c r="G44" s="11"/>
      <c r="H44" s="9"/>
      <c r="I44" s="9"/>
      <c r="J44" s="9"/>
      <c r="K44" s="9"/>
      <c r="L44" s="9"/>
      <c r="M44" s="9"/>
      <c r="N44" s="9"/>
      <c r="O44" s="9"/>
      <c r="P44" s="9"/>
      <c r="Q44" s="9"/>
      <c r="R44" s="9"/>
      <c r="S44" s="9"/>
      <c r="T44" s="9"/>
      <c r="U44" s="9"/>
      <c r="V44" s="9"/>
      <c r="W44" s="9"/>
      <c r="X44" s="9"/>
      <c r="Y44" s="9"/>
      <c r="Z44" s="9"/>
    </row>
    <row r="45">
      <c r="A45" s="15" t="s">
        <v>67</v>
      </c>
      <c r="B45" s="8"/>
      <c r="C45" s="9"/>
      <c r="D45" s="9"/>
      <c r="E45" s="9"/>
      <c r="F45" s="10"/>
      <c r="G45" s="11"/>
      <c r="H45" s="9"/>
      <c r="I45" s="9"/>
      <c r="J45" s="9"/>
      <c r="K45" s="9"/>
      <c r="L45" s="9"/>
      <c r="M45" s="9"/>
      <c r="N45" s="9"/>
      <c r="O45" s="9"/>
      <c r="P45" s="9"/>
      <c r="Q45" s="9"/>
      <c r="R45" s="9"/>
      <c r="S45" s="9"/>
      <c r="T45" s="9"/>
      <c r="U45" s="9"/>
      <c r="V45" s="9"/>
      <c r="W45" s="9"/>
      <c r="X45" s="9"/>
      <c r="Y45" s="9"/>
      <c r="Z45" s="9"/>
    </row>
    <row r="46">
      <c r="A46" s="22" t="s">
        <v>68</v>
      </c>
      <c r="B46" s="8" t="s">
        <v>25</v>
      </c>
      <c r="C46" s="8" t="s">
        <v>15</v>
      </c>
      <c r="D46" s="8" t="s">
        <v>16</v>
      </c>
      <c r="E46" s="9"/>
      <c r="F46" s="10"/>
      <c r="G46" s="11"/>
      <c r="H46" s="9"/>
      <c r="I46" s="9"/>
      <c r="J46" s="9"/>
      <c r="K46" s="9"/>
      <c r="L46" s="9"/>
      <c r="M46" s="9"/>
      <c r="N46" s="9"/>
      <c r="O46" s="9"/>
      <c r="P46" s="9"/>
      <c r="Q46" s="9"/>
      <c r="R46" s="9"/>
      <c r="S46" s="9"/>
      <c r="T46" s="9"/>
      <c r="U46" s="9"/>
      <c r="V46" s="9"/>
      <c r="W46" s="9"/>
      <c r="X46" s="9"/>
      <c r="Y46" s="9"/>
      <c r="Z46" s="9"/>
    </row>
    <row r="47">
      <c r="A47" s="23" t="s">
        <v>69</v>
      </c>
      <c r="B47" s="8" t="s">
        <v>29</v>
      </c>
      <c r="C47" s="8" t="s">
        <v>15</v>
      </c>
      <c r="D47" s="8" t="s">
        <v>16</v>
      </c>
      <c r="E47" s="9"/>
      <c r="F47" s="10"/>
      <c r="G47" s="11"/>
      <c r="H47" s="9"/>
      <c r="I47" s="9"/>
      <c r="J47" s="9"/>
      <c r="K47" s="9"/>
      <c r="L47" s="9"/>
      <c r="M47" s="9"/>
      <c r="N47" s="9"/>
      <c r="O47" s="9"/>
      <c r="P47" s="9"/>
      <c r="Q47" s="9"/>
      <c r="R47" s="9"/>
      <c r="S47" s="9"/>
      <c r="T47" s="9"/>
      <c r="U47" s="9"/>
      <c r="V47" s="9"/>
      <c r="W47" s="9"/>
      <c r="X47" s="9"/>
      <c r="Y47" s="9"/>
      <c r="Z47" s="9"/>
    </row>
    <row r="48">
      <c r="A48" s="8" t="s">
        <v>70</v>
      </c>
      <c r="B48" s="8" t="s">
        <v>32</v>
      </c>
      <c r="C48" s="8" t="s">
        <v>15</v>
      </c>
      <c r="D48" s="8" t="s">
        <v>16</v>
      </c>
      <c r="E48" s="9"/>
      <c r="F48" s="10"/>
      <c r="G48" s="11"/>
      <c r="H48" s="9"/>
      <c r="I48" s="9"/>
      <c r="J48" s="9"/>
      <c r="K48" s="9"/>
      <c r="L48" s="9"/>
      <c r="M48" s="9"/>
      <c r="N48" s="9"/>
      <c r="O48" s="9"/>
      <c r="P48" s="9"/>
      <c r="Q48" s="9"/>
      <c r="R48" s="9"/>
      <c r="S48" s="9"/>
      <c r="T48" s="9"/>
      <c r="U48" s="9"/>
      <c r="V48" s="9"/>
      <c r="W48" s="9"/>
      <c r="X48" s="9"/>
      <c r="Y48" s="9"/>
      <c r="Z48" s="9"/>
    </row>
    <row r="49">
      <c r="A49" s="8" t="s">
        <v>71</v>
      </c>
      <c r="B49" s="8" t="s">
        <v>72</v>
      </c>
      <c r="C49" s="8" t="s">
        <v>15</v>
      </c>
      <c r="D49" s="8" t="s">
        <v>16</v>
      </c>
      <c r="E49" s="9"/>
      <c r="F49" s="10"/>
      <c r="G49" s="11"/>
      <c r="H49" s="9"/>
      <c r="I49" s="9"/>
      <c r="J49" s="9"/>
      <c r="K49" s="9"/>
      <c r="L49" s="9"/>
      <c r="M49" s="9"/>
      <c r="N49" s="9"/>
      <c r="O49" s="9"/>
      <c r="P49" s="9"/>
      <c r="Q49" s="9"/>
      <c r="R49" s="9"/>
      <c r="S49" s="9"/>
      <c r="T49" s="9"/>
      <c r="U49" s="9"/>
      <c r="V49" s="9"/>
      <c r="W49" s="9"/>
      <c r="X49" s="9"/>
      <c r="Y49" s="9"/>
      <c r="Z49" s="9"/>
    </row>
    <row r="50">
      <c r="A50" s="9"/>
      <c r="B50" s="9"/>
      <c r="C50" s="9"/>
      <c r="D50" s="9"/>
      <c r="E50" s="9"/>
      <c r="F50" s="10"/>
      <c r="G50" s="11"/>
      <c r="H50" s="9"/>
      <c r="I50" s="9"/>
      <c r="J50" s="9"/>
      <c r="K50" s="9"/>
      <c r="L50" s="9"/>
      <c r="M50" s="9"/>
      <c r="N50" s="9"/>
      <c r="O50" s="9"/>
      <c r="P50" s="9"/>
      <c r="Q50" s="9"/>
      <c r="R50" s="9"/>
      <c r="S50" s="9"/>
      <c r="T50" s="9"/>
      <c r="U50" s="9"/>
      <c r="V50" s="9"/>
      <c r="W50" s="9"/>
      <c r="X50" s="9"/>
      <c r="Y50" s="9"/>
      <c r="Z50" s="9"/>
    </row>
    <row r="51">
      <c r="A51" s="15" t="s">
        <v>73</v>
      </c>
      <c r="B51" s="8" t="s">
        <v>74</v>
      </c>
      <c r="C51" s="8" t="s">
        <v>15</v>
      </c>
      <c r="D51" s="8" t="s">
        <v>16</v>
      </c>
      <c r="E51" s="9"/>
      <c r="F51" s="10"/>
      <c r="G51" s="11"/>
      <c r="H51" s="9"/>
      <c r="I51" s="9"/>
      <c r="J51" s="9"/>
      <c r="K51" s="9"/>
      <c r="L51" s="9"/>
      <c r="M51" s="9"/>
      <c r="N51" s="9"/>
      <c r="O51" s="9"/>
      <c r="P51" s="9"/>
      <c r="Q51" s="9"/>
      <c r="R51" s="9"/>
      <c r="S51" s="9"/>
      <c r="T51" s="9"/>
      <c r="U51" s="9"/>
      <c r="V51" s="9"/>
      <c r="W51" s="9"/>
      <c r="X51" s="9"/>
      <c r="Y51" s="9"/>
      <c r="Z51" s="9"/>
    </row>
    <row r="52">
      <c r="A52" s="8"/>
      <c r="B52" s="9"/>
      <c r="C52" s="9"/>
      <c r="D52" s="9"/>
      <c r="E52" s="9"/>
      <c r="F52" s="10"/>
      <c r="G52" s="11"/>
      <c r="H52" s="9"/>
      <c r="I52" s="9"/>
      <c r="J52" s="9"/>
      <c r="K52" s="9"/>
      <c r="L52" s="9"/>
      <c r="M52" s="9"/>
      <c r="N52" s="9"/>
      <c r="O52" s="9"/>
      <c r="P52" s="9"/>
      <c r="Q52" s="9"/>
      <c r="R52" s="9"/>
      <c r="S52" s="9"/>
      <c r="T52" s="9"/>
      <c r="U52" s="9"/>
      <c r="V52" s="9"/>
      <c r="W52" s="9"/>
      <c r="X52" s="9"/>
      <c r="Y52" s="9"/>
      <c r="Z52" s="9"/>
    </row>
    <row r="53">
      <c r="A53" s="15" t="s">
        <v>75</v>
      </c>
      <c r="B53" s="8" t="s">
        <v>76</v>
      </c>
      <c r="C53" s="8" t="s">
        <v>15</v>
      </c>
      <c r="D53" s="8" t="s">
        <v>16</v>
      </c>
      <c r="E53" s="9"/>
      <c r="F53" s="10"/>
      <c r="G53" s="11"/>
      <c r="H53" s="9"/>
      <c r="I53" s="9"/>
      <c r="J53" s="9"/>
      <c r="K53" s="9"/>
      <c r="L53" s="9"/>
      <c r="M53" s="9"/>
      <c r="N53" s="9"/>
      <c r="O53" s="9"/>
      <c r="P53" s="9"/>
      <c r="Q53" s="9"/>
      <c r="R53" s="9"/>
      <c r="S53" s="9"/>
      <c r="T53" s="9"/>
      <c r="U53" s="9"/>
      <c r="V53" s="9"/>
      <c r="W53" s="9"/>
      <c r="X53" s="9"/>
      <c r="Y53" s="9"/>
      <c r="Z53" s="9"/>
    </row>
    <row r="54">
      <c r="B54" s="9"/>
      <c r="C54" s="9"/>
      <c r="D54" s="9"/>
      <c r="E54" s="9"/>
      <c r="F54" s="10"/>
      <c r="G54" s="11"/>
      <c r="H54" s="9"/>
      <c r="I54" s="9"/>
      <c r="J54" s="9"/>
      <c r="K54" s="9"/>
      <c r="L54" s="9"/>
      <c r="M54" s="9"/>
      <c r="N54" s="9"/>
      <c r="O54" s="9"/>
      <c r="P54" s="9"/>
      <c r="Q54" s="9"/>
      <c r="R54" s="9"/>
      <c r="S54" s="9"/>
      <c r="T54" s="9"/>
      <c r="U54" s="9"/>
      <c r="V54" s="9"/>
      <c r="W54" s="9"/>
      <c r="X54" s="9"/>
      <c r="Y54" s="9"/>
      <c r="Z54" s="9"/>
    </row>
    <row r="55">
      <c r="A55" s="15" t="s">
        <v>77</v>
      </c>
      <c r="B55" s="8" t="s">
        <v>78</v>
      </c>
      <c r="C55" s="8" t="s">
        <v>15</v>
      </c>
      <c r="D55" s="8" t="s">
        <v>16</v>
      </c>
      <c r="E55" s="9"/>
      <c r="F55" s="10"/>
      <c r="G55" s="11"/>
      <c r="H55" s="9"/>
      <c r="I55" s="9"/>
      <c r="J55" s="9"/>
      <c r="K55" s="9"/>
      <c r="L55" s="9"/>
      <c r="M55" s="9"/>
      <c r="N55" s="9"/>
      <c r="O55" s="9"/>
      <c r="P55" s="9"/>
      <c r="Q55" s="9"/>
      <c r="R55" s="9"/>
      <c r="S55" s="9"/>
      <c r="T55" s="9"/>
      <c r="U55" s="9"/>
      <c r="V55" s="9"/>
      <c r="W55" s="9"/>
      <c r="X55" s="9"/>
      <c r="Y55" s="9"/>
      <c r="Z55" s="9"/>
    </row>
    <row r="56">
      <c r="A56" s="15" t="s">
        <v>79</v>
      </c>
      <c r="B56" s="8" t="s">
        <v>80</v>
      </c>
      <c r="C56" s="8" t="s">
        <v>15</v>
      </c>
      <c r="D56" s="8" t="s">
        <v>16</v>
      </c>
      <c r="E56" s="9"/>
      <c r="F56" s="10"/>
      <c r="G56" s="11"/>
      <c r="H56" s="9"/>
      <c r="I56" s="9"/>
      <c r="J56" s="9"/>
      <c r="K56" s="9"/>
      <c r="L56" s="9"/>
      <c r="M56" s="9"/>
      <c r="N56" s="9"/>
      <c r="O56" s="9"/>
      <c r="P56" s="9"/>
      <c r="Q56" s="9"/>
      <c r="R56" s="9"/>
      <c r="S56" s="9"/>
      <c r="T56" s="9"/>
      <c r="U56" s="9"/>
      <c r="V56" s="9"/>
      <c r="W56" s="9"/>
      <c r="X56" s="9"/>
      <c r="Y56" s="9"/>
      <c r="Z56" s="9"/>
    </row>
    <row r="57">
      <c r="A57" s="15" t="s">
        <v>81</v>
      </c>
      <c r="B57" s="8" t="s">
        <v>78</v>
      </c>
      <c r="C57" s="8" t="s">
        <v>15</v>
      </c>
      <c r="D57" s="8" t="s">
        <v>16</v>
      </c>
      <c r="E57" s="9"/>
      <c r="F57" s="10"/>
      <c r="G57" s="11"/>
      <c r="H57" s="9"/>
      <c r="I57" s="9"/>
      <c r="J57" s="9"/>
      <c r="K57" s="9"/>
      <c r="L57" s="9"/>
      <c r="M57" s="9"/>
      <c r="N57" s="9"/>
      <c r="O57" s="9"/>
      <c r="P57" s="9"/>
      <c r="Q57" s="9"/>
      <c r="R57" s="9"/>
      <c r="S57" s="9"/>
      <c r="T57" s="9"/>
      <c r="U57" s="9"/>
      <c r="V57" s="9"/>
      <c r="W57" s="9"/>
      <c r="X57" s="9"/>
      <c r="Y57" s="9"/>
      <c r="Z57" s="9"/>
    </row>
    <row r="58">
      <c r="A58" s="9"/>
      <c r="B58" s="9"/>
      <c r="C58" s="9"/>
      <c r="D58" s="9"/>
      <c r="E58" s="9"/>
      <c r="F58" s="10"/>
      <c r="G58" s="11"/>
      <c r="H58" s="9"/>
      <c r="I58" s="9"/>
      <c r="J58" s="9"/>
      <c r="K58" s="9"/>
      <c r="L58" s="9"/>
      <c r="M58" s="9"/>
      <c r="N58" s="9"/>
      <c r="O58" s="9"/>
      <c r="P58" s="9"/>
      <c r="Q58" s="9"/>
      <c r="R58" s="9"/>
      <c r="S58" s="9"/>
      <c r="T58" s="9"/>
      <c r="U58" s="9"/>
      <c r="V58" s="9"/>
      <c r="W58" s="9"/>
      <c r="X58" s="9"/>
      <c r="Y58" s="9"/>
      <c r="Z58" s="9"/>
    </row>
    <row r="59">
      <c r="A59" s="9"/>
      <c r="B59" s="9"/>
      <c r="C59" s="9"/>
      <c r="D59" s="9"/>
      <c r="E59" s="9"/>
      <c r="F59" s="10"/>
      <c r="G59" s="11"/>
      <c r="H59" s="9"/>
      <c r="I59" s="9"/>
      <c r="J59" s="9"/>
      <c r="K59" s="9"/>
      <c r="L59" s="9"/>
      <c r="M59" s="9"/>
      <c r="N59" s="9"/>
      <c r="O59" s="9"/>
      <c r="P59" s="9"/>
      <c r="Q59" s="9"/>
      <c r="R59" s="9"/>
      <c r="S59" s="9"/>
      <c r="T59" s="9"/>
      <c r="U59" s="9"/>
      <c r="V59" s="9"/>
      <c r="W59" s="9"/>
      <c r="X59" s="9"/>
      <c r="Y59" s="9"/>
      <c r="Z59" s="9"/>
    </row>
    <row r="60">
      <c r="A60" s="12" t="s">
        <v>82</v>
      </c>
      <c r="B60" s="13" t="s">
        <v>83</v>
      </c>
      <c r="C60" s="9"/>
      <c r="D60" s="9"/>
      <c r="E60" s="9"/>
      <c r="F60" s="10"/>
      <c r="G60" s="11"/>
      <c r="H60" s="9"/>
      <c r="I60" s="9"/>
      <c r="J60" s="9"/>
      <c r="K60" s="9"/>
      <c r="L60" s="9"/>
      <c r="M60" s="9"/>
      <c r="N60" s="9"/>
      <c r="O60" s="9"/>
      <c r="P60" s="9"/>
      <c r="Q60" s="9"/>
      <c r="R60" s="9"/>
      <c r="S60" s="9"/>
      <c r="T60" s="9"/>
      <c r="U60" s="9"/>
      <c r="V60" s="9"/>
      <c r="W60" s="9"/>
      <c r="X60" s="9"/>
      <c r="Y60" s="9"/>
      <c r="Z60" s="9"/>
    </row>
    <row r="61">
      <c r="A61" s="17" t="s">
        <v>23</v>
      </c>
      <c r="B61" s="8"/>
      <c r="C61" s="8"/>
      <c r="D61" s="8"/>
      <c r="E61" s="9"/>
      <c r="F61" s="10"/>
      <c r="G61" s="11"/>
      <c r="H61" s="9"/>
      <c r="I61" s="9"/>
      <c r="J61" s="9"/>
      <c r="K61" s="9"/>
      <c r="L61" s="9"/>
      <c r="M61" s="9"/>
      <c r="N61" s="9"/>
      <c r="O61" s="9"/>
      <c r="P61" s="9"/>
      <c r="Q61" s="9"/>
      <c r="R61" s="9"/>
      <c r="S61" s="9"/>
      <c r="T61" s="9"/>
      <c r="U61" s="9"/>
      <c r="V61" s="9"/>
      <c r="W61" s="9"/>
      <c r="X61" s="9"/>
      <c r="Y61" s="9"/>
      <c r="Z61" s="9"/>
    </row>
    <row r="62">
      <c r="A62" s="8" t="s">
        <v>24</v>
      </c>
      <c r="B62" s="8" t="s">
        <v>25</v>
      </c>
      <c r="C62" s="8" t="s">
        <v>15</v>
      </c>
      <c r="D62" s="8" t="s">
        <v>16</v>
      </c>
      <c r="E62" s="9"/>
      <c r="F62" s="10"/>
      <c r="G62" s="11"/>
      <c r="H62" s="9"/>
      <c r="I62" s="9"/>
      <c r="J62" s="9"/>
      <c r="K62" s="9"/>
      <c r="L62" s="9"/>
      <c r="M62" s="9"/>
      <c r="N62" s="9"/>
      <c r="O62" s="9"/>
      <c r="P62" s="9"/>
      <c r="Q62" s="9"/>
      <c r="R62" s="9"/>
      <c r="S62" s="9"/>
      <c r="T62" s="9"/>
      <c r="U62" s="9"/>
      <c r="V62" s="9"/>
      <c r="W62" s="9"/>
      <c r="X62" s="9"/>
      <c r="Y62" s="9"/>
      <c r="Z62" s="9"/>
    </row>
    <row r="63">
      <c r="A63" s="8" t="s">
        <v>26</v>
      </c>
      <c r="B63" s="8" t="s">
        <v>27</v>
      </c>
      <c r="C63" s="8" t="s">
        <v>15</v>
      </c>
      <c r="D63" s="8" t="s">
        <v>16</v>
      </c>
      <c r="E63" s="9"/>
      <c r="F63" s="10"/>
      <c r="G63" s="11"/>
      <c r="H63" s="9"/>
      <c r="I63" s="9"/>
      <c r="J63" s="9"/>
      <c r="K63" s="9"/>
      <c r="L63" s="9"/>
      <c r="M63" s="9"/>
      <c r="N63" s="9"/>
      <c r="O63" s="9"/>
      <c r="P63" s="9"/>
      <c r="Q63" s="9"/>
      <c r="R63" s="9"/>
      <c r="S63" s="9"/>
      <c r="T63" s="9"/>
      <c r="U63" s="9"/>
      <c r="V63" s="9"/>
      <c r="W63" s="9"/>
      <c r="X63" s="9"/>
      <c r="Y63" s="9"/>
      <c r="Z63" s="9"/>
    </row>
    <row r="64">
      <c r="A64" s="8" t="s">
        <v>28</v>
      </c>
      <c r="B64" s="8" t="s">
        <v>29</v>
      </c>
      <c r="C64" s="8" t="s">
        <v>15</v>
      </c>
      <c r="D64" s="8" t="s">
        <v>16</v>
      </c>
      <c r="E64" s="9"/>
      <c r="F64" s="10"/>
      <c r="G64" s="11"/>
      <c r="H64" s="9"/>
      <c r="I64" s="9"/>
      <c r="J64" s="9"/>
      <c r="K64" s="9"/>
      <c r="L64" s="9"/>
      <c r="M64" s="9"/>
      <c r="N64" s="9"/>
      <c r="O64" s="9"/>
      <c r="P64" s="9"/>
      <c r="Q64" s="9"/>
      <c r="R64" s="9"/>
      <c r="S64" s="9"/>
      <c r="T64" s="9"/>
      <c r="U64" s="9"/>
      <c r="V64" s="9"/>
      <c r="W64" s="9"/>
      <c r="X64" s="9"/>
      <c r="Y64" s="9"/>
      <c r="Z64" s="9"/>
    </row>
    <row r="65">
      <c r="A65" s="8" t="s">
        <v>84</v>
      </c>
      <c r="B65" s="8" t="s">
        <v>29</v>
      </c>
      <c r="C65" s="8" t="s">
        <v>15</v>
      </c>
      <c r="D65" s="8" t="s">
        <v>16</v>
      </c>
      <c r="E65" s="9"/>
      <c r="F65" s="10"/>
      <c r="G65" s="11"/>
      <c r="H65" s="9"/>
      <c r="I65" s="9"/>
      <c r="J65" s="9"/>
      <c r="K65" s="9"/>
      <c r="L65" s="9"/>
      <c r="M65" s="9"/>
      <c r="N65" s="9"/>
      <c r="O65" s="9"/>
      <c r="P65" s="9"/>
      <c r="Q65" s="9"/>
      <c r="R65" s="9"/>
      <c r="S65" s="9"/>
      <c r="T65" s="9"/>
      <c r="U65" s="9"/>
      <c r="V65" s="9"/>
      <c r="W65" s="9"/>
      <c r="X65" s="9"/>
      <c r="Y65" s="9"/>
      <c r="Z65" s="9"/>
    </row>
    <row r="66">
      <c r="A66" s="8" t="s">
        <v>85</v>
      </c>
      <c r="B66" s="8" t="s">
        <v>29</v>
      </c>
      <c r="C66" s="8" t="s">
        <v>15</v>
      </c>
      <c r="D66" s="8" t="s">
        <v>16</v>
      </c>
      <c r="E66" s="9"/>
      <c r="F66" s="10"/>
      <c r="G66" s="11"/>
      <c r="H66" s="9"/>
      <c r="I66" s="9"/>
      <c r="J66" s="9"/>
      <c r="K66" s="9"/>
      <c r="L66" s="9"/>
      <c r="M66" s="9"/>
      <c r="N66" s="9"/>
      <c r="O66" s="9"/>
      <c r="P66" s="9"/>
      <c r="Q66" s="9"/>
      <c r="R66" s="9"/>
      <c r="S66" s="9"/>
      <c r="T66" s="9"/>
      <c r="U66" s="9"/>
      <c r="V66" s="9"/>
      <c r="W66" s="9"/>
      <c r="X66" s="9"/>
      <c r="Y66" s="9"/>
      <c r="Z66" s="9"/>
    </row>
    <row r="67">
      <c r="A67" s="22" t="s">
        <v>86</v>
      </c>
      <c r="B67" s="8" t="s">
        <v>29</v>
      </c>
      <c r="C67" s="8" t="s">
        <v>15</v>
      </c>
      <c r="D67" s="8" t="s">
        <v>16</v>
      </c>
      <c r="E67" s="9"/>
      <c r="F67" s="10"/>
      <c r="G67" s="11"/>
      <c r="H67" s="9"/>
      <c r="I67" s="9"/>
      <c r="J67" s="9"/>
      <c r="K67" s="9"/>
      <c r="L67" s="9"/>
      <c r="M67" s="9"/>
      <c r="N67" s="9"/>
      <c r="O67" s="9"/>
      <c r="P67" s="9"/>
      <c r="Q67" s="9"/>
      <c r="R67" s="9"/>
      <c r="S67" s="9"/>
      <c r="T67" s="9"/>
      <c r="U67" s="9"/>
      <c r="V67" s="9"/>
      <c r="W67" s="9"/>
      <c r="X67" s="9"/>
      <c r="Y67" s="9"/>
      <c r="Z67" s="9"/>
    </row>
    <row r="68">
      <c r="A68" s="8" t="s">
        <v>87</v>
      </c>
      <c r="B68" s="8" t="s">
        <v>88</v>
      </c>
      <c r="C68" s="8" t="s">
        <v>15</v>
      </c>
      <c r="D68" s="8" t="s">
        <v>16</v>
      </c>
      <c r="E68" s="9"/>
      <c r="F68" s="10"/>
      <c r="G68" s="11"/>
      <c r="H68" s="9"/>
      <c r="I68" s="9"/>
      <c r="J68" s="9"/>
      <c r="K68" s="9"/>
      <c r="L68" s="9"/>
      <c r="M68" s="9"/>
      <c r="N68" s="9"/>
      <c r="O68" s="9"/>
      <c r="P68" s="9"/>
      <c r="Q68" s="9"/>
      <c r="R68" s="9"/>
      <c r="S68" s="9"/>
      <c r="T68" s="9"/>
      <c r="U68" s="9"/>
      <c r="V68" s="9"/>
      <c r="W68" s="9"/>
      <c r="X68" s="9"/>
      <c r="Y68" s="9"/>
      <c r="Z68" s="9"/>
    </row>
    <row r="69">
      <c r="A69" s="8"/>
      <c r="B69" s="8"/>
      <c r="C69" s="8"/>
      <c r="D69" s="8"/>
      <c r="E69" s="9"/>
      <c r="F69" s="10"/>
      <c r="G69" s="11"/>
      <c r="H69" s="9"/>
      <c r="I69" s="9"/>
      <c r="J69" s="9"/>
      <c r="K69" s="9"/>
      <c r="L69" s="9"/>
      <c r="M69" s="9"/>
      <c r="N69" s="9"/>
      <c r="O69" s="9"/>
      <c r="P69" s="9"/>
      <c r="Q69" s="9"/>
      <c r="R69" s="9"/>
      <c r="S69" s="9"/>
      <c r="T69" s="9"/>
      <c r="U69" s="9"/>
      <c r="V69" s="9"/>
      <c r="W69" s="9"/>
      <c r="X69" s="9"/>
      <c r="Y69" s="9"/>
      <c r="Z69" s="9"/>
    </row>
    <row r="70">
      <c r="A70" s="8" t="s">
        <v>89</v>
      </c>
      <c r="B70" s="8" t="s">
        <v>90</v>
      </c>
      <c r="C70" s="8" t="s">
        <v>15</v>
      </c>
      <c r="D70" s="8" t="s">
        <v>16</v>
      </c>
      <c r="E70" s="9"/>
      <c r="F70" s="10"/>
      <c r="G70" s="11"/>
      <c r="H70" s="9"/>
      <c r="I70" s="9"/>
      <c r="J70" s="9"/>
      <c r="K70" s="9"/>
      <c r="L70" s="9"/>
      <c r="M70" s="9"/>
      <c r="N70" s="9"/>
      <c r="O70" s="9"/>
      <c r="P70" s="9"/>
      <c r="Q70" s="9"/>
      <c r="R70" s="9"/>
      <c r="S70" s="9"/>
      <c r="T70" s="9"/>
      <c r="U70" s="9"/>
      <c r="V70" s="9"/>
      <c r="W70" s="9"/>
      <c r="X70" s="9"/>
      <c r="Y70" s="9"/>
      <c r="Z70" s="9"/>
    </row>
    <row r="71">
      <c r="A71" s="22"/>
      <c r="B71" s="8"/>
      <c r="C71" s="8"/>
      <c r="D71" s="8"/>
      <c r="E71" s="9"/>
      <c r="F71" s="10"/>
      <c r="G71" s="11"/>
      <c r="H71" s="9"/>
      <c r="I71" s="9"/>
      <c r="J71" s="9"/>
      <c r="K71" s="9"/>
      <c r="L71" s="9"/>
      <c r="M71" s="9"/>
      <c r="N71" s="9"/>
      <c r="O71" s="9"/>
      <c r="P71" s="9"/>
      <c r="Q71" s="9"/>
      <c r="R71" s="9"/>
      <c r="S71" s="9"/>
      <c r="T71" s="9"/>
      <c r="U71" s="9"/>
      <c r="V71" s="9"/>
      <c r="W71" s="9"/>
      <c r="X71" s="9"/>
      <c r="Y71" s="9"/>
      <c r="Z71" s="9"/>
    </row>
    <row r="72">
      <c r="A72" s="8" t="s">
        <v>91</v>
      </c>
      <c r="B72" s="8" t="s">
        <v>92</v>
      </c>
      <c r="C72" s="8" t="s">
        <v>15</v>
      </c>
      <c r="D72" s="8" t="s">
        <v>16</v>
      </c>
      <c r="E72" s="9"/>
      <c r="F72" s="10"/>
      <c r="G72" s="11"/>
      <c r="H72" s="9"/>
      <c r="I72" s="9"/>
      <c r="J72" s="9"/>
      <c r="K72" s="9"/>
      <c r="L72" s="9"/>
      <c r="M72" s="9"/>
      <c r="N72" s="9"/>
      <c r="O72" s="9"/>
      <c r="P72" s="9"/>
      <c r="Q72" s="9"/>
      <c r="R72" s="9"/>
      <c r="S72" s="9"/>
      <c r="T72" s="9"/>
      <c r="U72" s="9"/>
      <c r="V72" s="9"/>
      <c r="W72" s="9"/>
      <c r="X72" s="9"/>
      <c r="Y72" s="9"/>
      <c r="Z72" s="9"/>
    </row>
    <row r="73">
      <c r="A73" s="22"/>
      <c r="B73" s="8"/>
      <c r="C73" s="8"/>
      <c r="D73" s="8"/>
      <c r="E73" s="9"/>
      <c r="F73" s="10"/>
      <c r="G73" s="11"/>
      <c r="H73" s="9"/>
      <c r="I73" s="9"/>
      <c r="J73" s="9"/>
      <c r="K73" s="9"/>
      <c r="L73" s="9"/>
      <c r="M73" s="9"/>
      <c r="N73" s="9"/>
      <c r="O73" s="9"/>
      <c r="P73" s="9"/>
      <c r="Q73" s="9"/>
      <c r="R73" s="9"/>
      <c r="S73" s="9"/>
      <c r="T73" s="9"/>
      <c r="U73" s="9"/>
      <c r="V73" s="9"/>
      <c r="W73" s="9"/>
      <c r="X73" s="9"/>
      <c r="Y73" s="9"/>
      <c r="Z73" s="9"/>
    </row>
    <row r="74">
      <c r="A74" s="22" t="s">
        <v>93</v>
      </c>
      <c r="B74" s="8" t="s">
        <v>94</v>
      </c>
      <c r="C74" s="8" t="s">
        <v>15</v>
      </c>
      <c r="D74" s="8" t="s">
        <v>16</v>
      </c>
      <c r="E74" s="9"/>
      <c r="F74" s="10"/>
      <c r="G74" s="11"/>
      <c r="H74" s="9"/>
      <c r="I74" s="9"/>
      <c r="J74" s="9"/>
      <c r="K74" s="9"/>
      <c r="L74" s="9"/>
      <c r="M74" s="9"/>
      <c r="N74" s="9"/>
      <c r="O74" s="9"/>
      <c r="P74" s="9"/>
      <c r="Q74" s="9"/>
      <c r="R74" s="9"/>
      <c r="S74" s="9"/>
      <c r="T74" s="9"/>
      <c r="U74" s="9"/>
      <c r="V74" s="9"/>
      <c r="W74" s="9"/>
      <c r="X74" s="9"/>
      <c r="Y74" s="9"/>
      <c r="Z74" s="9"/>
    </row>
    <row r="75">
      <c r="A75" s="8" t="s">
        <v>95</v>
      </c>
      <c r="B75" s="8" t="s">
        <v>94</v>
      </c>
      <c r="C75" s="8" t="s">
        <v>15</v>
      </c>
      <c r="D75" s="8" t="s">
        <v>16</v>
      </c>
      <c r="E75" s="9"/>
      <c r="F75" s="10"/>
      <c r="G75" s="11"/>
      <c r="H75" s="9"/>
      <c r="I75" s="9"/>
      <c r="J75" s="9"/>
      <c r="K75" s="9"/>
      <c r="L75" s="9"/>
      <c r="M75" s="9"/>
      <c r="N75" s="9"/>
      <c r="O75" s="9"/>
      <c r="P75" s="9"/>
      <c r="Q75" s="9"/>
      <c r="R75" s="9"/>
      <c r="S75" s="9"/>
      <c r="T75" s="9"/>
      <c r="U75" s="9"/>
      <c r="V75" s="9"/>
      <c r="W75" s="9"/>
      <c r="X75" s="9"/>
      <c r="Y75" s="9"/>
      <c r="Z75" s="9"/>
    </row>
    <row r="76">
      <c r="A76" s="8" t="s">
        <v>96</v>
      </c>
      <c r="B76" s="8" t="s">
        <v>97</v>
      </c>
      <c r="C76" s="8" t="s">
        <v>15</v>
      </c>
      <c r="D76" s="8" t="s">
        <v>16</v>
      </c>
      <c r="E76" s="9"/>
      <c r="F76" s="10"/>
      <c r="G76" s="11"/>
      <c r="H76" s="9"/>
      <c r="I76" s="9"/>
      <c r="J76" s="9"/>
      <c r="K76" s="9"/>
      <c r="L76" s="9"/>
      <c r="M76" s="9"/>
      <c r="N76" s="9"/>
      <c r="O76" s="9"/>
      <c r="P76" s="9"/>
      <c r="Q76" s="9"/>
      <c r="R76" s="9"/>
      <c r="S76" s="9"/>
      <c r="T76" s="9"/>
      <c r="U76" s="9"/>
      <c r="V76" s="9"/>
      <c r="W76" s="9"/>
      <c r="X76" s="9"/>
      <c r="Y76" s="9"/>
      <c r="Z76" s="9"/>
    </row>
    <row r="77">
      <c r="A77" s="9"/>
      <c r="B77" s="9"/>
      <c r="C77" s="9"/>
      <c r="D77" s="9"/>
      <c r="E77" s="9"/>
      <c r="F77" s="10"/>
      <c r="G77" s="11"/>
      <c r="H77" s="9"/>
      <c r="I77" s="9"/>
      <c r="J77" s="9"/>
      <c r="K77" s="9"/>
      <c r="L77" s="9"/>
      <c r="M77" s="9"/>
      <c r="N77" s="9"/>
      <c r="O77" s="9"/>
      <c r="P77" s="9"/>
      <c r="Q77" s="9"/>
      <c r="R77" s="9"/>
      <c r="S77" s="9"/>
      <c r="T77" s="9"/>
      <c r="U77" s="9"/>
      <c r="V77" s="9"/>
      <c r="W77" s="9"/>
      <c r="X77" s="9"/>
      <c r="Y77" s="9"/>
      <c r="Z77" s="9"/>
    </row>
    <row r="78">
      <c r="A78" s="21" t="s">
        <v>46</v>
      </c>
      <c r="B78" s="9"/>
      <c r="C78" s="9"/>
      <c r="D78" s="9"/>
      <c r="E78" s="9"/>
      <c r="F78" s="10"/>
      <c r="G78" s="11"/>
      <c r="H78" s="9"/>
      <c r="I78" s="9"/>
      <c r="J78" s="9"/>
      <c r="K78" s="9"/>
      <c r="L78" s="9"/>
      <c r="M78" s="9"/>
      <c r="N78" s="9"/>
      <c r="O78" s="9"/>
      <c r="P78" s="9"/>
      <c r="Q78" s="9"/>
      <c r="R78" s="9"/>
      <c r="S78" s="9"/>
      <c r="T78" s="9"/>
      <c r="U78" s="9"/>
      <c r="V78" s="9"/>
      <c r="W78" s="9"/>
      <c r="X78" s="9"/>
      <c r="Y78" s="9"/>
      <c r="Z78" s="9"/>
    </row>
    <row r="79">
      <c r="A79" s="9"/>
      <c r="B79" s="9"/>
      <c r="C79" s="9"/>
      <c r="D79" s="9"/>
      <c r="E79" s="9"/>
      <c r="F79" s="10"/>
      <c r="G79" s="11"/>
      <c r="H79" s="9"/>
      <c r="I79" s="9"/>
      <c r="J79" s="9"/>
      <c r="K79" s="9"/>
      <c r="L79" s="9"/>
      <c r="M79" s="9"/>
      <c r="N79" s="9"/>
      <c r="O79" s="9"/>
      <c r="P79" s="9"/>
      <c r="Q79" s="9"/>
      <c r="R79" s="9"/>
      <c r="S79" s="9"/>
      <c r="T79" s="9"/>
      <c r="U79" s="9"/>
      <c r="V79" s="9"/>
      <c r="W79" s="9"/>
      <c r="X79" s="9"/>
      <c r="Y79" s="9"/>
      <c r="Z79" s="9"/>
    </row>
    <row r="80">
      <c r="A80" s="15" t="s">
        <v>98</v>
      </c>
      <c r="B80" s="8" t="s">
        <v>99</v>
      </c>
      <c r="C80" s="8" t="s">
        <v>15</v>
      </c>
      <c r="D80" s="8" t="s">
        <v>16</v>
      </c>
      <c r="E80" s="9"/>
      <c r="F80" s="10"/>
      <c r="G80" s="11"/>
      <c r="H80" s="9"/>
      <c r="I80" s="9"/>
      <c r="J80" s="9"/>
      <c r="K80" s="9"/>
      <c r="L80" s="9"/>
      <c r="M80" s="9"/>
      <c r="N80" s="9"/>
      <c r="O80" s="9"/>
      <c r="P80" s="9"/>
      <c r="Q80" s="9"/>
      <c r="R80" s="9"/>
      <c r="S80" s="9"/>
      <c r="T80" s="9"/>
      <c r="U80" s="9"/>
      <c r="V80" s="9"/>
      <c r="W80" s="9"/>
      <c r="X80" s="9"/>
      <c r="Y80" s="9"/>
      <c r="Z80" s="9"/>
    </row>
    <row r="81">
      <c r="A81" s="23" t="s">
        <v>100</v>
      </c>
      <c r="B81" s="8" t="s">
        <v>101</v>
      </c>
      <c r="C81" s="8" t="s">
        <v>15</v>
      </c>
      <c r="D81" s="8" t="s">
        <v>16</v>
      </c>
      <c r="F81" s="10"/>
      <c r="G81" s="11"/>
      <c r="H81" s="9"/>
      <c r="I81" s="9"/>
      <c r="J81" s="9"/>
      <c r="K81" s="9"/>
      <c r="L81" s="9"/>
      <c r="M81" s="9"/>
      <c r="N81" s="9"/>
      <c r="O81" s="9"/>
      <c r="P81" s="9"/>
      <c r="Q81" s="9"/>
      <c r="R81" s="9"/>
      <c r="S81" s="9"/>
      <c r="T81" s="9"/>
      <c r="U81" s="9"/>
      <c r="V81" s="9"/>
      <c r="W81" s="9"/>
      <c r="X81" s="9"/>
      <c r="Y81" s="9"/>
      <c r="Z81" s="9"/>
    </row>
    <row r="82">
      <c r="A82" s="8" t="s">
        <v>102</v>
      </c>
      <c r="B82" s="8" t="s">
        <v>103</v>
      </c>
      <c r="C82" s="8" t="s">
        <v>15</v>
      </c>
      <c r="D82" s="8" t="s">
        <v>16</v>
      </c>
      <c r="E82" s="9"/>
      <c r="F82" s="10"/>
      <c r="G82" s="11"/>
      <c r="H82" s="9"/>
      <c r="I82" s="9"/>
      <c r="J82" s="9"/>
      <c r="K82" s="9"/>
      <c r="L82" s="9"/>
      <c r="M82" s="9"/>
      <c r="N82" s="9"/>
      <c r="O82" s="9"/>
      <c r="P82" s="9"/>
      <c r="Q82" s="9"/>
      <c r="R82" s="9"/>
      <c r="S82" s="9"/>
      <c r="T82" s="9"/>
      <c r="U82" s="9"/>
      <c r="V82" s="9"/>
      <c r="W82" s="9"/>
      <c r="X82" s="9"/>
      <c r="Y82" s="9"/>
      <c r="Z82" s="9"/>
    </row>
    <row r="83">
      <c r="A83" s="9"/>
      <c r="B83" s="9"/>
      <c r="C83" s="9"/>
      <c r="D83" s="9"/>
      <c r="E83" s="9"/>
      <c r="F83" s="10"/>
      <c r="G83" s="11"/>
      <c r="H83" s="9"/>
      <c r="I83" s="9"/>
      <c r="J83" s="9"/>
      <c r="K83" s="9"/>
      <c r="L83" s="9"/>
      <c r="M83" s="9"/>
      <c r="N83" s="9"/>
      <c r="O83" s="9"/>
      <c r="P83" s="9"/>
      <c r="Q83" s="9"/>
      <c r="R83" s="9"/>
      <c r="S83" s="9"/>
      <c r="T83" s="9"/>
      <c r="U83" s="9"/>
      <c r="V83" s="9"/>
      <c r="W83" s="9"/>
      <c r="X83" s="9"/>
      <c r="Y83" s="9"/>
      <c r="Z83" s="9"/>
    </row>
    <row r="84">
      <c r="A84" s="24" t="s">
        <v>104</v>
      </c>
      <c r="B84" s="8" t="s">
        <v>105</v>
      </c>
      <c r="C84" s="8" t="s">
        <v>15</v>
      </c>
      <c r="D84" s="8" t="s">
        <v>16</v>
      </c>
      <c r="E84" s="9"/>
      <c r="F84" s="10"/>
      <c r="G84" s="11"/>
      <c r="H84" s="9"/>
      <c r="I84" s="9"/>
      <c r="J84" s="9"/>
      <c r="K84" s="9"/>
      <c r="L84" s="9"/>
      <c r="M84" s="9"/>
      <c r="N84" s="9"/>
      <c r="O84" s="9"/>
      <c r="P84" s="9"/>
      <c r="Q84" s="9"/>
      <c r="R84" s="9"/>
      <c r="S84" s="9"/>
      <c r="T84" s="9"/>
      <c r="U84" s="9"/>
      <c r="V84" s="9"/>
      <c r="W84" s="9"/>
      <c r="X84" s="9"/>
      <c r="Y84" s="9"/>
      <c r="Z84" s="9"/>
    </row>
    <row r="85">
      <c r="A85" s="8" t="s">
        <v>106</v>
      </c>
      <c r="B85" s="8" t="s">
        <v>107</v>
      </c>
      <c r="C85" s="25" t="s">
        <v>108</v>
      </c>
      <c r="D85" s="25" t="s">
        <v>109</v>
      </c>
      <c r="E85" s="9"/>
      <c r="F85" s="26" t="s">
        <v>110</v>
      </c>
      <c r="G85" s="14">
        <v>0.0</v>
      </c>
      <c r="H85" s="9"/>
      <c r="I85" s="9"/>
      <c r="J85" s="9"/>
      <c r="K85" s="9"/>
      <c r="L85" s="9"/>
      <c r="M85" s="9"/>
      <c r="N85" s="9"/>
      <c r="O85" s="9"/>
      <c r="P85" s="9"/>
      <c r="Q85" s="9"/>
      <c r="R85" s="9"/>
      <c r="S85" s="9"/>
      <c r="T85" s="9"/>
      <c r="U85" s="9"/>
      <c r="V85" s="9"/>
      <c r="W85" s="9"/>
      <c r="X85" s="9"/>
      <c r="Y85" s="9"/>
      <c r="Z85" s="9"/>
    </row>
    <row r="86">
      <c r="A86" s="22"/>
      <c r="C86" s="8"/>
      <c r="D86" s="8"/>
      <c r="E86" s="9"/>
      <c r="F86" s="10"/>
      <c r="G86" s="11"/>
      <c r="H86" s="9"/>
      <c r="I86" s="9"/>
      <c r="J86" s="9"/>
      <c r="K86" s="9"/>
      <c r="L86" s="9"/>
      <c r="M86" s="9"/>
      <c r="N86" s="9"/>
      <c r="O86" s="9"/>
      <c r="P86" s="9"/>
      <c r="Q86" s="9"/>
      <c r="R86" s="9"/>
      <c r="S86" s="9"/>
      <c r="T86" s="9"/>
      <c r="U86" s="9"/>
      <c r="V86" s="9"/>
      <c r="W86" s="9"/>
      <c r="X86" s="9"/>
      <c r="Y86" s="9"/>
      <c r="Z86" s="9"/>
    </row>
    <row r="87">
      <c r="A87" s="8" t="s">
        <v>111</v>
      </c>
      <c r="C87" s="8" t="s">
        <v>15</v>
      </c>
      <c r="D87" s="8" t="s">
        <v>16</v>
      </c>
      <c r="E87" s="9"/>
      <c r="F87" s="10"/>
      <c r="G87" s="11"/>
      <c r="H87" s="9"/>
      <c r="I87" s="9"/>
      <c r="J87" s="9"/>
      <c r="K87" s="9"/>
      <c r="L87" s="9"/>
      <c r="M87" s="9"/>
      <c r="N87" s="9"/>
      <c r="O87" s="9"/>
      <c r="P87" s="9"/>
      <c r="Q87" s="9"/>
      <c r="R87" s="9"/>
      <c r="S87" s="9"/>
      <c r="T87" s="9"/>
      <c r="U87" s="9"/>
      <c r="V87" s="9"/>
      <c r="W87" s="9"/>
      <c r="X87" s="9"/>
      <c r="Y87" s="9"/>
      <c r="Z87" s="9"/>
    </row>
    <row r="88">
      <c r="A88" s="9"/>
      <c r="B88" s="9"/>
      <c r="C88" s="9"/>
      <c r="D88" s="9"/>
      <c r="E88" s="9"/>
      <c r="F88" s="10"/>
      <c r="G88" s="11"/>
      <c r="H88" s="9"/>
      <c r="I88" s="9"/>
      <c r="J88" s="9"/>
      <c r="K88" s="9"/>
      <c r="L88" s="9"/>
      <c r="M88" s="9"/>
      <c r="N88" s="9"/>
      <c r="O88" s="9"/>
      <c r="P88" s="9"/>
      <c r="Q88" s="9"/>
      <c r="R88" s="9"/>
      <c r="S88" s="9"/>
      <c r="T88" s="9"/>
      <c r="U88" s="9"/>
      <c r="V88" s="9"/>
      <c r="W88" s="9"/>
      <c r="X88" s="9"/>
      <c r="Y88" s="9"/>
      <c r="Z88" s="9"/>
    </row>
    <row r="89">
      <c r="A89" s="9"/>
      <c r="B89" s="9"/>
      <c r="C89" s="9"/>
      <c r="D89" s="9"/>
      <c r="E89" s="9"/>
      <c r="F89" s="10"/>
      <c r="G89" s="11"/>
      <c r="H89" s="9"/>
      <c r="I89" s="9"/>
      <c r="J89" s="9"/>
      <c r="K89" s="9"/>
      <c r="L89" s="9"/>
      <c r="M89" s="9"/>
      <c r="N89" s="9"/>
      <c r="O89" s="9"/>
      <c r="P89" s="9"/>
      <c r="Q89" s="9"/>
      <c r="R89" s="9"/>
      <c r="S89" s="9"/>
      <c r="T89" s="9"/>
      <c r="U89" s="9"/>
      <c r="V89" s="9"/>
      <c r="W89" s="9"/>
      <c r="X89" s="9"/>
      <c r="Y89" s="9"/>
      <c r="Z89" s="9"/>
    </row>
    <row r="90">
      <c r="A90" s="8" t="s">
        <v>112</v>
      </c>
      <c r="B90" s="8" t="s">
        <v>113</v>
      </c>
      <c r="C90" s="8" t="s">
        <v>15</v>
      </c>
      <c r="D90" s="8" t="s">
        <v>16</v>
      </c>
      <c r="E90" s="9"/>
      <c r="F90" s="10"/>
      <c r="G90" s="11"/>
      <c r="H90" s="9"/>
      <c r="I90" s="9"/>
      <c r="J90" s="9"/>
      <c r="K90" s="9"/>
      <c r="L90" s="9"/>
      <c r="M90" s="9"/>
      <c r="N90" s="9"/>
      <c r="O90" s="9"/>
      <c r="P90" s="9"/>
      <c r="Q90" s="9"/>
      <c r="R90" s="9"/>
      <c r="S90" s="9"/>
      <c r="T90" s="9"/>
      <c r="U90" s="9"/>
      <c r="V90" s="9"/>
      <c r="W90" s="9"/>
      <c r="X90" s="9"/>
      <c r="Y90" s="9"/>
      <c r="Z90" s="9"/>
    </row>
    <row r="91">
      <c r="A91" s="8" t="s">
        <v>114</v>
      </c>
      <c r="B91" s="8" t="s">
        <v>115</v>
      </c>
      <c r="C91" s="8" t="s">
        <v>116</v>
      </c>
      <c r="D91" s="8" t="s">
        <v>16</v>
      </c>
      <c r="E91" s="9"/>
      <c r="F91" s="10"/>
      <c r="G91" s="14"/>
      <c r="H91" s="9"/>
      <c r="I91" s="9"/>
      <c r="J91" s="9"/>
      <c r="K91" s="9"/>
      <c r="L91" s="9"/>
      <c r="M91" s="9"/>
      <c r="N91" s="9"/>
      <c r="O91" s="9"/>
      <c r="P91" s="9"/>
      <c r="Q91" s="9"/>
      <c r="R91" s="9"/>
      <c r="S91" s="9"/>
      <c r="T91" s="9"/>
      <c r="U91" s="9"/>
      <c r="V91" s="9"/>
      <c r="W91" s="9"/>
      <c r="X91" s="9"/>
      <c r="Y91" s="9"/>
      <c r="Z91" s="9"/>
    </row>
    <row r="92">
      <c r="A92" s="15" t="s">
        <v>117</v>
      </c>
      <c r="B92" s="8"/>
      <c r="C92" s="8" t="s">
        <v>15</v>
      </c>
      <c r="D92" s="8" t="s">
        <v>16</v>
      </c>
      <c r="E92" s="9"/>
      <c r="F92" s="10"/>
      <c r="G92" s="11"/>
      <c r="H92" s="9"/>
      <c r="I92" s="9"/>
      <c r="J92" s="9"/>
      <c r="K92" s="9"/>
      <c r="L92" s="9"/>
      <c r="M92" s="9"/>
      <c r="N92" s="9"/>
      <c r="O92" s="9"/>
      <c r="P92" s="9"/>
      <c r="Q92" s="9"/>
      <c r="R92" s="9"/>
      <c r="S92" s="9"/>
      <c r="T92" s="9"/>
      <c r="U92" s="9"/>
      <c r="V92" s="9"/>
      <c r="W92" s="9"/>
      <c r="X92" s="9"/>
      <c r="Y92" s="9"/>
      <c r="Z92" s="9"/>
    </row>
    <row r="93">
      <c r="A93" s="8"/>
      <c r="B93" s="8"/>
      <c r="C93" s="8"/>
      <c r="D93" s="8"/>
      <c r="E93" s="9"/>
      <c r="F93" s="10"/>
      <c r="G93" s="11"/>
      <c r="H93" s="9"/>
      <c r="I93" s="9"/>
      <c r="J93" s="9"/>
      <c r="K93" s="9"/>
      <c r="L93" s="9"/>
      <c r="M93" s="9"/>
      <c r="N93" s="9"/>
      <c r="O93" s="9"/>
      <c r="P93" s="9"/>
      <c r="Q93" s="9"/>
      <c r="R93" s="9"/>
      <c r="S93" s="9"/>
      <c r="T93" s="9"/>
      <c r="U93" s="9"/>
      <c r="V93" s="9"/>
      <c r="W93" s="9"/>
      <c r="X93" s="9"/>
      <c r="Y93" s="9"/>
      <c r="Z93" s="9"/>
    </row>
    <row r="94">
      <c r="A94" s="8" t="s">
        <v>118</v>
      </c>
      <c r="B94" s="8" t="s">
        <v>119</v>
      </c>
      <c r="C94" s="8" t="s">
        <v>120</v>
      </c>
      <c r="D94" s="8" t="s">
        <v>16</v>
      </c>
      <c r="E94" s="9"/>
      <c r="F94" s="10"/>
      <c r="G94" s="11"/>
      <c r="H94" s="9"/>
      <c r="I94" s="9"/>
      <c r="J94" s="9"/>
      <c r="K94" s="9"/>
      <c r="L94" s="9"/>
      <c r="M94" s="9"/>
      <c r="N94" s="9"/>
      <c r="O94" s="9"/>
      <c r="P94" s="9"/>
      <c r="Q94" s="9"/>
      <c r="R94" s="9"/>
      <c r="S94" s="9"/>
      <c r="T94" s="9"/>
      <c r="U94" s="9"/>
      <c r="V94" s="9"/>
      <c r="W94" s="9"/>
      <c r="X94" s="9"/>
      <c r="Y94" s="9"/>
      <c r="Z94" s="9"/>
    </row>
    <row r="95">
      <c r="A95" s="22"/>
      <c r="B95" s="8"/>
      <c r="C95" s="8"/>
      <c r="D95" s="8"/>
      <c r="E95" s="9"/>
      <c r="F95" s="10"/>
      <c r="G95" s="11"/>
      <c r="H95" s="9"/>
      <c r="I95" s="9"/>
      <c r="J95" s="9"/>
      <c r="K95" s="9"/>
      <c r="L95" s="9"/>
      <c r="M95" s="9"/>
      <c r="N95" s="9"/>
      <c r="O95" s="9"/>
      <c r="P95" s="9"/>
      <c r="Q95" s="9"/>
      <c r="R95" s="9"/>
      <c r="S95" s="9"/>
      <c r="T95" s="9"/>
      <c r="U95" s="9"/>
      <c r="V95" s="9"/>
      <c r="W95" s="9"/>
      <c r="X95" s="9"/>
      <c r="Y95" s="9"/>
      <c r="Z95" s="9"/>
    </row>
    <row r="96">
      <c r="A96" s="15" t="s">
        <v>121</v>
      </c>
      <c r="B96" s="8" t="s">
        <v>122</v>
      </c>
      <c r="C96" s="8" t="s">
        <v>15</v>
      </c>
      <c r="D96" s="8" t="s">
        <v>16</v>
      </c>
      <c r="E96" s="9"/>
      <c r="F96" s="10"/>
      <c r="G96" s="11"/>
      <c r="H96" s="9"/>
      <c r="I96" s="9"/>
      <c r="J96" s="9"/>
      <c r="K96" s="9"/>
      <c r="L96" s="9"/>
      <c r="M96" s="9"/>
      <c r="N96" s="9"/>
      <c r="O96" s="9"/>
      <c r="P96" s="9"/>
      <c r="Q96" s="9"/>
      <c r="R96" s="9"/>
      <c r="S96" s="9"/>
      <c r="T96" s="9"/>
      <c r="U96" s="9"/>
      <c r="V96" s="9"/>
      <c r="W96" s="9"/>
      <c r="X96" s="9"/>
      <c r="Y96" s="9"/>
      <c r="Z96" s="9"/>
    </row>
    <row r="97">
      <c r="A97" s="22"/>
      <c r="B97" s="8"/>
      <c r="C97" s="8"/>
      <c r="D97" s="8"/>
      <c r="E97" s="9"/>
      <c r="F97" s="10"/>
      <c r="G97" s="11"/>
      <c r="H97" s="9"/>
      <c r="I97" s="9"/>
      <c r="J97" s="9"/>
      <c r="K97" s="9"/>
      <c r="L97" s="9"/>
      <c r="M97" s="9"/>
      <c r="N97" s="9"/>
      <c r="O97" s="9"/>
      <c r="P97" s="9"/>
      <c r="Q97" s="9"/>
      <c r="R97" s="9"/>
      <c r="S97" s="9"/>
      <c r="T97" s="9"/>
      <c r="U97" s="9"/>
      <c r="V97" s="9"/>
      <c r="W97" s="9"/>
      <c r="X97" s="9"/>
      <c r="Y97" s="9"/>
      <c r="Z97" s="9"/>
    </row>
    <row r="98">
      <c r="A98" s="15" t="s">
        <v>123</v>
      </c>
      <c r="B98" s="8" t="s">
        <v>124</v>
      </c>
      <c r="C98" s="8" t="s">
        <v>15</v>
      </c>
      <c r="D98" s="8" t="s">
        <v>16</v>
      </c>
      <c r="E98" s="9"/>
      <c r="F98" s="10"/>
      <c r="G98" s="11"/>
      <c r="H98" s="9"/>
      <c r="I98" s="9"/>
      <c r="J98" s="9"/>
      <c r="K98" s="9"/>
      <c r="L98" s="9"/>
      <c r="M98" s="9"/>
      <c r="N98" s="9"/>
      <c r="O98" s="9"/>
      <c r="P98" s="9"/>
      <c r="Q98" s="9"/>
      <c r="R98" s="9"/>
      <c r="S98" s="9"/>
      <c r="T98" s="9"/>
      <c r="U98" s="9"/>
      <c r="V98" s="9"/>
      <c r="W98" s="9"/>
      <c r="X98" s="9"/>
      <c r="Y98" s="9"/>
      <c r="Z98" s="9"/>
    </row>
    <row r="99">
      <c r="A99" s="22"/>
      <c r="B99" s="8"/>
      <c r="C99" s="8"/>
      <c r="D99" s="8"/>
      <c r="E99" s="9"/>
      <c r="F99" s="10"/>
      <c r="G99" s="11"/>
      <c r="H99" s="9"/>
      <c r="I99" s="9"/>
      <c r="J99" s="9"/>
      <c r="K99" s="9"/>
      <c r="L99" s="9"/>
      <c r="M99" s="9"/>
      <c r="N99" s="9"/>
      <c r="O99" s="9"/>
      <c r="P99" s="9"/>
      <c r="Q99" s="9"/>
      <c r="R99" s="9"/>
      <c r="S99" s="9"/>
      <c r="T99" s="9"/>
      <c r="U99" s="9"/>
      <c r="V99" s="9"/>
      <c r="W99" s="9"/>
      <c r="X99" s="9"/>
      <c r="Y99" s="9"/>
      <c r="Z99" s="9"/>
    </row>
    <row r="100">
      <c r="A100" s="9"/>
      <c r="B100" s="9"/>
      <c r="C100" s="9"/>
      <c r="D100" s="9"/>
      <c r="E100" s="9"/>
      <c r="F100" s="10"/>
      <c r="G100" s="11"/>
      <c r="H100" s="9"/>
      <c r="I100" s="9"/>
      <c r="J100" s="9"/>
      <c r="K100" s="9"/>
      <c r="L100" s="9"/>
      <c r="M100" s="9"/>
      <c r="N100" s="9"/>
      <c r="O100" s="9"/>
      <c r="P100" s="9"/>
      <c r="Q100" s="9"/>
      <c r="R100" s="9"/>
      <c r="S100" s="9"/>
      <c r="T100" s="9"/>
      <c r="U100" s="9"/>
      <c r="V100" s="9"/>
      <c r="W100" s="9"/>
      <c r="X100" s="9"/>
      <c r="Y100" s="9"/>
      <c r="Z100" s="9"/>
    </row>
    <row r="101">
      <c r="A101" s="12" t="s">
        <v>125</v>
      </c>
      <c r="B101" s="27"/>
      <c r="C101" s="9"/>
      <c r="D101" s="9"/>
      <c r="E101" s="9"/>
      <c r="F101" s="10"/>
      <c r="G101" s="11"/>
      <c r="H101" s="9"/>
      <c r="I101" s="9"/>
      <c r="J101" s="9"/>
      <c r="K101" s="9"/>
      <c r="L101" s="9"/>
      <c r="M101" s="9"/>
      <c r="N101" s="9"/>
      <c r="O101" s="9"/>
      <c r="P101" s="9"/>
      <c r="Q101" s="9"/>
      <c r="R101" s="9"/>
      <c r="S101" s="9"/>
      <c r="T101" s="9"/>
      <c r="U101" s="9"/>
      <c r="V101" s="9"/>
      <c r="W101" s="9"/>
      <c r="X101" s="9"/>
      <c r="Y101" s="9"/>
      <c r="Z101" s="9"/>
    </row>
    <row r="102">
      <c r="A102" s="28" t="s">
        <v>126</v>
      </c>
      <c r="B102" s="8" t="s">
        <v>127</v>
      </c>
      <c r="C102" s="8" t="s">
        <v>15</v>
      </c>
      <c r="D102" s="8" t="s">
        <v>16</v>
      </c>
      <c r="E102" s="9"/>
      <c r="F102" s="10"/>
      <c r="G102" s="11"/>
      <c r="H102" s="9"/>
      <c r="I102" s="9"/>
      <c r="J102" s="9"/>
      <c r="K102" s="9"/>
      <c r="L102" s="9"/>
      <c r="M102" s="9"/>
      <c r="N102" s="9"/>
      <c r="O102" s="9"/>
      <c r="P102" s="9"/>
      <c r="Q102" s="9"/>
      <c r="R102" s="9"/>
      <c r="S102" s="9"/>
      <c r="T102" s="9"/>
      <c r="U102" s="9"/>
      <c r="V102" s="9"/>
      <c r="W102" s="9"/>
      <c r="X102" s="9"/>
      <c r="Y102" s="9"/>
      <c r="Z102" s="9"/>
    </row>
    <row r="103">
      <c r="A103" s="8" t="s">
        <v>128</v>
      </c>
      <c r="B103" s="8" t="s">
        <v>25</v>
      </c>
      <c r="C103" s="8" t="s">
        <v>15</v>
      </c>
      <c r="D103" s="8" t="s">
        <v>16</v>
      </c>
      <c r="E103" s="9"/>
      <c r="F103" s="10"/>
      <c r="G103" s="11"/>
      <c r="H103" s="9"/>
      <c r="I103" s="9"/>
      <c r="J103" s="9"/>
      <c r="K103" s="9"/>
      <c r="L103" s="9"/>
      <c r="M103" s="9"/>
      <c r="N103" s="9"/>
      <c r="O103" s="9"/>
      <c r="P103" s="9"/>
      <c r="Q103" s="9"/>
      <c r="R103" s="9"/>
      <c r="S103" s="9"/>
      <c r="T103" s="9"/>
      <c r="U103" s="9"/>
      <c r="V103" s="9"/>
      <c r="W103" s="9"/>
      <c r="X103" s="9"/>
      <c r="Y103" s="9"/>
      <c r="Z103" s="9"/>
    </row>
    <row r="104">
      <c r="A104" s="8" t="s">
        <v>129</v>
      </c>
      <c r="B104" s="8" t="s">
        <v>25</v>
      </c>
      <c r="C104" s="8" t="s">
        <v>15</v>
      </c>
      <c r="D104" s="8" t="s">
        <v>16</v>
      </c>
      <c r="E104" s="9"/>
      <c r="F104" s="10"/>
      <c r="G104" s="11"/>
      <c r="H104" s="9"/>
      <c r="I104" s="9"/>
      <c r="J104" s="9"/>
      <c r="K104" s="9"/>
      <c r="L104" s="9"/>
      <c r="M104" s="9"/>
      <c r="N104" s="9"/>
      <c r="O104" s="9"/>
      <c r="P104" s="9"/>
      <c r="Q104" s="9"/>
      <c r="R104" s="9"/>
      <c r="S104" s="9"/>
      <c r="T104" s="9"/>
      <c r="U104" s="9"/>
      <c r="V104" s="9"/>
      <c r="W104" s="9"/>
      <c r="X104" s="9"/>
      <c r="Y104" s="9"/>
      <c r="Z104" s="9"/>
    </row>
    <row r="105">
      <c r="A105" s="8" t="s">
        <v>130</v>
      </c>
      <c r="B105" s="8" t="s">
        <v>131</v>
      </c>
      <c r="C105" s="8" t="s">
        <v>15</v>
      </c>
      <c r="D105" s="8" t="s">
        <v>16</v>
      </c>
      <c r="E105" s="9"/>
      <c r="F105" s="10"/>
      <c r="G105" s="11"/>
      <c r="H105" s="9"/>
      <c r="I105" s="9"/>
      <c r="J105" s="9"/>
      <c r="K105" s="9"/>
      <c r="L105" s="9"/>
      <c r="M105" s="9"/>
      <c r="N105" s="9"/>
      <c r="O105" s="9"/>
      <c r="P105" s="9"/>
      <c r="Q105" s="9"/>
      <c r="R105" s="9"/>
      <c r="S105" s="9"/>
      <c r="T105" s="9"/>
      <c r="U105" s="9"/>
      <c r="V105" s="9"/>
      <c r="W105" s="9"/>
      <c r="X105" s="9"/>
      <c r="Y105" s="9"/>
      <c r="Z105" s="9"/>
    </row>
    <row r="106">
      <c r="A106" s="8" t="s">
        <v>132</v>
      </c>
      <c r="B106" s="8"/>
      <c r="C106" s="8"/>
      <c r="D106" s="8"/>
      <c r="E106" s="9"/>
      <c r="F106" s="10"/>
      <c r="G106" s="11"/>
      <c r="H106" s="9"/>
      <c r="I106" s="9"/>
      <c r="J106" s="9"/>
      <c r="K106" s="9"/>
      <c r="L106" s="9"/>
      <c r="M106" s="9"/>
      <c r="N106" s="9"/>
      <c r="O106" s="9"/>
      <c r="P106" s="9"/>
      <c r="Q106" s="9"/>
      <c r="R106" s="9"/>
      <c r="S106" s="9"/>
      <c r="T106" s="9"/>
      <c r="U106" s="9"/>
      <c r="V106" s="9"/>
      <c r="W106" s="9"/>
      <c r="X106" s="9"/>
      <c r="Y106" s="9"/>
      <c r="Z106" s="9"/>
    </row>
    <row r="107">
      <c r="A107" s="8" t="s">
        <v>133</v>
      </c>
      <c r="B107" s="8" t="s">
        <v>127</v>
      </c>
      <c r="C107" s="20" t="s">
        <v>134</v>
      </c>
      <c r="D107" s="20" t="s">
        <v>16</v>
      </c>
      <c r="E107" s="9"/>
      <c r="F107" s="10"/>
      <c r="G107" s="14">
        <v>-1.0</v>
      </c>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10"/>
      <c r="G108" s="11"/>
      <c r="H108" s="9"/>
      <c r="I108" s="9"/>
      <c r="J108" s="9"/>
      <c r="K108" s="9"/>
      <c r="L108" s="9"/>
      <c r="M108" s="9"/>
      <c r="N108" s="9"/>
      <c r="O108" s="9"/>
      <c r="P108" s="9"/>
      <c r="Q108" s="9"/>
      <c r="R108" s="9"/>
      <c r="S108" s="9"/>
      <c r="T108" s="9"/>
      <c r="U108" s="9"/>
      <c r="V108" s="9"/>
      <c r="W108" s="9"/>
      <c r="X108" s="9"/>
      <c r="Y108" s="9"/>
      <c r="Z108" s="9"/>
    </row>
    <row r="109">
      <c r="A109" s="28" t="s">
        <v>135</v>
      </c>
      <c r="B109" s="29" t="s">
        <v>136</v>
      </c>
      <c r="C109" s="8" t="s">
        <v>15</v>
      </c>
      <c r="D109" s="8" t="s">
        <v>16</v>
      </c>
      <c r="E109" s="9"/>
      <c r="F109" s="10"/>
      <c r="G109" s="11"/>
      <c r="H109" s="9"/>
      <c r="I109" s="9"/>
      <c r="J109" s="9"/>
      <c r="K109" s="9"/>
      <c r="L109" s="9"/>
      <c r="M109" s="9"/>
      <c r="N109" s="9"/>
      <c r="O109" s="9"/>
      <c r="P109" s="9"/>
      <c r="Q109" s="9"/>
      <c r="R109" s="9"/>
      <c r="S109" s="9"/>
      <c r="T109" s="9"/>
      <c r="U109" s="9"/>
      <c r="V109" s="9"/>
      <c r="W109" s="9"/>
      <c r="X109" s="9"/>
      <c r="Y109" s="9"/>
      <c r="Z109" s="9"/>
    </row>
    <row r="110">
      <c r="A110" s="15" t="s">
        <v>132</v>
      </c>
      <c r="B110" s="9"/>
      <c r="C110" s="8" t="s">
        <v>15</v>
      </c>
      <c r="D110" s="8" t="s">
        <v>16</v>
      </c>
      <c r="E110" s="9"/>
      <c r="F110" s="10"/>
      <c r="G110" s="11"/>
      <c r="H110" s="9"/>
      <c r="I110" s="9"/>
      <c r="J110" s="9"/>
      <c r="K110" s="9"/>
      <c r="L110" s="9"/>
      <c r="M110" s="9"/>
      <c r="N110" s="9"/>
      <c r="O110" s="9"/>
      <c r="P110" s="9"/>
      <c r="Q110" s="9"/>
      <c r="R110" s="9"/>
      <c r="S110" s="9"/>
      <c r="T110" s="9"/>
      <c r="U110" s="9"/>
      <c r="V110" s="9"/>
      <c r="W110" s="9"/>
      <c r="X110" s="9"/>
      <c r="Y110" s="9"/>
      <c r="Z110" s="9"/>
    </row>
    <row r="111">
      <c r="A111" s="15" t="s">
        <v>137</v>
      </c>
      <c r="B111" s="9"/>
      <c r="C111" s="8" t="s">
        <v>15</v>
      </c>
      <c r="D111" s="8" t="s">
        <v>16</v>
      </c>
      <c r="E111" s="9"/>
      <c r="F111" s="10"/>
      <c r="G111" s="11"/>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10"/>
      <c r="G112" s="11"/>
      <c r="H112" s="9"/>
      <c r="I112" s="9"/>
      <c r="J112" s="9"/>
      <c r="K112" s="9"/>
      <c r="L112" s="9"/>
      <c r="M112" s="9"/>
      <c r="N112" s="9"/>
      <c r="O112" s="9"/>
      <c r="P112" s="9"/>
      <c r="Q112" s="9"/>
      <c r="R112" s="9"/>
      <c r="S112" s="9"/>
      <c r="T112" s="9"/>
      <c r="U112" s="9"/>
      <c r="V112" s="9"/>
      <c r="W112" s="9"/>
      <c r="X112" s="9"/>
      <c r="Y112" s="9"/>
      <c r="Z112" s="9"/>
    </row>
    <row r="113">
      <c r="A113" s="28" t="s">
        <v>138</v>
      </c>
      <c r="B113" s="29" t="s">
        <v>136</v>
      </c>
      <c r="C113" s="8" t="s">
        <v>15</v>
      </c>
      <c r="D113" s="8" t="s">
        <v>16</v>
      </c>
      <c r="E113" s="9"/>
      <c r="F113" s="10"/>
      <c r="G113" s="11"/>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10"/>
      <c r="G114" s="11"/>
      <c r="H114" s="9"/>
      <c r="I114" s="9"/>
      <c r="J114" s="9"/>
      <c r="K114" s="9"/>
      <c r="L114" s="9"/>
      <c r="M114" s="9"/>
      <c r="N114" s="9"/>
      <c r="O114" s="9"/>
      <c r="P114" s="9"/>
      <c r="Q114" s="9"/>
      <c r="R114" s="9"/>
      <c r="S114" s="9"/>
      <c r="T114" s="9"/>
      <c r="U114" s="9"/>
      <c r="V114" s="9"/>
      <c r="W114" s="9"/>
      <c r="X114" s="9"/>
      <c r="Y114" s="9"/>
      <c r="Z114" s="9"/>
    </row>
    <row r="115">
      <c r="A115" s="8" t="s">
        <v>139</v>
      </c>
      <c r="B115" s="8" t="s">
        <v>140</v>
      </c>
      <c r="C115" s="20" t="s">
        <v>141</v>
      </c>
      <c r="D115" s="20" t="s">
        <v>16</v>
      </c>
      <c r="E115" s="8" t="s">
        <v>142</v>
      </c>
      <c r="F115" s="26" t="s">
        <v>143</v>
      </c>
      <c r="G115" s="14">
        <v>-5.0</v>
      </c>
      <c r="H115" s="9"/>
      <c r="I115" s="9"/>
      <c r="J115" s="9"/>
      <c r="K115" s="9"/>
      <c r="L115" s="9"/>
      <c r="M115" s="9"/>
      <c r="N115" s="9"/>
      <c r="O115" s="9"/>
      <c r="P115" s="9"/>
      <c r="Q115" s="9"/>
      <c r="R115" s="9"/>
      <c r="S115" s="9"/>
      <c r="T115" s="9"/>
      <c r="U115" s="9"/>
      <c r="V115" s="9"/>
      <c r="W115" s="9"/>
      <c r="X115" s="9"/>
      <c r="Y115" s="9"/>
      <c r="Z115" s="9"/>
    </row>
    <row r="116">
      <c r="A116" s="30" t="s">
        <v>144</v>
      </c>
      <c r="B116" s="8" t="s">
        <v>145</v>
      </c>
      <c r="C116" s="8" t="s">
        <v>146</v>
      </c>
      <c r="D116" s="8" t="s">
        <v>16</v>
      </c>
      <c r="E116" s="8" t="s">
        <v>147</v>
      </c>
      <c r="F116" s="10"/>
      <c r="G116" s="11"/>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10"/>
      <c r="G117" s="11"/>
      <c r="H117" s="9"/>
      <c r="I117" s="9"/>
      <c r="J117" s="9"/>
      <c r="K117" s="9"/>
      <c r="L117" s="9"/>
      <c r="M117" s="9"/>
      <c r="N117" s="9"/>
      <c r="O117" s="9"/>
      <c r="P117" s="9"/>
      <c r="Q117" s="9"/>
      <c r="R117" s="9"/>
      <c r="S117" s="9"/>
      <c r="T117" s="9"/>
      <c r="U117" s="9"/>
      <c r="V117" s="9"/>
      <c r="W117" s="9"/>
      <c r="X117" s="9"/>
      <c r="Y117" s="9"/>
      <c r="Z117" s="9"/>
    </row>
    <row r="118">
      <c r="A118" s="31" t="s">
        <v>148</v>
      </c>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3" t="s">
        <v>149</v>
      </c>
      <c r="B119" s="34" t="s">
        <v>150</v>
      </c>
      <c r="C119" s="34" t="s">
        <v>151</v>
      </c>
      <c r="D119" s="8" t="s">
        <v>16</v>
      </c>
      <c r="E119" s="35" t="s">
        <v>152</v>
      </c>
      <c r="F119" s="32"/>
      <c r="G119" s="32"/>
      <c r="H119" s="32"/>
      <c r="I119" s="32"/>
      <c r="J119" s="32"/>
      <c r="K119" s="32"/>
      <c r="L119" s="32"/>
      <c r="M119" s="32"/>
      <c r="N119" s="32"/>
      <c r="O119" s="32"/>
      <c r="P119" s="32"/>
      <c r="Q119" s="32"/>
      <c r="R119" s="32"/>
      <c r="S119" s="32"/>
      <c r="T119" s="32"/>
      <c r="U119" s="32"/>
      <c r="V119" s="32"/>
      <c r="W119" s="32"/>
      <c r="X119" s="32"/>
      <c r="Y119" s="32"/>
      <c r="Z119" s="32"/>
    </row>
    <row r="120">
      <c r="A120" s="33" t="s">
        <v>153</v>
      </c>
      <c r="B120" s="34" t="s">
        <v>150</v>
      </c>
      <c r="C120" s="34" t="s">
        <v>151</v>
      </c>
      <c r="D120" s="8" t="s">
        <v>16</v>
      </c>
      <c r="F120" s="32"/>
      <c r="G120" s="32"/>
      <c r="H120" s="32"/>
      <c r="I120" s="32"/>
      <c r="J120" s="32"/>
      <c r="K120" s="32"/>
      <c r="L120" s="32"/>
      <c r="M120" s="32"/>
      <c r="N120" s="32"/>
      <c r="O120" s="32"/>
      <c r="P120" s="32"/>
      <c r="Q120" s="32"/>
      <c r="R120" s="32"/>
      <c r="S120" s="32"/>
      <c r="T120" s="32"/>
      <c r="U120" s="32"/>
      <c r="V120" s="32"/>
      <c r="W120" s="32"/>
      <c r="X120" s="32"/>
      <c r="Y120" s="32"/>
      <c r="Z120" s="32"/>
    </row>
    <row r="121">
      <c r="A121" s="33" t="s">
        <v>20</v>
      </c>
      <c r="B121" s="34" t="s">
        <v>150</v>
      </c>
      <c r="C121" s="34" t="s">
        <v>151</v>
      </c>
      <c r="D121" s="8" t="s">
        <v>16</v>
      </c>
      <c r="F121" s="32"/>
      <c r="G121" s="32"/>
      <c r="H121" s="32"/>
      <c r="I121" s="32"/>
      <c r="J121" s="32"/>
      <c r="K121" s="32"/>
      <c r="L121" s="32"/>
      <c r="M121" s="32"/>
      <c r="N121" s="32"/>
      <c r="O121" s="32"/>
      <c r="P121" s="32"/>
      <c r="Q121" s="32"/>
      <c r="R121" s="32"/>
      <c r="S121" s="32"/>
      <c r="T121" s="32"/>
      <c r="U121" s="32"/>
      <c r="V121" s="32"/>
      <c r="W121" s="32"/>
      <c r="X121" s="32"/>
      <c r="Y121" s="32"/>
      <c r="Z121" s="32"/>
    </row>
    <row r="122">
      <c r="A122" s="9"/>
      <c r="B122" s="9"/>
      <c r="C122" s="9"/>
      <c r="D122" s="9"/>
      <c r="E122" s="9"/>
      <c r="F122" s="10"/>
      <c r="G122" s="11"/>
      <c r="H122" s="9"/>
      <c r="I122" s="9"/>
      <c r="J122" s="9"/>
      <c r="K122" s="9"/>
      <c r="L122" s="9"/>
      <c r="M122" s="9"/>
      <c r="N122" s="9"/>
      <c r="O122" s="9"/>
      <c r="P122" s="9"/>
      <c r="Q122" s="9"/>
      <c r="R122" s="9"/>
      <c r="S122" s="9"/>
      <c r="T122" s="9"/>
      <c r="U122" s="9"/>
      <c r="V122" s="9"/>
      <c r="W122" s="9"/>
      <c r="X122" s="9"/>
      <c r="Y122" s="9"/>
      <c r="Z122" s="9"/>
    </row>
    <row r="123">
      <c r="A123" s="31" t="s">
        <v>154</v>
      </c>
      <c r="B123" s="32"/>
      <c r="C123" s="9"/>
      <c r="D123" s="9"/>
      <c r="E123" s="9"/>
      <c r="F123" s="10"/>
      <c r="G123" s="11"/>
      <c r="H123" s="9"/>
      <c r="I123" s="9"/>
      <c r="J123" s="9"/>
      <c r="K123" s="9"/>
      <c r="L123" s="9"/>
      <c r="M123" s="9"/>
      <c r="N123" s="9"/>
      <c r="O123" s="9"/>
      <c r="P123" s="9"/>
      <c r="Q123" s="9"/>
      <c r="R123" s="9"/>
      <c r="S123" s="9"/>
      <c r="T123" s="9"/>
      <c r="U123" s="9"/>
      <c r="V123" s="9"/>
      <c r="W123" s="9"/>
      <c r="X123" s="9"/>
      <c r="Y123" s="9"/>
      <c r="Z123" s="9"/>
    </row>
    <row r="124">
      <c r="A124" s="36" t="s">
        <v>149</v>
      </c>
      <c r="B124" s="34" t="s">
        <v>150</v>
      </c>
      <c r="C124" s="34" t="s">
        <v>151</v>
      </c>
      <c r="D124" s="8" t="s">
        <v>16</v>
      </c>
      <c r="E124" s="9"/>
      <c r="F124" s="10"/>
      <c r="G124" s="11"/>
      <c r="H124" s="9"/>
      <c r="I124" s="9"/>
      <c r="J124" s="9"/>
      <c r="K124" s="9"/>
      <c r="L124" s="9"/>
      <c r="M124" s="9"/>
      <c r="N124" s="9"/>
      <c r="O124" s="9"/>
      <c r="P124" s="9"/>
      <c r="Q124" s="9"/>
      <c r="R124" s="9"/>
      <c r="S124" s="9"/>
      <c r="T124" s="9"/>
      <c r="U124" s="9"/>
      <c r="V124" s="9"/>
      <c r="W124" s="9"/>
      <c r="X124" s="9"/>
      <c r="Y124" s="9"/>
      <c r="Z124" s="9"/>
    </row>
    <row r="125">
      <c r="A125" s="33" t="s">
        <v>153</v>
      </c>
      <c r="B125" s="34" t="s">
        <v>150</v>
      </c>
      <c r="C125" s="34" t="s">
        <v>151</v>
      </c>
      <c r="D125" s="8" t="s">
        <v>16</v>
      </c>
      <c r="E125" s="9"/>
      <c r="F125" s="10"/>
      <c r="G125" s="11"/>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10"/>
      <c r="G126" s="11"/>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10"/>
      <c r="G127" s="11"/>
      <c r="H127" s="9"/>
      <c r="I127" s="9"/>
      <c r="J127" s="9"/>
      <c r="K127" s="9"/>
      <c r="L127" s="9"/>
      <c r="M127" s="9"/>
      <c r="N127" s="9"/>
      <c r="O127" s="9"/>
      <c r="P127" s="9"/>
      <c r="Q127" s="9"/>
      <c r="R127" s="9"/>
      <c r="S127" s="9"/>
      <c r="T127" s="9"/>
      <c r="U127" s="9"/>
      <c r="V127" s="9"/>
      <c r="W127" s="9"/>
      <c r="X127" s="9"/>
      <c r="Y127" s="9"/>
      <c r="Z127" s="9"/>
    </row>
    <row r="128">
      <c r="A128" s="37" t="s">
        <v>155</v>
      </c>
      <c r="B128" s="8" t="s">
        <v>156</v>
      </c>
      <c r="C128" s="38" t="s">
        <v>151</v>
      </c>
      <c r="D128" s="8" t="s">
        <v>16</v>
      </c>
      <c r="E128" s="9"/>
      <c r="F128" s="10"/>
      <c r="G128" s="11"/>
      <c r="H128" s="9"/>
      <c r="I128" s="9"/>
      <c r="J128" s="9"/>
      <c r="K128" s="9"/>
      <c r="L128" s="9"/>
      <c r="M128" s="9"/>
      <c r="N128" s="9"/>
      <c r="O128" s="9"/>
      <c r="P128" s="9"/>
      <c r="Q128" s="9"/>
      <c r="R128" s="9"/>
      <c r="S128" s="9"/>
      <c r="T128" s="9"/>
      <c r="U128" s="9"/>
      <c r="V128" s="9"/>
      <c r="W128" s="9"/>
      <c r="X128" s="9"/>
      <c r="Y128" s="9"/>
      <c r="Z128" s="9"/>
    </row>
    <row r="129">
      <c r="A129" s="9"/>
      <c r="B129" s="9"/>
      <c r="C129" s="34"/>
      <c r="D129" s="9"/>
      <c r="E129" s="9"/>
      <c r="F129" s="10"/>
      <c r="G129" s="11"/>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10"/>
      <c r="G130" s="11"/>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10"/>
      <c r="G131" s="11"/>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10"/>
      <c r="G132" s="11"/>
      <c r="H132" s="9"/>
      <c r="I132" s="9"/>
      <c r="J132" s="9"/>
      <c r="K132" s="9"/>
      <c r="L132" s="9"/>
      <c r="M132" s="9"/>
      <c r="N132" s="9"/>
      <c r="O132" s="9"/>
      <c r="P132" s="9"/>
      <c r="Q132" s="9"/>
      <c r="R132" s="9"/>
      <c r="S132" s="9"/>
      <c r="T132" s="9"/>
      <c r="U132" s="9"/>
      <c r="V132" s="9"/>
      <c r="W132" s="9"/>
      <c r="X132" s="9"/>
      <c r="Y132" s="9"/>
      <c r="Z132" s="9"/>
    </row>
    <row r="133">
      <c r="A133" s="8" t="s">
        <v>157</v>
      </c>
      <c r="B133" s="9"/>
      <c r="C133" s="9"/>
      <c r="D133" s="9"/>
      <c r="E133" s="15" t="s">
        <v>158</v>
      </c>
      <c r="F133" s="10"/>
      <c r="G133" s="11"/>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10"/>
      <c r="G134" s="11"/>
      <c r="H134" s="9"/>
      <c r="I134" s="9"/>
      <c r="J134" s="9"/>
      <c r="K134" s="9"/>
      <c r="L134" s="9"/>
      <c r="M134" s="9"/>
      <c r="N134" s="9"/>
      <c r="O134" s="9"/>
      <c r="P134" s="9"/>
      <c r="Q134" s="9"/>
      <c r="R134" s="9"/>
      <c r="S134" s="9"/>
      <c r="T134" s="9"/>
      <c r="U134" s="9"/>
      <c r="V134" s="9"/>
      <c r="W134" s="9"/>
      <c r="X134" s="9"/>
      <c r="Y134" s="9"/>
      <c r="Z134" s="9"/>
    </row>
    <row r="135">
      <c r="A135" s="8" t="s">
        <v>159</v>
      </c>
      <c r="B135" s="9"/>
      <c r="C135" s="9"/>
      <c r="D135" s="25" t="s">
        <v>109</v>
      </c>
      <c r="E135" s="15" t="s">
        <v>160</v>
      </c>
      <c r="F135" s="26" t="s">
        <v>161</v>
      </c>
      <c r="G135" s="11"/>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10"/>
      <c r="G136" s="11"/>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10"/>
      <c r="G137" s="11"/>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10"/>
      <c r="G138" s="11"/>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10"/>
      <c r="G139" s="11"/>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10"/>
      <c r="G140" s="11"/>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10"/>
      <c r="G141" s="11"/>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10"/>
      <c r="G142" s="11"/>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10"/>
      <c r="G143" s="11"/>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10"/>
      <c r="G144" s="11"/>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10"/>
      <c r="G145" s="11"/>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10"/>
      <c r="G146" s="11"/>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10"/>
      <c r="G147" s="11"/>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10"/>
      <c r="G148" s="11"/>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10"/>
      <c r="G149" s="11"/>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10"/>
      <c r="G150" s="11"/>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10"/>
      <c r="G151" s="11"/>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10"/>
      <c r="G152" s="11"/>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10"/>
      <c r="G153" s="11"/>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10"/>
      <c r="G154" s="11"/>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10"/>
      <c r="G155" s="11"/>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10"/>
      <c r="G156" s="11"/>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10"/>
      <c r="G157" s="11"/>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10"/>
      <c r="G158" s="11"/>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10"/>
      <c r="G159" s="11"/>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10"/>
      <c r="G160" s="11"/>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10"/>
      <c r="G161" s="11"/>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10"/>
      <c r="G162" s="11"/>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10"/>
      <c r="G163" s="11"/>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10"/>
      <c r="G164" s="11"/>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10"/>
      <c r="G165" s="11"/>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10"/>
      <c r="G166" s="11"/>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10"/>
      <c r="G167" s="11"/>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10"/>
      <c r="G168" s="11"/>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10"/>
      <c r="G169" s="11"/>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10"/>
      <c r="G170" s="11"/>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10"/>
      <c r="G171" s="11"/>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10"/>
      <c r="G172" s="11"/>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10"/>
      <c r="G173" s="11"/>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10"/>
      <c r="G174" s="11"/>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10"/>
      <c r="G175" s="11"/>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10"/>
      <c r="G176" s="11"/>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10"/>
      <c r="G177" s="11"/>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10"/>
      <c r="G178" s="11"/>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10"/>
      <c r="G179" s="11"/>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10"/>
      <c r="G180" s="11"/>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10"/>
      <c r="G181" s="11"/>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10"/>
      <c r="G182" s="11"/>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10"/>
      <c r="G183" s="11"/>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10"/>
      <c r="G184" s="11"/>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10"/>
      <c r="G185" s="11"/>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10"/>
      <c r="G186" s="11"/>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10"/>
      <c r="G187" s="11"/>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10"/>
      <c r="G188" s="11"/>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10"/>
      <c r="G189" s="11"/>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10"/>
      <c r="G190" s="11"/>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10"/>
      <c r="G191" s="11"/>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10"/>
      <c r="G192" s="11"/>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10"/>
      <c r="G193" s="11"/>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10"/>
      <c r="G194" s="11"/>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10"/>
      <c r="G195" s="11"/>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10"/>
      <c r="G196" s="11"/>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10"/>
      <c r="G197" s="11"/>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10"/>
      <c r="G198" s="11"/>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10"/>
      <c r="G199" s="11"/>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10"/>
      <c r="G200" s="11"/>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10"/>
      <c r="G201" s="11"/>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10"/>
      <c r="G202" s="11"/>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10"/>
      <c r="G203" s="11"/>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10"/>
      <c r="G204" s="11"/>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10"/>
      <c r="G205" s="11"/>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10"/>
      <c r="G206" s="11"/>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10"/>
      <c r="G207" s="11"/>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10"/>
      <c r="G208" s="11"/>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10"/>
      <c r="G209" s="11"/>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10"/>
      <c r="G210" s="11"/>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10"/>
      <c r="G211" s="11"/>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10"/>
      <c r="G212" s="11"/>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10"/>
      <c r="G213" s="11"/>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10"/>
      <c r="G214" s="11"/>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10"/>
      <c r="G215" s="11"/>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10"/>
      <c r="G216" s="11"/>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10"/>
      <c r="G217" s="11"/>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10"/>
      <c r="G218" s="11"/>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10"/>
      <c r="G219" s="11"/>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10"/>
      <c r="G220" s="11"/>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10"/>
      <c r="G221" s="11"/>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10"/>
      <c r="G222" s="11"/>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10"/>
      <c r="G223" s="11"/>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10"/>
      <c r="G224" s="11"/>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10"/>
      <c r="G225" s="11"/>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10"/>
      <c r="G226" s="11"/>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10"/>
      <c r="G227" s="11"/>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10"/>
      <c r="G228" s="11"/>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10"/>
      <c r="G229" s="11"/>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10"/>
      <c r="G230" s="11"/>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10"/>
      <c r="G231" s="11"/>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10"/>
      <c r="G232" s="11"/>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10"/>
      <c r="G233" s="11"/>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10"/>
      <c r="G234" s="11"/>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10"/>
      <c r="G235" s="11"/>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10"/>
      <c r="G236" s="11"/>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10"/>
      <c r="G237" s="11"/>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10"/>
      <c r="G238" s="11"/>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10"/>
      <c r="G239" s="11"/>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10"/>
      <c r="G240" s="11"/>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10"/>
      <c r="G241" s="11"/>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10"/>
      <c r="G242" s="11"/>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10"/>
      <c r="G243" s="11"/>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10"/>
      <c r="G244" s="11"/>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10"/>
      <c r="G245" s="11"/>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10"/>
      <c r="G246" s="11"/>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10"/>
      <c r="G247" s="11"/>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10"/>
      <c r="G248" s="11"/>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10"/>
      <c r="G249" s="11"/>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10"/>
      <c r="G250" s="11"/>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10"/>
      <c r="G251" s="11"/>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10"/>
      <c r="G252" s="11"/>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10"/>
      <c r="G253" s="11"/>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10"/>
      <c r="G254" s="11"/>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10"/>
      <c r="G255" s="11"/>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10"/>
      <c r="G256" s="11"/>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10"/>
      <c r="G257" s="11"/>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10"/>
      <c r="G258" s="11"/>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10"/>
      <c r="G259" s="11"/>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10"/>
      <c r="G260" s="11"/>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10"/>
      <c r="G261" s="11"/>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10"/>
      <c r="G262" s="11"/>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10"/>
      <c r="G263" s="11"/>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10"/>
      <c r="G264" s="11"/>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10"/>
      <c r="G265" s="11"/>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10"/>
      <c r="G266" s="11"/>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10"/>
      <c r="G267" s="11"/>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10"/>
      <c r="G268" s="11"/>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10"/>
      <c r="G269" s="11"/>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10"/>
      <c r="G270" s="11"/>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10"/>
      <c r="G271" s="11"/>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10"/>
      <c r="G272" s="11"/>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10"/>
      <c r="G273" s="11"/>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10"/>
      <c r="G274" s="11"/>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10"/>
      <c r="G275" s="11"/>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10"/>
      <c r="G276" s="11"/>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10"/>
      <c r="G277" s="11"/>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10"/>
      <c r="G278" s="11"/>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10"/>
      <c r="G279" s="11"/>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10"/>
      <c r="G280" s="11"/>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10"/>
      <c r="G281" s="11"/>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10"/>
      <c r="G282" s="11"/>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10"/>
      <c r="G283" s="11"/>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10"/>
      <c r="G284" s="11"/>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10"/>
      <c r="G285" s="11"/>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10"/>
      <c r="G286" s="11"/>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10"/>
      <c r="G287" s="11"/>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10"/>
      <c r="G288" s="11"/>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10"/>
      <c r="G289" s="11"/>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10"/>
      <c r="G290" s="11"/>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10"/>
      <c r="G291" s="11"/>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39"/>
      <c r="G292" s="11"/>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39"/>
      <c r="G293" s="11"/>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39"/>
      <c r="G294" s="11"/>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39"/>
      <c r="G295" s="11"/>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39"/>
      <c r="G296" s="11"/>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39"/>
      <c r="G297" s="11"/>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39"/>
      <c r="G298" s="11"/>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39"/>
      <c r="G299" s="11"/>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39"/>
      <c r="G300" s="11"/>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39"/>
      <c r="G301" s="11"/>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39"/>
      <c r="G302" s="11"/>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39"/>
      <c r="G303" s="11"/>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39"/>
      <c r="G304" s="11"/>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39"/>
      <c r="G305" s="11"/>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39"/>
      <c r="G306" s="11"/>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39"/>
      <c r="G307" s="11"/>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39"/>
      <c r="G308" s="11"/>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39"/>
      <c r="G309" s="11"/>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39"/>
      <c r="G310" s="11"/>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39"/>
      <c r="G311" s="11"/>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39"/>
      <c r="G312" s="11"/>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39"/>
      <c r="G313" s="11"/>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39"/>
      <c r="G314" s="11"/>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39"/>
      <c r="G315" s="11"/>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39"/>
      <c r="G316" s="11"/>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39"/>
      <c r="G317" s="11"/>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39"/>
      <c r="G318" s="11"/>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39"/>
      <c r="G319" s="11"/>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39"/>
      <c r="G320" s="11"/>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39"/>
      <c r="G321" s="11"/>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39"/>
      <c r="G322" s="11"/>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39"/>
      <c r="G323" s="11"/>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39"/>
      <c r="G324" s="11"/>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39"/>
      <c r="G325" s="11"/>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39"/>
      <c r="G326" s="11"/>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39"/>
      <c r="G327" s="11"/>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39"/>
      <c r="G328" s="11"/>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39"/>
      <c r="G329" s="11"/>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39"/>
      <c r="G330" s="11"/>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39"/>
      <c r="G331" s="11"/>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39"/>
      <c r="G332" s="11"/>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39"/>
      <c r="G333" s="11"/>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39"/>
      <c r="G334" s="11"/>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39"/>
      <c r="G335" s="11"/>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39"/>
      <c r="G336" s="11"/>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39"/>
      <c r="G337" s="11"/>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39"/>
      <c r="G338" s="11"/>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39"/>
      <c r="G339" s="11"/>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39"/>
      <c r="G340" s="11"/>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39"/>
      <c r="G341" s="11"/>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39"/>
      <c r="G342" s="11"/>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39"/>
      <c r="G343" s="11"/>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39"/>
      <c r="G344" s="11"/>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39"/>
      <c r="G345" s="11"/>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39"/>
      <c r="G346" s="11"/>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39"/>
      <c r="G347" s="11"/>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39"/>
      <c r="G348" s="11"/>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39"/>
      <c r="G349" s="11"/>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39"/>
      <c r="G350" s="11"/>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39"/>
      <c r="G351" s="11"/>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39"/>
      <c r="G352" s="11"/>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39"/>
      <c r="G353" s="11"/>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39"/>
      <c r="G354" s="11"/>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39"/>
      <c r="G355" s="11"/>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39"/>
      <c r="G356" s="11"/>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39"/>
      <c r="G357" s="11"/>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39"/>
      <c r="G358" s="11"/>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39"/>
      <c r="G359" s="11"/>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39"/>
      <c r="G360" s="11"/>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39"/>
      <c r="G361" s="11"/>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39"/>
      <c r="G362" s="11"/>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39"/>
      <c r="G363" s="11"/>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39"/>
      <c r="G364" s="11"/>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39"/>
      <c r="G365" s="11"/>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39"/>
      <c r="G366" s="11"/>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39"/>
      <c r="G367" s="11"/>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39"/>
      <c r="G368" s="11"/>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39"/>
      <c r="G369" s="11"/>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39"/>
      <c r="G370" s="11"/>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39"/>
      <c r="G371" s="11"/>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39"/>
      <c r="G372" s="11"/>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39"/>
      <c r="G373" s="11"/>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39"/>
      <c r="G374" s="11"/>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39"/>
      <c r="G375" s="11"/>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39"/>
      <c r="G376" s="11"/>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39"/>
      <c r="G377" s="11"/>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39"/>
      <c r="G378" s="11"/>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39"/>
      <c r="G379" s="11"/>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39"/>
      <c r="G380" s="11"/>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39"/>
      <c r="G381" s="11"/>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39"/>
      <c r="G382" s="11"/>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39"/>
      <c r="G383" s="11"/>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39"/>
      <c r="G384" s="11"/>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39"/>
      <c r="G385" s="11"/>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39"/>
      <c r="G386" s="11"/>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39"/>
      <c r="G387" s="11"/>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39"/>
      <c r="G388" s="11"/>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39"/>
      <c r="G389" s="11"/>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39"/>
      <c r="G390" s="11"/>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39"/>
      <c r="G391" s="11"/>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39"/>
      <c r="G392" s="11"/>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39"/>
      <c r="G393" s="11"/>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39"/>
      <c r="G394" s="11"/>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39"/>
      <c r="G395" s="11"/>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39"/>
      <c r="G396" s="11"/>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39"/>
      <c r="G397" s="11"/>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39"/>
      <c r="G398" s="11"/>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39"/>
      <c r="G399" s="11"/>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39"/>
      <c r="G400" s="11"/>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39"/>
      <c r="G401" s="11"/>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39"/>
      <c r="G402" s="11"/>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39"/>
      <c r="G403" s="11"/>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39"/>
      <c r="G404" s="11"/>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39"/>
      <c r="G405" s="11"/>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39"/>
      <c r="G406" s="11"/>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39"/>
      <c r="G407" s="11"/>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39"/>
      <c r="G408" s="11"/>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39"/>
      <c r="G409" s="11"/>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39"/>
      <c r="G410" s="11"/>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39"/>
      <c r="G411" s="11"/>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39"/>
      <c r="G412" s="11"/>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39"/>
      <c r="G413" s="11"/>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39"/>
      <c r="G414" s="11"/>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39"/>
      <c r="G415" s="11"/>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39"/>
      <c r="G416" s="11"/>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39"/>
      <c r="G417" s="11"/>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39"/>
      <c r="G418" s="11"/>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39"/>
      <c r="G419" s="11"/>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39"/>
      <c r="G420" s="11"/>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39"/>
      <c r="G421" s="11"/>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39"/>
      <c r="G422" s="11"/>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39"/>
      <c r="G423" s="11"/>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39"/>
      <c r="G424" s="11"/>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39"/>
      <c r="G425" s="11"/>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39"/>
      <c r="G426" s="11"/>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39"/>
      <c r="G427" s="11"/>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39"/>
      <c r="G428" s="11"/>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39"/>
      <c r="G429" s="11"/>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39"/>
      <c r="G430" s="11"/>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39"/>
      <c r="G431" s="11"/>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39"/>
      <c r="G432" s="11"/>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39"/>
      <c r="G433" s="11"/>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39"/>
      <c r="G434" s="11"/>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39"/>
      <c r="G435" s="11"/>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39"/>
      <c r="G436" s="11"/>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39"/>
      <c r="G437" s="11"/>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39"/>
      <c r="G438" s="11"/>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39"/>
      <c r="G439" s="11"/>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39"/>
      <c r="G440" s="11"/>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39"/>
      <c r="G441" s="11"/>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39"/>
      <c r="G442" s="11"/>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39"/>
      <c r="G443" s="11"/>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39"/>
      <c r="G444" s="11"/>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39"/>
      <c r="G445" s="11"/>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39"/>
      <c r="G446" s="11"/>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39"/>
      <c r="G447" s="11"/>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39"/>
      <c r="G448" s="11"/>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39"/>
      <c r="G449" s="11"/>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39"/>
      <c r="G450" s="11"/>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39"/>
      <c r="G451" s="11"/>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39"/>
      <c r="G452" s="11"/>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39"/>
      <c r="G453" s="11"/>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39"/>
      <c r="G454" s="11"/>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39"/>
      <c r="G455" s="11"/>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39"/>
      <c r="G456" s="11"/>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39"/>
      <c r="G457" s="11"/>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39"/>
      <c r="G458" s="11"/>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39"/>
      <c r="G459" s="11"/>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39"/>
      <c r="G460" s="11"/>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39"/>
      <c r="G461" s="11"/>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39"/>
      <c r="G462" s="11"/>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39"/>
      <c r="G463" s="11"/>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39"/>
      <c r="G464" s="11"/>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39"/>
      <c r="G465" s="11"/>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39"/>
      <c r="G466" s="11"/>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39"/>
      <c r="G467" s="11"/>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39"/>
      <c r="G468" s="11"/>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39"/>
      <c r="G469" s="11"/>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39"/>
      <c r="G470" s="11"/>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39"/>
      <c r="G471" s="11"/>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39"/>
      <c r="G472" s="11"/>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39"/>
      <c r="G473" s="11"/>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39"/>
      <c r="G474" s="11"/>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39"/>
      <c r="G475" s="11"/>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39"/>
      <c r="G476" s="11"/>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39"/>
      <c r="G477" s="11"/>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39"/>
      <c r="G478" s="11"/>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39"/>
      <c r="G479" s="11"/>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39"/>
      <c r="G480" s="11"/>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39"/>
      <c r="G481" s="11"/>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39"/>
      <c r="G482" s="11"/>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39"/>
      <c r="G483" s="11"/>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39"/>
      <c r="G484" s="11"/>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39"/>
      <c r="G485" s="11"/>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39"/>
      <c r="G486" s="11"/>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39"/>
      <c r="G487" s="11"/>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39"/>
      <c r="G488" s="11"/>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39"/>
      <c r="G489" s="11"/>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39"/>
      <c r="G490" s="11"/>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39"/>
      <c r="G491" s="11"/>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39"/>
      <c r="G492" s="11"/>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39"/>
      <c r="G493" s="11"/>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39"/>
      <c r="G494" s="11"/>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39"/>
      <c r="G495" s="11"/>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39"/>
      <c r="G496" s="11"/>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39"/>
      <c r="G497" s="11"/>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39"/>
      <c r="G498" s="11"/>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39"/>
      <c r="G499" s="11"/>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39"/>
      <c r="G500" s="11"/>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39"/>
      <c r="G501" s="11"/>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39"/>
      <c r="G502" s="11"/>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39"/>
      <c r="G503" s="11"/>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39"/>
      <c r="G504" s="11"/>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39"/>
      <c r="G505" s="11"/>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39"/>
      <c r="G506" s="11"/>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39"/>
      <c r="G507" s="11"/>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39"/>
      <c r="G508" s="11"/>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39"/>
      <c r="G509" s="11"/>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39"/>
      <c r="G510" s="11"/>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39"/>
      <c r="G511" s="11"/>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39"/>
      <c r="G512" s="11"/>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39"/>
      <c r="G513" s="11"/>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39"/>
      <c r="G514" s="11"/>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39"/>
      <c r="G515" s="11"/>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39"/>
      <c r="G516" s="11"/>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39"/>
      <c r="G517" s="11"/>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39"/>
      <c r="G518" s="11"/>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39"/>
      <c r="G519" s="11"/>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39"/>
      <c r="G520" s="11"/>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39"/>
      <c r="G521" s="11"/>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39"/>
      <c r="G522" s="11"/>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39"/>
      <c r="G523" s="11"/>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39"/>
      <c r="G524" s="11"/>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39"/>
      <c r="G525" s="11"/>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39"/>
      <c r="G526" s="11"/>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39"/>
      <c r="G527" s="11"/>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39"/>
      <c r="G528" s="11"/>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39"/>
      <c r="G529" s="11"/>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39"/>
      <c r="G530" s="11"/>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39"/>
      <c r="G531" s="11"/>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39"/>
      <c r="G532" s="11"/>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39"/>
      <c r="G533" s="11"/>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39"/>
      <c r="G534" s="11"/>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39"/>
      <c r="G535" s="11"/>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39"/>
      <c r="G536" s="11"/>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39"/>
      <c r="G537" s="11"/>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39"/>
      <c r="G538" s="11"/>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39"/>
      <c r="G539" s="11"/>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39"/>
      <c r="G540" s="11"/>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39"/>
      <c r="G541" s="11"/>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39"/>
      <c r="G542" s="11"/>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39"/>
      <c r="G543" s="11"/>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39"/>
      <c r="G544" s="11"/>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39"/>
      <c r="G545" s="11"/>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39"/>
      <c r="G546" s="11"/>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39"/>
      <c r="G547" s="11"/>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39"/>
      <c r="G548" s="11"/>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39"/>
      <c r="G549" s="11"/>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39"/>
      <c r="G550" s="11"/>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39"/>
      <c r="G551" s="11"/>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39"/>
      <c r="G552" s="11"/>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39"/>
      <c r="G553" s="11"/>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39"/>
      <c r="G554" s="11"/>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39"/>
      <c r="G555" s="11"/>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39"/>
      <c r="G556" s="11"/>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39"/>
      <c r="G557" s="11"/>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39"/>
      <c r="G558" s="11"/>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39"/>
      <c r="G559" s="11"/>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39"/>
      <c r="G560" s="11"/>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39"/>
      <c r="G561" s="11"/>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39"/>
      <c r="G562" s="11"/>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39"/>
      <c r="G563" s="11"/>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39"/>
      <c r="G564" s="11"/>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39"/>
      <c r="G565" s="11"/>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39"/>
      <c r="G566" s="11"/>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39"/>
      <c r="G567" s="11"/>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39"/>
      <c r="G568" s="11"/>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39"/>
      <c r="G569" s="11"/>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39"/>
      <c r="G570" s="11"/>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39"/>
      <c r="G571" s="11"/>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39"/>
      <c r="G572" s="11"/>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39"/>
      <c r="G573" s="11"/>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39"/>
      <c r="G574" s="11"/>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39"/>
      <c r="G575" s="11"/>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39"/>
      <c r="G576" s="11"/>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39"/>
      <c r="G577" s="11"/>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39"/>
      <c r="G578" s="11"/>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39"/>
      <c r="G579" s="11"/>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39"/>
      <c r="G580" s="11"/>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39"/>
      <c r="G581" s="11"/>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39"/>
      <c r="G582" s="11"/>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39"/>
      <c r="G583" s="11"/>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39"/>
      <c r="G584" s="11"/>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39"/>
      <c r="G585" s="11"/>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39"/>
      <c r="G586" s="11"/>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39"/>
      <c r="G587" s="11"/>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39"/>
      <c r="G588" s="11"/>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39"/>
      <c r="G589" s="11"/>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39"/>
      <c r="G590" s="11"/>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39"/>
      <c r="G591" s="11"/>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39"/>
      <c r="G592" s="11"/>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39"/>
      <c r="G593" s="11"/>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39"/>
      <c r="G594" s="11"/>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39"/>
      <c r="G595" s="11"/>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39"/>
      <c r="G596" s="11"/>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39"/>
      <c r="G597" s="11"/>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39"/>
      <c r="G598" s="11"/>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39"/>
      <c r="G599" s="11"/>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39"/>
      <c r="G600" s="11"/>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39"/>
      <c r="G601" s="11"/>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39"/>
      <c r="G602" s="11"/>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39"/>
      <c r="G603" s="11"/>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39"/>
      <c r="G604" s="11"/>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39"/>
      <c r="G605" s="11"/>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39"/>
      <c r="G606" s="11"/>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39"/>
      <c r="G607" s="11"/>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39"/>
      <c r="G608" s="11"/>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39"/>
      <c r="G609" s="11"/>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39"/>
      <c r="G610" s="11"/>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39"/>
      <c r="G611" s="11"/>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39"/>
      <c r="G612" s="11"/>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39"/>
      <c r="G613" s="11"/>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39"/>
      <c r="G614" s="11"/>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39"/>
      <c r="G615" s="11"/>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39"/>
      <c r="G616" s="11"/>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39"/>
      <c r="G617" s="11"/>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39"/>
      <c r="G618" s="11"/>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39"/>
      <c r="G619" s="11"/>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39"/>
      <c r="G620" s="11"/>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39"/>
      <c r="G621" s="11"/>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39"/>
      <c r="G622" s="11"/>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39"/>
      <c r="G623" s="11"/>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39"/>
      <c r="G624" s="11"/>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39"/>
      <c r="G625" s="11"/>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39"/>
      <c r="G626" s="11"/>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39"/>
      <c r="G627" s="11"/>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39"/>
      <c r="G628" s="11"/>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39"/>
      <c r="G629" s="11"/>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39"/>
      <c r="G630" s="11"/>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39"/>
      <c r="G631" s="11"/>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39"/>
      <c r="G632" s="11"/>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39"/>
      <c r="G633" s="11"/>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39"/>
      <c r="G634" s="11"/>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39"/>
      <c r="G635" s="11"/>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39"/>
      <c r="G636" s="11"/>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39"/>
      <c r="G637" s="11"/>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39"/>
      <c r="G638" s="11"/>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39"/>
      <c r="G639" s="11"/>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39"/>
      <c r="G640" s="11"/>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39"/>
      <c r="G641" s="11"/>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39"/>
      <c r="G642" s="11"/>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39"/>
      <c r="G643" s="11"/>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39"/>
      <c r="G644" s="11"/>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39"/>
      <c r="G645" s="11"/>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39"/>
      <c r="G646" s="11"/>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39"/>
      <c r="G647" s="11"/>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39"/>
      <c r="G648" s="11"/>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39"/>
      <c r="G649" s="11"/>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39"/>
      <c r="G650" s="11"/>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39"/>
      <c r="G651" s="11"/>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39"/>
      <c r="G652" s="11"/>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39"/>
      <c r="G653" s="11"/>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39"/>
      <c r="G654" s="11"/>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39"/>
      <c r="G655" s="11"/>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39"/>
      <c r="G656" s="11"/>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39"/>
      <c r="G657" s="11"/>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39"/>
      <c r="G658" s="11"/>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39"/>
      <c r="G659" s="11"/>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39"/>
      <c r="G660" s="11"/>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39"/>
      <c r="G661" s="11"/>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39"/>
      <c r="G662" s="11"/>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39"/>
      <c r="G663" s="11"/>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39"/>
      <c r="G664" s="11"/>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39"/>
      <c r="G665" s="11"/>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39"/>
      <c r="G666" s="11"/>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39"/>
      <c r="G667" s="11"/>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39"/>
      <c r="G668" s="11"/>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39"/>
      <c r="G669" s="11"/>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39"/>
      <c r="G670" s="11"/>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39"/>
      <c r="G671" s="11"/>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39"/>
      <c r="G672" s="11"/>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39"/>
      <c r="G673" s="11"/>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39"/>
      <c r="G674" s="11"/>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39"/>
      <c r="G675" s="11"/>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39"/>
      <c r="G676" s="11"/>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39"/>
      <c r="G677" s="11"/>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39"/>
      <c r="G678" s="11"/>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39"/>
      <c r="G679" s="11"/>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39"/>
      <c r="G680" s="11"/>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39"/>
      <c r="G681" s="11"/>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39"/>
      <c r="G682" s="11"/>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39"/>
      <c r="G683" s="11"/>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39"/>
      <c r="G684" s="11"/>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39"/>
      <c r="G685" s="11"/>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39"/>
      <c r="G686" s="11"/>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39"/>
      <c r="G687" s="11"/>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39"/>
      <c r="G688" s="11"/>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39"/>
      <c r="G689" s="11"/>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39"/>
      <c r="G690" s="11"/>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39"/>
      <c r="G691" s="11"/>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39"/>
      <c r="G692" s="11"/>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39"/>
      <c r="G693" s="11"/>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39"/>
      <c r="G694" s="11"/>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39"/>
      <c r="G695" s="11"/>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39"/>
      <c r="G696" s="11"/>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39"/>
      <c r="G697" s="11"/>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39"/>
      <c r="G698" s="11"/>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39"/>
      <c r="G699" s="11"/>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39"/>
      <c r="G700" s="11"/>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39"/>
      <c r="G701" s="11"/>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39"/>
      <c r="G702" s="11"/>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39"/>
      <c r="G703" s="11"/>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39"/>
      <c r="G704" s="11"/>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39"/>
      <c r="G705" s="11"/>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39"/>
      <c r="G706" s="11"/>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39"/>
      <c r="G707" s="11"/>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39"/>
      <c r="G708" s="11"/>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39"/>
      <c r="G709" s="11"/>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39"/>
      <c r="G710" s="11"/>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39"/>
      <c r="G711" s="11"/>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39"/>
      <c r="G712" s="11"/>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39"/>
      <c r="G713" s="11"/>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39"/>
      <c r="G714" s="11"/>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39"/>
      <c r="G715" s="11"/>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39"/>
      <c r="G716" s="11"/>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39"/>
      <c r="G717" s="11"/>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39"/>
      <c r="G718" s="11"/>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39"/>
      <c r="G719" s="11"/>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39"/>
      <c r="G720" s="11"/>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39"/>
      <c r="G721" s="11"/>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39"/>
      <c r="G722" s="11"/>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39"/>
      <c r="G723" s="11"/>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39"/>
      <c r="G724" s="11"/>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39"/>
      <c r="G725" s="11"/>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39"/>
      <c r="G726" s="11"/>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39"/>
      <c r="G727" s="11"/>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39"/>
      <c r="G728" s="11"/>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39"/>
      <c r="G729" s="11"/>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39"/>
      <c r="G730" s="11"/>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39"/>
      <c r="G731" s="11"/>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39"/>
      <c r="G732" s="11"/>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39"/>
      <c r="G733" s="11"/>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39"/>
      <c r="G734" s="11"/>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39"/>
      <c r="G735" s="11"/>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39"/>
      <c r="G736" s="11"/>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39"/>
      <c r="G737" s="11"/>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39"/>
      <c r="G738" s="11"/>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39"/>
      <c r="G739" s="11"/>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39"/>
      <c r="G740" s="11"/>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39"/>
      <c r="G741" s="11"/>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39"/>
      <c r="G742" s="11"/>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39"/>
      <c r="G743" s="11"/>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39"/>
      <c r="G744" s="11"/>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39"/>
      <c r="G745" s="11"/>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39"/>
      <c r="G746" s="11"/>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39"/>
      <c r="G747" s="11"/>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39"/>
      <c r="G748" s="11"/>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39"/>
      <c r="G749" s="11"/>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39"/>
      <c r="G750" s="11"/>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39"/>
      <c r="G751" s="11"/>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39"/>
      <c r="G752" s="11"/>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39"/>
      <c r="G753" s="11"/>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39"/>
      <c r="G754" s="11"/>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39"/>
      <c r="G755" s="11"/>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39"/>
      <c r="G756" s="11"/>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39"/>
      <c r="G757" s="11"/>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39"/>
      <c r="G758" s="11"/>
      <c r="H758" s="9"/>
      <c r="I758" s="9"/>
      <c r="J758" s="9"/>
      <c r="K758" s="9"/>
      <c r="L758" s="9"/>
      <c r="M758" s="9"/>
      <c r="N758" s="9"/>
      <c r="O758" s="9"/>
      <c r="P758" s="9"/>
      <c r="Q758" s="9"/>
      <c r="R758" s="9"/>
      <c r="S758" s="9"/>
      <c r="T758" s="9"/>
      <c r="U758" s="9"/>
      <c r="V758" s="9"/>
      <c r="W758" s="9"/>
      <c r="X758" s="9"/>
      <c r="Y758" s="9"/>
      <c r="Z758" s="9"/>
    </row>
  </sheetData>
  <mergeCells count="4">
    <mergeCell ref="A1:B1"/>
    <mergeCell ref="C1:D1"/>
    <mergeCell ref="B85:B87"/>
    <mergeCell ref="E119:E121"/>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23.88"/>
    <col customWidth="1" min="2" max="2" width="4.5"/>
    <col customWidth="1" min="6" max="6" width="16.63"/>
  </cols>
  <sheetData>
    <row r="1">
      <c r="A1" s="40"/>
      <c r="B1" s="40"/>
      <c r="C1" s="40"/>
      <c r="D1" s="40"/>
      <c r="E1" s="40"/>
      <c r="F1" s="40"/>
      <c r="G1" s="40"/>
      <c r="H1" s="40"/>
      <c r="I1" s="41" t="s">
        <v>162</v>
      </c>
      <c r="L1" s="40"/>
      <c r="M1" s="40"/>
      <c r="N1" s="40"/>
      <c r="O1" s="40"/>
      <c r="P1" s="40"/>
      <c r="Q1" s="40"/>
      <c r="R1" s="40"/>
      <c r="S1" s="40"/>
      <c r="T1" s="40"/>
      <c r="U1" s="40"/>
      <c r="V1" s="40"/>
      <c r="W1" s="40"/>
      <c r="X1" s="40"/>
      <c r="Y1" s="40"/>
      <c r="Z1" s="42"/>
      <c r="AA1" s="42"/>
    </row>
    <row r="2">
      <c r="A2" s="40"/>
      <c r="B2" s="40"/>
      <c r="C2" s="40"/>
      <c r="D2" s="40"/>
      <c r="E2" s="40"/>
      <c r="F2" s="41" t="s">
        <v>163</v>
      </c>
      <c r="G2" s="41" t="s">
        <v>164</v>
      </c>
      <c r="H2" s="40"/>
      <c r="I2" s="41" t="s">
        <v>165</v>
      </c>
      <c r="J2" s="41" t="s">
        <v>166</v>
      </c>
      <c r="K2" s="41" t="s">
        <v>167</v>
      </c>
      <c r="L2" s="40"/>
      <c r="M2" s="40"/>
      <c r="N2" s="43" t="s">
        <v>6</v>
      </c>
      <c r="O2" s="44" t="s">
        <v>168</v>
      </c>
      <c r="P2" s="40"/>
      <c r="Q2" s="40"/>
      <c r="R2" s="40"/>
      <c r="S2" s="40"/>
      <c r="T2" s="40"/>
      <c r="U2" s="40"/>
      <c r="V2" s="40"/>
      <c r="W2" s="40"/>
      <c r="X2" s="40"/>
      <c r="Y2" s="40"/>
      <c r="Z2" s="42"/>
      <c r="AA2" s="42"/>
    </row>
    <row r="3">
      <c r="A3" s="40"/>
      <c r="B3" s="40"/>
      <c r="C3" s="40"/>
      <c r="D3" s="40"/>
      <c r="E3" s="40"/>
      <c r="F3" s="40"/>
      <c r="G3" s="40"/>
      <c r="H3" s="40"/>
      <c r="I3" s="40"/>
      <c r="J3" s="40"/>
      <c r="K3" s="40"/>
      <c r="L3" s="40"/>
      <c r="M3" s="40"/>
      <c r="N3" s="40"/>
      <c r="O3" s="40"/>
      <c r="P3" s="40"/>
      <c r="Q3" s="40"/>
      <c r="R3" s="40"/>
      <c r="S3" s="40"/>
      <c r="T3" s="40"/>
      <c r="U3" s="40"/>
      <c r="V3" s="40"/>
      <c r="W3" s="40"/>
      <c r="X3" s="40"/>
      <c r="Y3" s="40"/>
      <c r="Z3" s="42"/>
      <c r="AA3" s="42"/>
    </row>
    <row r="4">
      <c r="A4" s="40"/>
      <c r="B4" s="40"/>
      <c r="C4" s="40"/>
      <c r="D4" s="40"/>
      <c r="E4" s="40"/>
      <c r="F4" s="40"/>
      <c r="G4" s="40"/>
      <c r="H4" s="40"/>
      <c r="I4" s="40"/>
      <c r="J4" s="40"/>
      <c r="K4" s="40"/>
      <c r="L4" s="40"/>
      <c r="M4" s="40"/>
      <c r="N4" s="40"/>
      <c r="O4" s="40"/>
      <c r="P4" s="40"/>
      <c r="Q4" s="40"/>
      <c r="R4" s="40"/>
      <c r="S4" s="40"/>
      <c r="T4" s="40"/>
      <c r="U4" s="40"/>
      <c r="V4" s="40"/>
      <c r="W4" s="40"/>
      <c r="X4" s="40"/>
      <c r="Y4" s="40"/>
      <c r="Z4" s="42"/>
      <c r="AA4" s="42"/>
    </row>
    <row r="5">
      <c r="A5" s="40"/>
      <c r="B5" s="40"/>
      <c r="C5" s="40"/>
      <c r="D5" s="40"/>
      <c r="E5" s="40"/>
      <c r="F5" s="40"/>
      <c r="G5" s="40"/>
      <c r="H5" s="40"/>
      <c r="I5" s="40"/>
      <c r="J5" s="40"/>
      <c r="K5" s="45"/>
      <c r="L5" s="40"/>
      <c r="M5" s="40"/>
      <c r="N5" s="40"/>
      <c r="O5" s="40"/>
      <c r="P5" s="40"/>
      <c r="Q5" s="40"/>
      <c r="R5" s="40"/>
      <c r="S5" s="40"/>
      <c r="T5" s="40"/>
      <c r="U5" s="40"/>
      <c r="V5" s="40"/>
      <c r="W5" s="40"/>
      <c r="X5" s="40"/>
      <c r="Y5" s="40"/>
      <c r="Z5" s="42"/>
      <c r="AA5" s="42"/>
    </row>
    <row r="6">
      <c r="A6" s="40"/>
      <c r="B6" s="40"/>
      <c r="C6" s="40"/>
      <c r="D6" s="40"/>
      <c r="E6" s="40"/>
      <c r="F6" s="46"/>
      <c r="G6" s="46"/>
      <c r="H6" s="40"/>
      <c r="I6" s="47" t="str">
        <f>if(OR(I7 = "" ,I7  = 0 ),"",H21)</f>
        <v>If Trade Total G/L is in Loss of =</v>
      </c>
      <c r="J6" s="46"/>
      <c r="K6" s="48">
        <f>if(OR(I6 = "" ,I6  = 0 ),"",H27)</f>
        <v>-5023</v>
      </c>
      <c r="L6" s="40"/>
      <c r="M6" s="40"/>
      <c r="N6" s="40"/>
      <c r="O6" s="40"/>
      <c r="P6" s="40"/>
      <c r="Q6" s="40"/>
      <c r="R6" s="40"/>
      <c r="S6" s="40"/>
      <c r="T6" s="40"/>
      <c r="U6" s="40"/>
      <c r="V6" s="40"/>
      <c r="W6" s="40"/>
      <c r="X6" s="40"/>
      <c r="Y6" s="40"/>
      <c r="Z6" s="42"/>
      <c r="AA6" s="42"/>
    </row>
    <row r="7">
      <c r="A7" s="41" t="s">
        <v>169</v>
      </c>
      <c r="B7" s="40"/>
      <c r="C7" s="49">
        <v>977.0</v>
      </c>
      <c r="D7" s="40"/>
      <c r="E7" s="50"/>
      <c r="F7" s="51">
        <f>IF(OR(ISBLANK(C16), C16=0),"", C16)</f>
        <v>5000</v>
      </c>
      <c r="G7" s="52">
        <f>IF(OR(ISBLANK(C18), C18=0),"", J26)</f>
        <v>5000</v>
      </c>
      <c r="H7" s="50"/>
      <c r="I7" s="53">
        <f>if(OR(C18 = "" , C18 = 0 ),N19,I22)</f>
        <v>5023</v>
      </c>
      <c r="J7" s="54">
        <f>M19</f>
        <v>-634</v>
      </c>
      <c r="K7" s="55">
        <f>M21</f>
        <v>4389</v>
      </c>
      <c r="L7" s="40"/>
      <c r="M7" s="40"/>
      <c r="N7" s="40"/>
      <c r="O7" s="56">
        <f>K7+C11</f>
        <v>6000</v>
      </c>
      <c r="P7" s="40"/>
      <c r="Q7" s="40"/>
      <c r="R7" s="40"/>
      <c r="S7" s="40"/>
      <c r="T7" s="40"/>
      <c r="U7" s="40"/>
      <c r="V7" s="40"/>
      <c r="W7" s="40"/>
      <c r="X7" s="40"/>
      <c r="Y7" s="40"/>
      <c r="Z7" s="42"/>
      <c r="AA7" s="42"/>
    </row>
    <row r="8">
      <c r="A8" s="40"/>
      <c r="B8" s="40"/>
      <c r="C8" s="40"/>
      <c r="D8" s="40"/>
      <c r="E8" s="40"/>
      <c r="F8" s="40"/>
      <c r="G8" s="40"/>
      <c r="H8" s="40"/>
      <c r="I8" s="46"/>
      <c r="J8" s="46"/>
      <c r="K8" s="46"/>
      <c r="L8" s="46"/>
      <c r="M8" s="40"/>
      <c r="N8" s="40"/>
      <c r="O8" s="40"/>
      <c r="P8" s="40"/>
      <c r="Q8" s="40"/>
      <c r="R8" s="40"/>
      <c r="S8" s="40"/>
      <c r="T8" s="40"/>
      <c r="U8" s="40"/>
      <c r="V8" s="40"/>
      <c r="W8" s="40"/>
      <c r="X8" s="40"/>
      <c r="Y8" s="40"/>
      <c r="Z8" s="42"/>
      <c r="AA8" s="42"/>
    </row>
    <row r="9">
      <c r="A9" s="41" t="s">
        <v>170</v>
      </c>
      <c r="B9" s="40"/>
      <c r="C9" s="49">
        <v>634.0</v>
      </c>
      <c r="D9" s="40"/>
      <c r="E9" s="57"/>
      <c r="F9" s="40"/>
      <c r="G9" s="40"/>
      <c r="H9" s="58" t="s">
        <v>171</v>
      </c>
      <c r="I9" s="59" t="str">
        <f>L27</f>
        <v>MaxShortTermGain</v>
      </c>
      <c r="J9" s="60"/>
      <c r="K9" s="59" t="str">
        <f>M29</f>
        <v>MaxGainAmount</v>
      </c>
      <c r="L9" s="60"/>
      <c r="M9" s="40"/>
      <c r="N9" s="40"/>
      <c r="O9" s="40"/>
      <c r="P9" s="40"/>
      <c r="Q9" s="40"/>
      <c r="R9" s="40"/>
      <c r="S9" s="40"/>
      <c r="T9" s="40"/>
      <c r="U9" s="40"/>
      <c r="V9" s="40"/>
      <c r="W9" s="40"/>
      <c r="X9" s="40"/>
      <c r="Y9" s="40"/>
      <c r="Z9" s="42"/>
      <c r="AA9" s="42"/>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2"/>
      <c r="AA10" s="42"/>
    </row>
    <row r="11">
      <c r="A11" s="41" t="s">
        <v>172</v>
      </c>
      <c r="B11" s="40"/>
      <c r="C11" s="61">
        <f>sum(C7,C9)</f>
        <v>1611</v>
      </c>
      <c r="D11" s="40"/>
      <c r="E11" s="40"/>
      <c r="F11" s="40"/>
      <c r="G11" s="40"/>
      <c r="H11" s="40"/>
      <c r="I11" s="40"/>
      <c r="J11" s="40"/>
      <c r="K11" s="40"/>
      <c r="L11" s="40"/>
      <c r="M11" s="40"/>
      <c r="N11" s="40"/>
      <c r="O11" s="40"/>
      <c r="P11" s="40"/>
      <c r="Q11" s="40"/>
      <c r="R11" s="40"/>
      <c r="S11" s="40"/>
      <c r="T11" s="40"/>
      <c r="U11" s="40"/>
      <c r="V11" s="40"/>
      <c r="W11" s="40"/>
      <c r="X11" s="40"/>
      <c r="Y11" s="40"/>
      <c r="Z11" s="42"/>
      <c r="AA11" s="42"/>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2"/>
      <c r="AA12" s="42"/>
    </row>
    <row r="13">
      <c r="A13" s="41" t="s">
        <v>173</v>
      </c>
      <c r="B13" s="40"/>
      <c r="C13" s="62">
        <v>1000.0</v>
      </c>
      <c r="D13" s="40"/>
      <c r="E13" s="40"/>
      <c r="F13" s="40"/>
      <c r="G13" s="40"/>
      <c r="H13" s="40"/>
      <c r="I13" s="40"/>
      <c r="J13" s="40"/>
      <c r="K13" s="40"/>
      <c r="L13" s="40"/>
      <c r="M13" s="40"/>
      <c r="N13" s="40"/>
      <c r="O13" s="40"/>
      <c r="P13" s="40"/>
      <c r="Q13" s="40"/>
      <c r="R13" s="40"/>
      <c r="S13" s="40"/>
      <c r="T13" s="40"/>
      <c r="U13" s="40"/>
      <c r="V13" s="40"/>
      <c r="W13" s="40"/>
      <c r="X13" s="40"/>
      <c r="Y13" s="40"/>
      <c r="Z13" s="42"/>
      <c r="AA13" s="42"/>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2"/>
      <c r="AA14" s="42"/>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2"/>
      <c r="AA15" s="42"/>
    </row>
    <row r="16">
      <c r="A16" s="41" t="s">
        <v>174</v>
      </c>
      <c r="B16" s="40"/>
      <c r="C16" s="62">
        <v>5000.0</v>
      </c>
      <c r="D16" s="63"/>
      <c r="E16" s="40"/>
      <c r="F16" s="40"/>
      <c r="G16" s="40"/>
      <c r="H16" s="40"/>
      <c r="I16" s="40"/>
      <c r="J16" s="40"/>
      <c r="K16" s="40"/>
      <c r="L16" s="40"/>
      <c r="M16" s="40"/>
      <c r="N16" s="40"/>
      <c r="O16" s="40"/>
      <c r="P16" s="40"/>
      <c r="Q16" s="40"/>
      <c r="R16" s="40"/>
      <c r="S16" s="40"/>
      <c r="T16" s="40"/>
      <c r="U16" s="40"/>
      <c r="V16" s="40"/>
      <c r="W16" s="40"/>
      <c r="X16" s="40"/>
      <c r="Y16" s="40"/>
      <c r="Z16" s="42"/>
      <c r="AA16" s="42"/>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2"/>
      <c r="AA17" s="42"/>
    </row>
    <row r="18">
      <c r="A18" s="41" t="s">
        <v>175</v>
      </c>
      <c r="B18" s="40"/>
      <c r="C18" s="62">
        <v>7000.0</v>
      </c>
      <c r="D18" s="40"/>
      <c r="E18" s="40"/>
      <c r="F18" s="40"/>
      <c r="G18" s="64"/>
      <c r="H18" s="65"/>
      <c r="I18" s="65"/>
      <c r="J18" s="65"/>
      <c r="K18" s="65"/>
      <c r="L18" s="65"/>
      <c r="M18" s="65"/>
      <c r="N18" s="65"/>
      <c r="O18" s="66"/>
      <c r="P18" s="40"/>
      <c r="Q18" s="40"/>
      <c r="R18" s="40"/>
      <c r="S18" s="40"/>
      <c r="T18" s="40"/>
      <c r="U18" s="40"/>
      <c r="V18" s="40"/>
      <c r="W18" s="40"/>
      <c r="X18" s="40"/>
      <c r="Y18" s="40"/>
      <c r="Z18" s="42"/>
      <c r="AA18" s="42"/>
    </row>
    <row r="19">
      <c r="A19" s="40"/>
      <c r="B19" s="40"/>
      <c r="C19" s="40"/>
      <c r="D19" s="40"/>
      <c r="E19" s="40"/>
      <c r="F19" s="40"/>
      <c r="G19" s="67"/>
      <c r="H19" s="40"/>
      <c r="I19" s="40"/>
      <c r="J19" s="40"/>
      <c r="K19" s="40"/>
      <c r="L19" s="68">
        <f>IF(L21&gt;M21,M21,L21)</f>
        <v>4389</v>
      </c>
      <c r="M19" s="68">
        <f>if(OR(K21 = "" ,K21  = 0 ), "",K21)</f>
        <v>-634</v>
      </c>
      <c r="N19" s="45">
        <f>if(OR(C7 = "" , C7 = 0 ),L19,L21)</f>
        <v>5023</v>
      </c>
      <c r="O19" s="50"/>
      <c r="P19" s="40"/>
      <c r="Q19" s="40"/>
      <c r="R19" s="40"/>
      <c r="S19" s="40"/>
      <c r="T19" s="40"/>
      <c r="U19" s="40"/>
      <c r="V19" s="40"/>
      <c r="W19" s="40"/>
      <c r="X19" s="40"/>
      <c r="Y19" s="40"/>
      <c r="Z19" s="42"/>
      <c r="AA19" s="42"/>
    </row>
    <row r="20">
      <c r="A20" s="40"/>
      <c r="B20" s="40"/>
      <c r="C20" s="40"/>
      <c r="D20" s="40"/>
      <c r="E20" s="40"/>
      <c r="F20" s="40"/>
      <c r="G20" s="67"/>
      <c r="H20" s="40"/>
      <c r="I20" s="40"/>
      <c r="J20" s="40"/>
      <c r="K20" s="40"/>
      <c r="L20" s="40"/>
      <c r="M20" s="40"/>
      <c r="N20" s="40"/>
      <c r="O20" s="50"/>
      <c r="P20" s="40"/>
      <c r="Q20" s="40"/>
      <c r="R20" s="40"/>
      <c r="S20" s="40"/>
      <c r="T20" s="40"/>
      <c r="U20" s="40"/>
      <c r="V20" s="40"/>
      <c r="W20" s="40"/>
      <c r="X20" s="40"/>
      <c r="Y20" s="40"/>
      <c r="Z20" s="42"/>
      <c r="AA20" s="42"/>
    </row>
    <row r="21">
      <c r="A21" s="40"/>
      <c r="B21" s="40"/>
      <c r="C21" s="40"/>
      <c r="D21" s="40"/>
      <c r="E21" s="40"/>
      <c r="F21" s="40"/>
      <c r="G21" s="67"/>
      <c r="H21" s="69" t="str">
        <f>if(OR(C18 = "" , C18 = 0 ),H22,H23)</f>
        <v>If Trade Total G/L is in Loss of =</v>
      </c>
      <c r="I21" s="40"/>
      <c r="J21" s="40"/>
      <c r="K21" s="70">
        <f>K7-I7</f>
        <v>-634</v>
      </c>
      <c r="L21" s="68">
        <f>if(OR(C18 = "" , C18 = 0 ),"",L23)</f>
        <v>5023</v>
      </c>
      <c r="M21" s="68">
        <f>if(OR(C16 = "" , C16 = 0 ),"",M23)</f>
        <v>4389</v>
      </c>
      <c r="N21" s="40"/>
      <c r="O21" s="50"/>
      <c r="P21" s="40"/>
      <c r="Q21" s="40"/>
      <c r="R21" s="40"/>
      <c r="S21" s="40"/>
      <c r="T21" s="40"/>
      <c r="U21" s="40"/>
      <c r="V21" s="40"/>
      <c r="W21" s="40"/>
      <c r="X21" s="40"/>
      <c r="Y21" s="40"/>
      <c r="Z21" s="42"/>
      <c r="AA21" s="42"/>
    </row>
    <row r="22">
      <c r="A22" s="40"/>
      <c r="B22" s="40"/>
      <c r="C22" s="40"/>
      <c r="D22" s="40"/>
      <c r="E22" s="40"/>
      <c r="F22" s="40"/>
      <c r="G22" s="67"/>
      <c r="H22" s="40" t="str">
        <f>if(OR(C7 = C11  ),"","If Trade Total G/L is in Loss")</f>
        <v>If Trade Total G/L is in Loss</v>
      </c>
      <c r="I22" s="40">
        <f>if(OR(C9 = "" , C9 = 0 ),N19,L21)</f>
        <v>5023</v>
      </c>
      <c r="J22" s="40"/>
      <c r="K22" s="40"/>
      <c r="L22" s="40"/>
      <c r="M22" s="40"/>
      <c r="N22" s="40"/>
      <c r="O22" s="50"/>
      <c r="P22" s="40"/>
      <c r="Q22" s="40"/>
      <c r="R22" s="40"/>
      <c r="S22" s="40"/>
      <c r="T22" s="40"/>
      <c r="U22" s="40"/>
      <c r="V22" s="40"/>
      <c r="W22" s="40"/>
      <c r="X22" s="40"/>
      <c r="Y22" s="40"/>
      <c r="Z22" s="42"/>
      <c r="AA22" s="42"/>
    </row>
    <row r="23">
      <c r="A23" s="40"/>
      <c r="B23" s="40"/>
      <c r="C23" s="40"/>
      <c r="D23" s="40"/>
      <c r="E23" s="40"/>
      <c r="F23" s="40"/>
      <c r="G23" s="67"/>
      <c r="H23" s="69" t="str">
        <f>IF(L21&gt;M21,"If Trade Total G/L is in Loss of =","")</f>
        <v>If Trade Total G/L is in Loss of =</v>
      </c>
      <c r="I23" s="40"/>
      <c r="J23" s="40"/>
      <c r="K23" s="40"/>
      <c r="L23" s="68">
        <f>if(OR(C16 = "" , C16 = 0 ), K32,K35)</f>
        <v>5023</v>
      </c>
      <c r="M23" s="71">
        <f>if(OR(C18 = "" , C18 = 0 ), I32,I35)</f>
        <v>4389</v>
      </c>
      <c r="N23" s="40"/>
      <c r="O23" s="50"/>
      <c r="P23" s="40"/>
      <c r="Q23" s="40"/>
      <c r="R23" s="40"/>
      <c r="S23" s="40"/>
      <c r="T23" s="40"/>
      <c r="U23" s="40"/>
      <c r="V23" s="40"/>
      <c r="W23" s="40"/>
      <c r="X23" s="40"/>
      <c r="Y23" s="40"/>
      <c r="Z23" s="42"/>
      <c r="AA23" s="42"/>
    </row>
    <row r="24">
      <c r="A24" s="40"/>
      <c r="B24" s="40"/>
      <c r="C24" s="40"/>
      <c r="D24" s="40"/>
      <c r="E24" s="40"/>
      <c r="F24" s="40"/>
      <c r="G24" s="67"/>
      <c r="H24" s="40"/>
      <c r="I24" s="40"/>
      <c r="J24" s="40"/>
      <c r="K24" s="40"/>
      <c r="L24" s="40"/>
      <c r="M24" s="40"/>
      <c r="N24" s="40"/>
      <c r="O24" s="50"/>
      <c r="P24" s="40"/>
      <c r="Q24" s="40"/>
      <c r="R24" s="40"/>
      <c r="S24" s="40"/>
      <c r="T24" s="40"/>
      <c r="U24" s="40"/>
      <c r="V24" s="40"/>
      <c r="W24" s="40"/>
      <c r="X24" s="40"/>
      <c r="Y24" s="40"/>
      <c r="Z24" s="42"/>
      <c r="AA24" s="42"/>
    </row>
    <row r="25">
      <c r="A25" s="40"/>
      <c r="B25" s="40"/>
      <c r="C25" s="40"/>
      <c r="D25" s="40"/>
      <c r="E25" s="40"/>
      <c r="F25" s="40"/>
      <c r="G25" s="67"/>
      <c r="H25" s="40"/>
      <c r="I25" s="40"/>
      <c r="J25" s="40"/>
      <c r="K25" s="40"/>
      <c r="L25" s="40"/>
      <c r="M25" s="40"/>
      <c r="N25" s="40"/>
      <c r="O25" s="50"/>
      <c r="P25" s="40"/>
      <c r="Q25" s="40"/>
      <c r="R25" s="40"/>
      <c r="S25" s="40"/>
      <c r="T25" s="40"/>
      <c r="U25" s="40"/>
      <c r="V25" s="40"/>
      <c r="W25" s="40"/>
      <c r="X25" s="40"/>
      <c r="Y25" s="40"/>
      <c r="Z25" s="42"/>
      <c r="AA25" s="42"/>
    </row>
    <row r="26">
      <c r="A26" s="40"/>
      <c r="B26" s="40"/>
      <c r="C26" s="40"/>
      <c r="D26" s="40"/>
      <c r="E26" s="40"/>
      <c r="F26" s="40"/>
      <c r="G26" s="67"/>
      <c r="H26" s="40"/>
      <c r="I26" s="72">
        <f>if(C16&gt;C18,C16,C16)</f>
        <v>5000</v>
      </c>
      <c r="J26" s="70">
        <f>if(C16&lt;C18,C16,C18)</f>
        <v>5000</v>
      </c>
      <c r="K26" s="40"/>
      <c r="L26" s="40"/>
      <c r="M26" s="40"/>
      <c r="N26" s="40"/>
      <c r="O26" s="50"/>
      <c r="P26" s="40"/>
      <c r="Q26" s="40"/>
      <c r="R26" s="40"/>
      <c r="S26" s="40"/>
      <c r="T26" s="40"/>
      <c r="U26" s="40"/>
      <c r="V26" s="40"/>
      <c r="W26" s="40"/>
      <c r="X26" s="40"/>
      <c r="Y26" s="40"/>
      <c r="Z26" s="42"/>
      <c r="AA26" s="42"/>
    </row>
    <row r="27">
      <c r="A27" s="40"/>
      <c r="B27" s="40"/>
      <c r="C27" s="40"/>
      <c r="D27" s="40"/>
      <c r="E27" s="40"/>
      <c r="F27" s="40"/>
      <c r="G27" s="67"/>
      <c r="H27" s="40">
        <f>if(OR(H28 = "" , H28 = 0 ),"",H28)</f>
        <v>-5023</v>
      </c>
      <c r="I27" s="40"/>
      <c r="J27" s="40"/>
      <c r="K27" s="40"/>
      <c r="L27" s="73" t="str">
        <f>IF(I7="","",L29)</f>
        <v>MaxShortTermGain</v>
      </c>
      <c r="M27" s="40"/>
      <c r="N27" s="40"/>
      <c r="O27" s="50"/>
      <c r="P27" s="40"/>
      <c r="Q27" s="40"/>
      <c r="R27" s="40"/>
      <c r="S27" s="40"/>
      <c r="T27" s="40"/>
      <c r="U27" s="40"/>
      <c r="V27" s="40"/>
      <c r="W27" s="40"/>
      <c r="X27" s="40"/>
      <c r="Y27" s="40"/>
      <c r="Z27" s="42"/>
      <c r="AA27" s="42"/>
    </row>
    <row r="28">
      <c r="A28" s="40"/>
      <c r="B28" s="40"/>
      <c r="C28" s="40"/>
      <c r="D28" s="40"/>
      <c r="E28" s="40"/>
      <c r="F28" s="40"/>
      <c r="G28" s="67"/>
      <c r="H28" s="40">
        <f>-(K7-J7)</f>
        <v>-5023</v>
      </c>
      <c r="I28" s="40"/>
      <c r="J28" s="40"/>
      <c r="K28" s="40"/>
      <c r="L28" s="40"/>
      <c r="M28" s="40"/>
      <c r="N28" s="40"/>
      <c r="O28" s="50"/>
      <c r="P28" s="40"/>
      <c r="Q28" s="40"/>
      <c r="R28" s="40"/>
      <c r="S28" s="40"/>
      <c r="T28" s="40"/>
      <c r="U28" s="40"/>
      <c r="V28" s="40"/>
      <c r="W28" s="40"/>
      <c r="X28" s="40"/>
      <c r="Y28" s="40"/>
      <c r="Z28" s="42"/>
      <c r="AA28" s="42"/>
    </row>
    <row r="29">
      <c r="A29" s="40"/>
      <c r="B29" s="40"/>
      <c r="C29" s="40"/>
      <c r="D29" s="40"/>
      <c r="E29" s="40"/>
      <c r="F29" s="40"/>
      <c r="G29" s="67"/>
      <c r="H29" s="40"/>
      <c r="I29" s="40"/>
      <c r="J29" s="40"/>
      <c r="K29" s="40"/>
      <c r="L29" s="74" t="str">
        <f>if(OR(C18 = "" , C18 = 0 ),"MaxGainAmount","MaxShortTermGain")</f>
        <v>MaxShortTermGain</v>
      </c>
      <c r="M29" s="75" t="str">
        <f>if(OR(C16 = "" , C16 = 0 ),"","MaxGainAmount")</f>
        <v>MaxGainAmount</v>
      </c>
      <c r="N29" s="40"/>
      <c r="O29" s="50"/>
      <c r="P29" s="40"/>
      <c r="Q29" s="40"/>
      <c r="R29" s="40"/>
      <c r="S29" s="40"/>
      <c r="T29" s="40"/>
      <c r="U29" s="40"/>
      <c r="V29" s="40"/>
      <c r="W29" s="40"/>
      <c r="X29" s="40"/>
      <c r="Y29" s="40"/>
      <c r="Z29" s="42"/>
      <c r="AA29" s="42"/>
    </row>
    <row r="30">
      <c r="A30" s="40"/>
      <c r="B30" s="40"/>
      <c r="C30" s="40"/>
      <c r="D30" s="40"/>
      <c r="E30" s="40"/>
      <c r="F30" s="40"/>
      <c r="G30" s="67"/>
      <c r="H30" s="40"/>
      <c r="I30" s="40"/>
      <c r="J30" s="40"/>
      <c r="K30" s="40"/>
      <c r="L30" s="40"/>
      <c r="M30" s="40"/>
      <c r="N30" s="40"/>
      <c r="O30" s="50"/>
      <c r="P30" s="40"/>
      <c r="Q30" s="40"/>
      <c r="R30" s="40"/>
      <c r="S30" s="40"/>
      <c r="T30" s="40"/>
      <c r="U30" s="40"/>
      <c r="V30" s="40"/>
      <c r="W30" s="40"/>
      <c r="X30" s="40"/>
      <c r="Y30" s="40"/>
      <c r="Z30" s="42"/>
      <c r="AA30" s="42"/>
    </row>
    <row r="31">
      <c r="A31" s="40"/>
      <c r="B31" s="40"/>
      <c r="C31" s="40"/>
      <c r="D31" s="40"/>
      <c r="E31" s="40"/>
      <c r="F31" s="40"/>
      <c r="G31" s="67"/>
      <c r="H31" s="40"/>
      <c r="I31" s="40" t="s">
        <v>176</v>
      </c>
      <c r="J31" s="40"/>
      <c r="K31" s="40" t="s">
        <v>177</v>
      </c>
      <c r="L31" s="40"/>
      <c r="M31" s="40"/>
      <c r="N31" s="40">
        <f>M34+K35</f>
        <v>10023</v>
      </c>
      <c r="O31" s="50"/>
      <c r="P31" s="40"/>
      <c r="Q31" s="40"/>
      <c r="R31" s="40"/>
      <c r="S31" s="40"/>
      <c r="T31" s="40"/>
      <c r="U31" s="40"/>
      <c r="V31" s="40"/>
      <c r="W31" s="40"/>
      <c r="X31" s="40"/>
      <c r="Y31" s="40"/>
      <c r="Z31" s="42"/>
      <c r="AA31" s="42"/>
    </row>
    <row r="32">
      <c r="A32" s="40"/>
      <c r="B32" s="40"/>
      <c r="C32" s="40"/>
      <c r="D32" s="40"/>
      <c r="E32" s="40"/>
      <c r="F32" s="40"/>
      <c r="G32" s="67"/>
      <c r="H32" s="40"/>
      <c r="I32" s="68">
        <f>C16+C13-C11</f>
        <v>4389</v>
      </c>
      <c r="J32" s="40"/>
      <c r="K32" s="68">
        <f>C18+C13-C7</f>
        <v>7023</v>
      </c>
      <c r="L32" s="40"/>
      <c r="M32" s="40"/>
      <c r="N32" s="40"/>
      <c r="O32" s="50"/>
      <c r="P32" s="40"/>
      <c r="Q32" s="40"/>
      <c r="R32" s="40"/>
      <c r="S32" s="40"/>
      <c r="T32" s="40"/>
      <c r="U32" s="40"/>
      <c r="V32" s="40"/>
      <c r="W32" s="40"/>
      <c r="X32" s="40"/>
      <c r="Y32" s="40"/>
      <c r="Z32" s="42"/>
      <c r="AA32" s="42"/>
    </row>
    <row r="33">
      <c r="A33" s="40"/>
      <c r="B33" s="40"/>
      <c r="C33" s="40"/>
      <c r="D33" s="40"/>
      <c r="E33" s="40"/>
      <c r="F33" s="40"/>
      <c r="G33" s="67"/>
      <c r="H33" s="40"/>
      <c r="I33" s="40"/>
      <c r="J33" s="40"/>
      <c r="K33" s="40"/>
      <c r="L33" s="40"/>
      <c r="M33" s="40"/>
      <c r="N33" s="40"/>
      <c r="O33" s="50"/>
      <c r="P33" s="40"/>
      <c r="Q33" s="40"/>
      <c r="R33" s="40"/>
      <c r="S33" s="40"/>
      <c r="T33" s="40"/>
      <c r="U33" s="40"/>
      <c r="V33" s="40"/>
      <c r="W33" s="40"/>
      <c r="X33" s="40"/>
      <c r="Y33" s="40"/>
      <c r="Z33" s="42"/>
      <c r="AA33" s="42"/>
    </row>
    <row r="34">
      <c r="A34" s="40"/>
      <c r="B34" s="40"/>
      <c r="C34" s="40"/>
      <c r="D34" s="40"/>
      <c r="E34" s="40"/>
      <c r="F34" s="40"/>
      <c r="G34" s="67"/>
      <c r="H34" s="40" t="s">
        <v>178</v>
      </c>
      <c r="I34" s="40"/>
      <c r="J34" s="40"/>
      <c r="K34" s="40"/>
      <c r="L34" s="40"/>
      <c r="M34" s="68">
        <f>if(OR(C16 = "" , C16 = 0 ) , "", C16)</f>
        <v>5000</v>
      </c>
      <c r="N34" s="40"/>
      <c r="O34" s="50"/>
      <c r="P34" s="40"/>
      <c r="Q34" s="40"/>
      <c r="R34" s="40"/>
      <c r="S34" s="40"/>
      <c r="T34" s="40"/>
      <c r="U34" s="40"/>
      <c r="V34" s="40"/>
      <c r="W34" s="40"/>
      <c r="X34" s="40"/>
      <c r="Y34" s="40"/>
      <c r="Z34" s="42"/>
      <c r="AA34" s="42"/>
    </row>
    <row r="35">
      <c r="A35" s="40"/>
      <c r="B35" s="40"/>
      <c r="C35" s="40"/>
      <c r="D35" s="40"/>
      <c r="E35" s="40"/>
      <c r="F35" s="40"/>
      <c r="G35" s="67"/>
      <c r="H35" s="40"/>
      <c r="I35" s="68">
        <f>F7+C13-C11</f>
        <v>4389</v>
      </c>
      <c r="J35" s="40"/>
      <c r="K35" s="68">
        <f>G7+C13-C7</f>
        <v>5023</v>
      </c>
      <c r="L35" s="40"/>
      <c r="M35" s="40"/>
      <c r="N35" s="40"/>
      <c r="O35" s="50"/>
      <c r="P35" s="40"/>
      <c r="Q35" s="40"/>
      <c r="R35" s="40"/>
      <c r="S35" s="40"/>
      <c r="T35" s="40"/>
      <c r="U35" s="40"/>
      <c r="V35" s="40"/>
      <c r="W35" s="40"/>
      <c r="X35" s="40"/>
      <c r="Y35" s="40"/>
      <c r="Z35" s="42"/>
      <c r="AA35" s="42"/>
    </row>
    <row r="36">
      <c r="A36" s="40"/>
      <c r="B36" s="40"/>
      <c r="C36" s="40"/>
      <c r="D36" s="40"/>
      <c r="E36" s="40"/>
      <c r="F36" s="40"/>
      <c r="G36" s="76"/>
      <c r="H36" s="46"/>
      <c r="I36" s="46"/>
      <c r="J36" s="46"/>
      <c r="K36" s="46"/>
      <c r="L36" s="46"/>
      <c r="M36" s="46"/>
      <c r="N36" s="46"/>
      <c r="O36" s="77"/>
      <c r="P36" s="40"/>
      <c r="Q36" s="40"/>
      <c r="R36" s="40"/>
      <c r="S36" s="40"/>
      <c r="T36" s="40"/>
      <c r="U36" s="40"/>
      <c r="V36" s="40"/>
      <c r="W36" s="40"/>
      <c r="X36" s="40"/>
      <c r="Y36" s="40"/>
      <c r="Z36" s="42"/>
      <c r="AA36" s="42"/>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2"/>
      <c r="AA37" s="42"/>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2"/>
      <c r="AA38" s="42"/>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2"/>
      <c r="AA39" s="42"/>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2"/>
      <c r="AA40" s="42"/>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2"/>
      <c r="AA41" s="42"/>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2"/>
      <c r="AA42" s="42"/>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2"/>
      <c r="AA43" s="42"/>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2"/>
      <c r="AA44" s="42"/>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2"/>
      <c r="AA45" s="42"/>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2"/>
      <c r="AA46" s="42"/>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2"/>
      <c r="AA47" s="42"/>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2"/>
      <c r="AA48" s="42"/>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2"/>
      <c r="AA49" s="42"/>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2"/>
      <c r="AA50" s="42"/>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2"/>
      <c r="AA51" s="42"/>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2"/>
      <c r="AA52" s="42"/>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2"/>
      <c r="AA53" s="42"/>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2"/>
      <c r="AA54" s="42"/>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2"/>
      <c r="AA55" s="42"/>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2"/>
      <c r="AA56" s="42"/>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2"/>
      <c r="AA57" s="42"/>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2"/>
      <c r="AA58" s="42"/>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2"/>
      <c r="AA59" s="42"/>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2"/>
      <c r="AA60" s="42"/>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2"/>
      <c r="AA61" s="42"/>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2"/>
      <c r="AA62" s="42"/>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2"/>
      <c r="AA63" s="42"/>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2"/>
      <c r="AA64" s="42"/>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2"/>
      <c r="AA65" s="42"/>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2"/>
      <c r="AA66" s="42"/>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2"/>
      <c r="AA67" s="42"/>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2"/>
      <c r="AA68" s="42"/>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2"/>
      <c r="AA69" s="42"/>
    </row>
    <row r="70">
      <c r="A70" s="40"/>
      <c r="B70" s="40"/>
      <c r="C70" s="40"/>
      <c r="D70" s="40"/>
      <c r="E70" s="40"/>
      <c r="F70" s="40"/>
      <c r="G70" s="40"/>
      <c r="H70" s="40"/>
      <c r="I70" s="42"/>
      <c r="J70" s="40"/>
      <c r="K70" s="40"/>
      <c r="L70" s="40"/>
      <c r="M70" s="40"/>
      <c r="N70" s="40"/>
      <c r="O70" s="40"/>
      <c r="P70" s="40"/>
      <c r="Q70" s="40"/>
      <c r="R70" s="40"/>
      <c r="S70" s="40"/>
      <c r="T70" s="40"/>
      <c r="U70" s="40"/>
      <c r="V70" s="40"/>
      <c r="W70" s="40"/>
      <c r="X70" s="40"/>
      <c r="Y70" s="40"/>
      <c r="Z70" s="42"/>
      <c r="AA70" s="42"/>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2"/>
      <c r="AA71" s="42"/>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2"/>
      <c r="AA72" s="42"/>
    </row>
    <row r="73">
      <c r="A73" s="40"/>
      <c r="B73" s="40"/>
      <c r="C73" s="40"/>
      <c r="D73" s="40"/>
      <c r="E73" s="40"/>
      <c r="F73" s="40"/>
      <c r="G73" s="40"/>
      <c r="H73" s="40"/>
      <c r="I73" s="42"/>
      <c r="J73" s="78"/>
      <c r="K73" s="40"/>
      <c r="L73" s="40"/>
      <c r="M73" s="40"/>
      <c r="N73" s="40"/>
      <c r="O73" s="40"/>
      <c r="P73" s="40"/>
      <c r="Q73" s="40"/>
      <c r="R73" s="40"/>
      <c r="S73" s="40"/>
      <c r="T73" s="40"/>
      <c r="U73" s="40"/>
      <c r="V73" s="40"/>
      <c r="W73" s="40"/>
      <c r="X73" s="40"/>
      <c r="Y73" s="40"/>
      <c r="Z73" s="42"/>
      <c r="AA73" s="42"/>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2"/>
      <c r="AA74" s="42"/>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2"/>
      <c r="AA75" s="42"/>
    </row>
    <row r="76">
      <c r="A76" s="40"/>
      <c r="B76" s="40"/>
      <c r="C76" s="40"/>
      <c r="D76" s="40"/>
      <c r="E76" s="40"/>
      <c r="F76" s="40"/>
      <c r="G76" s="42"/>
      <c r="H76" s="40"/>
      <c r="I76" s="40"/>
      <c r="J76" s="40"/>
      <c r="K76" s="40"/>
      <c r="L76" s="40"/>
      <c r="M76" s="40"/>
      <c r="N76" s="40"/>
      <c r="O76" s="40"/>
      <c r="P76" s="40"/>
      <c r="Q76" s="40"/>
      <c r="R76" s="40"/>
      <c r="S76" s="40"/>
      <c r="T76" s="40"/>
      <c r="U76" s="40"/>
      <c r="V76" s="40"/>
      <c r="W76" s="40"/>
      <c r="X76" s="40"/>
      <c r="Y76" s="40"/>
      <c r="Z76" s="42"/>
      <c r="AA76" s="42"/>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2"/>
      <c r="AA77" s="42"/>
    </row>
    <row r="78">
      <c r="A78" s="40"/>
      <c r="B78" s="40"/>
      <c r="C78" s="40"/>
      <c r="D78" s="40"/>
      <c r="E78" s="40"/>
      <c r="F78" s="40"/>
      <c r="G78" s="42"/>
      <c r="H78" s="40"/>
      <c r="I78" s="40"/>
      <c r="J78" s="42"/>
      <c r="K78" s="40"/>
      <c r="L78" s="40"/>
      <c r="M78" s="40"/>
      <c r="N78" s="40"/>
      <c r="O78" s="40"/>
      <c r="P78" s="40"/>
      <c r="Q78" s="40"/>
      <c r="R78" s="40"/>
      <c r="S78" s="40"/>
      <c r="T78" s="40"/>
      <c r="U78" s="40"/>
      <c r="V78" s="40"/>
      <c r="W78" s="40"/>
      <c r="X78" s="40"/>
      <c r="Y78" s="40"/>
      <c r="Z78" s="42"/>
      <c r="AA78" s="42"/>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2"/>
      <c r="AA79" s="42"/>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2"/>
      <c r="AA80" s="42"/>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2"/>
      <c r="AA81" s="42"/>
    </row>
    <row r="82">
      <c r="A82" s="40"/>
      <c r="B82" s="40"/>
      <c r="C82" s="40"/>
      <c r="D82" s="40"/>
      <c r="E82" s="42"/>
      <c r="F82" s="40"/>
      <c r="G82" s="40"/>
      <c r="H82" s="40"/>
      <c r="I82" s="40"/>
      <c r="J82" s="40"/>
      <c r="K82" s="40"/>
      <c r="L82" s="40"/>
      <c r="M82" s="40"/>
      <c r="N82" s="40"/>
      <c r="O82" s="40"/>
      <c r="P82" s="40"/>
      <c r="Q82" s="40"/>
      <c r="R82" s="40"/>
      <c r="S82" s="40"/>
      <c r="T82" s="40"/>
      <c r="U82" s="40"/>
      <c r="V82" s="40"/>
      <c r="W82" s="40"/>
      <c r="X82" s="40"/>
      <c r="Y82" s="40"/>
      <c r="Z82" s="42"/>
      <c r="AA82" s="42"/>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2"/>
      <c r="AA83" s="42"/>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2"/>
      <c r="AA84" s="42"/>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2"/>
      <c r="AA85" s="42"/>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2"/>
      <c r="AA86" s="42"/>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2"/>
      <c r="AA87" s="42"/>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2"/>
      <c r="AA88" s="42"/>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2"/>
      <c r="AA89" s="42"/>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2"/>
      <c r="AA90" s="42"/>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2"/>
      <c r="AA91" s="42"/>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2"/>
      <c r="AA92" s="42"/>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2"/>
      <c r="AA93" s="42"/>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2"/>
      <c r="AA94" s="42"/>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2"/>
      <c r="AA95" s="42"/>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2"/>
      <c r="AA96" s="42"/>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2"/>
      <c r="AA97" s="42"/>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2"/>
      <c r="AA98" s="42"/>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2"/>
      <c r="AA99" s="42"/>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2"/>
      <c r="AA100" s="42"/>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2"/>
      <c r="AA101" s="42"/>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2"/>
      <c r="AA102" s="42"/>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2"/>
      <c r="AA103" s="42"/>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2"/>
      <c r="AA104" s="42"/>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2"/>
      <c r="AA105" s="42"/>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2"/>
      <c r="AA106" s="42"/>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2"/>
      <c r="AA107" s="42"/>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2"/>
      <c r="AA108" s="42"/>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2"/>
      <c r="AA109" s="42"/>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2"/>
      <c r="AA110" s="42"/>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2"/>
      <c r="AA111" s="42"/>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2"/>
      <c r="AA112" s="42"/>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2"/>
      <c r="AA113" s="42"/>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2"/>
      <c r="AA114" s="42"/>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2"/>
      <c r="AA115" s="42"/>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2"/>
      <c r="AA116" s="42"/>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2"/>
      <c r="AA117" s="42"/>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2"/>
      <c r="AA118" s="42"/>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2"/>
      <c r="AA119" s="42"/>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2"/>
      <c r="AA120" s="42"/>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2"/>
      <c r="AA121" s="42"/>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2"/>
      <c r="AA122" s="42"/>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2"/>
      <c r="AA123" s="42"/>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2"/>
      <c r="AA124" s="42"/>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2"/>
      <c r="AA125" s="42"/>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2"/>
      <c r="AA126" s="42"/>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2"/>
      <c r="AA127" s="42"/>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2"/>
      <c r="AA128" s="42"/>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2"/>
      <c r="AA129" s="42"/>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2"/>
      <c r="AA130" s="42"/>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2"/>
      <c r="AA131" s="42"/>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2"/>
      <c r="AA132" s="42"/>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2"/>
      <c r="AA133" s="42"/>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2"/>
      <c r="AA134" s="42"/>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2"/>
      <c r="AA135" s="42"/>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2"/>
      <c r="AA136" s="42"/>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2"/>
      <c r="AA137" s="42"/>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2"/>
      <c r="AA138" s="42"/>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2"/>
      <c r="AA139" s="42"/>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2"/>
      <c r="AA140" s="42"/>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2"/>
      <c r="AA141" s="42"/>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2"/>
      <c r="AA142" s="42"/>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2"/>
      <c r="AA143" s="42"/>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2"/>
      <c r="AA144" s="42"/>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2"/>
      <c r="AA145" s="42"/>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2"/>
      <c r="AA146" s="42"/>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2"/>
      <c r="AA147" s="42"/>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2"/>
      <c r="AA148" s="42"/>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2"/>
      <c r="AA149" s="42"/>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2"/>
      <c r="AA150" s="42"/>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2"/>
      <c r="AA151" s="42"/>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2"/>
      <c r="AA152" s="42"/>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2"/>
      <c r="AA153" s="42"/>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2"/>
      <c r="AA154" s="42"/>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2"/>
      <c r="AA155" s="42"/>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2"/>
      <c r="AA156" s="42"/>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2"/>
      <c r="AA157" s="42"/>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2"/>
      <c r="AA158" s="42"/>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2"/>
      <c r="AA159" s="42"/>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2"/>
      <c r="AA160" s="42"/>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2"/>
      <c r="AA161" s="42"/>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2"/>
      <c r="AA162" s="42"/>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2"/>
      <c r="AA163" s="42"/>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2"/>
      <c r="AA164" s="42"/>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2"/>
      <c r="AA165" s="42"/>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2"/>
      <c r="AA166" s="42"/>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2"/>
      <c r="AA167" s="42"/>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2"/>
      <c r="AA168" s="42"/>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2"/>
      <c r="AA169" s="42"/>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2"/>
      <c r="AA170" s="42"/>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2"/>
      <c r="AA171" s="42"/>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2"/>
      <c r="AA172" s="42"/>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2"/>
      <c r="AA173" s="42"/>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2"/>
      <c r="AA174" s="42"/>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2"/>
      <c r="AA175" s="42"/>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2"/>
      <c r="AA176" s="42"/>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2"/>
      <c r="AA177" s="42"/>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2"/>
      <c r="AA178" s="42"/>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2"/>
      <c r="AA179" s="42"/>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2"/>
      <c r="AA180" s="42"/>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2"/>
      <c r="AA181" s="42"/>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2"/>
      <c r="AA182" s="42"/>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2"/>
      <c r="AA183" s="42"/>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2"/>
      <c r="AA184" s="42"/>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2"/>
      <c r="AA185" s="42"/>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2"/>
      <c r="AA186" s="42"/>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2"/>
      <c r="AA187" s="42"/>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2"/>
      <c r="AA188" s="42"/>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2"/>
      <c r="AA189" s="42"/>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2"/>
      <c r="AA190" s="42"/>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2"/>
      <c r="AA191" s="42"/>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2"/>
      <c r="AA192" s="42"/>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2"/>
      <c r="AA193" s="42"/>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2"/>
      <c r="AA194" s="42"/>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2"/>
      <c r="AA195" s="42"/>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2"/>
      <c r="AA196" s="42"/>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2"/>
      <c r="AA197" s="42"/>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2"/>
      <c r="AA198" s="42"/>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2"/>
      <c r="AA199" s="42"/>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2"/>
      <c r="AA200" s="42"/>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2"/>
      <c r="AA201" s="42"/>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2"/>
      <c r="AA202" s="42"/>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2"/>
      <c r="AA203" s="42"/>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2"/>
      <c r="AA204" s="42"/>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2"/>
      <c r="AA205" s="42"/>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2"/>
      <c r="AA206" s="42"/>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2"/>
      <c r="AA207" s="42"/>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2"/>
      <c r="AA208" s="42"/>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2"/>
      <c r="AA209" s="42"/>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2"/>
      <c r="AA210" s="42"/>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2"/>
      <c r="AA211" s="42"/>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2"/>
      <c r="AA212" s="42"/>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2"/>
      <c r="AA213" s="42"/>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2"/>
      <c r="AA214" s="42"/>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2"/>
      <c r="AA215" s="42"/>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2"/>
      <c r="AA216" s="42"/>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2"/>
      <c r="AA217" s="42"/>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2"/>
      <c r="AA218" s="42"/>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2"/>
      <c r="AA219" s="42"/>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2"/>
      <c r="AA220" s="42"/>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2"/>
      <c r="AA221" s="42"/>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2"/>
      <c r="AA222" s="42"/>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2"/>
      <c r="AA223" s="42"/>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2"/>
      <c r="AA224" s="42"/>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2"/>
      <c r="AA225" s="42"/>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2"/>
      <c r="AA226" s="42"/>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2"/>
      <c r="AA227" s="42"/>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2"/>
      <c r="AA228" s="42"/>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2"/>
      <c r="AA229" s="42"/>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2"/>
      <c r="AA230" s="42"/>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2"/>
      <c r="AA231" s="42"/>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2"/>
      <c r="AA232" s="42"/>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2"/>
      <c r="AA233" s="42"/>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2"/>
      <c r="AA234" s="42"/>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2"/>
      <c r="AA235" s="42"/>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2"/>
      <c r="AA236" s="42"/>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2"/>
      <c r="AA237" s="42"/>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2"/>
      <c r="AA238" s="42"/>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2"/>
      <c r="AA239" s="42"/>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2"/>
      <c r="AA240" s="42"/>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2"/>
      <c r="AA241" s="42"/>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2"/>
      <c r="AA242" s="42"/>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2"/>
      <c r="AA243" s="42"/>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2"/>
      <c r="AA244" s="42"/>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2"/>
      <c r="AA245" s="42"/>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2"/>
      <c r="AA246" s="42"/>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2"/>
      <c r="AA247" s="42"/>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2"/>
      <c r="AA248" s="42"/>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2"/>
      <c r="AA249" s="42"/>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2"/>
      <c r="AA250" s="42"/>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2"/>
      <c r="AA251" s="42"/>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2"/>
      <c r="AA252" s="42"/>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2"/>
      <c r="AA253" s="42"/>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2"/>
      <c r="AA254" s="42"/>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2"/>
      <c r="AA255" s="42"/>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2"/>
      <c r="AA256" s="42"/>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2"/>
      <c r="AA257" s="42"/>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2"/>
      <c r="AA258" s="42"/>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2"/>
      <c r="AA259" s="42"/>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2"/>
      <c r="AA260" s="42"/>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2"/>
      <c r="AA261" s="42"/>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2"/>
      <c r="AA262" s="42"/>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2"/>
      <c r="AA263" s="42"/>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2"/>
      <c r="AA264" s="42"/>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2"/>
      <c r="AA265" s="42"/>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2"/>
      <c r="AA266" s="42"/>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2"/>
      <c r="AA267" s="42"/>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2"/>
      <c r="AA268" s="42"/>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2"/>
      <c r="AA269" s="42"/>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2"/>
      <c r="AA270" s="42"/>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2"/>
      <c r="AA271" s="42"/>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2"/>
      <c r="AA272" s="42"/>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2"/>
      <c r="AA273" s="42"/>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2"/>
      <c r="AA274" s="42"/>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2"/>
      <c r="AA275" s="42"/>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2"/>
      <c r="AA276" s="42"/>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2"/>
      <c r="AA277" s="42"/>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2"/>
      <c r="AA278" s="42"/>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2"/>
      <c r="AA279" s="42"/>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2"/>
      <c r="AA280" s="42"/>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2"/>
      <c r="AA281" s="42"/>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2"/>
      <c r="AA282" s="42"/>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2"/>
      <c r="AA283" s="42"/>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2"/>
      <c r="AA284" s="42"/>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2"/>
      <c r="AA285" s="42"/>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2"/>
      <c r="AA286" s="42"/>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2"/>
      <c r="AA287" s="42"/>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2"/>
      <c r="AA288" s="42"/>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2"/>
      <c r="AA289" s="42"/>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2"/>
      <c r="AA290" s="42"/>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2"/>
      <c r="AA291" s="42"/>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2"/>
      <c r="AA292" s="42"/>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2"/>
      <c r="AA293" s="42"/>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2"/>
      <c r="AA294" s="42"/>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2"/>
      <c r="AA295" s="42"/>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2"/>
      <c r="AA296" s="42"/>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2"/>
      <c r="AA297" s="42"/>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2"/>
      <c r="AA298" s="42"/>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2"/>
      <c r="AA299" s="42"/>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2"/>
      <c r="AA300" s="42"/>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2"/>
      <c r="AA301" s="42"/>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2"/>
      <c r="AA302" s="42"/>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2"/>
      <c r="AA303" s="42"/>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2"/>
      <c r="AA304" s="42"/>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2"/>
      <c r="AA305" s="42"/>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2"/>
      <c r="AA306" s="42"/>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2"/>
      <c r="AA307" s="42"/>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2"/>
      <c r="AA308" s="42"/>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2"/>
      <c r="AA309" s="42"/>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2"/>
      <c r="AA310" s="42"/>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2"/>
      <c r="AA311" s="42"/>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2"/>
      <c r="AA312" s="42"/>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2"/>
      <c r="AA313" s="42"/>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2"/>
      <c r="AA314" s="42"/>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2"/>
      <c r="AA315" s="42"/>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2"/>
      <c r="AA316" s="42"/>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2"/>
      <c r="AA317" s="42"/>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2"/>
      <c r="AA318" s="42"/>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2"/>
      <c r="AA319" s="42"/>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2"/>
      <c r="AA320" s="42"/>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2"/>
      <c r="AA321" s="42"/>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2"/>
      <c r="AA322" s="42"/>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2"/>
      <c r="AA323" s="42"/>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2"/>
      <c r="AA324" s="42"/>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2"/>
      <c r="AA325" s="42"/>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2"/>
      <c r="AA326" s="42"/>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2"/>
      <c r="AA327" s="42"/>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2"/>
      <c r="AA328" s="42"/>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2"/>
      <c r="AA329" s="42"/>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2"/>
      <c r="AA330" s="42"/>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2"/>
      <c r="AA331" s="42"/>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2"/>
      <c r="AA332" s="42"/>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2"/>
      <c r="AA333" s="42"/>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2"/>
      <c r="AA334" s="42"/>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2"/>
      <c r="AA335" s="42"/>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2"/>
      <c r="AA336" s="42"/>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2"/>
      <c r="AA337" s="42"/>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2"/>
      <c r="AA338" s="42"/>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2"/>
      <c r="AA339" s="42"/>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2"/>
      <c r="AA340" s="42"/>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2"/>
      <c r="AA341" s="42"/>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2"/>
      <c r="AA342" s="42"/>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2"/>
      <c r="AA343" s="42"/>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2"/>
      <c r="AA344" s="42"/>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2"/>
      <c r="AA345" s="42"/>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2"/>
      <c r="AA346" s="42"/>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2"/>
      <c r="AA347" s="42"/>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2"/>
      <c r="AA348" s="42"/>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2"/>
      <c r="AA349" s="42"/>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2"/>
      <c r="AA350" s="42"/>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2"/>
      <c r="AA351" s="42"/>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2"/>
      <c r="AA352" s="42"/>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2"/>
      <c r="AA353" s="42"/>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2"/>
      <c r="AA354" s="42"/>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2"/>
      <c r="AA355" s="42"/>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2"/>
      <c r="AA356" s="42"/>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2"/>
      <c r="AA357" s="42"/>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2"/>
      <c r="AA358" s="42"/>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2"/>
      <c r="AA359" s="42"/>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2"/>
      <c r="AA360" s="42"/>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2"/>
      <c r="AA361" s="42"/>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2"/>
      <c r="AA362" s="42"/>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2"/>
      <c r="AA363" s="42"/>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2"/>
      <c r="AA364" s="42"/>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2"/>
      <c r="AA365" s="42"/>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2"/>
      <c r="AA366" s="42"/>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2"/>
      <c r="AA367" s="42"/>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2"/>
      <c r="AA368" s="42"/>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2"/>
      <c r="AA369" s="42"/>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2"/>
      <c r="AA370" s="42"/>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2"/>
      <c r="AA371" s="42"/>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2"/>
      <c r="AA372" s="42"/>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2"/>
      <c r="AA373" s="42"/>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2"/>
      <c r="AA374" s="42"/>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2"/>
      <c r="AA375" s="42"/>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2"/>
      <c r="AA376" s="42"/>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2"/>
      <c r="AA377" s="42"/>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2"/>
      <c r="AA378" s="42"/>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2"/>
      <c r="AA379" s="42"/>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2"/>
      <c r="AA380" s="42"/>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2"/>
      <c r="AA381" s="42"/>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2"/>
      <c r="AA382" s="42"/>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2"/>
      <c r="AA383" s="42"/>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2"/>
      <c r="AA384" s="42"/>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2"/>
      <c r="AA385" s="42"/>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2"/>
      <c r="AA386" s="42"/>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2"/>
      <c r="AA387" s="42"/>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2"/>
      <c r="AA388" s="42"/>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2"/>
      <c r="AA389" s="42"/>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2"/>
      <c r="AA390" s="42"/>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2"/>
      <c r="AA391" s="42"/>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2"/>
      <c r="AA392" s="42"/>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2"/>
      <c r="AA393" s="42"/>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2"/>
      <c r="AA394" s="42"/>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2"/>
      <c r="AA395" s="42"/>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2"/>
      <c r="AA396" s="42"/>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2"/>
      <c r="AA397" s="42"/>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2"/>
      <c r="AA398" s="42"/>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2"/>
      <c r="AA399" s="42"/>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2"/>
      <c r="AA400" s="42"/>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2"/>
      <c r="AA401" s="42"/>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2"/>
      <c r="AA402" s="42"/>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2"/>
      <c r="AA403" s="42"/>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2"/>
      <c r="AA404" s="42"/>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2"/>
      <c r="AA405" s="42"/>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2"/>
      <c r="AA406" s="42"/>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2"/>
      <c r="AA407" s="42"/>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2"/>
      <c r="AA408" s="42"/>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2"/>
      <c r="AA409" s="42"/>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2"/>
      <c r="AA410" s="42"/>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2"/>
      <c r="AA411" s="42"/>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2"/>
      <c r="AA412" s="42"/>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2"/>
      <c r="AA413" s="42"/>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2"/>
      <c r="AA414" s="42"/>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2"/>
      <c r="AA415" s="42"/>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2"/>
      <c r="AA416" s="42"/>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2"/>
      <c r="AA417" s="42"/>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2"/>
      <c r="AA418" s="42"/>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2"/>
      <c r="AA419" s="42"/>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2"/>
      <c r="AA420" s="42"/>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2"/>
      <c r="AA421" s="42"/>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2"/>
      <c r="AA422" s="42"/>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2"/>
      <c r="AA423" s="42"/>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2"/>
      <c r="AA424" s="42"/>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2"/>
      <c r="AA425" s="42"/>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2"/>
      <c r="AA426" s="42"/>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2"/>
      <c r="AA427" s="42"/>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2"/>
      <c r="AA428" s="42"/>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2"/>
      <c r="AA429" s="42"/>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2"/>
      <c r="AA430" s="42"/>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2"/>
      <c r="AA431" s="42"/>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2"/>
      <c r="AA432" s="42"/>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2"/>
      <c r="AA433" s="42"/>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2"/>
      <c r="AA434" s="42"/>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2"/>
      <c r="AA435" s="42"/>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2"/>
      <c r="AA436" s="42"/>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2"/>
      <c r="AA437" s="42"/>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2"/>
      <c r="AA438" s="42"/>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2"/>
      <c r="AA439" s="42"/>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2"/>
      <c r="AA440" s="42"/>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2"/>
      <c r="AA441" s="42"/>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2"/>
      <c r="AA442" s="42"/>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2"/>
      <c r="AA443" s="42"/>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2"/>
      <c r="AA444" s="42"/>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2"/>
      <c r="AA445" s="42"/>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2"/>
      <c r="AA446" s="42"/>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2"/>
      <c r="AA447" s="42"/>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2"/>
      <c r="AA448" s="42"/>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2"/>
      <c r="AA449" s="42"/>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2"/>
      <c r="AA450" s="42"/>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2"/>
      <c r="AA451" s="42"/>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2"/>
      <c r="AA452" s="42"/>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2"/>
      <c r="AA453" s="42"/>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2"/>
      <c r="AA454" s="42"/>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2"/>
      <c r="AA455" s="42"/>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2"/>
      <c r="AA456" s="42"/>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2"/>
      <c r="AA457" s="42"/>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2"/>
      <c r="AA458" s="42"/>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2"/>
      <c r="AA459" s="42"/>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2"/>
      <c r="AA460" s="42"/>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2"/>
      <c r="AA461" s="42"/>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2"/>
      <c r="AA462" s="42"/>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2"/>
      <c r="AA463" s="42"/>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2"/>
      <c r="AA464" s="42"/>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2"/>
      <c r="AA465" s="42"/>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2"/>
      <c r="AA466" s="42"/>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2"/>
      <c r="AA467" s="42"/>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2"/>
      <c r="AA468" s="42"/>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2"/>
      <c r="AA469" s="42"/>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2"/>
      <c r="AA470" s="42"/>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2"/>
      <c r="AA471" s="42"/>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2"/>
      <c r="AA472" s="42"/>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2"/>
      <c r="AA473" s="42"/>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2"/>
      <c r="AA474" s="42"/>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2"/>
      <c r="AA475" s="42"/>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2"/>
      <c r="AA476" s="42"/>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2"/>
      <c r="AA477" s="42"/>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2"/>
      <c r="AA478" s="42"/>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2"/>
      <c r="AA479" s="42"/>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2"/>
      <c r="AA480" s="42"/>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2"/>
      <c r="AA481" s="42"/>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2"/>
      <c r="AA482" s="42"/>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2"/>
      <c r="AA483" s="42"/>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2"/>
      <c r="AA484" s="42"/>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2"/>
      <c r="AA485" s="42"/>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2"/>
      <c r="AA486" s="42"/>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2"/>
      <c r="AA487" s="42"/>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2"/>
      <c r="AA488" s="42"/>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2"/>
      <c r="AA489" s="42"/>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2"/>
      <c r="AA490" s="42"/>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2"/>
      <c r="AA491" s="42"/>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2"/>
      <c r="AA492" s="42"/>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2"/>
      <c r="AA493" s="42"/>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2"/>
      <c r="AA494" s="42"/>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2"/>
      <c r="AA495" s="42"/>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2"/>
      <c r="AA496" s="42"/>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2"/>
      <c r="AA497" s="42"/>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2"/>
      <c r="AA498" s="42"/>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2"/>
      <c r="AA499" s="42"/>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2"/>
      <c r="AA500" s="42"/>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2"/>
      <c r="AA501" s="42"/>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2"/>
      <c r="AA502" s="42"/>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2"/>
      <c r="AA503" s="42"/>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2"/>
      <c r="AA504" s="42"/>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2"/>
      <c r="AA505" s="42"/>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2"/>
      <c r="AA506" s="42"/>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2"/>
      <c r="AA507" s="42"/>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2"/>
      <c r="AA508" s="42"/>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2"/>
      <c r="AA509" s="42"/>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2"/>
      <c r="AA510" s="42"/>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2"/>
      <c r="AA511" s="42"/>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2"/>
      <c r="AA512" s="42"/>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2"/>
      <c r="AA513" s="42"/>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2"/>
      <c r="AA514" s="42"/>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2"/>
      <c r="AA515" s="42"/>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2"/>
      <c r="AA516" s="42"/>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2"/>
      <c r="AA517" s="42"/>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2"/>
      <c r="AA518" s="42"/>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2"/>
      <c r="AA519" s="42"/>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2"/>
      <c r="AA520" s="42"/>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2"/>
      <c r="AA521" s="42"/>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2"/>
      <c r="AA522" s="42"/>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2"/>
      <c r="AA523" s="42"/>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2"/>
      <c r="AA524" s="42"/>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2"/>
      <c r="AA525" s="42"/>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2"/>
      <c r="AA526" s="42"/>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2"/>
      <c r="AA527" s="42"/>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2"/>
      <c r="AA528" s="42"/>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2"/>
      <c r="AA529" s="42"/>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2"/>
      <c r="AA530" s="42"/>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2"/>
      <c r="AA531" s="42"/>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2"/>
      <c r="AA532" s="42"/>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2"/>
      <c r="AA533" s="42"/>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2"/>
      <c r="AA534" s="42"/>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2"/>
      <c r="AA535" s="42"/>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2"/>
      <c r="AA536" s="42"/>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2"/>
      <c r="AA537" s="42"/>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2"/>
      <c r="AA538" s="42"/>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2"/>
      <c r="AA539" s="42"/>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2"/>
      <c r="AA540" s="42"/>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2"/>
      <c r="AA541" s="42"/>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2"/>
      <c r="AA542" s="42"/>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2"/>
      <c r="AA543" s="42"/>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2"/>
      <c r="AA544" s="42"/>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2"/>
      <c r="AA545" s="42"/>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2"/>
      <c r="AA546" s="42"/>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2"/>
      <c r="AA547" s="42"/>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2"/>
      <c r="AA548" s="42"/>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2"/>
      <c r="AA549" s="42"/>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2"/>
      <c r="AA550" s="42"/>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2"/>
      <c r="AA551" s="42"/>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2"/>
      <c r="AA552" s="42"/>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2"/>
      <c r="AA553" s="42"/>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2"/>
      <c r="AA554" s="42"/>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2"/>
      <c r="AA555" s="42"/>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2"/>
      <c r="AA556" s="42"/>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2"/>
      <c r="AA557" s="42"/>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2"/>
      <c r="AA558" s="42"/>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2"/>
      <c r="AA559" s="42"/>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2"/>
      <c r="AA560" s="42"/>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2"/>
      <c r="AA561" s="42"/>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2"/>
      <c r="AA562" s="42"/>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2"/>
      <c r="AA563" s="42"/>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2"/>
      <c r="AA564" s="42"/>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2"/>
      <c r="AA565" s="42"/>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2"/>
      <c r="AA566" s="42"/>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2"/>
      <c r="AA567" s="42"/>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2"/>
      <c r="AA568" s="42"/>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2"/>
      <c r="AA569" s="42"/>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2"/>
      <c r="AA570" s="42"/>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2"/>
      <c r="AA571" s="42"/>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2"/>
      <c r="AA572" s="42"/>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2"/>
      <c r="AA573" s="42"/>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2"/>
      <c r="AA574" s="42"/>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2"/>
      <c r="AA575" s="42"/>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2"/>
      <c r="AA576" s="42"/>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2"/>
      <c r="AA577" s="42"/>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2"/>
      <c r="AA578" s="42"/>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2"/>
      <c r="AA579" s="42"/>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2"/>
      <c r="AA580" s="42"/>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2"/>
      <c r="AA581" s="42"/>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2"/>
      <c r="AA582" s="42"/>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2"/>
      <c r="AA583" s="42"/>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2"/>
      <c r="AA584" s="42"/>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2"/>
      <c r="AA585" s="42"/>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2"/>
      <c r="AA586" s="42"/>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2"/>
      <c r="AA587" s="42"/>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2"/>
      <c r="AA588" s="42"/>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2"/>
      <c r="AA589" s="42"/>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2"/>
      <c r="AA590" s="42"/>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2"/>
      <c r="AA591" s="42"/>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2"/>
      <c r="AA592" s="42"/>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2"/>
      <c r="AA593" s="42"/>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2"/>
      <c r="AA594" s="42"/>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2"/>
      <c r="AA595" s="42"/>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2"/>
      <c r="AA596" s="42"/>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2"/>
      <c r="AA597" s="42"/>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2"/>
      <c r="AA598" s="42"/>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2"/>
      <c r="AA599" s="42"/>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2"/>
      <c r="AA600" s="42"/>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2"/>
      <c r="AA601" s="42"/>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2"/>
      <c r="AA602" s="42"/>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2"/>
      <c r="AA603" s="42"/>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2"/>
      <c r="AA604" s="42"/>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2"/>
      <c r="AA605" s="42"/>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2"/>
      <c r="AA606" s="42"/>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2"/>
      <c r="AA607" s="42"/>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2"/>
      <c r="AA608" s="42"/>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2"/>
      <c r="AA609" s="42"/>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2"/>
      <c r="AA610" s="42"/>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2"/>
      <c r="AA611" s="42"/>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2"/>
      <c r="AA612" s="42"/>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2"/>
      <c r="AA613" s="42"/>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2"/>
      <c r="AA614" s="42"/>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2"/>
      <c r="AA615" s="42"/>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2"/>
      <c r="AA616" s="42"/>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2"/>
      <c r="AA617" s="42"/>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2"/>
      <c r="AA618" s="42"/>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2"/>
      <c r="AA619" s="42"/>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2"/>
      <c r="AA620" s="42"/>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2"/>
      <c r="AA621" s="42"/>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2"/>
      <c r="AA622" s="42"/>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2"/>
      <c r="AA623" s="42"/>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2"/>
      <c r="AA624" s="42"/>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2"/>
      <c r="AA625" s="42"/>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2"/>
      <c r="AA626" s="42"/>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2"/>
      <c r="AA627" s="42"/>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2"/>
      <c r="AA628" s="42"/>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2"/>
      <c r="AA629" s="42"/>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2"/>
      <c r="AA630" s="42"/>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2"/>
      <c r="AA631" s="42"/>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2"/>
      <c r="AA632" s="42"/>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2"/>
      <c r="AA633" s="42"/>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2"/>
      <c r="AA634" s="42"/>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2"/>
      <c r="AA635" s="42"/>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2"/>
      <c r="AA636" s="42"/>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2"/>
      <c r="AA637" s="42"/>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2"/>
      <c r="AA638" s="42"/>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2"/>
      <c r="AA639" s="42"/>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2"/>
      <c r="AA640" s="42"/>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2"/>
      <c r="AA641" s="42"/>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2"/>
      <c r="AA642" s="42"/>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2"/>
      <c r="AA643" s="42"/>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2"/>
      <c r="AA644" s="42"/>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2"/>
      <c r="AA645" s="42"/>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2"/>
      <c r="AA646" s="42"/>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2"/>
      <c r="AA647" s="42"/>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2"/>
      <c r="AA648" s="42"/>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2"/>
      <c r="AA649" s="42"/>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2"/>
      <c r="AA650" s="42"/>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2"/>
      <c r="AA651" s="42"/>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2"/>
      <c r="AA652" s="42"/>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2"/>
      <c r="AA653" s="42"/>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2"/>
      <c r="AA654" s="42"/>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2"/>
      <c r="AA655" s="42"/>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2"/>
      <c r="AA656" s="42"/>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2"/>
      <c r="AA657" s="42"/>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2"/>
      <c r="AA658" s="42"/>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2"/>
      <c r="AA659" s="42"/>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2"/>
      <c r="AA660" s="42"/>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2"/>
      <c r="AA661" s="42"/>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2"/>
      <c r="AA662" s="42"/>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2"/>
      <c r="AA663" s="42"/>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2"/>
      <c r="AA664" s="42"/>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2"/>
      <c r="AA665" s="42"/>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2"/>
      <c r="AA666" s="42"/>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2"/>
      <c r="AA667" s="42"/>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2"/>
      <c r="AA668" s="42"/>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2"/>
      <c r="AA669" s="42"/>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2"/>
      <c r="AA670" s="42"/>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2"/>
      <c r="AA671" s="42"/>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2"/>
      <c r="AA672" s="42"/>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2"/>
      <c r="AA673" s="42"/>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2"/>
      <c r="AA674" s="42"/>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2"/>
      <c r="AA675" s="42"/>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2"/>
      <c r="AA676" s="42"/>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2"/>
      <c r="AA677" s="42"/>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2"/>
      <c r="AA678" s="42"/>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2"/>
      <c r="AA679" s="42"/>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2"/>
      <c r="AA680" s="42"/>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2"/>
      <c r="AA681" s="42"/>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2"/>
      <c r="AA682" s="42"/>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2"/>
      <c r="AA683" s="42"/>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2"/>
      <c r="AA684" s="42"/>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2"/>
      <c r="AA685" s="42"/>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2"/>
      <c r="AA686" s="42"/>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2"/>
      <c r="AA687" s="42"/>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2"/>
      <c r="AA688" s="42"/>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2"/>
      <c r="AA689" s="42"/>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2"/>
      <c r="AA690" s="42"/>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2"/>
      <c r="AA691" s="42"/>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2"/>
      <c r="AA692" s="42"/>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2"/>
      <c r="AA693" s="42"/>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2"/>
      <c r="AA694" s="42"/>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2"/>
      <c r="AA695" s="42"/>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2"/>
      <c r="AA696" s="42"/>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2"/>
      <c r="AA697" s="42"/>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2"/>
      <c r="AA698" s="42"/>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2"/>
      <c r="AA699" s="42"/>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2"/>
      <c r="AA700" s="42"/>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2"/>
      <c r="AA701" s="42"/>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2"/>
      <c r="AA702" s="42"/>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2"/>
      <c r="AA703" s="42"/>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2"/>
      <c r="AA704" s="42"/>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2"/>
      <c r="AA705" s="42"/>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2"/>
      <c r="AA706" s="42"/>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2"/>
      <c r="AA707" s="42"/>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2"/>
      <c r="AA708" s="42"/>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2"/>
      <c r="AA709" s="42"/>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2"/>
      <c r="AA710" s="42"/>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2"/>
      <c r="AA711" s="42"/>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2"/>
      <c r="AA712" s="42"/>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2"/>
      <c r="AA713" s="42"/>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2"/>
      <c r="AA714" s="42"/>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2"/>
      <c r="AA715" s="42"/>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2"/>
      <c r="AA716" s="42"/>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2"/>
      <c r="AA717" s="42"/>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2"/>
      <c r="AA718" s="42"/>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2"/>
      <c r="AA719" s="42"/>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2"/>
      <c r="AA720" s="42"/>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2"/>
      <c r="AA721" s="42"/>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2"/>
      <c r="AA722" s="42"/>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2"/>
      <c r="AA723" s="42"/>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2"/>
      <c r="AA724" s="42"/>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2"/>
      <c r="AA725" s="42"/>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2"/>
      <c r="AA726" s="42"/>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2"/>
      <c r="AA727" s="42"/>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2"/>
      <c r="AA728" s="42"/>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2"/>
      <c r="AA729" s="42"/>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2"/>
      <c r="AA730" s="42"/>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2"/>
      <c r="AA731" s="42"/>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2"/>
      <c r="AA732" s="42"/>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2"/>
      <c r="AA733" s="42"/>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2"/>
      <c r="AA734" s="42"/>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2"/>
      <c r="AA735" s="42"/>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2"/>
      <c r="AA736" s="42"/>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2"/>
      <c r="AA737" s="42"/>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2"/>
      <c r="AA738" s="42"/>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2"/>
      <c r="AA739" s="42"/>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2"/>
      <c r="AA740" s="42"/>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2"/>
      <c r="AA741" s="42"/>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2"/>
      <c r="AA742" s="42"/>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2"/>
      <c r="AA743" s="42"/>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2"/>
      <c r="AA744" s="42"/>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2"/>
      <c r="AA745" s="42"/>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2"/>
      <c r="AA746" s="42"/>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2"/>
      <c r="AA747" s="42"/>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2"/>
      <c r="AA748" s="42"/>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2"/>
      <c r="AA749" s="42"/>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2"/>
      <c r="AA750" s="42"/>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2"/>
      <c r="AA751" s="42"/>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2"/>
      <c r="AA752" s="42"/>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2"/>
      <c r="AA753" s="42"/>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2"/>
      <c r="AA754" s="42"/>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2"/>
      <c r="AA755" s="42"/>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2"/>
      <c r="AA756" s="42"/>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2"/>
      <c r="AA757" s="42"/>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2"/>
      <c r="AA758" s="42"/>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2"/>
      <c r="AA759" s="42"/>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2"/>
      <c r="AA760" s="42"/>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2"/>
      <c r="AA761" s="42"/>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2"/>
      <c r="AA762" s="42"/>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2"/>
      <c r="AA763" s="42"/>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2"/>
      <c r="AA764" s="42"/>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2"/>
      <c r="AA765" s="42"/>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2"/>
      <c r="AA766" s="42"/>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2"/>
      <c r="AA767" s="42"/>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2"/>
      <c r="AA768" s="42"/>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2"/>
      <c r="AA769" s="42"/>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2"/>
      <c r="AA770" s="42"/>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2"/>
      <c r="AA771" s="42"/>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2"/>
      <c r="AA772" s="42"/>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2"/>
      <c r="AA773" s="42"/>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2"/>
      <c r="AA774" s="42"/>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2"/>
      <c r="AA775" s="42"/>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2"/>
      <c r="AA776" s="42"/>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2"/>
      <c r="AA777" s="42"/>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2"/>
      <c r="AA778" s="42"/>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2"/>
      <c r="AA779" s="42"/>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2"/>
      <c r="AA780" s="42"/>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2"/>
      <c r="AA781" s="42"/>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2"/>
      <c r="AA782" s="42"/>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2"/>
      <c r="AA783" s="42"/>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2"/>
      <c r="AA784" s="42"/>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2"/>
      <c r="AA785" s="42"/>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2"/>
      <c r="AA786" s="42"/>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2"/>
      <c r="AA787" s="42"/>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2"/>
      <c r="AA788" s="42"/>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2"/>
      <c r="AA789" s="42"/>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2"/>
      <c r="AA790" s="42"/>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2"/>
      <c r="AA791" s="42"/>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2"/>
      <c r="AA792" s="42"/>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2"/>
      <c r="AA793" s="42"/>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2"/>
      <c r="AA794" s="42"/>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2"/>
      <c r="AA795" s="42"/>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2"/>
      <c r="AA796" s="42"/>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2"/>
      <c r="AA797" s="42"/>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2"/>
      <c r="AA798" s="42"/>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2"/>
      <c r="AA799" s="42"/>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2"/>
      <c r="AA800" s="42"/>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2"/>
      <c r="AA801" s="42"/>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2"/>
      <c r="AA802" s="42"/>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2"/>
      <c r="AA803" s="42"/>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2"/>
      <c r="AA804" s="42"/>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2"/>
      <c r="AA805" s="42"/>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2"/>
      <c r="AA806" s="42"/>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2"/>
      <c r="AA807" s="42"/>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2"/>
      <c r="AA808" s="42"/>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2"/>
      <c r="AA809" s="42"/>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2"/>
      <c r="AA810" s="42"/>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2"/>
      <c r="AA811" s="42"/>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2"/>
      <c r="AA812" s="42"/>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2"/>
      <c r="AA813" s="42"/>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2"/>
      <c r="AA814" s="42"/>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2"/>
      <c r="AA815" s="42"/>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2"/>
      <c r="AA816" s="42"/>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2"/>
      <c r="AA817" s="42"/>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2"/>
      <c r="AA818" s="42"/>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2"/>
      <c r="AA819" s="42"/>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2"/>
      <c r="AA820" s="42"/>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2"/>
      <c r="AA821" s="42"/>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2"/>
      <c r="AA822" s="42"/>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2"/>
      <c r="AA823" s="42"/>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2"/>
      <c r="AA824" s="42"/>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2"/>
      <c r="AA825" s="42"/>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2"/>
      <c r="AA826" s="42"/>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2"/>
      <c r="AA827" s="42"/>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2"/>
      <c r="AA828" s="42"/>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2"/>
      <c r="AA829" s="42"/>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2"/>
      <c r="AA830" s="42"/>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2"/>
      <c r="AA831" s="42"/>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2"/>
      <c r="AA832" s="42"/>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2"/>
      <c r="AA833" s="42"/>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2"/>
      <c r="AA834" s="42"/>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2"/>
      <c r="AA835" s="42"/>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2"/>
      <c r="AA836" s="42"/>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2"/>
      <c r="AA837" s="42"/>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2"/>
      <c r="AA838" s="42"/>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2"/>
      <c r="AA839" s="42"/>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2"/>
      <c r="AA840" s="42"/>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2"/>
      <c r="AA841" s="42"/>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2"/>
      <c r="AA842" s="42"/>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2"/>
      <c r="AA843" s="42"/>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2"/>
      <c r="AA844" s="42"/>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2"/>
      <c r="AA845" s="42"/>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2"/>
      <c r="AA846" s="42"/>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2"/>
      <c r="AA847" s="42"/>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2"/>
      <c r="AA848" s="42"/>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2"/>
      <c r="AA849" s="42"/>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2"/>
      <c r="AA850" s="42"/>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2"/>
      <c r="AA851" s="42"/>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2"/>
      <c r="AA852" s="42"/>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2"/>
      <c r="AA853" s="42"/>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2"/>
      <c r="AA854" s="42"/>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2"/>
      <c r="AA855" s="42"/>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2"/>
      <c r="AA856" s="42"/>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2"/>
      <c r="AA857" s="42"/>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2"/>
      <c r="AA858" s="42"/>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2"/>
      <c r="AA859" s="42"/>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2"/>
      <c r="AA860" s="42"/>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2"/>
      <c r="AA861" s="42"/>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2"/>
      <c r="AA862" s="42"/>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2"/>
      <c r="AA863" s="42"/>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2"/>
      <c r="AA864" s="42"/>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2"/>
      <c r="AA865" s="42"/>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2"/>
      <c r="AA866" s="42"/>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2"/>
      <c r="AA867" s="42"/>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2"/>
      <c r="AA868" s="42"/>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2"/>
      <c r="AA869" s="42"/>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2"/>
      <c r="AA870" s="42"/>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2"/>
      <c r="AA871" s="42"/>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2"/>
      <c r="AA872" s="42"/>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2"/>
      <c r="AA873" s="42"/>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2"/>
      <c r="AA874" s="42"/>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2"/>
      <c r="AA875" s="42"/>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2"/>
      <c r="AA876" s="42"/>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2"/>
      <c r="AA877" s="42"/>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2"/>
      <c r="AA878" s="42"/>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2"/>
      <c r="AA879" s="42"/>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2"/>
      <c r="AA880" s="42"/>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2"/>
      <c r="AA881" s="42"/>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2"/>
      <c r="AA882" s="42"/>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2"/>
      <c r="AA883" s="42"/>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2"/>
      <c r="AA884" s="42"/>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2"/>
      <c r="AA885" s="42"/>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2"/>
      <c r="AA886" s="42"/>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2"/>
      <c r="AA887" s="42"/>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2"/>
      <c r="AA888" s="42"/>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2"/>
      <c r="AA889" s="42"/>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2"/>
      <c r="AA890" s="42"/>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2"/>
      <c r="AA891" s="42"/>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2"/>
      <c r="AA892" s="42"/>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2"/>
      <c r="AA893" s="42"/>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2"/>
      <c r="AA894" s="42"/>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2"/>
      <c r="AA895" s="42"/>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2"/>
      <c r="AA896" s="42"/>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2"/>
      <c r="AA897" s="42"/>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2"/>
      <c r="AA898" s="42"/>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2"/>
      <c r="AA899" s="42"/>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2"/>
      <c r="AA900" s="42"/>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2"/>
      <c r="AA901" s="42"/>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2"/>
      <c r="AA902" s="42"/>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2"/>
      <c r="AA903" s="42"/>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2"/>
      <c r="AA904" s="42"/>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2"/>
      <c r="AA905" s="42"/>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2"/>
      <c r="AA906" s="42"/>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2"/>
      <c r="AA907" s="42"/>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2"/>
      <c r="AA908" s="42"/>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2"/>
      <c r="AA909" s="42"/>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2"/>
      <c r="AA910" s="42"/>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2"/>
      <c r="AA911" s="42"/>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2"/>
      <c r="AA912" s="42"/>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2"/>
      <c r="AA913" s="42"/>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2"/>
      <c r="AA914" s="42"/>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2"/>
      <c r="AA915" s="42"/>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2"/>
      <c r="AA916" s="42"/>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2"/>
      <c r="AA917" s="42"/>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2"/>
      <c r="AA918" s="42"/>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2"/>
      <c r="AA919" s="42"/>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2"/>
      <c r="AA920" s="42"/>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2"/>
      <c r="AA921" s="42"/>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2"/>
      <c r="AA922" s="42"/>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2"/>
      <c r="AA923" s="42"/>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2"/>
      <c r="AA924" s="42"/>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2"/>
      <c r="AA925" s="42"/>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2"/>
      <c r="AA926" s="42"/>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2"/>
      <c r="AA927" s="42"/>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2"/>
      <c r="AA928" s="42"/>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2"/>
      <c r="AA929" s="42"/>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2"/>
      <c r="AA930" s="42"/>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2"/>
      <c r="AA931" s="42"/>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2"/>
      <c r="AA932" s="42"/>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2"/>
      <c r="AA933" s="42"/>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2"/>
      <c r="AA934" s="42"/>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2"/>
      <c r="AA935" s="42"/>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2"/>
      <c r="AA936" s="42"/>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2"/>
      <c r="AA937" s="42"/>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2"/>
      <c r="AA938" s="42"/>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2"/>
      <c r="AA939" s="42"/>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2"/>
      <c r="AA940" s="42"/>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2"/>
      <c r="AA941" s="42"/>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2"/>
      <c r="AA942" s="42"/>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2"/>
      <c r="AA943" s="42"/>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2"/>
      <c r="AA944" s="42"/>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2"/>
      <c r="AA945" s="42"/>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2"/>
      <c r="AA946" s="42"/>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2"/>
      <c r="AA947" s="42"/>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2"/>
      <c r="AA948" s="42"/>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2"/>
      <c r="AA949" s="42"/>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2"/>
      <c r="AA950" s="42"/>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2"/>
      <c r="AA951" s="42"/>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2"/>
      <c r="AA952" s="42"/>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2"/>
      <c r="AA953" s="42"/>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2"/>
      <c r="AA954" s="42"/>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2"/>
      <c r="AA955" s="42"/>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2"/>
      <c r="AA956" s="42"/>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2"/>
      <c r="AA957" s="42"/>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2"/>
      <c r="AA958" s="42"/>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2"/>
      <c r="AA959" s="42"/>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2"/>
      <c r="AA960" s="42"/>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2"/>
      <c r="AA961" s="42"/>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2"/>
      <c r="AA962" s="42"/>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2"/>
      <c r="AA963" s="42"/>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2"/>
      <c r="AA964" s="42"/>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2"/>
      <c r="AA965" s="42"/>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2"/>
      <c r="AA966" s="42"/>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2"/>
      <c r="AA967" s="42"/>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2"/>
      <c r="AA968" s="42"/>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2"/>
      <c r="AA969" s="42"/>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2"/>
      <c r="AA970" s="42"/>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2"/>
      <c r="AA971" s="42"/>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2"/>
      <c r="AA972" s="42"/>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2"/>
      <c r="AA973" s="42"/>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2"/>
      <c r="AA974" s="42"/>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2"/>
      <c r="AA975" s="42"/>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2"/>
      <c r="AA976" s="42"/>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2"/>
      <c r="AA977" s="42"/>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2"/>
      <c r="AA978" s="42"/>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2"/>
      <c r="AA979" s="42"/>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2"/>
      <c r="AA980" s="42"/>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2"/>
      <c r="AA981" s="42"/>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2"/>
      <c r="AA982" s="42"/>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2"/>
      <c r="AA983" s="42"/>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2"/>
      <c r="AA984" s="42"/>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2"/>
      <c r="AA985" s="42"/>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2"/>
      <c r="AA986" s="42"/>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2"/>
      <c r="AA987" s="42"/>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2"/>
      <c r="AA988" s="42"/>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2"/>
      <c r="AA989" s="42"/>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2"/>
      <c r="AA990" s="42"/>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2"/>
      <c r="AA991" s="42"/>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2"/>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2"/>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2"/>
      <c r="AA994" s="42"/>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2"/>
      <c r="AA995" s="42"/>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2"/>
      <c r="AA996" s="42"/>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2"/>
      <c r="AA997" s="42"/>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2"/>
      <c r="AA998" s="42"/>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2"/>
      <c r="AA999" s="42"/>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2"/>
      <c r="AA1000" s="42"/>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2"/>
      <c r="AA1001" s="42"/>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2"/>
      <c r="AA1002" s="42"/>
    </row>
  </sheetData>
  <mergeCells count="3">
    <mergeCell ref="I1:K1"/>
    <mergeCell ref="I9:J9"/>
    <mergeCell ref="K9:L9"/>
  </mergeCells>
  <conditionalFormatting sqref="J11">
    <cfRule type="notContainsBlanks" dxfId="0" priority="1">
      <formula>LEN(TRIM(J11))&gt;0</formula>
    </cfRule>
  </conditionalFormatting>
  <drawing r:id="rId1"/>
</worksheet>
</file>