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OneDrive\Documents\Excel files\Medical\"/>
    </mc:Choice>
  </mc:AlternateContent>
  <xr:revisionPtr revIDLastSave="0" documentId="8_{3AF53DEE-0F23-45D9-9753-B9383097E0B4}" xr6:coauthVersionLast="47" xr6:coauthVersionMax="47" xr10:uidLastSave="{00000000-0000-0000-0000-000000000000}"/>
  <bookViews>
    <workbookView xWindow="-30" yWindow="0" windowWidth="25200" windowHeight="15150" xr2:uid="{372909D5-DA27-43F0-986A-44456DD78F59}"/>
  </bookViews>
  <sheets>
    <sheet name="Stelo Blood Glucose Monitor Rec" sheetId="1" r:id="rId1"/>
    <sheet name="Glucose Metabolism Influenc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J70" i="1" l="1"/>
  <c r="EI70" i="1"/>
  <c r="EH70" i="1"/>
  <c r="EG70" i="1"/>
  <c r="EF70" i="1"/>
  <c r="EE70" i="1"/>
  <c r="CJ234" i="1"/>
  <c r="CI234" i="1"/>
  <c r="CH234" i="1"/>
  <c r="CG234" i="1"/>
  <c r="CF234" i="1"/>
  <c r="CE234" i="1"/>
  <c r="CD234" i="1"/>
  <c r="CC234" i="1"/>
  <c r="CJ230" i="1"/>
  <c r="CI230" i="1"/>
  <c r="CH230" i="1"/>
  <c r="CG230" i="1"/>
  <c r="CF230" i="1"/>
  <c r="CE230" i="1"/>
  <c r="CD230" i="1"/>
  <c r="CC230" i="1"/>
  <c r="G18546" i="1"/>
  <c r="G18461" i="1"/>
  <c r="G18372" i="1"/>
  <c r="G18281" i="1"/>
  <c r="G18727" i="1"/>
  <c r="F18727" i="1"/>
  <c r="F18728" i="1" s="1"/>
  <c r="F18729" i="1" s="1"/>
  <c r="E18727" i="1"/>
  <c r="E18728" i="1" s="1"/>
  <c r="E18729" i="1" s="1"/>
  <c r="D18727" i="1"/>
  <c r="D18728" i="1" s="1"/>
  <c r="D18729" i="1" s="1"/>
  <c r="G18190" i="1"/>
  <c r="G18099" i="1"/>
  <c r="G18008" i="1"/>
  <c r="G17922" i="1"/>
  <c r="G17830" i="1"/>
  <c r="G17742" i="1"/>
  <c r="G17650" i="1"/>
  <c r="G17560" i="1"/>
  <c r="G18722" i="1"/>
  <c r="G18723" i="1" s="1"/>
  <c r="G18724" i="1" s="1"/>
  <c r="E18722" i="1"/>
  <c r="E18723" i="1" s="1"/>
  <c r="E18724" i="1" s="1"/>
  <c r="D18722" i="1"/>
  <c r="D18723" i="1" s="1"/>
  <c r="D18724" i="1" s="1"/>
  <c r="F18722" i="1"/>
  <c r="F18723" i="1" s="1"/>
  <c r="F18724" i="1" s="1"/>
  <c r="EJ49" i="1"/>
  <c r="EI49" i="1"/>
  <c r="EH49" i="1"/>
  <c r="EG49" i="1"/>
  <c r="EF49" i="1"/>
  <c r="EE49" i="1"/>
  <c r="EJ60" i="1"/>
  <c r="EI60" i="1"/>
  <c r="EH60" i="1"/>
  <c r="EG60" i="1"/>
  <c r="EF60" i="1"/>
  <c r="EE60" i="1"/>
  <c r="CA190" i="1"/>
  <c r="BZ190" i="1"/>
  <c r="BY190" i="1"/>
  <c r="BX190" i="1"/>
  <c r="BW190" i="1"/>
  <c r="BV190" i="1"/>
  <c r="BU190" i="1"/>
  <c r="BT190" i="1"/>
  <c r="G17452" i="1"/>
  <c r="G17385" i="1"/>
  <c r="G17293" i="1"/>
  <c r="G17202" i="1"/>
  <c r="G17114" i="1"/>
  <c r="G17024" i="1"/>
  <c r="G16936" i="1"/>
  <c r="G16848" i="1"/>
  <c r="G16760" i="1"/>
  <c r="G16673" i="1"/>
  <c r="G16572" i="1"/>
  <c r="G16486" i="1"/>
  <c r="G16396" i="1" l="1"/>
  <c r="G16305" i="1"/>
  <c r="G16217" i="1"/>
  <c r="G16129" i="1"/>
  <c r="G15950" i="1"/>
  <c r="G16036" i="1"/>
  <c r="G15861" i="1"/>
  <c r="G15773" i="1"/>
  <c r="G15684" i="1"/>
  <c r="G15595" i="1"/>
  <c r="G15414" i="1"/>
  <c r="G15503" i="1"/>
  <c r="G15324" i="1"/>
  <c r="G15232" i="1"/>
  <c r="G15138" i="1"/>
  <c r="G15046" i="1"/>
  <c r="G14955" i="1"/>
  <c r="G14868" i="1"/>
  <c r="G14778" i="1"/>
  <c r="G14690" i="1"/>
  <c r="G14598" i="1"/>
  <c r="G14509" i="1"/>
  <c r="G14420" i="1"/>
  <c r="G14331" i="1"/>
  <c r="G14245" i="1"/>
  <c r="G14159" i="1"/>
  <c r="G14070" i="1"/>
  <c r="G13978" i="1"/>
  <c r="G13885" i="1"/>
  <c r="G13792" i="1"/>
  <c r="G13704" i="1"/>
  <c r="G13614" i="1"/>
  <c r="G13528" i="1"/>
  <c r="G13436" i="1"/>
  <c r="G13345" i="1"/>
  <c r="G13257" i="1"/>
  <c r="G12907" i="1"/>
  <c r="G12992" i="1"/>
  <c r="G13080" i="1"/>
  <c r="G13170" i="1"/>
  <c r="EA140" i="1" l="1"/>
  <c r="DZ140" i="1"/>
  <c r="DY140" i="1"/>
  <c r="G12813" i="1"/>
  <c r="G12727" i="1"/>
  <c r="G12639" i="1"/>
  <c r="G12549" i="1"/>
  <c r="G12461" i="1"/>
  <c r="G12371" i="1"/>
  <c r="G12196" i="1"/>
  <c r="G12285" i="1"/>
  <c r="G12107" i="1" l="1"/>
  <c r="G12012" i="1"/>
  <c r="G11921" i="1"/>
  <c r="G11831" i="1"/>
  <c r="G11739" i="1"/>
  <c r="G11651" i="1"/>
  <c r="G11560" i="1"/>
  <c r="G11474" i="1"/>
  <c r="G18728" i="1"/>
  <c r="G18729" i="1" s="1"/>
  <c r="G11386" i="1"/>
  <c r="DX140" i="1"/>
  <c r="DW140" i="1"/>
  <c r="DV140" i="1"/>
  <c r="CA194" i="1"/>
  <c r="BZ194" i="1"/>
  <c r="BY194" i="1"/>
  <c r="BX194" i="1"/>
  <c r="BW194" i="1"/>
  <c r="BV194" i="1"/>
  <c r="BU194" i="1"/>
  <c r="BT194" i="1"/>
  <c r="G11298" i="1"/>
  <c r="G11207" i="1"/>
  <c r="G11119" i="1"/>
  <c r="G11027" i="1"/>
  <c r="G10937" i="1"/>
  <c r="G10849" i="1"/>
  <c r="CW19" i="1"/>
  <c r="G10761" i="1"/>
  <c r="G10670" i="1"/>
  <c r="G10578" i="1"/>
  <c r="G10399" i="1"/>
  <c r="G10494" i="1"/>
  <c r="G10308" i="1"/>
  <c r="G10219" i="1"/>
  <c r="DD85" i="1"/>
  <c r="DD87" i="1" s="1"/>
  <c r="DC85" i="1"/>
  <c r="DC87" i="1" s="1"/>
  <c r="DB85" i="1"/>
  <c r="DB87" i="1" s="1"/>
  <c r="G10129" i="1"/>
  <c r="G10025" i="1"/>
  <c r="G9938" i="1"/>
  <c r="G9760" i="1"/>
  <c r="G9848" i="1"/>
  <c r="DC86" i="1"/>
  <c r="DA86" i="1"/>
  <c r="DA88" i="1" s="1"/>
  <c r="CZ86" i="1"/>
  <c r="CZ88" i="1" s="1"/>
  <c r="CY86" i="1"/>
  <c r="CY88" i="1" s="1"/>
  <c r="G9671" i="1"/>
  <c r="G9580" i="1"/>
  <c r="G9495" i="1"/>
  <c r="G9406" i="1"/>
  <c r="G9314" i="1"/>
  <c r="I4292" i="1"/>
  <c r="I3860" i="1"/>
  <c r="I3769" i="1"/>
  <c r="I3682" i="1"/>
  <c r="I3595" i="1"/>
  <c r="I3510" i="1"/>
  <c r="I3421" i="1"/>
  <c r="I3335" i="1"/>
  <c r="I3256" i="1"/>
  <c r="I3179" i="1"/>
  <c r="I3098" i="1"/>
  <c r="I3020" i="1"/>
  <c r="I2947" i="1"/>
  <c r="I2857" i="1"/>
  <c r="I2776" i="1"/>
  <c r="I2691" i="1"/>
  <c r="I2619" i="1"/>
  <c r="I2529" i="1"/>
  <c r="I2450" i="1"/>
  <c r="I2369" i="1"/>
  <c r="I2284" i="1"/>
  <c r="I2208" i="1"/>
  <c r="I2125" i="1"/>
  <c r="I2038" i="1"/>
  <c r="I1949" i="1"/>
  <c r="I1861" i="1"/>
  <c r="I1777" i="1"/>
  <c r="I1682" i="1"/>
  <c r="I1603" i="1"/>
  <c r="I1518" i="1"/>
  <c r="I1435" i="1"/>
  <c r="I1353" i="1"/>
  <c r="I1271" i="1"/>
  <c r="I1193" i="1"/>
  <c r="I1118" i="1"/>
  <c r="I1046" i="1"/>
  <c r="CX19" i="1"/>
  <c r="CV19" i="1"/>
  <c r="I970" i="1"/>
  <c r="I894" i="1"/>
  <c r="I838" i="1"/>
  <c r="I773" i="1"/>
  <c r="G9233" i="1"/>
  <c r="G9144" i="1"/>
  <c r="G9057" i="1"/>
  <c r="G8973" i="1"/>
  <c r="G8885" i="1"/>
  <c r="G8794" i="1"/>
  <c r="G8710" i="1"/>
  <c r="G8624" i="1"/>
  <c r="BN183" i="1"/>
  <c r="BN187" i="1" s="1"/>
  <c r="BN188" i="1" s="1"/>
  <c r="BL183" i="1"/>
  <c r="BL187" i="1" s="1"/>
  <c r="BL188" i="1" s="1"/>
  <c r="BK183" i="1"/>
  <c r="BK187" i="1" s="1"/>
  <c r="BK188" i="1" s="1"/>
  <c r="BO183" i="1"/>
  <c r="BO187" i="1" s="1"/>
  <c r="BO188" i="1" s="1"/>
  <c r="BP183" i="1"/>
  <c r="BP187" i="1" s="1"/>
  <c r="BP188" i="1" s="1"/>
  <c r="BQ183" i="1"/>
  <c r="BQ187" i="1" s="1"/>
  <c r="BQ188" i="1" s="1"/>
  <c r="BR183" i="1"/>
  <c r="BR187" i="1" s="1"/>
  <c r="BR188" i="1" s="1"/>
  <c r="BM183" i="1"/>
  <c r="BM187" i="1" s="1"/>
  <c r="BM188" i="1" s="1"/>
  <c r="CA181" i="1"/>
  <c r="CA185" i="1" s="1"/>
  <c r="CA186" i="1" s="1"/>
  <c r="BZ181" i="1"/>
  <c r="BZ185" i="1" s="1"/>
  <c r="BZ186" i="1" s="1"/>
  <c r="BY181" i="1"/>
  <c r="BY185" i="1" s="1"/>
  <c r="BY186" i="1" s="1"/>
  <c r="BX181" i="1"/>
  <c r="BX185" i="1" s="1"/>
  <c r="BX186" i="1" s="1"/>
  <c r="BW181" i="1"/>
  <c r="BW185" i="1" s="1"/>
  <c r="BW186" i="1" s="1"/>
  <c r="BV181" i="1"/>
  <c r="BV185" i="1" s="1"/>
  <c r="BV186" i="1" s="1"/>
  <c r="BU181" i="1"/>
  <c r="BU185" i="1" s="1"/>
  <c r="BU186" i="1" s="1"/>
  <c r="BT181" i="1"/>
  <c r="BT185" i="1" s="1"/>
  <c r="BT186" i="1" s="1"/>
  <c r="CT89" i="1"/>
  <c r="CS89" i="1"/>
  <c r="CR89" i="1"/>
  <c r="G8538" i="1"/>
  <c r="G8450" i="1"/>
  <c r="G8360" i="1"/>
  <c r="G8274" i="1"/>
  <c r="G8189" i="1"/>
  <c r="G8104" i="1"/>
  <c r="G8019" i="1"/>
  <c r="G7932" i="1"/>
  <c r="G7848" i="1"/>
  <c r="G7770" i="1"/>
  <c r="G7671" i="1"/>
  <c r="G7584" i="1"/>
  <c r="G7497" i="1"/>
  <c r="G7412" i="1"/>
  <c r="CP96" i="1"/>
  <c r="CP95" i="1"/>
  <c r="CP94" i="1"/>
  <c r="CP93" i="1"/>
  <c r="CQ86" i="1"/>
  <c r="CQ88" i="1" s="1"/>
  <c r="CP86" i="1"/>
  <c r="CP88" i="1" s="1"/>
  <c r="CO86" i="1"/>
  <c r="CO88" i="1" s="1"/>
  <c r="CN19" i="1"/>
  <c r="CM19" i="1"/>
  <c r="CL19" i="1"/>
  <c r="BJ39" i="1"/>
  <c r="BI39" i="1"/>
  <c r="BH39" i="1"/>
  <c r="BG39" i="1"/>
  <c r="BF39" i="1"/>
  <c r="BE39" i="1"/>
  <c r="BD39" i="1"/>
  <c r="BC39" i="1"/>
  <c r="G7325" i="1"/>
  <c r="G7239" i="1"/>
  <c r="X6558" i="1"/>
  <c r="W6558" i="1"/>
  <c r="V6558" i="1"/>
  <c r="U6558" i="1"/>
  <c r="T6558" i="1"/>
  <c r="S6558" i="1"/>
  <c r="R6558" i="1"/>
  <c r="Q6558" i="1"/>
  <c r="G7155" i="1"/>
  <c r="G7064" i="1"/>
  <c r="G6977" i="1"/>
  <c r="G6884" i="1"/>
  <c r="G6798" i="1"/>
  <c r="G6712" i="1"/>
  <c r="G6624" i="1"/>
  <c r="X6526" i="1"/>
  <c r="W6526" i="1"/>
  <c r="V6526" i="1"/>
  <c r="U6526" i="1"/>
  <c r="T6526" i="1"/>
  <c r="S6526" i="1"/>
  <c r="R6526" i="1"/>
  <c r="Q6526" i="1"/>
  <c r="G6531" i="1"/>
  <c r="G4614" i="1"/>
  <c r="G4615" i="1"/>
  <c r="G4017" i="1"/>
  <c r="G3927" i="1"/>
  <c r="G4949" i="1"/>
  <c r="G4777" i="1"/>
  <c r="G5040" i="1"/>
  <c r="G6441" i="1"/>
  <c r="G6347" i="1"/>
  <c r="G6257" i="1"/>
  <c r="G6166" i="1"/>
  <c r="G6073" i="1"/>
  <c r="G5987" i="1"/>
  <c r="G5733" i="1"/>
  <c r="G5812" i="1"/>
  <c r="G5900" i="1"/>
  <c r="G5650" i="1"/>
  <c r="G4452" i="1"/>
  <c r="G5563" i="1"/>
  <c r="G5477" i="1"/>
  <c r="I703" i="1"/>
  <c r="I625" i="1"/>
  <c r="I553" i="1"/>
  <c r="I481" i="1"/>
  <c r="I422" i="1"/>
  <c r="I349" i="1"/>
  <c r="I270" i="1"/>
  <c r="I198" i="1"/>
  <c r="I152" i="1"/>
  <c r="I75" i="1"/>
  <c r="I18" i="1"/>
  <c r="G5128" i="1"/>
  <c r="G5219" i="1"/>
  <c r="G5306" i="1"/>
  <c r="G5392" i="1"/>
  <c r="G5390" i="1"/>
  <c r="G5304" i="1"/>
  <c r="G5217" i="1"/>
  <c r="G5126" i="1"/>
  <c r="H18727" i="1" l="1"/>
  <c r="H18728" i="1" s="1"/>
  <c r="H18729" i="1" s="1"/>
  <c r="H18722" i="1"/>
  <c r="H18723" i="1" s="1"/>
  <c r="H18724" i="1" s="1"/>
  <c r="DD86" i="1"/>
  <c r="DB86" i="1"/>
  <c r="DB88" i="1"/>
  <c r="DC88" i="1"/>
  <c r="DD88" i="1"/>
  <c r="G4864" i="1"/>
  <c r="G4863" i="1"/>
  <c r="G4690" i="1"/>
  <c r="G4535" i="1"/>
  <c r="G4534" i="1"/>
  <c r="G4453" i="1"/>
  <c r="G4362" i="1"/>
  <c r="G4193" i="1"/>
  <c r="E4106" i="1"/>
  <c r="T1234" i="1"/>
  <c r="S1234" i="1"/>
  <c r="Q1234" i="1"/>
  <c r="P1234" i="1"/>
  <c r="T1224" i="1"/>
  <c r="S1224" i="1"/>
  <c r="Q1226" i="1"/>
  <c r="Q1224" i="1"/>
  <c r="P1224" i="1"/>
  <c r="AB979" i="1"/>
  <c r="AA980" i="1" s="1"/>
  <c r="H972" i="1"/>
  <c r="F972" i="1"/>
  <c r="E972" i="1"/>
  <c r="D972" i="1"/>
  <c r="C972" i="1"/>
  <c r="W59" i="1"/>
  <c r="V60" i="1" s="1"/>
  <c r="AB973" i="1"/>
  <c r="Z974" i="1" s="1"/>
  <c r="AD76" i="1"/>
  <c r="AB76" i="1"/>
  <c r="Z76" i="1"/>
  <c r="R1235" i="1" l="1"/>
  <c r="Q1225" i="1"/>
  <c r="Q1235" i="1"/>
  <c r="P980" i="1"/>
  <c r="T980" i="1"/>
  <c r="U980" i="1"/>
  <c r="V980" i="1"/>
  <c r="W980" i="1"/>
  <c r="X980" i="1"/>
  <c r="Q980" i="1"/>
  <c r="Y980" i="1"/>
  <c r="R980" i="1"/>
  <c r="Z980" i="1"/>
  <c r="S980" i="1"/>
  <c r="S60" i="1"/>
  <c r="T60" i="1"/>
  <c r="U60" i="1"/>
  <c r="Q60" i="1"/>
  <c r="R60" i="1"/>
  <c r="AA974" i="1"/>
  <c r="S974" i="1"/>
  <c r="T974" i="1"/>
  <c r="V974" i="1"/>
  <c r="W974" i="1"/>
  <c r="U974" i="1"/>
  <c r="X974" i="1"/>
  <c r="Q974" i="1"/>
  <c r="Y974" i="1"/>
  <c r="R974" i="1"/>
  <c r="Y976" i="1" l="1"/>
  <c r="X976" i="1"/>
  <c r="Y982" i="1"/>
  <c r="R976" i="1"/>
  <c r="T976" i="1"/>
  <c r="V976" i="1"/>
  <c r="W976" i="1"/>
  <c r="W982" i="1"/>
  <c r="V982" i="1"/>
  <c r="X982" i="1"/>
  <c r="T982" i="1"/>
  <c r="R982" i="1"/>
</calcChain>
</file>

<file path=xl/sharedStrings.xml><?xml version="1.0" encoding="utf-8"?>
<sst xmlns="http://schemas.openxmlformats.org/spreadsheetml/2006/main" count="10011" uniqueCount="4626">
  <si>
    <t>Date</t>
  </si>
  <si>
    <t>Time</t>
  </si>
  <si>
    <t>Carb Intake &amp; Blood Glucose Results--Dexcom Stelo biosensor--Michael Crouch</t>
  </si>
  <si>
    <t>Carb Intake (g)</t>
  </si>
  <si>
    <t>Glucose</t>
  </si>
  <si>
    <t>Stayed near peak at 68 minutes</t>
  </si>
  <si>
    <r>
      <t>Dessert: 8 oz homemade</t>
    </r>
    <r>
      <rPr>
        <b/>
        <sz val="11"/>
        <color rgb="FFFF0000"/>
        <rFont val="Calibri"/>
        <family val="2"/>
        <scheme val="minor"/>
      </rPr>
      <t xml:space="preserve"> fruit salad</t>
    </r>
    <r>
      <rPr>
        <sz val="11"/>
        <color theme="1"/>
        <rFont val="Calibri"/>
        <family val="2"/>
        <scheme val="minor"/>
      </rPr>
      <t xml:space="preserve"> &amp; 4 lemon-filled </t>
    </r>
    <r>
      <rPr>
        <b/>
        <sz val="11"/>
        <color rgb="FFFF0000"/>
        <rFont val="Calibri"/>
        <family val="2"/>
        <scheme val="minor"/>
      </rPr>
      <t>Oreo cookies</t>
    </r>
    <r>
      <rPr>
        <sz val="11"/>
        <color theme="1"/>
        <rFont val="Calibri"/>
        <family val="2"/>
        <scheme val="minor"/>
      </rPr>
      <t>, water</t>
    </r>
  </si>
  <si>
    <r>
      <t xml:space="preserve">Lunch: Ahi Tuna sandwich Becks Prime, </t>
    </r>
    <r>
      <rPr>
        <b/>
        <sz val="11"/>
        <color rgb="FFFF0000"/>
        <rFont val="Calibri"/>
        <family val="2"/>
        <scheme val="minor"/>
      </rPr>
      <t>white bread bun</t>
    </r>
    <r>
      <rPr>
        <sz val="11"/>
        <color theme="1"/>
        <rFont val="Calibri"/>
        <family val="2"/>
        <scheme val="minor"/>
      </rPr>
      <t xml:space="preserve">, 2/3 </t>
    </r>
    <r>
      <rPr>
        <b/>
        <sz val="11"/>
        <color rgb="FFFF0000"/>
        <rFont val="Calibri"/>
        <family val="2"/>
        <scheme val="minor"/>
      </rPr>
      <t>French fries</t>
    </r>
    <r>
      <rPr>
        <sz val="11"/>
        <color theme="1"/>
        <rFont val="Calibri"/>
        <family val="2"/>
        <scheme val="minor"/>
      </rPr>
      <t xml:space="preserve"> serving, Diet Coke</t>
    </r>
  </si>
  <si>
    <t>Stayed near peak at 83 minutes</t>
  </si>
  <si>
    <t>Stayed near peak at 98 minutes</t>
  </si>
  <si>
    <t>Stayed near peak at 113 minutes</t>
  </si>
  <si>
    <t>Fell but stayed 10-20 above fasting at 2 hrs 23 minutes</t>
  </si>
  <si>
    <t>Fell but stayed 10-20 above fasting at 2 hrs 38 minutes</t>
  </si>
  <si>
    <t>Fell but stayed 10-20 above fasting at 2 hrs 53 minutes</t>
  </si>
  <si>
    <t>Fell but stayed 10-20 above fasting at 3 hrs 8 minutes</t>
  </si>
  <si>
    <t>Activity</t>
  </si>
  <si>
    <t>sedentary</t>
  </si>
  <si>
    <t>Food Intake or Glucose Trend Status</t>
  </si>
  <si>
    <t>BG rose by 26 at 38 minutes after dessert</t>
  </si>
  <si>
    <t>BG Fell but stayed 10-20 above fasting at 2 hrs 8 minutes</t>
  </si>
  <si>
    <t>Elliptical 10 min. dropped BG by 26</t>
  </si>
  <si>
    <t>Elliptical 4 min. dropped BG by 13</t>
  </si>
  <si>
    <t>BG rising again, 2 hrs after dinner</t>
  </si>
  <si>
    <t>BG falling during walking</t>
  </si>
  <si>
    <t>BG fell 20 points with 1 mile walk</t>
  </si>
  <si>
    <r>
      <t xml:space="preserve">Supper: 4 oz chicken breast, 1/2 </t>
    </r>
    <r>
      <rPr>
        <b/>
        <sz val="11"/>
        <color rgb="FFFF0000"/>
        <rFont val="Calibri"/>
        <family val="2"/>
        <scheme val="minor"/>
      </rPr>
      <t>multi-grain roll w walnuts &amp; raisins</t>
    </r>
    <r>
      <rPr>
        <sz val="11"/>
        <color theme="1"/>
        <rFont val="Calibri"/>
        <family val="2"/>
        <scheme val="minor"/>
      </rPr>
      <t xml:space="preserve">, 6 oz homemade </t>
    </r>
    <r>
      <rPr>
        <b/>
        <sz val="11"/>
        <color rgb="FFFF0000"/>
        <rFont val="Calibri"/>
        <family val="2"/>
        <scheme val="minor"/>
      </rPr>
      <t>fruit salad</t>
    </r>
    <r>
      <rPr>
        <sz val="11"/>
        <color theme="1"/>
        <rFont val="Calibri"/>
        <family val="2"/>
        <scheme val="minor"/>
      </rPr>
      <t xml:space="preserve">, Coke Zero </t>
    </r>
  </si>
  <si>
    <t xml:space="preserve"> 10:38 pm</t>
  </si>
  <si>
    <t xml:space="preserve">Elliptical </t>
  </si>
  <si>
    <t>after walking 10 min.</t>
  </si>
  <si>
    <t>start walk in place 20 min.</t>
  </si>
  <si>
    <t>start walk in place 10 min</t>
  </si>
  <si>
    <t>start Elliptical  40 min.</t>
  </si>
  <si>
    <t>start Elliptical 10 min.</t>
  </si>
  <si>
    <t>start Walk 1 mile 20 min</t>
  </si>
  <si>
    <t>start Run 1.1 mile 12 min.</t>
  </si>
  <si>
    <t>start walk in place 15 min.</t>
  </si>
  <si>
    <t>13 min. after stopping walk</t>
  </si>
  <si>
    <t>Finished walk 9:04 am</t>
  </si>
  <si>
    <t>Finished walk 8:35 am</t>
  </si>
  <si>
    <t>Finished ellipitcal 9:53 pm</t>
  </si>
  <si>
    <t>Finished elliptical 11:25 pm</t>
  </si>
  <si>
    <t>Finished elliptical 8:35 pm</t>
  </si>
  <si>
    <t>Finished run at 4:52 pm</t>
  </si>
  <si>
    <t>Finished walk 9:40 pm</t>
  </si>
  <si>
    <t>after walking 9 min.</t>
  </si>
  <si>
    <t>after walking 20 min.</t>
  </si>
  <si>
    <t>after walking 13 min.</t>
  </si>
  <si>
    <t>19 min. after stopping walk</t>
  </si>
  <si>
    <t>BG rose 10 points 8 min. after walking up</t>
  </si>
  <si>
    <t>BG stable 8 min. after starting Bfast</t>
  </si>
  <si>
    <t>BG rose slightly 20 min. after starting Bfast, 10 min. after finishing Bfast</t>
  </si>
  <si>
    <t>BG rose 19 points at 19 min. after stopping walk; 85 min. after finishing BFast</t>
  </si>
  <si>
    <t>BG mildly elevated 4 hrs. 23 min. after finishing supper</t>
  </si>
  <si>
    <t>BG mildly elevated 4 hrs. 38 min. after finishing supper</t>
  </si>
  <si>
    <t>BG mildly elevated 3 hrs. 24 min. after finishing supper</t>
  </si>
  <si>
    <t>BG mildly elevated 3 hrs. 38 min. after finishing supper</t>
  </si>
  <si>
    <t>BG mildly elevated 3 hrs. 53 min. after finishing supper</t>
  </si>
  <si>
    <t>BG stable 3 hrs. after finishing supper</t>
  </si>
  <si>
    <t>BG mildly elevated 5 hrs. 53 min. after finishing supper</t>
  </si>
  <si>
    <t>BG mildly elevated 4 hrs. 8 min. after finishing supper</t>
  </si>
  <si>
    <t>BS stable 4 hrs. 53 min. after finishing supper</t>
  </si>
  <si>
    <t>BS stable 5 hrs. 8 min. after finishing supper</t>
  </si>
  <si>
    <t>BG mildly elevated 5 hrs. 23 min. after finishing supper</t>
  </si>
  <si>
    <t>BG mildly elevated 5 hrs. 38 min. after finishing supper</t>
  </si>
  <si>
    <r>
      <t xml:space="preserve">BS stable 13 min. after </t>
    </r>
    <r>
      <rPr>
        <b/>
        <sz val="11"/>
        <color theme="1"/>
        <rFont val="Calibri"/>
        <family val="2"/>
        <scheme val="minor"/>
      </rPr>
      <t>stopping</t>
    </r>
    <r>
      <rPr>
        <sz val="11"/>
        <color theme="1"/>
        <rFont val="Calibri"/>
        <family val="2"/>
        <scheme val="minor"/>
      </rPr>
      <t xml:space="preserve"> walk</t>
    </r>
  </si>
  <si>
    <r>
      <t xml:space="preserve">BS stable 13 min. after </t>
    </r>
    <r>
      <rPr>
        <b/>
        <sz val="11"/>
        <color theme="1"/>
        <rFont val="Calibri"/>
        <family val="2"/>
        <scheme val="minor"/>
      </rPr>
      <t>restarting</t>
    </r>
    <r>
      <rPr>
        <sz val="11"/>
        <color theme="1"/>
        <rFont val="Calibri"/>
        <family val="2"/>
        <scheme val="minor"/>
      </rPr>
      <t xml:space="preserve"> walk, 1 hr 40 min after finishing breakfast</t>
    </r>
  </si>
  <si>
    <t>BS stable 9 min. after restartling walk</t>
  </si>
  <si>
    <t>BS stable 4 min. after stopping walk</t>
  </si>
  <si>
    <t>BG rose 49 points 27 min. after starting supper, 12 min. after finishing supper</t>
  </si>
  <si>
    <t>BG still at peak, 56 points above pre-meal, 57 min. after starting supper, 42 min. after finishing supper</t>
  </si>
  <si>
    <t>BG still near peak, 50 points above pre-meal, 1 hr 12 min after starting &amp; 57 min after finishing supper</t>
  </si>
  <si>
    <t>BG still near peak, 41 points above pre-meal, 1 hr 27 min after starting &amp; 1 hr 12 min after finishing supper</t>
  </si>
  <si>
    <t>BG still moderately elevated, 29 points above pre-meal, 1 hr 42 min after starting &amp; 1 hr 27 min after finishing supper</t>
  </si>
  <si>
    <t xml:space="preserve"> </t>
  </si>
  <si>
    <t>started eating lunch</t>
  </si>
  <si>
    <t>standing up at protest rally</t>
  </si>
  <si>
    <t>almond appetizer</t>
  </si>
  <si>
    <t>Appetizer: 1/2 oz (12) almonds, Coke Zero</t>
  </si>
  <si>
    <r>
      <t xml:space="preserve">Breakfast: </t>
    </r>
    <r>
      <rPr>
        <b/>
        <sz val="11"/>
        <color rgb="FFFF0000"/>
        <rFont val="Calibri"/>
        <family val="2"/>
        <scheme val="minor"/>
      </rPr>
      <t>1/2 multi-grain roll w walnuts &amp; raisins</t>
    </r>
    <r>
      <rPr>
        <sz val="11"/>
        <color theme="1"/>
        <rFont val="Calibri"/>
        <family val="2"/>
        <scheme val="minor"/>
      </rPr>
      <t>, 2 oz (24) roasted almonds, Coke Zero; finished at 7:58 am</t>
    </r>
  </si>
  <si>
    <r>
      <t xml:space="preserve">Lunch: Small Caesar salad with 4 oz chicken, </t>
    </r>
    <r>
      <rPr>
        <b/>
        <sz val="11"/>
        <color rgb="FFFF0000"/>
        <rFont val="Calibri"/>
        <family val="2"/>
        <scheme val="minor"/>
      </rPr>
      <t>2 slices whole wheat bread</t>
    </r>
    <r>
      <rPr>
        <sz val="11"/>
        <color theme="1"/>
        <rFont val="Calibri"/>
        <family val="2"/>
        <scheme val="minor"/>
      </rPr>
      <t>, water; finished at 11:25</t>
    </r>
  </si>
  <si>
    <t>BS up 11 points 28 min. after stopping walking</t>
  </si>
  <si>
    <t>BS stable 43 min. after stopping walking</t>
  </si>
  <si>
    <t>BS stable 58 min. after stopping walking</t>
  </si>
  <si>
    <t>BS still slightly down 28 min. after almond appetizer eaten</t>
  </si>
  <si>
    <t>BS slightly down 12 min. after eating almond appetizer</t>
  </si>
  <si>
    <t>BS still slightly down from pre-appetizer level, while eating lunch</t>
  </si>
  <si>
    <t>BS stable 58 min. since appetizer, 33 min. since starting lunch</t>
  </si>
  <si>
    <t>BS stable 1 hr 13 min. since appetizer, 48 min. since starting lunch</t>
  </si>
  <si>
    <t>BS stable 1 hr 28 min. since appetizer, 63 min. since starting lunch</t>
  </si>
  <si>
    <t>BS slightly up 1 hr 43 min. since appetizer, 1 hr 18 min. since starting lunch</t>
  </si>
  <si>
    <t>BS slightly up 2 hr 13 min. since appetizer, 1 hr 48 min. since starting lunch</t>
  </si>
  <si>
    <t>BS near baseline, 2 hr 28 min since appetizer, 2 hr 3 mlin since starting lunch</t>
  </si>
  <si>
    <t>BS near baseline, 2 hr 43 min since appetizer, 2 hr 18 mlin since starting lunch</t>
  </si>
  <si>
    <t>BS near baseline between meals</t>
  </si>
  <si>
    <t>BS up slightly 15 min. after starting supper</t>
  </si>
  <si>
    <t>BS up 37 points 28 min. after starting supper</t>
  </si>
  <si>
    <t>BS up 40 points 43 min. after starting supper</t>
  </si>
  <si>
    <t>BS up 43 points 1 hr 13 min. after starting supper</t>
  </si>
  <si>
    <t>BS up 43 points 1 hr 28 min. after starting supper</t>
  </si>
  <si>
    <t>BS back to baseline 3 hrs after starting supper</t>
  </si>
  <si>
    <t>BS 17 points above baseline at 1 hr 43 min. after starting supper</t>
  </si>
  <si>
    <t>BS 20 points above baseline at 1 hr 58 min. after starting supper</t>
  </si>
  <si>
    <t>BS 23 points above baseline at 2 hr 13 min. after starting supper</t>
  </si>
  <si>
    <t>BS 20 points above baseline at 2 hrs. 43 min. after starting supper</t>
  </si>
  <si>
    <t>BS 29 points above baseline, 3 hrs. 13 min. after starting supper</t>
  </si>
  <si>
    <t>walking outside</t>
  </si>
  <si>
    <t>BS 24 points above baseline, 3 hrs. 28 min. after startilng supper</t>
  </si>
  <si>
    <t>BS 28 points above baseline, 3 hrs. 43 min. after starting supper</t>
  </si>
  <si>
    <t>walked outside 30 min., 1 mile</t>
  </si>
  <si>
    <t>walked outside 45 mln, 2 mi.</t>
  </si>
  <si>
    <t>BS peaked, up 53 points 58 min. after starting supper</t>
  </si>
  <si>
    <t>BS 28 points above baseline, 4 hrs. 13 min. after starting supper</t>
  </si>
  <si>
    <t>Lunch</t>
  </si>
  <si>
    <t>BG up 38 pts at 23 min. after starting supper</t>
  </si>
  <si>
    <t>Supper</t>
  </si>
  <si>
    <t>BG up 10-20 pts 68 min. after starting lunch</t>
  </si>
  <si>
    <t>BG up 10-20 pts 1 hr 23 min. after starting lunch</t>
  </si>
  <si>
    <t>BG up 17-27 pts 1 hr 38 min. after starting lunch</t>
  </si>
  <si>
    <t>BG up 17-27 pts 1 hr 53 min. after starting lunch</t>
  </si>
  <si>
    <t>BG up 17-27 pts 2 hrs 8 min. after starting lunch</t>
  </si>
  <si>
    <t xml:space="preserve">BG up 34-44 pts 2 hrs 23 min. after starting lunch </t>
  </si>
  <si>
    <t>BG near peak at 35-45 pts above baseline, 2 hrs. 53 min. after starting lunch</t>
  </si>
  <si>
    <t>BG near peak at 35-45 pts above baseline, 3 hrs. 8 min. after starting lunch</t>
  </si>
  <si>
    <t xml:space="preserve">BG up 28-38 pts above baseline, 3 hrs 38 min. after starting lunch </t>
  </si>
  <si>
    <t>BG up 20-30 pts above baseline, 3 hrs 53 min. after starting lunch</t>
  </si>
  <si>
    <t>BG up 14-24 pts above baseline, 4 hrs, 8 min. after starting lunch</t>
  </si>
  <si>
    <t>BG up 14-24 pts above baseline, 4 hrs, 23 min. after starting lunch</t>
  </si>
  <si>
    <t xml:space="preserve">BG back to baseline 4 hrs., 38 min.after starting lunch </t>
  </si>
  <si>
    <t xml:space="preserve">BG back to baseline 4 hrs., 28 min.after starting supper </t>
  </si>
  <si>
    <t>BG dropped 33 points, 3 min. after stopping 10 min. walk; back below baseline 50 min. after starting breakfast</t>
  </si>
  <si>
    <t>BG back to baseline 1 hr 50 min. after starting supper, 8 min. after starting walking</t>
  </si>
  <si>
    <t>BG back below baseline 3 hrs 38 min. after starting dessert</t>
  </si>
  <si>
    <t>BG back to baseline 2 hrs, 30 min. after starting lunch</t>
  </si>
  <si>
    <t>BG back to baseline 1 hr, 10 min. after starting lunch</t>
  </si>
  <si>
    <r>
      <t xml:space="preserve">BG </t>
    </r>
    <r>
      <rPr>
        <b/>
        <sz val="11"/>
        <color theme="1"/>
        <rFont val="Calibri"/>
        <family val="2"/>
        <scheme val="minor"/>
      </rPr>
      <t>peaked</t>
    </r>
    <r>
      <rPr>
        <sz val="11"/>
        <color theme="1"/>
        <rFont val="Calibri"/>
        <family val="2"/>
        <scheme val="minor"/>
      </rPr>
      <t xml:space="preserve"> 56 points above pre-meal, 42 min. after starting supper, 27 min. after finishing supper</t>
    </r>
  </si>
  <si>
    <r>
      <rPr>
        <sz val="11"/>
        <color theme="1"/>
        <rFont val="Calibri"/>
        <family val="2"/>
        <scheme val="minor"/>
      </rPr>
      <t xml:space="preserve">BG </t>
    </r>
    <r>
      <rPr>
        <b/>
        <sz val="11"/>
        <color theme="1"/>
        <rFont val="Calibri"/>
        <family val="2"/>
        <scheme val="minor"/>
      </rPr>
      <t xml:space="preserve">peaked </t>
    </r>
    <r>
      <rPr>
        <sz val="11"/>
        <color theme="1"/>
        <rFont val="Calibri"/>
        <family val="2"/>
        <scheme val="minor"/>
      </rPr>
      <t>42 above fasting, at 53 minutes after dessert</t>
    </r>
  </si>
  <si>
    <r>
      <t xml:space="preserve">BG </t>
    </r>
    <r>
      <rPr>
        <b/>
        <sz val="11"/>
        <color theme="1"/>
        <rFont val="Calibri"/>
        <family val="2"/>
        <scheme val="minor"/>
      </rPr>
      <t>peaked</t>
    </r>
    <r>
      <rPr>
        <sz val="11"/>
        <color theme="1"/>
        <rFont val="Calibri"/>
        <family val="2"/>
        <scheme val="minor"/>
      </rPr>
      <t xml:space="preserve"> 17 points over waking baseline 35 min. after startling Bfast, 45 min. after finishing Bfast</t>
    </r>
  </si>
  <si>
    <r>
      <t xml:space="preserve">BS </t>
    </r>
    <r>
      <rPr>
        <b/>
        <sz val="11"/>
        <color theme="1"/>
        <rFont val="Calibri"/>
        <family val="2"/>
        <scheme val="minor"/>
      </rPr>
      <t>peaked</t>
    </r>
    <r>
      <rPr>
        <sz val="11"/>
        <color theme="1"/>
        <rFont val="Calibri"/>
        <family val="2"/>
        <scheme val="minor"/>
      </rPr>
      <t>, up 14 pts 1 hr 58 min. since appetizer, 1 hr 33 min. since starting lunch</t>
    </r>
  </si>
  <si>
    <t>Breakfast Hampton Inn</t>
  </si>
  <si>
    <t>Lunch David's Burgers</t>
  </si>
  <si>
    <t>Walking inside 10 min</t>
  </si>
  <si>
    <t>Snack</t>
  </si>
  <si>
    <r>
      <t xml:space="preserve">BG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33 pts above baseline, 38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</si>
  <si>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 xml:space="preserve"> 12 pts above baseline, 63 min. after starting breakfast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</si>
  <si>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 xml:space="preserve"> 16 pts above baseline, 2 hrs 8 min. after starting breakfast</t>
    </r>
  </si>
  <si>
    <t>Finished 12:23 a.m.</t>
  </si>
  <si>
    <r>
      <t xml:space="preserve">BG </t>
    </r>
    <r>
      <rPr>
        <b/>
        <sz val="11"/>
        <color theme="1"/>
        <rFont val="Calibri"/>
        <family val="2"/>
        <scheme val="minor"/>
      </rPr>
      <t xml:space="preserve">2nd peak </t>
    </r>
    <r>
      <rPr>
        <sz val="11"/>
        <color theme="1"/>
        <rFont val="Calibri"/>
        <family val="2"/>
        <scheme val="minor"/>
      </rPr>
      <t>37 pts above late afternoon nadir, 2 hrs. 8 min after starting supper</t>
    </r>
  </si>
  <si>
    <t>BG near 2nd peak, 2 hrs, 23 min. after starting super</t>
  </si>
  <si>
    <t>BG near 2nd peak, 2 hrs, 38 min. after starting super</t>
  </si>
  <si>
    <t>BG near 2nd peak, 2 hrs, 53 min. after starting super</t>
  </si>
  <si>
    <t>BG near 2nd peak, 3 hrs, 8 min. after starting super</t>
  </si>
  <si>
    <t>BG near 2nd peak, 3 hrs, 23 min. after starting super</t>
  </si>
  <si>
    <t>Minutes to BG Peak from Food Start</t>
  </si>
  <si>
    <r>
      <rPr>
        <sz val="11"/>
        <color theme="1"/>
        <rFont val="Calibri"/>
        <family val="2"/>
        <scheme val="minor"/>
      </rPr>
      <t xml:space="preserve">BG </t>
    </r>
    <r>
      <rPr>
        <b/>
        <sz val="11"/>
        <color theme="1"/>
        <rFont val="Calibri"/>
        <family val="2"/>
        <scheme val="minor"/>
      </rPr>
      <t xml:space="preserve">peak, </t>
    </r>
    <r>
      <rPr>
        <sz val="11"/>
        <color theme="1"/>
        <rFont val="Calibri"/>
        <family val="2"/>
        <scheme val="minor"/>
      </rPr>
      <t>rose by 30 mg/dl 30 minutes after starting to eat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</si>
  <si>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32 pts above pre-meal baseline</t>
    </r>
  </si>
  <si>
    <t>BG 2nd peak,32 pts above pre-meal baseline, 3 hrs, 30 min. after starting supper</t>
  </si>
  <si>
    <r>
      <rPr>
        <sz val="11"/>
        <color theme="1"/>
        <rFont val="Calibri"/>
        <family val="2"/>
        <scheme val="minor"/>
      </rPr>
      <t xml:space="preserve">BG </t>
    </r>
    <r>
      <rPr>
        <b/>
        <sz val="11"/>
        <color theme="1"/>
        <rFont val="Calibri"/>
        <family val="2"/>
        <scheme val="minor"/>
      </rPr>
      <t xml:space="preserve">peak, </t>
    </r>
    <r>
      <rPr>
        <sz val="11"/>
        <color theme="1"/>
        <rFont val="Calibri"/>
        <family val="2"/>
        <scheme val="minor"/>
      </rPr>
      <t>rose by 40 at 40 minutes after starting lunch</t>
    </r>
  </si>
  <si>
    <r>
      <t xml:space="preserve">BG 2nd peak, </t>
    </r>
    <r>
      <rPr>
        <sz val="11"/>
        <color theme="1"/>
        <rFont val="Calibri"/>
        <family val="2"/>
        <scheme val="minor"/>
      </rPr>
      <t>still elevated, 2.5 hrs after dinner</t>
    </r>
  </si>
  <si>
    <r>
      <t xml:space="preserve">BS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went back up 15 to 38 above baseline, at 23 min. after stopping walking, 2 hrs. 28 min. after starting supper</t>
    </r>
  </si>
  <si>
    <r>
      <t xml:space="preserve">BS 3rd peak, </t>
    </r>
    <r>
      <rPr>
        <sz val="11"/>
        <color theme="1"/>
        <rFont val="Calibri"/>
        <family val="2"/>
        <scheme val="minor"/>
      </rPr>
      <t>43 points above baseline 3 hrs. 58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</si>
  <si>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peaked</t>
    </r>
    <r>
      <rPr>
        <sz val="11"/>
        <color theme="1"/>
        <rFont val="Calibri"/>
        <family val="2"/>
        <scheme val="minor"/>
      </rPr>
      <t xml:space="preserve"> at 35-45 pts above baseline, 2 hrs. 38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</si>
  <si>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peaked</t>
    </r>
    <r>
      <rPr>
        <sz val="11"/>
        <color theme="1"/>
        <rFont val="Calibri"/>
        <family val="2"/>
        <scheme val="minor"/>
      </rPr>
      <t>, 62 pts above pre-meal baseline, 83 min. after starting supper</t>
    </r>
  </si>
  <si>
    <t>BG back to baseline,308 min. after starting supper</t>
  </si>
  <si>
    <t>Walking inside 15 min</t>
  </si>
  <si>
    <t>Postprandial Peak Glucose vs. Carb Intake (g), Time to Peak, Time to Baseline Resumption</t>
  </si>
  <si>
    <t>Finished 2:16 a.m.</t>
  </si>
  <si>
    <t>Ran 3.25 mi in 39:15</t>
  </si>
  <si>
    <t>Finished 5:28 pm</t>
  </si>
  <si>
    <r>
      <t xml:space="preserve">BG 1st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11 pts above pre-snack level, 33 min. after starting snack</t>
    </r>
  </si>
  <si>
    <t>Peak BG</t>
  </si>
  <si>
    <t>Time (min.) to Peak BG</t>
  </si>
  <si>
    <r>
      <t xml:space="preserve">BG 1st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68 min. after starting lunch</t>
    </r>
  </si>
  <si>
    <r>
      <t xml:space="preserve">BG 2nd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98 min. after starting lunch</t>
    </r>
  </si>
  <si>
    <r>
      <t xml:space="preserve">BG 3rd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128 min. after starting lunch</t>
    </r>
  </si>
  <si>
    <r>
      <t xml:space="preserve">BG 1st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>, 17 points above baseline, 68 min. after starting lunch</t>
    </r>
  </si>
  <si>
    <r>
      <t xml:space="preserve">BG 2nd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>, 18 pts above BL, 98 min. after starting lunch</t>
    </r>
  </si>
  <si>
    <r>
      <t xml:space="preserve">BG 3rd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>, 22 pts above BL, 128 min. after starting lunch</t>
    </r>
  </si>
  <si>
    <t>BG back to BL 198 min. since starting snack</t>
  </si>
  <si>
    <t>BG back to BL 158 min after starting lunch</t>
  </si>
  <si>
    <t>BG 4th peak 26 pts above BL, 203 min. after starting lunch</t>
  </si>
  <si>
    <t>Maybe inaccurate</t>
  </si>
  <si>
    <r>
      <t xml:space="preserve">BG 4th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>, 28 pts above BL, 188 min. after starting lunch</t>
    </r>
  </si>
  <si>
    <t>BG back to BL 323 min. after starting lunch</t>
  </si>
  <si>
    <t>Stopped at 8:03</t>
  </si>
  <si>
    <t>Walked 45 minutes inside</t>
  </si>
  <si>
    <t>Stopped at 9:10</t>
  </si>
  <si>
    <t>Stopped at 11:10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</si>
  <si>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 xml:space="preserve"> 29 pts above BL, 58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</si>
  <si>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 xml:space="preserve">2nd peak </t>
    </r>
    <r>
      <rPr>
        <sz val="11"/>
        <color theme="1"/>
        <rFont val="Calibri"/>
        <family val="2"/>
        <scheme val="minor"/>
      </rPr>
      <t>41 pts above BL, 118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</si>
  <si>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 xml:space="preserve"> 11 pts above pre-snack level, 108 min after starting snack</t>
    </r>
  </si>
  <si>
    <r>
      <t xml:space="preserve">BG </t>
    </r>
    <r>
      <rPr>
        <b/>
        <sz val="11"/>
        <color theme="1"/>
        <rFont val="Calibri"/>
        <family val="2"/>
        <scheme val="minor"/>
      </rPr>
      <t>4th peak</t>
    </r>
    <r>
      <rPr>
        <sz val="11"/>
        <color theme="1"/>
        <rFont val="Calibri"/>
        <family val="2"/>
        <scheme val="minor"/>
      </rPr>
      <t>, 35 pts above BL, 253 min. after startilng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</si>
  <si>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3rd peak,</t>
    </r>
    <r>
      <rPr>
        <sz val="11"/>
        <color theme="1"/>
        <rFont val="Calibri"/>
        <family val="2"/>
        <scheme val="minor"/>
      </rPr>
      <t xml:space="preserve"> 32 pts above BL, 193 min. after starting supper</t>
    </r>
  </si>
  <si>
    <t>BF back to BL 373 min. after starting supper</t>
  </si>
  <si>
    <t>Dessert</t>
  </si>
  <si>
    <t>Walked 20 min.</t>
  </si>
  <si>
    <t>Ended walking at 9:23</t>
  </si>
  <si>
    <t>Walked 60 min.</t>
  </si>
  <si>
    <t>Ended walking 10:50</t>
  </si>
  <si>
    <t>Ran 3.32 miles</t>
  </si>
  <si>
    <t>Ended run at 5:22</t>
  </si>
  <si>
    <t>Walked 30 minutes</t>
  </si>
  <si>
    <t>Ended at 5:55 pm</t>
  </si>
  <si>
    <t>Inaccurate?</t>
  </si>
  <si>
    <t>Maybe back to BL 398 min. after starting supper, 326 min. after delayed dessert</t>
  </si>
  <si>
    <r>
      <t xml:space="preserve">BG </t>
    </r>
    <r>
      <rPr>
        <b/>
        <sz val="11"/>
        <color theme="1"/>
        <rFont val="Calibri"/>
        <family val="2"/>
        <scheme val="minor"/>
      </rPr>
      <t>2nd dessert peak,</t>
    </r>
    <r>
      <rPr>
        <sz val="11"/>
        <color theme="1"/>
        <rFont val="Calibri"/>
        <family val="2"/>
        <scheme val="minor"/>
      </rPr>
      <t xml:space="preserve"> 236 min. after starting dessert</t>
    </r>
  </si>
  <si>
    <t>Appetizer: 1/2 oz (12) roasted almonds</t>
  </si>
  <si>
    <t>Peak minimized by almond appetizer</t>
  </si>
  <si>
    <t>1/2 oz (12 roasted almonds), Coke Zero</t>
  </si>
  <si>
    <t>lunch</t>
  </si>
  <si>
    <t>walking 60 min</t>
  </si>
  <si>
    <t>Stopped walking at 2:20</t>
  </si>
  <si>
    <t>Thursday</t>
  </si>
  <si>
    <t>Friday</t>
  </si>
  <si>
    <t>Dinner</t>
  </si>
  <si>
    <t>Breakfast</t>
  </si>
  <si>
    <r>
      <t xml:space="preserve">BG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27 pts above BL, 113 min. after starting breakfast</t>
    </r>
  </si>
  <si>
    <t>probably inaccurate</t>
  </si>
  <si>
    <t>BG peak 43 pts above BL (102), 143 min. after starting lunch</t>
  </si>
  <si>
    <r>
      <t xml:space="preserve">BG dessert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>, 37 pts above BL, 218 min. after finishing dessert</t>
    </r>
  </si>
  <si>
    <t>Dinner: Tom Kha Gai soup, 1 bowl, water</t>
  </si>
  <si>
    <r>
      <t xml:space="preserve">BG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21 pts above BL, 188 min. after starting supper</t>
    </r>
  </si>
  <si>
    <t>BG peak 40 pts above BL, 83 min. after starting supper</t>
  </si>
  <si>
    <t>BG near peak 203 min. after starting supper</t>
  </si>
  <si>
    <t>BG near peak 218 min. after starting supper</t>
  </si>
  <si>
    <t>BG at peak 233 min. after starting supper</t>
  </si>
  <si>
    <t>BG near peak 248 min. after starting supper</t>
  </si>
  <si>
    <t>BG near peak 263 min. after starting supper</t>
  </si>
  <si>
    <t>BG near peak 278 min. after starting supper</t>
  </si>
  <si>
    <t>Saturday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</si>
  <si>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 xml:space="preserve"> 20 pts above BL, 38 min. after Bfast started</t>
    </r>
  </si>
  <si>
    <t>BG 1st peak 48 pts above BL, 53 min. after starting lunch</t>
  </si>
  <si>
    <t>BG 2nd peak 37 pts above BL, 143 min. after starting lunch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</si>
  <si>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22 pts above BL, 143 min. after Bfast started</t>
    </r>
  </si>
  <si>
    <t>BG back to baseline 168 min. after starting breakfast</t>
  </si>
  <si>
    <t>Back to BL 143 min. after starting lunch</t>
  </si>
  <si>
    <t>BG back to BL 338 min. after starting supper, 78 min. after starting snack</t>
  </si>
  <si>
    <t>BG 1st peak, 35 pts above BL, 57 min. after starting supper</t>
  </si>
  <si>
    <t>BG back to BL 263 min.</t>
  </si>
  <si>
    <t>BG back to BL 556 min. after starting milkshake snack</t>
  </si>
  <si>
    <t>snack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</si>
  <si>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 xml:space="preserve"> 27 pts above BL, 153 min. after starting lunch</t>
    </r>
  </si>
  <si>
    <t>BG 1st peak 16 pts above BL, 28 min. after starting lunch</t>
  </si>
  <si>
    <t>BG back to BL, 43 min. after starting lunch, 3 min. after starting walking</t>
  </si>
  <si>
    <t>BG back to BL after 2nd peak, 243 min. after starting lunch</t>
  </si>
  <si>
    <t>1 hr walking</t>
  </si>
  <si>
    <t>BG back to BL 173 min. after starting supper</t>
  </si>
  <si>
    <t>BG back to BL 180 min. after starting breakfast</t>
  </si>
  <si>
    <t>Back to BL at 338 min.after starting supper</t>
  </si>
  <si>
    <t>BG back to BL 113 min. after starting breakfast, after 1st peak at 38 min.</t>
  </si>
  <si>
    <t>BG back to BL 203 min. after starting lunch</t>
  </si>
  <si>
    <t>BG 2nd peak, 37 pts above BL, 188 min. after starting supper</t>
  </si>
  <si>
    <t>BG back to BL 278 min. after starting supper</t>
  </si>
  <si>
    <t>Means</t>
  </si>
  <si>
    <t>BG Peak</t>
  </si>
  <si>
    <t>Time to Peak</t>
  </si>
  <si>
    <t>Time to BL</t>
  </si>
  <si>
    <t>Ran 3.4 miles in 38:37</t>
  </si>
  <si>
    <t>Walked 0.5 mile home after run</t>
  </si>
  <si>
    <t>elliptical X 60 min.</t>
  </si>
  <si>
    <t>Finished 9:54</t>
  </si>
  <si>
    <t>BG back to BL 223 min. after starting supper</t>
  </si>
  <si>
    <t>Walking X 15 min.</t>
  </si>
  <si>
    <t>Finished 3:40 pm</t>
  </si>
  <si>
    <t>chips &amp; salsa 15 min.</t>
  </si>
  <si>
    <t>Finshed 1:18 pm</t>
  </si>
  <si>
    <t>BG back to BL 95 min. after starting chips &amp; salsa, 73 min. after starting meal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</si>
  <si>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 xml:space="preserve"> 40 pts above BL, 163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</si>
  <si>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36 pts above BL, 50 min. after starting chips &amp; salsa, 28 min. after starting meal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</si>
  <si>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40 pts above BL, 73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</si>
  <si>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17 pts above BL, 223 min. after starting supper</t>
    </r>
  </si>
  <si>
    <t>Total Carb Intake per day</t>
  </si>
  <si>
    <t>Carb g per Meal</t>
  </si>
  <si>
    <t>Carb g per Day</t>
  </si>
  <si>
    <t>Average BG</t>
  </si>
  <si>
    <t>Time to Peak (minutes)</t>
  </si>
  <si>
    <t>Sunday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</si>
  <si>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 xml:space="preserve"> at 23 pts above BL, 73 min. after breakfast</t>
    </r>
  </si>
  <si>
    <t>BG back to BL 208 min. after starting breakfast</t>
  </si>
  <si>
    <r>
      <t>BG</t>
    </r>
    <r>
      <rPr>
        <b/>
        <sz val="11"/>
        <color theme="1"/>
        <rFont val="Calibri"/>
        <family val="2"/>
        <scheme val="minor"/>
      </rPr>
      <t xml:space="preserve"> 2nd peak </t>
    </r>
    <r>
      <rPr>
        <sz val="11"/>
        <color theme="1"/>
        <rFont val="Calibri"/>
        <family val="2"/>
        <scheme val="minor"/>
      </rPr>
      <t>at 22 pts above BL, 133 min. after breakfast</t>
    </r>
  </si>
  <si>
    <t>BG back to BL for 2nd time, 328 min. after starting supper</t>
  </si>
  <si>
    <r>
      <t xml:space="preserve">Supper: 6 oz chicken, </t>
    </r>
    <r>
      <rPr>
        <b/>
        <sz val="11"/>
        <color rgb="FFFF0000"/>
        <rFont val="Calibri"/>
        <family val="2"/>
        <scheme val="minor"/>
      </rPr>
      <t>4 oz rice</t>
    </r>
    <r>
      <rPr>
        <sz val="11"/>
        <color theme="1"/>
        <rFont val="Calibri"/>
        <family val="2"/>
        <scheme val="minor"/>
      </rPr>
      <t xml:space="preserve">, 1 oz broccoli, </t>
    </r>
    <r>
      <rPr>
        <b/>
        <sz val="11"/>
        <color rgb="FFFF0000"/>
        <rFont val="Calibri"/>
        <family val="2"/>
        <scheme val="minor"/>
      </rPr>
      <t>1/2 multi-grain bun w walnuts &amp; raisins</t>
    </r>
    <r>
      <rPr>
        <sz val="11"/>
        <color theme="1"/>
        <rFont val="Calibri"/>
        <family val="2"/>
        <scheme val="minor"/>
      </rPr>
      <t>, Coke Zero,</t>
    </r>
    <r>
      <rPr>
        <b/>
        <sz val="11"/>
        <color rgb="FFFF0000"/>
        <rFont val="Calibri"/>
        <family val="2"/>
        <scheme val="minor"/>
      </rPr>
      <t xml:space="preserve"> 8 oz homemade fruit salad, 4 lemon-filled Oreo cookies;</t>
    </r>
    <r>
      <rPr>
        <b/>
        <sz val="11"/>
        <color theme="1"/>
        <rFont val="Calibri"/>
        <family val="2"/>
        <scheme val="minor"/>
      </rPr>
      <t xml:space="preserve"> end 5:40 pm</t>
    </r>
  </si>
  <si>
    <r>
      <t xml:space="preserve">Supper:  1/2 </t>
    </r>
    <r>
      <rPr>
        <b/>
        <sz val="11"/>
        <color rgb="FFFF0000"/>
        <rFont val="Calibri"/>
        <family val="2"/>
        <scheme val="minor"/>
      </rPr>
      <t xml:space="preserve">multigrain roll </t>
    </r>
    <r>
      <rPr>
        <sz val="11"/>
        <color theme="1"/>
        <rFont val="Calibri"/>
        <family val="2"/>
        <scheme val="minor"/>
      </rPr>
      <t>w walnuts &amp; raisins, 3 tbsp Peter Pan chunky peanut butter, 8</t>
    </r>
    <r>
      <rPr>
        <b/>
        <sz val="11"/>
        <color rgb="FFFF0000"/>
        <rFont val="Calibri"/>
        <family val="2"/>
        <scheme val="minor"/>
      </rPr>
      <t xml:space="preserve"> wheat saltine crackers,</t>
    </r>
    <r>
      <rPr>
        <sz val="11"/>
        <color theme="1"/>
        <rFont val="Calibri"/>
        <family val="2"/>
        <scheme val="minor"/>
      </rPr>
      <t xml:space="preserve"> Coke Zero, 8 oz homemade</t>
    </r>
    <r>
      <rPr>
        <b/>
        <sz val="11"/>
        <color rgb="FFFF0000"/>
        <rFont val="Calibri"/>
        <family val="2"/>
        <scheme val="minor"/>
      </rPr>
      <t xml:space="preserve"> fruit salad;</t>
    </r>
    <r>
      <rPr>
        <sz val="11"/>
        <color theme="1"/>
        <rFont val="Calibri"/>
        <family val="2"/>
        <scheme val="minor"/>
      </rPr>
      <t xml:space="preserve"> finished at 6:10</t>
    </r>
  </si>
  <si>
    <r>
      <t xml:space="preserve">Lunch: 3 oz hamburger, 1 </t>
    </r>
    <r>
      <rPr>
        <b/>
        <sz val="11"/>
        <color rgb="FFFF0000"/>
        <rFont val="Calibri"/>
        <family val="2"/>
        <scheme val="minor"/>
      </rPr>
      <t>white bun</t>
    </r>
    <r>
      <rPr>
        <sz val="11"/>
        <color theme="1"/>
        <rFont val="Calibri"/>
        <family val="2"/>
        <scheme val="minor"/>
      </rPr>
      <t xml:space="preserve">, 1 leaf butter lettuce, water, 1 pc </t>
    </r>
    <r>
      <rPr>
        <b/>
        <sz val="11"/>
        <color rgb="FFFF0000"/>
        <rFont val="Calibri"/>
        <family val="2"/>
        <scheme val="minor"/>
      </rPr>
      <t>chocolate cake w chocolate icing</t>
    </r>
    <r>
      <rPr>
        <sz val="11"/>
        <color theme="1"/>
        <rFont val="Calibri"/>
        <family val="2"/>
        <scheme val="minor"/>
      </rPr>
      <t>, finished 12:20</t>
    </r>
  </si>
  <si>
    <r>
      <t xml:space="preserve">Supper: chicken breast, </t>
    </r>
    <r>
      <rPr>
        <b/>
        <sz val="11"/>
        <color rgb="FFFF0000"/>
        <rFont val="Calibri"/>
        <family val="2"/>
        <scheme val="minor"/>
      </rPr>
      <t>4 rolls,</t>
    </r>
    <r>
      <rPr>
        <sz val="11"/>
        <color theme="1"/>
        <rFont val="Calibri"/>
        <family val="2"/>
        <scheme val="minor"/>
      </rPr>
      <t xml:space="preserve"> 1 pat of</t>
    </r>
    <r>
      <rPr>
        <b/>
        <sz val="11"/>
        <color rgb="FFFF0000"/>
        <rFont val="Calibri"/>
        <family val="2"/>
        <scheme val="minor"/>
      </rPr>
      <t xml:space="preserve"> honey butter,</t>
    </r>
    <r>
      <rPr>
        <sz val="11"/>
        <color theme="1"/>
        <rFont val="Calibri"/>
        <family val="2"/>
        <scheme val="minor"/>
      </rPr>
      <t xml:space="preserve"> 1 large spoon green beans, 1 large spoon Crowder peas, </t>
    </r>
    <r>
      <rPr>
        <b/>
        <sz val="11"/>
        <color rgb="FFFF0000"/>
        <rFont val="Calibri"/>
        <family val="2"/>
        <scheme val="minor"/>
      </rPr>
      <t>4 oz mashed potatoes</t>
    </r>
    <r>
      <rPr>
        <sz val="11"/>
        <color theme="1"/>
        <rFont val="Calibri"/>
        <family val="2"/>
        <scheme val="minor"/>
      </rPr>
      <t>, finished at 6:50</t>
    </r>
  </si>
  <si>
    <r>
      <t xml:space="preserve">Breakfast:  8 oz </t>
    </r>
    <r>
      <rPr>
        <b/>
        <sz val="11"/>
        <color rgb="FFFF0000"/>
        <rFont val="Calibri"/>
        <family val="2"/>
        <scheme val="minor"/>
      </rPr>
      <t>oatmeal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w 1/2 oz almonds, 1/2 oz </t>
    </r>
    <r>
      <rPr>
        <b/>
        <sz val="11"/>
        <color rgb="FFFF0000"/>
        <rFont val="Calibri"/>
        <family val="2"/>
        <scheme val="minor"/>
      </rPr>
      <t>dried cherries</t>
    </r>
    <r>
      <rPr>
        <sz val="11"/>
        <color theme="1"/>
        <rFont val="Calibri"/>
        <family val="2"/>
        <scheme val="minor"/>
      </rPr>
      <t xml:space="preserve">, 1 pat butter, </t>
    </r>
    <r>
      <rPr>
        <b/>
        <sz val="11"/>
        <color rgb="FFFF0000"/>
        <rFont val="Calibri"/>
        <family val="2"/>
        <scheme val="minor"/>
      </rPr>
      <t>2 slices WW toast</t>
    </r>
    <r>
      <rPr>
        <sz val="11"/>
        <color theme="1"/>
        <rFont val="Calibri"/>
        <family val="2"/>
        <scheme val="minor"/>
      </rPr>
      <t xml:space="preserve">, 4 sl bacon, </t>
    </r>
    <r>
      <rPr>
        <b/>
        <sz val="11"/>
        <color theme="1"/>
        <rFont val="Calibri"/>
        <family val="2"/>
        <scheme val="minor"/>
      </rPr>
      <t>6 oz OJ,</t>
    </r>
    <r>
      <rPr>
        <sz val="11"/>
        <color theme="1"/>
        <rFont val="Calibri"/>
        <family val="2"/>
        <scheme val="minor"/>
      </rPr>
      <t xml:space="preserve"> finished 9:20</t>
    </r>
  </si>
  <si>
    <r>
      <t xml:space="preserve">Lunch: 3 oz cheeseburger, </t>
    </r>
    <r>
      <rPr>
        <b/>
        <sz val="11"/>
        <color theme="1"/>
        <rFont val="Calibri"/>
        <family val="2"/>
        <scheme val="minor"/>
      </rPr>
      <t xml:space="preserve">1 </t>
    </r>
    <r>
      <rPr>
        <b/>
        <sz val="11"/>
        <color rgb="FFFF0000"/>
        <rFont val="Calibri"/>
        <family val="2"/>
        <scheme val="minor"/>
      </rPr>
      <t>white bun</t>
    </r>
    <r>
      <rPr>
        <sz val="11"/>
        <color rgb="FFFF0000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1 leaf butter lettuce, 1 slice tomato, </t>
    </r>
    <r>
      <rPr>
        <b/>
        <sz val="11"/>
        <color rgb="FFFF0000"/>
        <rFont val="Calibri"/>
        <family val="2"/>
        <scheme val="minor"/>
      </rPr>
      <t>4 oz French fries</t>
    </r>
    <r>
      <rPr>
        <sz val="11"/>
        <color theme="1"/>
        <rFont val="Calibri"/>
        <family val="2"/>
        <scheme val="minor"/>
      </rPr>
      <t>, Coke Zero, finished 12:30</t>
    </r>
  </si>
  <si>
    <r>
      <t xml:space="preserve">Supper: 3 slices Domino's </t>
    </r>
    <r>
      <rPr>
        <b/>
        <sz val="11"/>
        <color rgb="FFFF0000"/>
        <rFont val="Calibri"/>
        <family val="2"/>
        <scheme val="minor"/>
      </rPr>
      <t>pepperoni pizza</t>
    </r>
    <r>
      <rPr>
        <sz val="11"/>
        <color theme="1"/>
        <rFont val="Calibri"/>
        <family val="2"/>
        <scheme val="minor"/>
      </rPr>
      <t xml:space="preserve">, Coke Zero, 1 homemade </t>
    </r>
    <r>
      <rPr>
        <b/>
        <sz val="11"/>
        <color rgb="FFFF0000"/>
        <rFont val="Calibri"/>
        <family val="2"/>
        <scheme val="minor"/>
      </rPr>
      <t>peanut butter cookie</t>
    </r>
  </si>
  <si>
    <r>
      <t xml:space="preserve">Snack: 1 pc </t>
    </r>
    <r>
      <rPr>
        <b/>
        <sz val="11"/>
        <color rgb="FFFF0000"/>
        <rFont val="Calibri"/>
        <family val="2"/>
        <scheme val="minor"/>
      </rPr>
      <t>chocolate cake w chocolate icing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4 oz 2% milk</t>
    </r>
  </si>
  <si>
    <r>
      <t xml:space="preserve">Lunch: 1/2 </t>
    </r>
    <r>
      <rPr>
        <b/>
        <sz val="11"/>
        <color rgb="FFFF0000"/>
        <rFont val="Calibri"/>
        <family val="2"/>
        <scheme val="minor"/>
      </rPr>
      <t>multigrain roll,</t>
    </r>
    <r>
      <rPr>
        <sz val="11"/>
        <color theme="1"/>
        <rFont val="Calibri"/>
        <family val="2"/>
        <scheme val="minor"/>
      </rPr>
      <t xml:space="preserve"> 3 tbsp peanut butter, </t>
    </r>
    <r>
      <rPr>
        <b/>
        <sz val="11"/>
        <color rgb="FFFF0000"/>
        <rFont val="Calibri"/>
        <family val="2"/>
        <scheme val="minor"/>
      </rPr>
      <t>8 crackers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8 oz 2% milk, small pc chocolate cake</t>
    </r>
  </si>
  <si>
    <r>
      <t xml:space="preserve">Supper: 8 oz Walmart </t>
    </r>
    <r>
      <rPr>
        <b/>
        <sz val="11"/>
        <color rgb="FFFF0000"/>
        <rFont val="Calibri"/>
        <family val="2"/>
        <scheme val="minor"/>
      </rPr>
      <t>Creamy Cauliflower parmesaan soup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 xml:space="preserve">1/2 </t>
    </r>
    <r>
      <rPr>
        <b/>
        <sz val="11"/>
        <color rgb="FFFF0000"/>
        <rFont val="Calibri"/>
        <family val="2"/>
        <scheme val="minor"/>
      </rPr>
      <t>multigrain roll w walnuts &amp; raisins</t>
    </r>
    <r>
      <rPr>
        <sz val="11"/>
        <color theme="1"/>
        <rFont val="Calibri"/>
        <family val="2"/>
        <scheme val="minor"/>
      </rPr>
      <t xml:space="preserve">, Coke Zero, </t>
    </r>
    <r>
      <rPr>
        <b/>
        <sz val="11"/>
        <color rgb="FFFF0000"/>
        <rFont val="Calibri"/>
        <family val="2"/>
        <scheme val="minor"/>
      </rPr>
      <t>small pc chocolate cake</t>
    </r>
    <r>
      <rPr>
        <sz val="11"/>
        <color theme="1"/>
        <rFont val="Calibri"/>
        <family val="2"/>
        <scheme val="minor"/>
      </rPr>
      <t>; finished 6:40</t>
    </r>
  </si>
  <si>
    <r>
      <t xml:space="preserve">Lunch:  Small fried chicken breast, </t>
    </r>
    <r>
      <rPr>
        <b/>
        <sz val="11"/>
        <color rgb="FFFF0000"/>
        <rFont val="Calibri"/>
        <family val="2"/>
        <scheme val="minor"/>
      </rPr>
      <t>4 oz mashed potatoes, 2 oz friend squash, 1 large white roll,</t>
    </r>
    <r>
      <rPr>
        <sz val="11"/>
        <color theme="1"/>
        <rFont val="Calibri"/>
        <family val="2"/>
        <scheme val="minor"/>
      </rPr>
      <t xml:space="preserve"> water</t>
    </r>
  </si>
  <si>
    <r>
      <t xml:space="preserve">Supper: 1/2 </t>
    </r>
    <r>
      <rPr>
        <b/>
        <sz val="11"/>
        <color rgb="FFFF0000"/>
        <rFont val="Calibri"/>
        <family val="2"/>
        <scheme val="minor"/>
      </rPr>
      <t>multigrain roll w walnuts &amp; raisins</t>
    </r>
    <r>
      <rPr>
        <sz val="11"/>
        <color theme="1"/>
        <rFont val="Calibri"/>
        <family val="2"/>
        <scheme val="minor"/>
      </rPr>
      <t xml:space="preserve">, 4 oz lean brisket, Coke Zero, </t>
    </r>
    <r>
      <rPr>
        <b/>
        <sz val="11"/>
        <color rgb="FFFF0000"/>
        <rFont val="Calibri"/>
        <family val="2"/>
        <scheme val="minor"/>
      </rPr>
      <t>large pc chocolate cake w choc icing</t>
    </r>
  </si>
  <si>
    <r>
      <rPr>
        <b/>
        <sz val="11"/>
        <color rgb="FFFF0000"/>
        <rFont val="Calibri"/>
        <family val="2"/>
        <scheme val="minor"/>
      </rPr>
      <t xml:space="preserve">Small chocolate milkshake </t>
    </r>
    <r>
      <rPr>
        <sz val="11"/>
        <color theme="1"/>
        <rFont val="Calibri"/>
        <family val="2"/>
        <scheme val="minor"/>
      </rPr>
      <t>at McDonalds, finished at 7:20</t>
    </r>
  </si>
  <si>
    <r>
      <t>Lunch: 6 oz</t>
    </r>
    <r>
      <rPr>
        <b/>
        <sz val="11"/>
        <color rgb="FFFF0000"/>
        <rFont val="Calibri"/>
        <family val="2"/>
        <scheme val="minor"/>
      </rPr>
      <t xml:space="preserve"> fritatta (hash browns</t>
    </r>
    <r>
      <rPr>
        <sz val="11"/>
        <color theme="1"/>
        <rFont val="Calibri"/>
        <family val="2"/>
        <scheme val="minor"/>
      </rPr>
      <t>, egg),</t>
    </r>
    <r>
      <rPr>
        <b/>
        <sz val="11"/>
        <color rgb="FFFF0000"/>
        <rFont val="Calibri"/>
        <family val="2"/>
        <scheme val="minor"/>
      </rPr>
      <t xml:space="preserve"> 2 small croissants</t>
    </r>
    <r>
      <rPr>
        <sz val="11"/>
        <color theme="1"/>
        <rFont val="Calibri"/>
        <family val="2"/>
        <scheme val="minor"/>
      </rPr>
      <t>, Coke Zero finished 12:50</t>
    </r>
  </si>
  <si>
    <r>
      <t xml:space="preserve">1/2 </t>
    </r>
    <r>
      <rPr>
        <b/>
        <sz val="11"/>
        <color rgb="FFFF0000"/>
        <rFont val="Calibri"/>
        <family val="2"/>
        <scheme val="minor"/>
      </rPr>
      <t>multigrain roll,</t>
    </r>
    <r>
      <rPr>
        <sz val="11"/>
        <color theme="1"/>
        <rFont val="Calibri"/>
        <family val="2"/>
        <scheme val="minor"/>
      </rPr>
      <t xml:space="preserve"> 1/2 oz roasted almonds, </t>
    </r>
    <r>
      <rPr>
        <b/>
        <sz val="11"/>
        <color rgb="FFFF0000"/>
        <rFont val="Calibri"/>
        <family val="2"/>
        <scheme val="minor"/>
      </rPr>
      <t xml:space="preserve">large slice of sourdough bread </t>
    </r>
    <r>
      <rPr>
        <sz val="11"/>
        <color theme="1"/>
        <rFont val="Calibri"/>
        <family val="2"/>
        <scheme val="minor"/>
      </rPr>
      <t xml:space="preserve">with butter, </t>
    </r>
    <r>
      <rPr>
        <b/>
        <sz val="11"/>
        <color rgb="FFFF0000"/>
        <rFont val="Calibri"/>
        <family val="2"/>
        <scheme val="minor"/>
      </rPr>
      <t>6 oz whole milk</t>
    </r>
  </si>
  <si>
    <r>
      <t xml:space="preserve">Lunch: 1 salmon croquette patty, green beans, small salad w </t>
    </r>
    <r>
      <rPr>
        <b/>
        <sz val="11"/>
        <color rgb="FFFF0000"/>
        <rFont val="Calibri"/>
        <family val="2"/>
        <scheme val="minor"/>
      </rPr>
      <t>Thousand Island dressing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small white roll, 1 pc key lime pie</t>
    </r>
  </si>
  <si>
    <r>
      <t>Dinner: 1/2</t>
    </r>
    <r>
      <rPr>
        <b/>
        <sz val="11"/>
        <color rgb="FFFF0000"/>
        <rFont val="Calibri"/>
        <family val="2"/>
        <scheme val="minor"/>
      </rPr>
      <t xml:space="preserve"> multigrain roll, </t>
    </r>
    <r>
      <rPr>
        <sz val="11"/>
        <color theme="1"/>
        <rFont val="Calibri"/>
        <family val="2"/>
        <scheme val="minor"/>
      </rPr>
      <t xml:space="preserve">3 tbsp chunky peanut butter, </t>
    </r>
    <r>
      <rPr>
        <b/>
        <sz val="11"/>
        <color rgb="FFFF0000"/>
        <rFont val="Calibri"/>
        <family val="2"/>
        <scheme val="minor"/>
      </rPr>
      <t>8 crackers, 8 oz low fat milk</t>
    </r>
  </si>
  <si>
    <r>
      <t xml:space="preserve">Breakfast: 1/2 </t>
    </r>
    <r>
      <rPr>
        <b/>
        <sz val="11"/>
        <color rgb="FFFF0000"/>
        <rFont val="Calibri"/>
        <family val="2"/>
        <scheme val="minor"/>
      </rPr>
      <t>multigrain roll w walnuts &amp; raisins, 6 oz OJ</t>
    </r>
    <r>
      <rPr>
        <sz val="11"/>
        <color theme="1"/>
        <rFont val="Calibri"/>
        <family val="2"/>
        <scheme val="minor"/>
      </rPr>
      <t>; finished 8:50</t>
    </r>
  </si>
  <si>
    <r>
      <t xml:space="preserve">Lunch:  Grilled chicken breast sandwich, </t>
    </r>
    <r>
      <rPr>
        <b/>
        <sz val="11"/>
        <color rgb="FFFF0000"/>
        <rFont val="Calibri"/>
        <family val="2"/>
        <scheme val="minor"/>
      </rPr>
      <t>white roll,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French fries</t>
    </r>
    <r>
      <rPr>
        <sz val="11"/>
        <color theme="1"/>
        <rFont val="Calibri"/>
        <family val="2"/>
        <scheme val="minor"/>
      </rPr>
      <t>, Diet Coke,</t>
    </r>
    <r>
      <rPr>
        <b/>
        <sz val="11"/>
        <color rgb="FFFF0000"/>
        <rFont val="Calibri"/>
        <family val="2"/>
        <scheme val="minor"/>
      </rPr>
      <t xml:space="preserve"> 4 Hershey almond nuggets</t>
    </r>
  </si>
  <si>
    <r>
      <t xml:space="preserve">1/2 </t>
    </r>
    <r>
      <rPr>
        <b/>
        <sz val="11"/>
        <color rgb="FFFF0000"/>
        <rFont val="Calibri"/>
        <family val="2"/>
        <scheme val="minor"/>
      </rPr>
      <t>multigrain roll</t>
    </r>
    <r>
      <rPr>
        <sz val="11"/>
        <color theme="1"/>
        <rFont val="Calibri"/>
        <family val="2"/>
        <scheme val="minor"/>
      </rPr>
      <t xml:space="preserve">, 3 tbsp chunky peanut butter, </t>
    </r>
    <r>
      <rPr>
        <b/>
        <sz val="11"/>
        <color rgb="FFFF0000"/>
        <rFont val="Calibri"/>
        <family val="2"/>
        <scheme val="minor"/>
      </rPr>
      <t>8 WW crackers, 8 oz 2% milk, 2 Herhey almond nuggets;</t>
    </r>
    <r>
      <rPr>
        <sz val="11"/>
        <color theme="1"/>
        <rFont val="Calibri"/>
        <family val="2"/>
        <scheme val="minor"/>
      </rPr>
      <t xml:space="preserve"> finished 6:45</t>
    </r>
  </si>
  <si>
    <r>
      <t xml:space="preserve">Breakfast: 1/2 </t>
    </r>
    <r>
      <rPr>
        <b/>
        <sz val="11"/>
        <color rgb="FFFF0000"/>
        <rFont val="Calibri"/>
        <family val="2"/>
        <scheme val="minor"/>
      </rPr>
      <t>multigrain roll w walnuts &amp; raisins</t>
    </r>
    <r>
      <rPr>
        <sz val="11"/>
        <color theme="1"/>
        <rFont val="Calibri"/>
        <family val="2"/>
        <scheme val="minor"/>
      </rPr>
      <t>, 1/2 oz roasted almonds, 4 oz. 2% milk</t>
    </r>
  </si>
  <si>
    <r>
      <t xml:space="preserve">Lunch:  1 grilled quail, small serving of </t>
    </r>
    <r>
      <rPr>
        <b/>
        <sz val="11"/>
        <color rgb="FFFF0000"/>
        <rFont val="Calibri"/>
        <family val="2"/>
        <scheme val="minor"/>
      </rPr>
      <t>guacamole,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1 oz rice,</t>
    </r>
    <r>
      <rPr>
        <sz val="11"/>
        <color theme="1"/>
        <rFont val="Calibri"/>
        <family val="2"/>
        <scheme val="minor"/>
      </rPr>
      <t xml:space="preserve"> 1 oz tomatoes, </t>
    </r>
    <r>
      <rPr>
        <b/>
        <sz val="11"/>
        <color rgb="FFFF0000"/>
        <rFont val="Calibri"/>
        <family val="2"/>
        <scheme val="minor"/>
      </rPr>
      <t>2 oz onions,</t>
    </r>
    <r>
      <rPr>
        <sz val="11"/>
        <color theme="1"/>
        <rFont val="Calibri"/>
        <family val="2"/>
        <scheme val="minor"/>
      </rPr>
      <t xml:space="preserve"> Coke Zero</t>
    </r>
  </si>
  <si>
    <r>
      <t xml:space="preserve">Supper:  1/2 </t>
    </r>
    <r>
      <rPr>
        <b/>
        <sz val="11"/>
        <color rgb="FFFF0000"/>
        <rFont val="Calibri"/>
        <family val="2"/>
        <scheme val="minor"/>
      </rPr>
      <t>multigrain roll,</t>
    </r>
    <r>
      <rPr>
        <sz val="11"/>
        <color theme="1"/>
        <rFont val="Calibri"/>
        <family val="2"/>
        <scheme val="minor"/>
      </rPr>
      <t xml:space="preserve"> 3 tbsp chunky peanut butter, </t>
    </r>
    <r>
      <rPr>
        <b/>
        <sz val="11"/>
        <color rgb="FFFF0000"/>
        <rFont val="Calibri"/>
        <family val="2"/>
        <scheme val="minor"/>
      </rPr>
      <t>3 Oreos, 8 oz. 2% milk</t>
    </r>
  </si>
  <si>
    <t>Monday</t>
  </si>
  <si>
    <t>Ended at 12:00 noon</t>
  </si>
  <si>
    <t>12 almond appetizer</t>
  </si>
  <si>
    <t>Lunch:  8 oz cauliflower parmesaan soup, 1/2 multigrain roll w walnuts &amp; raisins, Coke Zero</t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</si>
  <si>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25 pts above BL, 58 min. after starting lunch, 88 min. after starting appetizer</t>
    </r>
  </si>
  <si>
    <t>BG 2nd peak, 31 pts above BL, 133 min. after starting lunch, 163 min. after starting appetizer</t>
  </si>
  <si>
    <t>Back to BL 253 min. after starting lunch</t>
  </si>
  <si>
    <r>
      <t xml:space="preserve">BG </t>
    </r>
    <r>
      <rPr>
        <b/>
        <sz val="11"/>
        <color theme="1"/>
        <rFont val="Calibri"/>
        <family val="2"/>
        <scheme val="minor"/>
      </rPr>
      <t>2nd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36 pts above BL, 128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</si>
  <si>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 xml:space="preserve"> 36 pts above BL, 53 min. after starting lunch</t>
    </r>
  </si>
  <si>
    <t>Back to BL 213 min. after starting lunch</t>
  </si>
  <si>
    <t>supper</t>
  </si>
  <si>
    <t>dessert</t>
  </si>
  <si>
    <r>
      <t xml:space="preserve">Dessert:  </t>
    </r>
    <r>
      <rPr>
        <b/>
        <sz val="11"/>
        <color rgb="FFFF0000"/>
        <rFont val="Calibri"/>
        <family val="2"/>
        <scheme val="minor"/>
      </rPr>
      <t>3 scoops chocolate ice cream, Kroger Premium</t>
    </r>
  </si>
  <si>
    <r>
      <t xml:space="preserve">Supper: 1 grilled quail, </t>
    </r>
    <r>
      <rPr>
        <b/>
        <sz val="11"/>
        <color rgb="FFFF0000"/>
        <rFont val="Calibri"/>
        <family val="2"/>
        <scheme val="minor"/>
      </rPr>
      <t>2 oz grilled onions, 1/2 multigrain roll w walnuts &amp; raisins</t>
    </r>
    <r>
      <rPr>
        <sz val="11"/>
        <color theme="1"/>
        <rFont val="Calibri"/>
        <family val="2"/>
        <scheme val="minor"/>
      </rPr>
      <t>, Coke Zero</t>
    </r>
  </si>
  <si>
    <t>walked X 20 min.</t>
  </si>
  <si>
    <r>
      <t xml:space="preserve">BG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33 min. after starting supper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13 min. after starting ice cream</t>
    </r>
  </si>
  <si>
    <t>120's</t>
  </si>
  <si>
    <t>130's</t>
  </si>
  <si>
    <t>140's</t>
  </si>
  <si>
    <t>150's</t>
  </si>
  <si>
    <t>160's</t>
  </si>
  <si>
    <t>110's</t>
  </si>
  <si>
    <t>oatmeal</t>
  </si>
  <si>
    <t>breakfast</t>
  </si>
  <si>
    <r>
      <t xml:space="preserve">Lunch: 8 oz Walmart Marketside Creamy </t>
    </r>
    <r>
      <rPr>
        <b/>
        <sz val="11"/>
        <color rgb="FFFF0000"/>
        <rFont val="Calibri"/>
        <family val="2"/>
        <scheme val="minor"/>
      </rPr>
      <t>cauliflower soup</t>
    </r>
    <r>
      <rPr>
        <sz val="11"/>
        <color theme="1"/>
        <rFont val="Calibri"/>
        <family val="2"/>
        <scheme val="minor"/>
      </rPr>
      <t xml:space="preserve">, 1/2 85 Degree Bakery </t>
    </r>
    <r>
      <rPr>
        <b/>
        <sz val="11"/>
        <color rgb="FFFF0000"/>
        <rFont val="Calibri"/>
        <family val="2"/>
        <scheme val="minor"/>
      </rPr>
      <t>multi-grain roll w walnuts &amp; raisins</t>
    </r>
    <r>
      <rPr>
        <sz val="11"/>
        <color theme="1"/>
        <rFont val="Calibri"/>
        <family val="2"/>
        <scheme val="minor"/>
      </rPr>
      <t xml:space="preserve">, 8 oz 2% milk, 4 </t>
    </r>
    <r>
      <rPr>
        <b/>
        <sz val="11"/>
        <color rgb="FFFF0000"/>
        <rFont val="Calibri"/>
        <family val="2"/>
        <scheme val="minor"/>
      </rPr>
      <t xml:space="preserve">Hershey almond nuggets </t>
    </r>
  </si>
  <si>
    <t>roll, almonds</t>
  </si>
  <si>
    <t>almond app</t>
  </si>
  <si>
    <t>Caesar salad</t>
  </si>
  <si>
    <t>chocolate cake</t>
  </si>
  <si>
    <t>Fasting/Pre-Meal Blood Glucose</t>
  </si>
  <si>
    <t>Avg Fasting/Pre-Meal BG</t>
  </si>
  <si>
    <t>Playing guitar, singing</t>
  </si>
  <si>
    <t>elliptical X 45 min.</t>
  </si>
  <si>
    <t>BG 70's</t>
  </si>
  <si>
    <t>BG 80's</t>
  </si>
  <si>
    <t>BG 90's</t>
  </si>
  <si>
    <t>BG 100's</t>
  </si>
  <si>
    <t>BG 110's</t>
  </si>
  <si>
    <t>BG 120's</t>
  </si>
  <si>
    <t>BG 130's</t>
  </si>
  <si>
    <t>BG 140's</t>
  </si>
  <si>
    <t>BG 150's</t>
  </si>
  <si>
    <t>BG 160's</t>
  </si>
  <si>
    <t>BG 170's</t>
  </si>
  <si>
    <t>Total</t>
  </si>
  <si>
    <t>%</t>
  </si>
  <si>
    <t>Total Peaks</t>
  </si>
  <si>
    <t>% of Peaks</t>
  </si>
  <si>
    <t>Ended 9:45 pm</t>
  </si>
  <si>
    <t>Ended at 8:20</t>
  </si>
  <si>
    <t>walking</t>
  </si>
  <si>
    <t>walked 2.5 miles outside 55 min.</t>
  </si>
  <si>
    <r>
      <t xml:space="preserve">Dessert: </t>
    </r>
    <r>
      <rPr>
        <b/>
        <sz val="11"/>
        <color rgb="FFFF0000"/>
        <rFont val="Calibri"/>
        <family val="2"/>
        <scheme val="minor"/>
      </rPr>
      <t>plain cinnamon roll</t>
    </r>
    <r>
      <rPr>
        <sz val="11"/>
        <color theme="1"/>
        <rFont val="Calibri"/>
        <family val="2"/>
        <scheme val="minor"/>
      </rPr>
      <t>, Cinnaholic, finished 7:05 pm</t>
    </r>
  </si>
  <si>
    <t>Probably would have peaked much sooner and higher if not for 90 minutes of exercise, starting 90 min. after starting supper, 30 min. after starting cinnamon roll</t>
  </si>
  <si>
    <r>
      <t xml:space="preserve">BG </t>
    </r>
    <r>
      <rPr>
        <b/>
        <sz val="11"/>
        <color theme="1"/>
        <rFont val="Calibri"/>
        <family val="2"/>
        <scheme val="minor"/>
      </rPr>
      <t>1st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peak 28 points above BL, 40 min. after starting supper</t>
    </r>
    <r>
      <rPr>
        <sz val="11"/>
        <color theme="1"/>
        <rFont val="Calibri"/>
        <family val="2"/>
        <scheme val="minor"/>
      </rPr>
      <t xml:space="preserve"> </t>
    </r>
  </si>
  <si>
    <t>LUNCH</t>
  </si>
  <si>
    <t>Almond appetizer</t>
  </si>
  <si>
    <t>Appetizer: 12 roasted almonds, glass water</t>
  </si>
  <si>
    <r>
      <t xml:space="preserve">Lunch: </t>
    </r>
    <r>
      <rPr>
        <b/>
        <sz val="11"/>
        <color rgb="FFFF0000"/>
        <rFont val="Calibri"/>
        <family val="2"/>
        <scheme val="minor"/>
      </rPr>
      <t>1/2 multigrain roll w walnuts &amp; raisins</t>
    </r>
    <r>
      <rPr>
        <sz val="11"/>
        <color theme="1"/>
        <rFont val="Calibri"/>
        <family val="2"/>
        <scheme val="minor"/>
      </rPr>
      <t xml:space="preserve">, 3 tbsp chunky peanut butter, </t>
    </r>
    <r>
      <rPr>
        <b/>
        <sz val="11"/>
        <color rgb="FFFF0000"/>
        <rFont val="Calibri"/>
        <family val="2"/>
        <scheme val="minor"/>
      </rPr>
      <t>6 WW crackers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8 oz 2% milk, 5 blackberries</t>
    </r>
  </si>
  <si>
    <t>BG late peak 29 pts above BL, 308 min. after starting lunch</t>
  </si>
  <si>
    <t>BG 2nd peak, 56 pts above BL; probably late peak from cinnamon roll, up 25 pts, 158 min. after starting to eat it, while still exercising; 218 min. after starting supper</t>
  </si>
  <si>
    <t>As of 3:00 a.m. 6/25/25</t>
  </si>
  <si>
    <t>BG back to BL, 340 min. after starting supper</t>
  </si>
  <si>
    <t>BG early peak, 12 pts above BL, 23 min. after starting lunch, 43 min. after starting appetizer</t>
  </si>
  <si>
    <t>BG back to BL 83 min. after starting lunch</t>
  </si>
  <si>
    <t>Exercise lowered BL 19 points (?) if correct reading, back to BL at 173 min after starting supper</t>
  </si>
  <si>
    <t>cinnamon roll</t>
  </si>
  <si>
    <t>Appetizer: 1/2 oz roasted almonds, Coke Zero, finished 12:30</t>
  </si>
  <si>
    <t>Cal/d</t>
  </si>
  <si>
    <r>
      <t xml:space="preserve">Supper: Ahi tuna sandwich with </t>
    </r>
    <r>
      <rPr>
        <b/>
        <sz val="11"/>
        <color rgb="FFFF0000"/>
        <rFont val="Calibri"/>
        <family val="2"/>
        <scheme val="minor"/>
      </rPr>
      <t>white bun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French fries</t>
    </r>
    <r>
      <rPr>
        <sz val="11"/>
        <color theme="1"/>
        <rFont val="Calibri"/>
        <family val="2"/>
        <scheme val="minor"/>
      </rPr>
      <t>, Diet Coke, Beck's Prime; finished 6:30 pm</t>
    </r>
  </si>
  <si>
    <r>
      <t xml:space="preserve">Lunch:  </t>
    </r>
    <r>
      <rPr>
        <b/>
        <sz val="11"/>
        <color rgb="FFFF0000"/>
        <rFont val="Calibri"/>
        <family val="2"/>
        <scheme val="minor"/>
      </rPr>
      <t xml:space="preserve">8 oz creamy cauliflower soup, 1/2 multigrain roll </t>
    </r>
    <r>
      <rPr>
        <sz val="11"/>
        <color theme="1"/>
        <rFont val="Calibri"/>
        <family val="2"/>
        <scheme val="minor"/>
      </rPr>
      <t>w walnuts &amp; raisins, Coke Zero, no dessert</t>
    </r>
  </si>
  <si>
    <t>BG near peak 55 min. after starting supper</t>
  </si>
  <si>
    <t>BG fell 16 pts from peak 30 min. after peak, 85 min. after starting supper</t>
  </si>
  <si>
    <t>BG stayed in 120's while exercising on elliptical</t>
  </si>
  <si>
    <t>BG rose toward 2nd peak while still exercising on elliptical</t>
  </si>
  <si>
    <t>BG still at peak, 55 pts above BL, 173 min. after starting to eating cinnamon roll, 233 min. after starting supper</t>
  </si>
  <si>
    <t>BG still near peak, 39 pts above BL, 188 min. after cinnamon roll, 248 min. after supper started</t>
  </si>
  <si>
    <t>BG still near peak, 36 pts above BL, 203 min. after cinnamon roll, 263 min. after supper started</t>
  </si>
  <si>
    <t>BG still near peak, 37 pts above BL, 218 min. after cinnamon roll, 263 min. after supper started</t>
  </si>
  <si>
    <t>BG at BL 12 min after almonds</t>
  </si>
  <si>
    <t>BG at BL 27 min. after almonds</t>
  </si>
  <si>
    <t>BG 3 pts below BL at 42 min. after almonds, 3 min. after starting lunch</t>
  </si>
  <si>
    <t>BG 5 pts above BL at 57 min. after almonds, 18 min. after starting lunch</t>
  </si>
  <si>
    <t>BG hanging 24 pts above BL at 183 min. after starting lunch</t>
  </si>
  <si>
    <t>BG hanging 17 pts above BL at 168 min. after starting lunch</t>
  </si>
  <si>
    <t>BG fell 18 pts from peak, but still 23 pts above BL, at 153 min. after starting lunch</t>
  </si>
  <si>
    <r>
      <t xml:space="preserve">BG still at 2nd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138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</si>
  <si>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 xml:space="preserve"> 41 pts above BL at 123 min. after starting lunch</t>
    </r>
  </si>
  <si>
    <t>BG approaching 2nd peak, 27 pts above BL at 108 min. after starting lunch</t>
  </si>
  <si>
    <t>BG 12 pts above BL at 48 min. after starting lunch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</si>
  <si>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up 18 pts from BL at 33 min. after starting lunch, 73 min. after starting almonds</t>
    </r>
  </si>
  <si>
    <t>BG 17 pts above BL at 78 min. after starting lunch</t>
  </si>
  <si>
    <t>BG only 7 pts above BL at 63 min. after starting lunch</t>
  </si>
  <si>
    <t>BG 20 pts above BL at 93 min. after starting lunch</t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</si>
  <si>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29 pts above BL at 198 min. after starting lunch</t>
    </r>
  </si>
  <si>
    <t>BG still at 3rd peak, 29 pts above BL at 213 min. after starting lunch</t>
  </si>
  <si>
    <t>BG hanging 13 pts above BL at 228 min. after starting lunch</t>
  </si>
  <si>
    <t>Supper: 1 pork chop, 1/2 sweet potato with butter, 1/2 multigrain roll w walnuts &amp; raisins, 2 sprigs broccoli, 8 oz 2% milk</t>
  </si>
  <si>
    <r>
      <t xml:space="preserve">BG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41 pts above BL at 43 min. after starting supper</t>
    </r>
  </si>
  <si>
    <t>Still near peak, 29 pts above BL at 73 min. after starting supper</t>
  </si>
  <si>
    <t>Still near peak, 27 pts above BL at 88 min. after starting supper</t>
  </si>
  <si>
    <r>
      <t xml:space="preserve">Still </t>
    </r>
    <r>
      <rPr>
        <b/>
        <sz val="11"/>
        <color theme="1"/>
        <rFont val="Calibri"/>
        <family val="2"/>
        <scheme val="minor"/>
      </rPr>
      <t>at peak,</t>
    </r>
    <r>
      <rPr>
        <sz val="11"/>
        <color theme="1"/>
        <rFont val="Calibri"/>
        <family val="2"/>
        <scheme val="minor"/>
      </rPr>
      <t xml:space="preserve"> 41 pts above BL at 58 min. after starting supper</t>
    </r>
  </si>
  <si>
    <t>Still near peak, 33 pts above BL at 103 min. after starting supper</t>
  </si>
  <si>
    <t>BG hanging 23 pts above BL at 133 min. after starting supper</t>
  </si>
  <si>
    <t>Still near peak, 33 pts above BL at 118 min. after starting supper</t>
  </si>
  <si>
    <t>BG hanging 30 pts above BL at 148 min. after starting supper</t>
  </si>
  <si>
    <t>BG hanging 27 pts above BL at 163 min. after starting supper</t>
  </si>
  <si>
    <t>BG hanging 31 pts above BL at 178 min. after starting supper</t>
  </si>
  <si>
    <t>BG hanging 31 pts above BL at 193 min. after starting supper</t>
  </si>
  <si>
    <t>BG hanging 27 pts above BL at 208 min. after starting supper</t>
  </si>
  <si>
    <t>BG hanging 24 pts above BL at 223 min. after starting supper</t>
  </si>
  <si>
    <t>Back to BL 248 min. after starting supper</t>
  </si>
  <si>
    <t>As of 12:23 am 6/26/25</t>
  </si>
  <si>
    <t>BG back to BL 263 min. after starting lunch</t>
  </si>
  <si>
    <t>ran 3.4 mi. in 36:43, 11:01 pace</t>
  </si>
  <si>
    <t>Walked 1/2 mile back from run finish</t>
  </si>
  <si>
    <t>running</t>
  </si>
  <si>
    <t>just finished run 2-3 minutes ago</t>
  </si>
  <si>
    <t>Wednes.</t>
  </si>
  <si>
    <t>Tuesday</t>
  </si>
  <si>
    <t>fruit salad,Oreos</t>
  </si>
  <si>
    <t>driving SW Freeway</t>
  </si>
  <si>
    <t>Back to BL 353 min. after starting lunch</t>
  </si>
  <si>
    <t>sweet potato</t>
  </si>
  <si>
    <t>3 scoops ice cream</t>
  </si>
  <si>
    <t>pb, roll, oreos</t>
  </si>
  <si>
    <t>pepperoni pizza 3sl</t>
  </si>
  <si>
    <t>pb, roll, Hersh nug</t>
  </si>
  <si>
    <t>Hershey nuggets</t>
  </si>
  <si>
    <t>Golden Corral 4 rolls</t>
  </si>
  <si>
    <t>Lunch: Torchy's Mr Red salmon on flour tortilla, Coke Zero</t>
  </si>
  <si>
    <t>BG peak 21 pts above BL, 28 min. after starting lunch</t>
  </si>
  <si>
    <r>
      <t xml:space="preserve">Dinner:  4 oz chicken breast, </t>
    </r>
    <r>
      <rPr>
        <b/>
        <sz val="11"/>
        <color rgb="FFFF0000"/>
        <rFont val="Calibri"/>
        <family val="2"/>
        <scheme val="minor"/>
      </rPr>
      <t>4 oz rice, chicken soup casserole sauce, 1/2 multigrain roll with walnuts &amp; raisins</t>
    </r>
    <r>
      <rPr>
        <sz val="11"/>
        <color theme="1"/>
        <rFont val="Calibri"/>
        <family val="2"/>
        <scheme val="minor"/>
      </rPr>
      <t>, Coke Zero5</t>
    </r>
  </si>
  <si>
    <t>BG nearing peak, 46 pts above BL, 30 min. after starting supper</t>
  </si>
  <si>
    <t>BG near peak, 52 pts above BL, 60 min. after starting supper</t>
  </si>
  <si>
    <t>BG near peak, 53 pts above BL, 60 min. after starting supper</t>
  </si>
  <si>
    <t>BG near peak, 46 pts above BL, 60 min. after starting supper</t>
  </si>
  <si>
    <t>BG dropping slowly, 40 pts above BL, 75 min. after starting supper</t>
  </si>
  <si>
    <t>BG dropping slowly, 35 pts above BL, 90 min. after starting supper</t>
  </si>
  <si>
    <t>BG down 10 pts, still 35 pts above BL at 120 min. after starting supper</t>
  </si>
  <si>
    <t>BG down 2/3 of way to BL at 135 min. after starting supper</t>
  </si>
  <si>
    <t>BG back to BL at 238 min. after starting supper</t>
  </si>
  <si>
    <r>
      <t xml:space="preserve">BG 1st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59 pts above BL, 45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</si>
  <si>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secondary peak?, 45 pts above BL, 105 min. after starting supper</t>
    </r>
  </si>
  <si>
    <t>Almond snack, 1 oz w water</t>
  </si>
  <si>
    <t>Elliptial X 45 min.</t>
  </si>
  <si>
    <t>Almond breakfast</t>
  </si>
  <si>
    <t>Breakfast:  24 almonds, Coke Zero</t>
  </si>
  <si>
    <t>Took 1st ever pioglitazone 45 mg</t>
  </si>
  <si>
    <t>1/2 oz almonds</t>
  </si>
  <si>
    <t>Appetizer: 1/2 oz almonds (12)</t>
  </si>
  <si>
    <t>12 roasted almonds</t>
  </si>
  <si>
    <r>
      <t xml:space="preserve">Supper: Luby's, 6 oz salmon grilled, no sauce; </t>
    </r>
    <r>
      <rPr>
        <b/>
        <sz val="11"/>
        <color rgb="FFFF0000"/>
        <rFont val="Calibri"/>
        <family val="2"/>
        <scheme val="minor"/>
      </rPr>
      <t>wheat roll,</t>
    </r>
    <r>
      <rPr>
        <sz val="11"/>
        <color theme="1"/>
        <rFont val="Calibri"/>
        <family val="2"/>
        <scheme val="minor"/>
      </rPr>
      <t xml:space="preserve"> 4 oz broccoli, 4 oz green beans, Coke Zero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</si>
  <si>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 xml:space="preserve"> 19 pts above BL at 40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</si>
  <si>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 xml:space="preserve"> 33 pts above BL at 190 min. after starting lunch</t>
    </r>
  </si>
  <si>
    <t>BG nearing BL at 73 min. after starting supper</t>
  </si>
  <si>
    <r>
      <t xml:space="preserve">BG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39 pts above BL at 43 min. after starting low-carb supper</t>
    </r>
  </si>
  <si>
    <t>BG near BL at 133 min. after starting supper</t>
  </si>
  <si>
    <t>BG near BL at 88 min. after starting supper</t>
  </si>
  <si>
    <t>BG near BL at 103 min. after starting supper</t>
  </si>
  <si>
    <t>BG near BL at 118 min. after starting supper</t>
  </si>
  <si>
    <t>BG near BL at 148 min. after starting supper</t>
  </si>
  <si>
    <t>BG near BL at 163 min. after starting supper</t>
  </si>
  <si>
    <t>BG near BL at 178 min. after starting supper</t>
  </si>
  <si>
    <t>BG near BL at 193 min. after starting supper</t>
  </si>
  <si>
    <t>playing guitar with Ken Bible</t>
  </si>
  <si>
    <t>driving home</t>
  </si>
  <si>
    <t>driving to Ken's</t>
  </si>
  <si>
    <t>singing</t>
  </si>
  <si>
    <t>BG near BL at 208 min. after starting supper</t>
  </si>
  <si>
    <t>BG near BL at 223 min. after starting supper</t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</si>
  <si>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 xml:space="preserve"> 27 pts above BL, 310 min. after starting lunch</t>
    </r>
  </si>
  <si>
    <t>BG near BL at 238 min. after starting supper</t>
  </si>
  <si>
    <t>BG near BL at 253 min. after starting supper</t>
  </si>
  <si>
    <t>elliptical X 60 min</t>
  </si>
  <si>
    <t>Applied new Stelo sensor</t>
  </si>
  <si>
    <t>BG back to BL at 313 min. after starting supper</t>
  </si>
  <si>
    <t>Mildly hypoglycemic 5 minutes before waking up; was having a nightmare about being in a hurricane</t>
  </si>
  <si>
    <t>singing warmup</t>
  </si>
  <si>
    <t>singing Tidelander concert</t>
  </si>
  <si>
    <t>sedentary intermission</t>
  </si>
  <si>
    <t>ran 2.8 miles in 38 minutes, hot</t>
  </si>
  <si>
    <t>BG 1st peak 10 pts above BL, 120 min. after starting lunch</t>
  </si>
  <si>
    <t>BG 2nd peak, 10 pts above BL, 150 min. after starting lunch</t>
  </si>
  <si>
    <t>BG 3rd peak, 11 pts above BL, 180 min. after starting lunch</t>
  </si>
  <si>
    <r>
      <t xml:space="preserve">Breakfast:  </t>
    </r>
    <r>
      <rPr>
        <b/>
        <sz val="11"/>
        <color rgb="FFFF0000"/>
        <rFont val="Calibri"/>
        <family val="2"/>
        <scheme val="minor"/>
      </rPr>
      <t>1/2 multigrain roll, 4 oz fruit salad with apples, strawberries, peaches, bananas</t>
    </r>
  </si>
  <si>
    <r>
      <t xml:space="preserve">BG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10 pts above BL, 160 min. after starting breakfast</t>
    </r>
  </si>
  <si>
    <r>
      <t xml:space="preserve">Lunch: tuna salad sandwich on </t>
    </r>
    <r>
      <rPr>
        <b/>
        <sz val="11"/>
        <color rgb="FFFF0000"/>
        <rFont val="Calibri"/>
        <family val="2"/>
        <scheme val="minor"/>
      </rPr>
      <t>wheat roll w guacamole</t>
    </r>
    <r>
      <rPr>
        <sz val="11"/>
        <color theme="1"/>
        <rFont val="Calibri"/>
        <family val="2"/>
        <scheme val="minor"/>
      </rPr>
      <t>, lettuce, tomatoes, Coke Zero</t>
    </r>
  </si>
  <si>
    <r>
      <t xml:space="preserve">Supper:  fish sandwich on </t>
    </r>
    <r>
      <rPr>
        <b/>
        <sz val="11"/>
        <color rgb="FFFF0000"/>
        <rFont val="Calibri"/>
        <family val="2"/>
        <scheme val="minor"/>
      </rPr>
      <t>multigrain roll</t>
    </r>
    <r>
      <rPr>
        <sz val="11"/>
        <color theme="1"/>
        <rFont val="Calibri"/>
        <family val="2"/>
        <scheme val="minor"/>
      </rPr>
      <t xml:space="preserve"> w small amt of tartar sauce, </t>
    </r>
    <r>
      <rPr>
        <b/>
        <sz val="11"/>
        <color rgb="FFFF0000"/>
        <rFont val="Calibri"/>
        <family val="2"/>
        <scheme val="minor"/>
      </rPr>
      <t>4 oz homemade fruit salad</t>
    </r>
    <r>
      <rPr>
        <sz val="11"/>
        <color theme="1"/>
        <rFont val="Calibri"/>
        <family val="2"/>
        <scheme val="minor"/>
      </rPr>
      <t xml:space="preserve"> (apples, peaches, strawberries, bananas), Coke Zero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</si>
  <si>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33 pts above BL 70 min. after starting supper</t>
    </r>
  </si>
  <si>
    <t>Averages for 1st 2 wks, before starting pioglitazone</t>
  </si>
  <si>
    <t>BG nearing peak, 41 pts above BL, 160 min. after starting supper</t>
  </si>
  <si>
    <t>BG near peak, 44 pts above BL, 205 min. after starting supper</t>
  </si>
  <si>
    <t>BG nearing peak, 44 pts above BL, 160 min. after starting supper</t>
  </si>
  <si>
    <r>
      <t xml:space="preserve">BG </t>
    </r>
    <r>
      <rPr>
        <b/>
        <sz val="11"/>
        <color theme="1"/>
        <rFont val="Calibri"/>
        <family val="2"/>
        <scheme val="minor"/>
      </rPr>
      <t xml:space="preserve">2nd peak, </t>
    </r>
    <r>
      <rPr>
        <sz val="11"/>
        <color theme="1"/>
        <rFont val="Calibri"/>
        <family val="2"/>
        <scheme val="minor"/>
      </rPr>
      <t>47 pts above BL, 190 min. after starting supper</t>
    </r>
  </si>
  <si>
    <t>BG nearing BL, 250 min. after starting supper</t>
  </si>
  <si>
    <t>BG back to BL, 265 min. after starting supper</t>
  </si>
  <si>
    <t>? Accurate</t>
  </si>
  <si>
    <t>recording a song</t>
  </si>
  <si>
    <t>Breakfast:  1/2 multigrain roll w walnuts &amp; raisins, 24 almonds, Coke Zero</t>
  </si>
  <si>
    <t>BG 1st peak, 30 pts above BL, 40 min. after starting breakfast</t>
  </si>
  <si>
    <t>BG 2nd peak, 34 pts above BL, 135 min. after starting breakfast</t>
  </si>
  <si>
    <r>
      <t xml:space="preserve">Dessert late:  2 </t>
    </r>
    <r>
      <rPr>
        <b/>
        <sz val="11"/>
        <color rgb="FFFF0000"/>
        <rFont val="Calibri"/>
        <family val="2"/>
        <scheme val="minor"/>
      </rPr>
      <t>Hershey w almonds nuggets</t>
    </r>
  </si>
  <si>
    <r>
      <t xml:space="preserve">Lunch:  Large cup of </t>
    </r>
    <r>
      <rPr>
        <b/>
        <sz val="11"/>
        <color rgb="FFFF0000"/>
        <rFont val="Calibri"/>
        <family val="2"/>
        <scheme val="minor"/>
      </rPr>
      <t xml:space="preserve">potstickers soup, </t>
    </r>
    <r>
      <rPr>
        <sz val="11"/>
        <color theme="1"/>
        <rFont val="Calibri"/>
        <family val="2"/>
        <scheme val="minor"/>
      </rPr>
      <t xml:space="preserve">homemade, </t>
    </r>
    <r>
      <rPr>
        <b/>
        <sz val="11"/>
        <color rgb="FFFF0000"/>
        <rFont val="Calibri"/>
        <family val="2"/>
        <scheme val="minor"/>
      </rPr>
      <t>12 wheat crackers</t>
    </r>
    <r>
      <rPr>
        <sz val="11"/>
        <color theme="1"/>
        <rFont val="Calibri"/>
        <family val="2"/>
        <scheme val="minor"/>
      </rPr>
      <t>, Coke Zero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</si>
  <si>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46 pts above BL at 40 min. after starting lunch</t>
    </r>
  </si>
  <si>
    <t>elliptical X 28 min.</t>
  </si>
  <si>
    <t>Exercise may have prevented higher peak</t>
  </si>
  <si>
    <t>elliptical X 13 min., interrupted</t>
  </si>
  <si>
    <t>resumed elliptical X 19 min.</t>
  </si>
  <si>
    <t>Exercise apparently brought glucose down very substantially</t>
  </si>
  <si>
    <t xml:space="preserve">Woke at 9:00 </t>
  </si>
  <si>
    <t>BG 2nd peak, 21 pts above BL at 190 min. after starting lunch, 150 min. after eating dessert</t>
  </si>
  <si>
    <t>Supper:  1/2 multigrain bun w walnuts &amp; raisins, 3 tbsp smooth peanut butter, 3 Oreos, 8 oz 2% milk</t>
  </si>
  <si>
    <t>As of 1:38 am 6/27/25</t>
  </si>
  <si>
    <t>BG 60's</t>
  </si>
  <si>
    <t>Below 100</t>
  </si>
  <si>
    <r>
      <t xml:space="preserve">Lunch:  </t>
    </r>
    <r>
      <rPr>
        <b/>
        <sz val="11"/>
        <color rgb="FFFF0000"/>
        <rFont val="Calibri"/>
        <family val="2"/>
        <scheme val="minor"/>
      </rPr>
      <t>1/2 multigrain roll, 3 tbsp pb, 8 WW crackers, 8 oz 2% milk</t>
    </r>
  </si>
  <si>
    <t>Below 110</t>
  </si>
  <si>
    <t>Above 120</t>
  </si>
  <si>
    <t>Above 130</t>
  </si>
  <si>
    <t>Above 140</t>
  </si>
  <si>
    <t>Above 150</t>
  </si>
  <si>
    <t>Added glucose values categorized by 10 including this one at 12:05 am 6/30/2025</t>
  </si>
  <si>
    <t>BG 1st peak, 26 pts above BL at 55 min. after starting supper</t>
  </si>
  <si>
    <t>elliptical X 60 minutes</t>
  </si>
  <si>
    <t>brunch</t>
  </si>
  <si>
    <r>
      <t>Cinnaholic</t>
    </r>
    <r>
      <rPr>
        <b/>
        <sz val="11"/>
        <color rgb="FFFF0000"/>
        <rFont val="Calibri"/>
        <family val="2"/>
        <scheme val="minor"/>
      </rPr>
      <t xml:space="preserve"> cinnamon roll</t>
    </r>
    <r>
      <rPr>
        <sz val="11"/>
        <color theme="1"/>
        <rFont val="Calibri"/>
        <family val="2"/>
        <scheme val="minor"/>
      </rPr>
      <t xml:space="preserve"> started at 12:12, finished 12:17 pm</t>
    </r>
  </si>
  <si>
    <r>
      <t xml:space="preserve">BG </t>
    </r>
    <r>
      <rPr>
        <b/>
        <sz val="11"/>
        <color theme="1"/>
        <rFont val="Calibri"/>
        <family val="2"/>
        <scheme val="minor"/>
      </rPr>
      <t>peak,</t>
    </r>
    <r>
      <rPr>
        <sz val="11"/>
        <color theme="1"/>
        <rFont val="Calibri"/>
        <family val="2"/>
        <scheme val="minor"/>
      </rPr>
      <t xml:space="preserve"> 22 pts above BL, at 25 min. after startling lunch </t>
    </r>
  </si>
  <si>
    <r>
      <t xml:space="preserve">Brunch:  1/2 </t>
    </r>
    <r>
      <rPr>
        <b/>
        <sz val="11"/>
        <color rgb="FFFF0000"/>
        <rFont val="Calibri"/>
        <family val="2"/>
        <scheme val="minor"/>
      </rPr>
      <t>multigrain roll w walnuts &amp; raisins</t>
    </r>
    <r>
      <rPr>
        <sz val="11"/>
        <color theme="1"/>
        <rFont val="Calibri"/>
        <family val="2"/>
        <scheme val="minor"/>
      </rPr>
      <t>, 3 tbsp smooth peanut butter, 3</t>
    </r>
    <r>
      <rPr>
        <b/>
        <sz val="11"/>
        <color rgb="FFFF0000"/>
        <rFont val="Calibri"/>
        <family val="2"/>
        <scheme val="minor"/>
      </rPr>
      <t xml:space="preserve"> lemon Oreos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8 oz 2% milk</t>
    </r>
  </si>
  <si>
    <t>late dessert</t>
  </si>
  <si>
    <r>
      <t xml:space="preserve">BG </t>
    </r>
    <r>
      <rPr>
        <b/>
        <sz val="11"/>
        <color theme="1"/>
        <rFont val="Calibri"/>
        <family val="2"/>
        <scheme val="minor"/>
      </rPr>
      <t>1st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peak,</t>
    </r>
    <r>
      <rPr>
        <sz val="11"/>
        <color theme="1"/>
        <rFont val="Calibri"/>
        <family val="2"/>
        <scheme val="minor"/>
      </rPr>
      <t xml:space="preserve"> 30 pts above BL at 98 min. after late dessert</t>
    </r>
  </si>
  <si>
    <t>Tuesday, June 24</t>
  </si>
  <si>
    <t>Eat Start</t>
  </si>
  <si>
    <t>Monday, June 30</t>
  </si>
  <si>
    <t>Cinnamon Roll Late Dessert Comparison</t>
  </si>
  <si>
    <t>Rise from Baseline</t>
  </si>
  <si>
    <t>Improvement</t>
  </si>
  <si>
    <t>Exercised 115 minutes</t>
  </si>
  <si>
    <t>Sedentary</t>
  </si>
  <si>
    <t>19% Improvement</t>
  </si>
  <si>
    <r>
      <t xml:space="preserve">Supper:  Fish filet, 4 oz; 1/2 </t>
    </r>
    <r>
      <rPr>
        <b/>
        <sz val="11"/>
        <color rgb="FFFF0000"/>
        <rFont val="Calibri"/>
        <family val="2"/>
        <scheme val="minor"/>
      </rPr>
      <t>multigrain roll</t>
    </r>
    <r>
      <rPr>
        <sz val="11"/>
        <color theme="1"/>
        <rFont val="Calibri"/>
        <family val="2"/>
        <scheme val="minor"/>
      </rPr>
      <t xml:space="preserve">, slice </t>
    </r>
    <r>
      <rPr>
        <b/>
        <sz val="11"/>
        <color rgb="FFFF0000"/>
        <rFont val="Calibri"/>
        <family val="2"/>
        <scheme val="minor"/>
      </rPr>
      <t>tomato,</t>
    </r>
    <r>
      <rPr>
        <sz val="11"/>
        <color theme="1"/>
        <rFont val="Calibri"/>
        <family val="2"/>
        <scheme val="minor"/>
      </rPr>
      <t xml:space="preserve"> 2 </t>
    </r>
    <r>
      <rPr>
        <b/>
        <sz val="11"/>
        <color rgb="FFFF0000"/>
        <rFont val="Calibri"/>
        <family val="2"/>
        <scheme val="minor"/>
      </rPr>
      <t>Hershey nuggests,</t>
    </r>
    <r>
      <rPr>
        <sz val="11"/>
        <color theme="1"/>
        <rFont val="Calibri"/>
        <family val="2"/>
        <scheme val="minor"/>
      </rPr>
      <t xml:space="preserve"> Coke Zero</t>
    </r>
  </si>
  <si>
    <t>BG near peak, 36 pts above BL, 45 min. after starting supper</t>
  </si>
  <si>
    <t>BG approaching peak, 25 pts above BL, 30 min. after starting supper</t>
  </si>
  <si>
    <t>BG still near peak, 35 pts above BL, 75 min. after starting supper</t>
  </si>
  <si>
    <t>BG near BL, 6 pts above, 90 min. after starting supper</t>
  </si>
  <si>
    <r>
      <t xml:space="preserve">BG </t>
    </r>
    <r>
      <rPr>
        <b/>
        <sz val="11"/>
        <color theme="1"/>
        <rFont val="Calibri"/>
        <family val="2"/>
        <scheme val="minor"/>
      </rPr>
      <t>peak,</t>
    </r>
    <r>
      <rPr>
        <sz val="11"/>
        <color theme="1"/>
        <rFont val="Calibri"/>
        <family val="2"/>
        <scheme val="minor"/>
      </rPr>
      <t xml:space="preserve"> 46 pts above BL, 60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</si>
  <si>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small 3rd peak</t>
    </r>
    <r>
      <rPr>
        <sz val="11"/>
        <color theme="1"/>
        <rFont val="Calibri"/>
        <family val="2"/>
        <scheme val="minor"/>
      </rPr>
      <t>, 40 pts above BL, 195 min. after starting supper (chocolate effect?)</t>
    </r>
  </si>
  <si>
    <t>Back below BL, 55 min. after starting lunch</t>
  </si>
  <si>
    <t>Back to BL, 330 min. after starting cinnamon roll late dessert</t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</si>
  <si>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36 pts above BL at 343 min. after late dessert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</si>
  <si>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36 pts above BL at 268 min. after late dessert</t>
    </r>
  </si>
  <si>
    <r>
      <rPr>
        <b/>
        <sz val="11"/>
        <color theme="1"/>
        <rFont val="Calibri"/>
        <family val="2"/>
        <scheme val="minor"/>
      </rPr>
      <t>BG below BL</t>
    </r>
    <r>
      <rPr>
        <sz val="11"/>
        <color theme="1"/>
        <rFont val="Calibri"/>
        <family val="2"/>
        <scheme val="minor"/>
      </rPr>
      <t xml:space="preserve"> by 11 pts, 105 min. after starting supper</t>
    </r>
  </si>
  <si>
    <r>
      <rPr>
        <b/>
        <sz val="11"/>
        <color theme="1"/>
        <rFont val="Calibri"/>
        <family val="2"/>
        <scheme val="minor"/>
      </rPr>
      <t>BG back near BL</t>
    </r>
    <r>
      <rPr>
        <sz val="11"/>
        <color theme="1"/>
        <rFont val="Calibri"/>
        <family val="2"/>
        <scheme val="minor"/>
      </rPr>
      <t>, 135 min. after starting supper</t>
    </r>
  </si>
  <si>
    <r>
      <rPr>
        <b/>
        <sz val="11"/>
        <color theme="1"/>
        <rFont val="Calibri"/>
        <family val="2"/>
        <scheme val="minor"/>
      </rPr>
      <t>BG back to BL</t>
    </r>
    <r>
      <rPr>
        <sz val="11"/>
        <color theme="1"/>
        <rFont val="Calibri"/>
        <family val="2"/>
        <scheme val="minor"/>
      </rPr>
      <t>, 240 min. after starting supper</t>
    </r>
  </si>
  <si>
    <t>accurate?</t>
  </si>
  <si>
    <t>adrenaline effect from finish kick?</t>
  </si>
  <si>
    <t>Lunch: 1/2 multigrain roll, 3 tbsp smooth peanut butter, 6 crackers, 8 oz 2% milk</t>
  </si>
  <si>
    <t>Ran 3.5 miles in 37:44</t>
  </si>
  <si>
    <t>walking back from run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</si>
  <si>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30 pts above BL, 27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</si>
  <si>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22 pts above BL, 42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</si>
  <si>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30 pts above BL, 192 min. after startling lunch</t>
    </r>
  </si>
  <si>
    <t>Supper: grilled quail (1), 1 oz rice, 1 oz guacamole, 1 oz tomatoes, Diet Coke</t>
  </si>
  <si>
    <t>BG peak, 14 pts above BL, 40 min. after starting supper</t>
  </si>
  <si>
    <t>BG back to BL 70 min. after starting supper</t>
  </si>
  <si>
    <t>elliptical X 62 minutes</t>
  </si>
  <si>
    <t>finished at 10:45</t>
  </si>
  <si>
    <t>Lunch: 8 oz cauliflower parmesaan soup, 10 Saltine crackers, 8 oz 2% milk, 2 Hershey almond nuggets</t>
  </si>
  <si>
    <t>Wednesday</t>
  </si>
  <si>
    <r>
      <t xml:space="preserve">BG 1st </t>
    </r>
    <r>
      <rPr>
        <b/>
        <sz val="11"/>
        <color theme="1"/>
        <rFont val="Calibri"/>
        <family val="2"/>
        <scheme val="minor"/>
      </rPr>
      <t xml:space="preserve">peak, </t>
    </r>
    <r>
      <rPr>
        <sz val="11"/>
        <color theme="1"/>
        <rFont val="Calibri"/>
        <family val="2"/>
        <scheme val="minor"/>
      </rPr>
      <t xml:space="preserve">at 40 min. after starting lunch 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</si>
  <si>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35 pts above BL at 100 min. after starting lunch</t>
    </r>
  </si>
  <si>
    <t>elliptical x 15 min.</t>
  </si>
  <si>
    <t>elliptical 3:15-3:30 pm</t>
  </si>
  <si>
    <t>elliptical 6:15-6:30, 15 minutes</t>
  </si>
  <si>
    <r>
      <t xml:space="preserve">Supper: 1 grilled quail, 2 oz onions, </t>
    </r>
    <r>
      <rPr>
        <b/>
        <sz val="11"/>
        <color rgb="FFFF0000"/>
        <rFont val="Calibri"/>
        <family val="2"/>
        <scheme val="minor"/>
      </rPr>
      <t>2 slices WW bread</t>
    </r>
    <r>
      <rPr>
        <sz val="11"/>
        <color theme="1"/>
        <rFont val="Calibri"/>
        <family val="2"/>
        <scheme val="minor"/>
      </rPr>
      <t>, water</t>
    </r>
  </si>
  <si>
    <r>
      <t xml:space="preserve">Dessert: 6 oz </t>
    </r>
    <r>
      <rPr>
        <b/>
        <sz val="11"/>
        <color rgb="FFFF0000"/>
        <rFont val="Calibri"/>
        <family val="2"/>
        <scheme val="minor"/>
      </rPr>
      <t>homemade fruit salad (apple, peach, blueberry, banana, strawberry), 3 Oreos</t>
    </r>
  </si>
  <si>
    <t>elliptical 8:37-9:37, 60 minutes</t>
  </si>
  <si>
    <r>
      <t xml:space="preserve">BG </t>
    </r>
    <r>
      <rPr>
        <b/>
        <sz val="11"/>
        <color theme="1"/>
        <rFont val="Calibri"/>
        <family val="2"/>
        <scheme val="minor"/>
      </rPr>
      <t>peak,</t>
    </r>
    <r>
      <rPr>
        <sz val="11"/>
        <color theme="1"/>
        <rFont val="Calibri"/>
        <family val="2"/>
        <scheme val="minor"/>
      </rPr>
      <t xml:space="preserve"> 67 pts above BL at 85 minutes after starting supper, 50 minutes after dessert</t>
    </r>
  </si>
  <si>
    <r>
      <t xml:space="preserve">BG </t>
    </r>
    <r>
      <rPr>
        <b/>
        <sz val="11"/>
        <rFont val="Calibri"/>
        <family val="2"/>
        <scheme val="minor"/>
      </rPr>
      <t>early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peak</t>
    </r>
    <r>
      <rPr>
        <sz val="11"/>
        <rFont val="Calibri"/>
        <family val="2"/>
        <scheme val="minor"/>
      </rPr>
      <t xml:space="preserve"> 42 pts above pre-meal baseline, 56 pts above late afternoon nadir at 5:04, 44 pts above pre-meal baseline at 38 min.</t>
    </r>
  </si>
  <si>
    <t>Supper at Golden Corral</t>
  </si>
  <si>
    <t>Pioglitzaone 1st dose taken today</t>
  </si>
  <si>
    <r>
      <t xml:space="preserve">Home: 4 oz </t>
    </r>
    <r>
      <rPr>
        <sz val="11"/>
        <color rgb="FFFF0000"/>
        <rFont val="Calibri"/>
        <family val="2"/>
        <scheme val="minor"/>
      </rPr>
      <t>r</t>
    </r>
    <r>
      <rPr>
        <b/>
        <sz val="11"/>
        <color rgb="FFFF0000"/>
        <rFont val="Calibri"/>
        <family val="2"/>
        <scheme val="minor"/>
      </rPr>
      <t>ice,</t>
    </r>
    <r>
      <rPr>
        <sz val="11"/>
        <color theme="1"/>
        <rFont val="Calibri"/>
        <family val="2"/>
        <scheme val="minor"/>
      </rPr>
      <t xml:space="preserve"> 1/2 </t>
    </r>
    <r>
      <rPr>
        <b/>
        <sz val="11"/>
        <color rgb="FFFF0000"/>
        <rFont val="Calibri"/>
        <family val="2"/>
        <scheme val="minor"/>
      </rPr>
      <t>multigrain bun</t>
    </r>
    <r>
      <rPr>
        <sz val="11"/>
        <color theme="1"/>
        <rFont val="Calibri"/>
        <family val="2"/>
        <scheme val="minor"/>
      </rPr>
      <t xml:space="preserve">, 8oz </t>
    </r>
    <r>
      <rPr>
        <b/>
        <sz val="11"/>
        <color rgb="FFFF0000"/>
        <rFont val="Calibri"/>
        <family val="2"/>
        <scheme val="minor"/>
      </rPr>
      <t>fruit salad</t>
    </r>
    <r>
      <rPr>
        <sz val="11"/>
        <color theme="1"/>
        <rFont val="Calibri"/>
        <family val="2"/>
        <scheme val="minor"/>
      </rPr>
      <t xml:space="preserve">, 4 lemon </t>
    </r>
    <r>
      <rPr>
        <b/>
        <sz val="11"/>
        <color rgb="FFFF0000"/>
        <rFont val="Calibri"/>
        <family val="2"/>
        <scheme val="minor"/>
      </rPr>
      <t>Oreos</t>
    </r>
  </si>
  <si>
    <r>
      <t>Home: 4 oz chicken breast, 4 oz</t>
    </r>
    <r>
      <rPr>
        <b/>
        <sz val="11"/>
        <color rgb="FFFF0000"/>
        <rFont val="Calibri"/>
        <family val="2"/>
        <scheme val="minor"/>
      </rPr>
      <t xml:space="preserve"> rice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chicken soup casserole sauce</t>
    </r>
    <r>
      <rPr>
        <sz val="11"/>
        <color theme="1"/>
        <rFont val="Calibri"/>
        <family val="2"/>
        <scheme val="minor"/>
      </rPr>
      <t xml:space="preserve">, 1/2 </t>
    </r>
    <r>
      <rPr>
        <b/>
        <sz val="11"/>
        <color rgb="FFFF0000"/>
        <rFont val="Calibri"/>
        <family val="2"/>
        <scheme val="minor"/>
      </rPr>
      <t>multigrain roll</t>
    </r>
    <r>
      <rPr>
        <sz val="11"/>
        <color theme="1"/>
        <rFont val="Calibri"/>
        <family val="2"/>
        <scheme val="minor"/>
      </rPr>
      <t xml:space="preserve"> with walnuts &amp; </t>
    </r>
    <r>
      <rPr>
        <b/>
        <sz val="11"/>
        <color rgb="FFFF0000"/>
        <rFont val="Calibri"/>
        <family val="2"/>
        <scheme val="minor"/>
      </rPr>
      <t>raisins</t>
    </r>
  </si>
  <si>
    <r>
      <t xml:space="preserve">Home: 1 grilled quail, 2 oz grilled onions, 2 slices </t>
    </r>
    <r>
      <rPr>
        <b/>
        <sz val="11"/>
        <color rgb="FFFF0000"/>
        <rFont val="Calibri"/>
        <family val="2"/>
        <scheme val="minor"/>
      </rPr>
      <t>WW bread</t>
    </r>
    <r>
      <rPr>
        <sz val="11"/>
        <color theme="1"/>
        <rFont val="Calibri"/>
        <family val="2"/>
        <scheme val="minor"/>
      </rPr>
      <t>, 6 oz homemade</t>
    </r>
    <r>
      <rPr>
        <b/>
        <sz val="11"/>
        <color rgb="FFFF0000"/>
        <rFont val="Calibri"/>
        <family val="2"/>
        <scheme val="minor"/>
      </rPr>
      <t xml:space="preserve"> fruit salad</t>
    </r>
    <r>
      <rPr>
        <sz val="11"/>
        <color theme="1"/>
        <rFont val="Calibri"/>
        <family val="2"/>
        <scheme val="minor"/>
      </rPr>
      <t xml:space="preserve">, 3 </t>
    </r>
    <r>
      <rPr>
        <b/>
        <sz val="11"/>
        <color rgb="FFFF0000"/>
        <rFont val="Calibri"/>
        <family val="2"/>
        <scheme val="minor"/>
      </rPr>
      <t>Oreos</t>
    </r>
  </si>
  <si>
    <t>elliptical X 90 minutes</t>
  </si>
  <si>
    <t>Supper at Spring Hill BBQ</t>
  </si>
  <si>
    <r>
      <t xml:space="preserve">Supper:  4 BBQ ribs with a little </t>
    </r>
    <r>
      <rPr>
        <b/>
        <sz val="11"/>
        <color rgb="FFFF0000"/>
        <rFont val="Calibri"/>
        <family val="2"/>
        <scheme val="minor"/>
      </rPr>
      <t>sauce</t>
    </r>
    <r>
      <rPr>
        <sz val="11"/>
        <color theme="1"/>
        <rFont val="Calibri"/>
        <family val="2"/>
        <scheme val="minor"/>
      </rPr>
      <t xml:space="preserve">, 1/2 </t>
    </r>
    <r>
      <rPr>
        <b/>
        <sz val="11"/>
        <color rgb="FFFF0000"/>
        <rFont val="Calibri"/>
        <family val="2"/>
        <scheme val="minor"/>
      </rPr>
      <t>baked potatoe</t>
    </r>
    <r>
      <rPr>
        <sz val="11"/>
        <color theme="1"/>
        <rFont val="Calibri"/>
        <family val="2"/>
        <scheme val="minor"/>
      </rPr>
      <t xml:space="preserve"> w cheese &amp; butter, 2 oz green beans, 2 oz </t>
    </r>
    <r>
      <rPr>
        <b/>
        <sz val="11"/>
        <color rgb="FFFF0000"/>
        <rFont val="Calibri"/>
        <family val="2"/>
        <scheme val="minor"/>
      </rPr>
      <t>coleslaw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4 buttered white rolls</t>
    </r>
    <r>
      <rPr>
        <sz val="11"/>
        <color theme="1"/>
        <rFont val="Calibri"/>
        <family val="2"/>
        <scheme val="minor"/>
      </rPr>
      <t>, Diet Coke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</si>
  <si>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48 pts above BL at 55 min. after starting supper</t>
    </r>
  </si>
  <si>
    <t>BG near peak, 42 pts above BL at 40 min. after starting supper</t>
  </si>
  <si>
    <t>BG near peak, 34 pts above BL at 70 min. after starting supper</t>
  </si>
  <si>
    <t>BG near peak, 38 pts above BL at 85 min. after starting supper</t>
  </si>
  <si>
    <t>BG near peak, 39 pts above BL at 100 min. after starting supper</t>
  </si>
  <si>
    <t>BG near peak, 36 pts above BL at 115 min. after starting supper</t>
  </si>
  <si>
    <t>BG near peak, 39 pts above BL at 130 min. after starting supper</t>
  </si>
  <si>
    <t>BG near peak, 38 pts above BL at 145 min. after starting supper</t>
  </si>
  <si>
    <t>BG near peak, 40 pts above BL at 160 min. after starting supper</t>
  </si>
  <si>
    <t>BG near peak, 42 pts above BL at 175 min. after starting supper</t>
  </si>
  <si>
    <t>BG near peak, 44 pts above BL at 190 min. after starting supper</t>
  </si>
  <si>
    <t>BG near peak, 43 pts above BL at 205 min. after starting supper</t>
  </si>
  <si>
    <t>BG near peak, 44 pts above BL at 220 min. after starting supper</t>
  </si>
  <si>
    <t>BG near peak, 34 pts above BL at 235 min. after starting supper</t>
  </si>
  <si>
    <t>Back below BL by 14 pts, 265 minutes after startng supper</t>
  </si>
  <si>
    <r>
      <t xml:space="preserve">Lunch: 1 slice </t>
    </r>
    <r>
      <rPr>
        <b/>
        <sz val="11"/>
        <color rgb="FFFF0000"/>
        <rFont val="Calibri"/>
        <family val="2"/>
        <scheme val="minor"/>
      </rPr>
      <t>WW bread</t>
    </r>
    <r>
      <rPr>
        <sz val="11"/>
        <color theme="1"/>
        <rFont val="Calibri"/>
        <family val="2"/>
        <scheme val="minor"/>
      </rPr>
      <t xml:space="preserve">, 3 tbsp smooth peanut butter, </t>
    </r>
    <r>
      <rPr>
        <b/>
        <sz val="11"/>
        <color rgb="FFFF0000"/>
        <rFont val="Calibri"/>
        <family val="2"/>
        <scheme val="minor"/>
      </rPr>
      <t>10 crackers</t>
    </r>
    <r>
      <rPr>
        <sz val="11"/>
        <color theme="1"/>
        <rFont val="Calibri"/>
        <family val="2"/>
        <scheme val="minor"/>
      </rPr>
      <t xml:space="preserve">, 8 oz. </t>
    </r>
    <r>
      <rPr>
        <b/>
        <sz val="11"/>
        <color rgb="FFFF0000"/>
        <rFont val="Calibri"/>
        <family val="2"/>
        <scheme val="minor"/>
      </rPr>
      <t>2% milk, 2 Hershey nuggets</t>
    </r>
  </si>
  <si>
    <t>BG peak, 25 pts above BL, 57 min. after starting lunch</t>
  </si>
  <si>
    <t>Lunch:  1/2 multigrain roll w walnuts &amp; raisins, 3 tbsp smooth peanut butter, 8 crackers, 2 Hershey nuggets, 8 oz 2% milk</t>
  </si>
  <si>
    <r>
      <t xml:space="preserve">Supper: 1 fried pork chop lightly </t>
    </r>
    <r>
      <rPr>
        <b/>
        <sz val="11"/>
        <color rgb="FFFF0000"/>
        <rFont val="Calibri"/>
        <family val="2"/>
        <scheme val="minor"/>
      </rPr>
      <t>breaded,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1/4 baked potato</t>
    </r>
    <r>
      <rPr>
        <sz val="11"/>
        <color theme="1"/>
        <rFont val="Calibri"/>
        <family val="2"/>
        <scheme val="minor"/>
      </rPr>
      <t xml:space="preserve">, 2 oz green beans, 1/2 </t>
    </r>
    <r>
      <rPr>
        <b/>
        <sz val="11"/>
        <color rgb="FFFF0000"/>
        <rFont val="Calibri"/>
        <family val="2"/>
        <scheme val="minor"/>
      </rPr>
      <t>multigrain roll</t>
    </r>
    <r>
      <rPr>
        <sz val="11"/>
        <color theme="1"/>
        <rFont val="Calibri"/>
        <family val="2"/>
        <scheme val="minor"/>
      </rPr>
      <t xml:space="preserve">, 1 </t>
    </r>
    <r>
      <rPr>
        <b/>
        <sz val="11"/>
        <color rgb="FFFF0000"/>
        <rFont val="Calibri"/>
        <family val="2"/>
        <scheme val="minor"/>
      </rPr>
      <t>gluten free biscuit</t>
    </r>
    <r>
      <rPr>
        <sz val="11"/>
        <color theme="1"/>
        <rFont val="Calibri"/>
        <family val="2"/>
        <scheme val="minor"/>
      </rPr>
      <t xml:space="preserve">, 1 tbsp </t>
    </r>
    <r>
      <rPr>
        <b/>
        <sz val="11"/>
        <color theme="1"/>
        <rFont val="Calibri"/>
        <family val="2"/>
        <scheme val="minor"/>
      </rPr>
      <t>raspberry jam,</t>
    </r>
    <r>
      <rPr>
        <sz val="11"/>
        <color theme="1"/>
        <rFont val="Calibri"/>
        <family val="2"/>
        <scheme val="minor"/>
      </rPr>
      <t xml:space="preserve"> Coke Zero</t>
    </r>
  </si>
  <si>
    <t>elliptical x 30 minutes</t>
  </si>
  <si>
    <t>elliptical lowered BG 23 pts</t>
  </si>
  <si>
    <t>elliptical x 20 min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</si>
  <si>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42 pts above BL at 245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</si>
  <si>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36 pts above BL at 155 min. after starting lunch</t>
    </r>
  </si>
  <si>
    <t>BG nearing peak, 50 pts above BL, 65 min. after starting supper</t>
  </si>
  <si>
    <t>BG nearing peak, 51 pts above BL, 80 min. after starting supper</t>
  </si>
  <si>
    <t>BG back down, 16 pts above BL, 125 min. after starting supper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</si>
  <si>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63 pts above BL, 95 min. after starting supper</t>
    </r>
  </si>
  <si>
    <t>ran 3.2 miles in 35 minutes</t>
  </si>
  <si>
    <t xml:space="preserve">Total steps for the day = 22,633 </t>
  </si>
  <si>
    <t>Appetizer: 12 roasted almonds</t>
  </si>
  <si>
    <r>
      <t xml:space="preserve">Dessert: small piece </t>
    </r>
    <r>
      <rPr>
        <b/>
        <sz val="11"/>
        <color rgb="FFFF0000"/>
        <rFont val="Calibri"/>
        <family val="2"/>
        <scheme val="minor"/>
      </rPr>
      <t>cherry pie</t>
    </r>
    <r>
      <rPr>
        <sz val="11"/>
        <color theme="1"/>
        <rFont val="Calibri"/>
        <family val="2"/>
        <scheme val="minor"/>
      </rPr>
      <t xml:space="preserve">, 1 scoop Bluebell </t>
    </r>
    <r>
      <rPr>
        <b/>
        <sz val="11"/>
        <color rgb="FFFF0000"/>
        <rFont val="Calibri"/>
        <family val="2"/>
        <scheme val="minor"/>
      </rPr>
      <t xml:space="preserve">vanilla ice cream </t>
    </r>
  </si>
  <si>
    <r>
      <t xml:space="preserve">Supper: Chef salad with 1 boiled egg, vinagrette dressing, 1/2 </t>
    </r>
    <r>
      <rPr>
        <b/>
        <sz val="11"/>
        <color rgb="FFFF0000"/>
        <rFont val="Calibri"/>
        <family val="2"/>
        <scheme val="minor"/>
      </rPr>
      <t>sourdough roll</t>
    </r>
    <r>
      <rPr>
        <sz val="11"/>
        <color theme="1"/>
        <rFont val="Calibri"/>
        <family val="2"/>
        <scheme val="minor"/>
      </rPr>
      <t>, 18 almonds, Coke Zero</t>
    </r>
  </si>
  <si>
    <t>BG peak, 36 pts after BL, 70 min. after starting dessert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</si>
  <si>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17 pts above BL at 45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</si>
  <si>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27 pts above BL at 150 min. after starting supper</t>
    </r>
  </si>
  <si>
    <t>BG back to BL, 60 min. after starting supper, assisted by elliptical exercise for 16 minutes</t>
  </si>
  <si>
    <t>BG down below BL during elliptical exercise</t>
  </si>
  <si>
    <t>BG back up, 10 pts above BL, 105 min. after starting supper</t>
  </si>
  <si>
    <t>BG back up, 18 pts above BL, 120 min. after starting supper</t>
  </si>
  <si>
    <t>BG back up, 22 pts above BL, 135 min. after starting supper</t>
  </si>
  <si>
    <r>
      <rPr>
        <b/>
        <sz val="11"/>
        <color theme="1"/>
        <rFont val="Calibri"/>
        <family val="2"/>
        <scheme val="minor"/>
      </rPr>
      <t>BG back down near BL</t>
    </r>
    <r>
      <rPr>
        <sz val="11"/>
        <color theme="1"/>
        <rFont val="Calibri"/>
        <family val="2"/>
        <scheme val="minor"/>
      </rPr>
      <t>, 240 min. after starting supper, 75 min. after stopping elliptical exercise</t>
    </r>
  </si>
  <si>
    <t>supper started</t>
  </si>
  <si>
    <t>elliptical X 30 minutes</t>
  </si>
  <si>
    <t>walking at Costco X 10 minutes</t>
  </si>
  <si>
    <t>lunch at Olive Garden</t>
  </si>
  <si>
    <r>
      <t xml:space="preserve">Lunch: chicken margherita w cheese topping, 2 </t>
    </r>
    <r>
      <rPr>
        <b/>
        <sz val="11"/>
        <color rgb="FFFF0000"/>
        <rFont val="Calibri"/>
        <family val="2"/>
        <scheme val="minor"/>
      </rPr>
      <t>breadsticks</t>
    </r>
    <r>
      <rPr>
        <sz val="11"/>
        <color theme="1"/>
        <rFont val="Calibri"/>
        <family val="2"/>
        <scheme val="minor"/>
      </rPr>
      <t>, 2 oz broccoli, Coke Zero</t>
    </r>
  </si>
  <si>
    <r>
      <t xml:space="preserve">Breakfast: </t>
    </r>
    <r>
      <rPr>
        <b/>
        <sz val="11"/>
        <color rgb="FFFF0000"/>
        <rFont val="Calibri"/>
        <family val="2"/>
        <scheme val="minor"/>
      </rPr>
      <t xml:space="preserve">1/2 multigrain roll </t>
    </r>
    <r>
      <rPr>
        <sz val="11"/>
        <color theme="1"/>
        <rFont val="Calibri"/>
        <family val="2"/>
        <scheme val="minor"/>
      </rPr>
      <t>w walnuts &amp; raisins, 24 almonds</t>
    </r>
  </si>
  <si>
    <r>
      <t xml:space="preserve">Supper: </t>
    </r>
    <r>
      <rPr>
        <b/>
        <sz val="11"/>
        <color theme="1"/>
        <rFont val="Calibri"/>
        <family val="2"/>
        <scheme val="minor"/>
      </rPr>
      <t xml:space="preserve">1/2 </t>
    </r>
    <r>
      <rPr>
        <b/>
        <sz val="11"/>
        <color rgb="FFFF0000"/>
        <rFont val="Calibri"/>
        <family val="2"/>
        <scheme val="minor"/>
      </rPr>
      <t>multigrain roll</t>
    </r>
    <r>
      <rPr>
        <sz val="11"/>
        <color theme="1"/>
        <rFont val="Calibri"/>
        <family val="2"/>
        <scheme val="minor"/>
      </rPr>
      <t xml:space="preserve">, 3 tbsp smooth peanut butter, </t>
    </r>
    <r>
      <rPr>
        <b/>
        <sz val="11"/>
        <color rgb="FFFF0000"/>
        <rFont val="Calibri"/>
        <family val="2"/>
        <scheme val="minor"/>
      </rPr>
      <t>10 crackers</t>
    </r>
    <r>
      <rPr>
        <sz val="11"/>
        <color theme="1"/>
        <rFont val="Calibri"/>
        <family val="2"/>
        <scheme val="minor"/>
      </rPr>
      <t>, Coke Zero</t>
    </r>
  </si>
  <si>
    <t>BG 1st peak, 21 pts above BL, 55 min. after starting breakfast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</si>
  <si>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27 pts above BL, 160 min. after starting breakfast</t>
    </r>
  </si>
  <si>
    <t>BG 1st peak, 33 pts above BL, 45 min. after starting lunch</t>
  </si>
  <si>
    <t>BG 2nd peak, 22 pts above BL, 120 min. after starting lunch</t>
  </si>
  <si>
    <t>BG 1st peak, 29 pts above BL, 35 min. after starting supper</t>
  </si>
  <si>
    <t>BG 2nd peak, 53 pts above BL, 185 min. after starting supper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</si>
  <si>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25 pts above BL, 55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</si>
  <si>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24 pts above BL, 250 min. after starting lunch</t>
    </r>
  </si>
  <si>
    <t>elliptical X 60 minutes, stop 12 midnt</t>
  </si>
  <si>
    <t>dinner</t>
  </si>
  <si>
    <t>elliptical X 10 minutes, stop 5:24</t>
  </si>
  <si>
    <r>
      <t xml:space="preserve">Dinner: fish fillet, medium; </t>
    </r>
    <r>
      <rPr>
        <b/>
        <sz val="11"/>
        <color rgb="FFFF0000"/>
        <rFont val="Calibri"/>
        <family val="2"/>
        <scheme val="minor"/>
      </rPr>
      <t>1/2 multigrain roll w walnuts &amp; raisins</t>
    </r>
    <r>
      <rPr>
        <sz val="11"/>
        <color theme="1"/>
        <rFont val="Calibri"/>
        <family val="2"/>
        <scheme val="minor"/>
      </rPr>
      <t>, 4 cherry tomatoes, small broccoli, 2 oz green beans, Coke Zero</t>
    </r>
  </si>
  <si>
    <r>
      <t xml:space="preserve">BG </t>
    </r>
    <r>
      <rPr>
        <b/>
        <sz val="11"/>
        <color theme="1"/>
        <rFont val="Calibri"/>
        <family val="2"/>
        <scheme val="minor"/>
      </rPr>
      <t>peak,</t>
    </r>
    <r>
      <rPr>
        <sz val="11"/>
        <color theme="1"/>
        <rFont val="Calibri"/>
        <family val="2"/>
        <scheme val="minor"/>
      </rPr>
      <t xml:space="preserve"> 22 pts above BL, 50 min. after starting supper</t>
    </r>
  </si>
  <si>
    <t>Lunch: 1/2 multigrain roll w walnuts &amp; raisins, 3 tbsp chunky peanut butter, 6 crackers, 8 oz 2% milk</t>
  </si>
  <si>
    <t>BG back to BL 305 min. after starting supper</t>
  </si>
  <si>
    <t>elliptical X 10 minutes</t>
  </si>
  <si>
    <t>Lunch: 1/2 multigrain roll w walnuts &amp; raisins, 8 oz cauliflower cream parmesaan soup, 8 oz 2% milk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</si>
  <si>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19 pts above BL, 55 min. after startng lunch</t>
    </r>
  </si>
  <si>
    <t>BG 2nd peak, 16 pts above BL</t>
  </si>
  <si>
    <t>Supper:  chicken margherita, 2 oz broccoli, 1 bread stick from Olive Garden, 2 Hershey almong nuggets, Coke Zero</t>
  </si>
  <si>
    <t>playing music 90 minutes</t>
  </si>
  <si>
    <t>Tomball Trio playing music 90 minutes</t>
  </si>
  <si>
    <t>BG peak, 35 pts above BL, at 53 min. after starting supper</t>
  </si>
  <si>
    <t>BG back to BL at 103 min. after starting supper</t>
  </si>
  <si>
    <t>see patients as Casa Juan Diego</t>
  </si>
  <si>
    <t>elliptical start 315 stop 4:00 - 45 min.</t>
  </si>
  <si>
    <t>elliptical X 75 minutes</t>
  </si>
  <si>
    <t>lunch Golden Corrall</t>
  </si>
  <si>
    <r>
      <t xml:space="preserve">Lunch: </t>
    </r>
    <r>
      <rPr>
        <b/>
        <sz val="11"/>
        <color rgb="FFFF0000"/>
        <rFont val="Calibri"/>
        <family val="2"/>
        <scheme val="minor"/>
      </rPr>
      <t>fried chicken breast w skin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4 oz sweet potatoes</t>
    </r>
    <r>
      <rPr>
        <sz val="11"/>
        <color theme="1"/>
        <rFont val="Calibri"/>
        <family val="2"/>
        <scheme val="minor"/>
      </rPr>
      <t xml:space="preserve">, 2 oz green beans, 2 oz black-eyed peas, </t>
    </r>
    <r>
      <rPr>
        <b/>
        <sz val="11"/>
        <color rgb="FFFF0000"/>
        <rFont val="Calibri"/>
        <family val="2"/>
        <scheme val="minor"/>
      </rPr>
      <t>3 white rolls</t>
    </r>
    <r>
      <rPr>
        <sz val="11"/>
        <color theme="1"/>
        <rFont val="Calibri"/>
        <family val="2"/>
        <scheme val="minor"/>
      </rPr>
      <t>, Diet Coke</t>
    </r>
  </si>
  <si>
    <t>almond breakfast</t>
  </si>
  <si>
    <t>Breakfast: 24 almonds, Coke Zero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</si>
  <si>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43 pts above BL at 40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</si>
  <si>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 xml:space="preserve">, 31 pts above BL at 235 min. after starting breakfast, </t>
    </r>
    <r>
      <rPr>
        <b/>
        <sz val="11"/>
        <color theme="1"/>
        <rFont val="Calibri"/>
        <family val="2"/>
        <scheme val="minor"/>
      </rPr>
      <t>delayed by 75 min. elliptical starting 73 min. after starting lunch</t>
    </r>
  </si>
  <si>
    <t>elliptical start 8:05 stop 9:10  - 62 min.</t>
  </si>
  <si>
    <t>BG dropped 17 pts at 5 min. after starting elliptical</t>
  </si>
  <si>
    <t>BG dropped 39 pts at 20 min. after starting elliptical</t>
  </si>
  <si>
    <t>BG still down 39 pts at 35 min. after starting elliptical</t>
  </si>
  <si>
    <t>BG down 34 pts at 50 min. after starting elliptical</t>
  </si>
  <si>
    <t>BG down 28 pts at 65 min. after starting elliptical</t>
  </si>
  <si>
    <t>BG down 17 pts at 10 min. after starting elliptical</t>
  </si>
  <si>
    <t>BG down 35 pts at 25 min. after starting elliptical</t>
  </si>
  <si>
    <t>BG down 36 pts at 40 min. after starting elliptical</t>
  </si>
  <si>
    <t>BG dropped 36 pts at 12 min. after starting elliptical</t>
  </si>
  <si>
    <t>BG dropped 54 pts at 27 min. after starting elliptical</t>
  </si>
  <si>
    <t>BG still down 54 pts at 42 min. after starting elliptical</t>
  </si>
  <si>
    <t>BG down 44 pts at 57 min. after starting elliptical</t>
  </si>
  <si>
    <t>BG down 36 pts at 72 min. after starting elliptical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</si>
  <si>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53 pts above BL, at 95 min. after starting supper</t>
    </r>
  </si>
  <si>
    <r>
      <t xml:space="preserve">Supper:  </t>
    </r>
    <r>
      <rPr>
        <b/>
        <sz val="11"/>
        <color rgb="FFEE0000"/>
        <rFont val="Calibri"/>
        <family val="2"/>
        <scheme val="minor"/>
      </rPr>
      <t>1/2 multigrain roll, 3 tbsp chunky peanut butter, 6 crackers</t>
    </r>
    <r>
      <rPr>
        <sz val="11"/>
        <color theme="1"/>
        <rFont val="Calibri"/>
        <family val="2"/>
        <scheme val="minor"/>
      </rPr>
      <t xml:space="preserve">, Coke Zero, </t>
    </r>
    <r>
      <rPr>
        <b/>
        <sz val="11"/>
        <color rgb="FFEE0000"/>
        <rFont val="Calibri"/>
        <family val="2"/>
        <scheme val="minor"/>
      </rPr>
      <t>2 scoops Kroger Premium ice cream</t>
    </r>
  </si>
  <si>
    <t>elliptical 5:30-5:55 - 25 minutes</t>
  </si>
  <si>
    <t>elliptical 11:11-12:11  60 minutes?</t>
  </si>
  <si>
    <t>elliptical 12:30-12:40 - 10 minutes</t>
  </si>
  <si>
    <t>BG 2nd peak, 42 pts above BL at 320 min. after starting supper</t>
  </si>
  <si>
    <t>BG dropped 12 pts, at 8 minutes after starting elliptical</t>
  </si>
  <si>
    <t>BG dropped 46 pts, at 38 minutes after starting elliptical</t>
  </si>
  <si>
    <t>BG dropped 38 pts, at 23 minutes after starting elliptical</t>
  </si>
  <si>
    <t>BG still 39 pts lower, at 23 minutes after stopping elliptical</t>
  </si>
  <si>
    <t>BG back up to 8:10 pm value, 15 minutes after stopping elliptical</t>
  </si>
  <si>
    <t>BG back almost back up to 7:55 semi-peak value, 30 minutes after stopping elliptical</t>
  </si>
  <si>
    <r>
      <t xml:space="preserve">Lunch: 1/2 </t>
    </r>
    <r>
      <rPr>
        <b/>
        <sz val="11"/>
        <color rgb="FFEE0000"/>
        <rFont val="Calibri"/>
        <family val="2"/>
        <scheme val="minor"/>
      </rPr>
      <t>multigrain roll,</t>
    </r>
    <r>
      <rPr>
        <sz val="11"/>
        <color theme="1"/>
        <rFont val="Calibri"/>
        <family val="2"/>
        <scheme val="minor"/>
      </rPr>
      <t xml:space="preserve"> 8 oz </t>
    </r>
    <r>
      <rPr>
        <b/>
        <sz val="11"/>
        <color rgb="FFEE0000"/>
        <rFont val="Calibri"/>
        <family val="2"/>
        <scheme val="minor"/>
      </rPr>
      <t>cauliflower parmesaan soup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EE0000"/>
        <rFont val="Calibri"/>
        <family val="2"/>
        <scheme val="minor"/>
      </rPr>
      <t>8 oz 2% milk</t>
    </r>
  </si>
  <si>
    <t>walking in place X 15 min.</t>
  </si>
  <si>
    <t>vacuuming the den</t>
  </si>
  <si>
    <t>elliptical start 333 stop 353 - 20 min.</t>
  </si>
  <si>
    <t>Back to BL 212 min. after starting lunch</t>
  </si>
  <si>
    <r>
      <t>BG</t>
    </r>
    <r>
      <rPr>
        <b/>
        <sz val="11"/>
        <color theme="1"/>
        <rFont val="Calibri"/>
        <family val="2"/>
        <scheme val="minor"/>
      </rPr>
      <t xml:space="preserve"> 1st peak</t>
    </r>
    <r>
      <rPr>
        <sz val="11"/>
        <color theme="1"/>
        <rFont val="Calibri"/>
        <family val="2"/>
        <scheme val="minor"/>
      </rPr>
      <t>, 32 pts above BL, 62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</si>
  <si>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18 pts above BL, 182 min. after starting lunch</t>
    </r>
  </si>
  <si>
    <t>elliptical 502-527 - 25 minutes</t>
  </si>
  <si>
    <t>elliptical start 733 stop 834 - 101 min.</t>
  </si>
  <si>
    <t>BG back to BL at 125 min. after starting supper, 37 min. after starting elliptical</t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</si>
  <si>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59 pts above BL at 50 min. after startling supper</t>
    </r>
  </si>
  <si>
    <r>
      <t xml:space="preserve">Supper: 2 lamb chops, </t>
    </r>
    <r>
      <rPr>
        <sz val="11"/>
        <color rgb="FFEE0000"/>
        <rFont val="Calibri"/>
        <family val="2"/>
        <scheme val="minor"/>
      </rPr>
      <t xml:space="preserve">4 oz </t>
    </r>
    <r>
      <rPr>
        <b/>
        <sz val="11"/>
        <color rgb="FFEE0000"/>
        <rFont val="Calibri"/>
        <family val="2"/>
        <scheme val="minor"/>
      </rPr>
      <t>rice-cheese-broccoli,</t>
    </r>
    <r>
      <rPr>
        <sz val="11"/>
        <color theme="1"/>
        <rFont val="Calibri"/>
        <family val="2"/>
        <scheme val="minor"/>
      </rPr>
      <t xml:space="preserve"> 1/2 </t>
    </r>
    <r>
      <rPr>
        <b/>
        <sz val="11"/>
        <color rgb="FFEE0000"/>
        <rFont val="Calibri"/>
        <family val="2"/>
        <scheme val="minor"/>
      </rPr>
      <t>multigrain roll,</t>
    </r>
    <r>
      <rPr>
        <sz val="11"/>
        <color theme="1"/>
        <rFont val="Calibri"/>
        <family val="2"/>
        <scheme val="minor"/>
      </rPr>
      <t xml:space="preserve"> salad w oil &amp; vinegrette dressing, Coke Zero</t>
    </r>
  </si>
  <si>
    <t>Ran 3.25 miles in 39:00</t>
  </si>
  <si>
    <t>BG rose 17 pts in response to finishing kick</t>
  </si>
  <si>
    <r>
      <t xml:space="preserve">Lunch: </t>
    </r>
    <r>
      <rPr>
        <b/>
        <sz val="11"/>
        <color rgb="FFEE0000"/>
        <rFont val="Calibri"/>
        <family val="2"/>
        <scheme val="minor"/>
      </rPr>
      <t>Ahi tuna sandwich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EE0000"/>
        <rFont val="Calibri"/>
        <family val="2"/>
        <scheme val="minor"/>
      </rPr>
      <t>French fries 1/2 serving</t>
    </r>
    <r>
      <rPr>
        <sz val="11"/>
        <color theme="1"/>
        <rFont val="Calibri"/>
        <family val="2"/>
        <scheme val="minor"/>
      </rPr>
      <t>, Coke Zero</t>
    </r>
  </si>
  <si>
    <t>BG pieak, 41 pts above BL, 55 min. after starting lunch</t>
  </si>
  <si>
    <t>BG back to near BL (7 pts above) at 115 min. after starting lunch</t>
  </si>
  <si>
    <t>elliptical start 7:22 stop 9:03 - 90 min.</t>
  </si>
  <si>
    <t>4 homemade chocolate chip cookies, 2 scoops Kroger Premium chocolate ice cream</t>
  </si>
  <si>
    <r>
      <t xml:space="preserve">Supper: Panda Garden--1 cup hot &amp; sour soup, 1 cheese puff, small portion of Kung Pau chicken, </t>
    </r>
    <r>
      <rPr>
        <b/>
        <sz val="11"/>
        <color rgb="FFEE0000"/>
        <rFont val="Calibri"/>
        <family val="2"/>
        <scheme val="minor"/>
      </rPr>
      <t>3 oz white rice</t>
    </r>
    <r>
      <rPr>
        <sz val="11"/>
        <color theme="1"/>
        <rFont val="Calibri"/>
        <family val="2"/>
        <scheme val="minor"/>
      </rPr>
      <t>, Coke Zero</t>
    </r>
  </si>
  <si>
    <t>BG 1st peak, 27 pts above BL, at 80 min. after starting supper</t>
  </si>
  <si>
    <t>BG back to BL 155 min. after starting supper</t>
  </si>
  <si>
    <r>
      <t>BG</t>
    </r>
    <r>
      <rPr>
        <b/>
        <sz val="11"/>
        <color theme="1"/>
        <rFont val="Calibri"/>
        <family val="2"/>
        <scheme val="minor"/>
      </rPr>
      <t xml:space="preserve"> 2nd peak</t>
    </r>
    <r>
      <rPr>
        <sz val="11"/>
        <color theme="1"/>
        <rFont val="Calibri"/>
        <family val="2"/>
        <scheme val="minor"/>
      </rPr>
      <t xml:space="preserve">, 31 pts above BL, at 275 min. after starting supper, </t>
    </r>
    <r>
      <rPr>
        <b/>
        <sz val="11"/>
        <color theme="1"/>
        <rFont val="Calibri"/>
        <family val="2"/>
        <scheme val="minor"/>
      </rPr>
      <t>160 min. after starting late dessert</t>
    </r>
  </si>
  <si>
    <r>
      <t>Home:  2 grilled pork chops,</t>
    </r>
    <r>
      <rPr>
        <b/>
        <sz val="11"/>
        <color rgb="FFEE0000"/>
        <rFont val="Calibri"/>
        <family val="2"/>
        <scheme val="minor"/>
      </rPr>
      <t xml:space="preserve"> 3 oz cheese-rice-broccoli casserole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EE0000"/>
        <rFont val="Calibri"/>
        <family val="2"/>
        <scheme val="minor"/>
      </rPr>
      <t>1/2 multigrain roll,</t>
    </r>
    <r>
      <rPr>
        <sz val="11"/>
        <color theme="1"/>
        <rFont val="Calibri"/>
        <family val="2"/>
        <scheme val="minor"/>
      </rPr>
      <t xml:space="preserve"> lettuce tomato salad, Coke Zero</t>
    </r>
  </si>
  <si>
    <t>BG 1st Peak</t>
  </si>
  <si>
    <t>Time to Peak from Meal Start</t>
  </si>
  <si>
    <t>BG 2nd Peak</t>
  </si>
  <si>
    <t>Back to BL 355 minutes after starting supper</t>
  </si>
  <si>
    <t>elliptical start 5:07, stop 5:35 - 28 min.</t>
  </si>
  <si>
    <t>elliptical start 2:38 stop 3:05 - 27 min.</t>
  </si>
  <si>
    <t xml:space="preserve">elliptical start 11:39 stop 11:54 - 15 min. </t>
  </si>
  <si>
    <r>
      <t xml:space="preserve">Lunch: </t>
    </r>
    <r>
      <rPr>
        <b/>
        <sz val="11"/>
        <color rgb="FFEE0000"/>
        <rFont val="Calibri"/>
        <family val="2"/>
        <scheme val="minor"/>
      </rPr>
      <t>1/2 multigrain roll w walnuts, raisins</t>
    </r>
    <r>
      <rPr>
        <sz val="11"/>
        <color theme="1"/>
        <rFont val="Calibri"/>
        <family val="2"/>
        <scheme val="minor"/>
      </rPr>
      <t xml:space="preserve">, 3 tbsp crunchy peanut butter, </t>
    </r>
    <r>
      <rPr>
        <b/>
        <sz val="11"/>
        <color rgb="FFEE0000"/>
        <rFont val="Calibri"/>
        <family val="2"/>
        <scheme val="minor"/>
      </rPr>
      <t>6 crackers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EE0000"/>
        <rFont val="Calibri"/>
        <family val="2"/>
        <scheme val="minor"/>
      </rPr>
      <t>2 homemade chocolate chip cookies, 8 oz. 2% milk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</si>
  <si>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18 pts above BL, 100 min. after starting lunch</t>
    </r>
  </si>
  <si>
    <t>BG 2nd peak, 25 pts above BL, 250 min. after starting lunch</t>
  </si>
  <si>
    <t>BG near peak, 42 pts above BL, at 55 min. after starting supper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</si>
  <si>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43 pts above BL, at 70 min. after starting supper</t>
    </r>
  </si>
  <si>
    <t>elliptical start 950 stop 1000 - 10 min.</t>
  </si>
  <si>
    <t xml:space="preserve">elliptical start 7:57 stop 8:57 - 60 min. </t>
  </si>
  <si>
    <t>Ran 3.22 mi. in 36:09, 11:13 pace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</si>
  <si>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30 pts above BL, at 163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</si>
  <si>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26 pts above BL, at 283 min. after starting supper</t>
    </r>
  </si>
  <si>
    <r>
      <t xml:space="preserve">Supper: 2 lamb chops, </t>
    </r>
    <r>
      <rPr>
        <b/>
        <sz val="11"/>
        <color rgb="FFEE0000"/>
        <rFont val="Calibri"/>
        <family val="2"/>
        <scheme val="minor"/>
      </rPr>
      <t>1 oz couscous</t>
    </r>
    <r>
      <rPr>
        <sz val="11"/>
        <color theme="1"/>
        <rFont val="Calibri"/>
        <family val="2"/>
        <scheme val="minor"/>
      </rPr>
      <t xml:space="preserve">, 3 cherry tomatoes, </t>
    </r>
    <r>
      <rPr>
        <b/>
        <sz val="11"/>
        <color rgb="FFEE0000"/>
        <rFont val="Calibri"/>
        <family val="2"/>
        <scheme val="minor"/>
      </rPr>
      <t>1/2 multigrain roll w walnuts &amp; raisins</t>
    </r>
    <r>
      <rPr>
        <sz val="11"/>
        <color theme="1"/>
        <rFont val="Calibri"/>
        <family val="2"/>
        <scheme val="minor"/>
      </rPr>
      <t>, 1</t>
    </r>
    <r>
      <rPr>
        <b/>
        <sz val="11"/>
        <color rgb="FFEE0000"/>
        <rFont val="Calibri"/>
        <family val="2"/>
        <scheme val="minor"/>
      </rPr>
      <t xml:space="preserve"> homemade chocolate chip cookie</t>
    </r>
    <r>
      <rPr>
        <sz val="11"/>
        <color theme="1"/>
        <rFont val="Calibri"/>
        <family val="2"/>
        <scheme val="minor"/>
      </rPr>
      <t>, Coke Zero</t>
    </r>
  </si>
  <si>
    <t>1st dose of</t>
  </si>
  <si>
    <t>probiotic</t>
  </si>
  <si>
    <t xml:space="preserve">taken </t>
  </si>
  <si>
    <t>today</t>
  </si>
  <si>
    <r>
      <t xml:space="preserve">Supper: Small chicken breast piece, </t>
    </r>
    <r>
      <rPr>
        <b/>
        <sz val="11"/>
        <color rgb="FFFF0000"/>
        <rFont val="Calibri"/>
        <family val="2"/>
        <scheme val="minor"/>
      </rPr>
      <t>4 oz spaghetti w meat sauce</t>
    </r>
    <r>
      <rPr>
        <sz val="11"/>
        <color theme="1"/>
        <rFont val="Calibri"/>
        <family val="2"/>
        <scheme val="minor"/>
      </rPr>
      <t xml:space="preserve">, 4 asparagus spears, small green salad, 2 pieces grilled squash, 1 piece </t>
    </r>
    <r>
      <rPr>
        <b/>
        <sz val="11"/>
        <color rgb="FFFF0000"/>
        <rFont val="Calibri"/>
        <family val="2"/>
        <scheme val="minor"/>
      </rPr>
      <t xml:space="preserve">multigrain bread, </t>
    </r>
    <r>
      <rPr>
        <sz val="11"/>
        <color theme="1"/>
        <rFont val="Calibri"/>
        <family val="2"/>
        <scheme val="minor"/>
      </rPr>
      <t>Coke Zero</t>
    </r>
  </si>
  <si>
    <t>walking 20 minutes slowly</t>
  </si>
  <si>
    <t>treadmill start 2:38 stop 2:53 - 15 min.</t>
  </si>
  <si>
    <t>1 oz (24) almonds</t>
  </si>
  <si>
    <t>Breakfast: 24 (1 oz) almonds</t>
  </si>
  <si>
    <t>quadriceps exercises in car</t>
  </si>
  <si>
    <r>
      <t xml:space="preserve">Lunch:  1/4 serving Kung Pao chicken, </t>
    </r>
    <r>
      <rPr>
        <b/>
        <sz val="11"/>
        <color rgb="FFFF0000"/>
        <rFont val="Calibri"/>
        <family val="2"/>
        <scheme val="minor"/>
      </rPr>
      <t>1 oz rice, 2/3 multigrain roll,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1/3 HEB tres leches</t>
    </r>
    <r>
      <rPr>
        <sz val="11"/>
        <color theme="1"/>
        <rFont val="Calibri"/>
        <family val="2"/>
        <scheme val="minor"/>
      </rPr>
      <t>, Coke Zero</t>
    </r>
  </si>
  <si>
    <t>BG 1st peak, 34 pts above BL, at 60 min. after starting lunch</t>
  </si>
  <si>
    <t>BG 2nd peak, 55 pts above BL, at 182 min. after starting lunch</t>
  </si>
  <si>
    <t>elliptical start 10:23 stop 11:08 - 68 min.</t>
  </si>
  <si>
    <t>10,017 steps for the day</t>
  </si>
  <si>
    <t>17,724 steps for the day</t>
  </si>
  <si>
    <t>9848 steps for the day</t>
  </si>
  <si>
    <t>20,136 steps for the day</t>
  </si>
  <si>
    <t>20,531 steps for the day</t>
  </si>
  <si>
    <t>8,863 steps for the day</t>
  </si>
  <si>
    <t>7,650 steps for the day</t>
  </si>
  <si>
    <t>19,793 steps for the day</t>
  </si>
  <si>
    <t>9,423 steps for the day</t>
  </si>
  <si>
    <t>11,473 steps for the day</t>
  </si>
  <si>
    <t>9,208 steps for the day</t>
  </si>
  <si>
    <t>8,715 steps for the day</t>
  </si>
  <si>
    <t>10,080 steps for the day</t>
  </si>
  <si>
    <t>13,594 steps for the day</t>
  </si>
  <si>
    <t>Breakfast: 1 slice multigrain bread, 1 oz smoked salmon, 1/2 oz cream cheese, 6 oz whole Lactaid milk</t>
  </si>
  <si>
    <t>10 squats &amp; 3-min. elliptical exercise</t>
  </si>
  <si>
    <t>BG peak, 25 pts above BL, at 47 min. after starting breakfast</t>
  </si>
  <si>
    <t>elliptical start 1158 stop 243 - 44 min.</t>
  </si>
  <si>
    <t xml:space="preserve">10 squats &amp; 22 min. elliptical </t>
  </si>
  <si>
    <t>Lunch: 1/2 multigrain roll, 3 tbsp crunchy peanut butter, 6 crackers, 1 chocolate chip cookie, Coke Zero</t>
  </si>
  <si>
    <t>10 squats, elliptical X 3 minutes</t>
  </si>
  <si>
    <r>
      <t xml:space="preserve">BG </t>
    </r>
    <r>
      <rPr>
        <b/>
        <sz val="11"/>
        <color theme="1"/>
        <rFont val="Calibri"/>
        <family val="2"/>
        <scheme val="minor"/>
      </rPr>
      <t xml:space="preserve">1st peak, </t>
    </r>
    <r>
      <rPr>
        <sz val="11"/>
        <color theme="1"/>
        <rFont val="Calibri"/>
        <family val="2"/>
        <scheme val="minor"/>
      </rPr>
      <t>28 pts above BL, 25 min. after startilng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</si>
  <si>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28 pts above BL, 220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</si>
  <si>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17 pts above BL, 100 min. after starting lunch</t>
    </r>
  </si>
  <si>
    <r>
      <t xml:space="preserve">Supper: </t>
    </r>
    <r>
      <rPr>
        <b/>
        <sz val="11"/>
        <color rgb="FFFF0000"/>
        <rFont val="Calibri"/>
        <family val="2"/>
        <scheme val="minor"/>
      </rPr>
      <t>1 slice multigrain bread</t>
    </r>
    <r>
      <rPr>
        <sz val="11"/>
        <color theme="1"/>
        <rFont val="Calibri"/>
        <family val="2"/>
        <scheme val="minor"/>
      </rPr>
      <t xml:space="preserve">, 8 oz roast beef, </t>
    </r>
    <r>
      <rPr>
        <b/>
        <sz val="11"/>
        <color rgb="FFFF0000"/>
        <rFont val="Calibri"/>
        <family val="2"/>
        <scheme val="minor"/>
      </rPr>
      <t>2 small potatoes, 4 small carrots</t>
    </r>
    <r>
      <rPr>
        <sz val="11"/>
        <color theme="1"/>
        <rFont val="Calibri"/>
        <family val="2"/>
        <scheme val="minor"/>
      </rPr>
      <t xml:space="preserve">, 2 oz green beans, </t>
    </r>
    <r>
      <rPr>
        <b/>
        <sz val="11"/>
        <color rgb="FFFF0000"/>
        <rFont val="Calibri"/>
        <family val="2"/>
        <scheme val="minor"/>
      </rPr>
      <t>1/2 tres leches</t>
    </r>
    <r>
      <rPr>
        <sz val="11"/>
        <color theme="1"/>
        <rFont val="Calibri"/>
        <family val="2"/>
        <scheme val="minor"/>
      </rPr>
      <t>, Coke Zero</t>
    </r>
  </si>
  <si>
    <t>10 squats</t>
  </si>
  <si>
    <t>10 squats &amp; elliptical 25 minutes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</si>
  <si>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50 pts above BL at 160 min. after starting supper</t>
    </r>
  </si>
  <si>
    <r>
      <t>BG</t>
    </r>
    <r>
      <rPr>
        <b/>
        <sz val="11"/>
        <color theme="1"/>
        <rFont val="Calibri"/>
        <family val="2"/>
        <scheme val="minor"/>
      </rPr>
      <t xml:space="preserve"> 1st peak,</t>
    </r>
    <r>
      <rPr>
        <sz val="11"/>
        <color theme="1"/>
        <rFont val="Calibri"/>
        <family val="2"/>
        <scheme val="minor"/>
      </rPr>
      <t xml:space="preserve"> 62 pts above BL at 55 min. after starting supper</t>
    </r>
  </si>
  <si>
    <t>Breakfast:  1/2 multigrain roll, 18 almonds, 2 oz berry juice drink</t>
  </si>
  <si>
    <t>walking around</t>
  </si>
  <si>
    <t>sitting</t>
  </si>
  <si>
    <t>elliptical start 1140 stop 1155 - 15 min.</t>
  </si>
  <si>
    <r>
      <t xml:space="preserve">Lunch: roast beef sandwich on </t>
    </r>
    <r>
      <rPr>
        <b/>
        <sz val="11"/>
        <color rgb="FFFF0000"/>
        <rFont val="Calibri"/>
        <family val="2"/>
        <scheme val="minor"/>
      </rPr>
      <t xml:space="preserve">multigrain roll </t>
    </r>
    <r>
      <rPr>
        <sz val="11"/>
        <color theme="1"/>
        <rFont val="Calibri"/>
        <family val="2"/>
        <scheme val="minor"/>
      </rPr>
      <t xml:space="preserve">and with </t>
    </r>
    <r>
      <rPr>
        <b/>
        <sz val="11"/>
        <color rgb="FFFF0000"/>
        <rFont val="Calibri"/>
        <family val="2"/>
        <scheme val="minor"/>
      </rPr>
      <t>small slice sourdough bread</t>
    </r>
    <r>
      <rPr>
        <sz val="11"/>
        <color theme="1"/>
        <rFont val="Calibri"/>
        <family val="2"/>
        <scheme val="minor"/>
      </rPr>
      <t>, Coke Zero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</si>
  <si>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 xml:space="preserve"> 47 pts above BL at 40 min. after starting lunch</t>
    </r>
  </si>
  <si>
    <t>BG 2nd peak, 32 pts above BL at 140 min. after starting lunch</t>
  </si>
  <si>
    <t>elliptical start 330 stop 355 - 25 min.</t>
  </si>
  <si>
    <t>elliptical start 230 stop 255 - 25 min.</t>
  </si>
  <si>
    <t>BG 3rd peak, 33 pts above BL at 185 min. after starting lunch</t>
  </si>
  <si>
    <t>elliptical start 445 stop 510 - 25 min.</t>
  </si>
  <si>
    <t>Appetizer:  12 almonds roasted, Coke Zero 4 oz</t>
  </si>
  <si>
    <r>
      <t xml:space="preserve">Supper:  Wok chicken, almonds, water chestnuts, </t>
    </r>
    <r>
      <rPr>
        <b/>
        <sz val="11"/>
        <color rgb="FFFF0000"/>
        <rFont val="Calibri"/>
        <family val="2"/>
        <scheme val="minor"/>
      </rPr>
      <t>1 chocolate chip cookie, 1 slice lemon poppyseed bread, 1 small piece cinnamon bread</t>
    </r>
  </si>
  <si>
    <t>BG peak, 17 pts above BL, 125 min. after starting breakfast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</si>
  <si>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near BL, 178 min. after starting supper; BL was unusually high from late lunch that also peaked late and hadn't come back to pre-meal BL</t>
    </r>
  </si>
  <si>
    <t>No Peak</t>
  </si>
  <si>
    <t>Total Steps 18,500</t>
  </si>
  <si>
    <t>Ran 3.22 mi. in 38:08, 11:49 pace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</si>
  <si>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43 pts above BL at 85 min. after starting supper</t>
    </r>
  </si>
  <si>
    <r>
      <t>BG</t>
    </r>
    <r>
      <rPr>
        <b/>
        <sz val="11"/>
        <color theme="1"/>
        <rFont val="Calibri"/>
        <family val="2"/>
        <scheme val="minor"/>
      </rPr>
      <t xml:space="preserve"> 2nd peak</t>
    </r>
    <r>
      <rPr>
        <sz val="11"/>
        <color theme="1"/>
        <rFont val="Calibri"/>
        <family val="2"/>
        <scheme val="minor"/>
      </rPr>
      <t>, 29 pts above BL at 175 min. after starting supper</t>
    </r>
  </si>
  <si>
    <t>Amys Ice Cream small chocolate</t>
  </si>
  <si>
    <t>Snack: 2 scoops chocolate ice cream</t>
  </si>
  <si>
    <t>Breakfast: 1/2 multigrain roll, 18 almonds, 4 oz berry drink</t>
  </si>
  <si>
    <t>Lunch: 1/2 multigrain roll, 3 tbsp crunchy peanut better, 6 white crackers, Coke Zero</t>
  </si>
  <si>
    <r>
      <t>BG</t>
    </r>
    <r>
      <rPr>
        <b/>
        <sz val="11"/>
        <color theme="1"/>
        <rFont val="Calibri"/>
        <family val="2"/>
        <scheme val="minor"/>
      </rPr>
      <t xml:space="preserve"> 1st peak,</t>
    </r>
    <r>
      <rPr>
        <sz val="11"/>
        <color theme="1"/>
        <rFont val="Calibri"/>
        <family val="2"/>
        <scheme val="minor"/>
      </rPr>
      <t xml:space="preserve"> 51 pts above BL, 55 min. after starting breakfast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</si>
  <si>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32 pts above BL, 175 min. after starting breakfast</t>
    </r>
  </si>
  <si>
    <t>BG 1st peak, 33 pts above BL, 50 min. after starting lunch, 80 min. after ice cream snack</t>
  </si>
  <si>
    <t>BG 2nd peak, 29 pts above BL, 125 min. after starting lunch, 155 min. after ice cream snack</t>
  </si>
  <si>
    <t>BG 3rd peak, 54 pts above BL, 245 min. after starting lunch</t>
  </si>
  <si>
    <t>Dinner: chicken breast strip sandwich on multiigrain roll, 6 cherry tomatoes, 2 oz onion dip, lettuce, 4 crackers, 1 chocolate chip cookie, Coke Zero</t>
  </si>
  <si>
    <t>BG 1st peak, 59 pts above BL, 70 min. after starting supper</t>
  </si>
  <si>
    <t>BG 2nd peak, 46 pts above BL, 175 min. after starting supper</t>
  </si>
  <si>
    <t>10 squats &amp; elliptical start 5:45 X 25 min.</t>
  </si>
  <si>
    <t>elliptical X 20 min.</t>
  </si>
  <si>
    <t>walking X 10 min. at Costco</t>
  </si>
  <si>
    <t>Breakfast: 1/2 multigrain roll, 2 slices bacon, water</t>
  </si>
  <si>
    <t>Appetizer: 12 almonds, Coke Zero 4 oz</t>
  </si>
  <si>
    <t>BG peak: 28 pts above BL at 30 m;in. after starting breakfast</t>
  </si>
  <si>
    <t>Lunch:  1/2 multigrain roll, 3 tbsp crunchy peanut butter, 6 white crackers, Coke Zero, chocolate icing bowl licking</t>
  </si>
  <si>
    <t>elliptical started 4:36, stopped 4:41 5 min.</t>
  </si>
  <si>
    <t>walking on &amp; off at Dog Show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</si>
  <si>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38 pts above baseline, at 35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</si>
  <si>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21 pts above BL, at 100 min. after starting lunch</t>
    </r>
  </si>
  <si>
    <t>BG 3rd peak, 22 pts above BL, at 230 min. after starting lunch</t>
  </si>
  <si>
    <r>
      <t xml:space="preserve">Supper: 8 oz grilled salmon, 2 oz Brussel sprouts, 2 oz green beans, </t>
    </r>
    <r>
      <rPr>
        <b/>
        <sz val="11"/>
        <color rgb="FFFF0000"/>
        <rFont val="Calibri"/>
        <family val="2"/>
        <scheme val="minor"/>
      </rPr>
      <t>1 slice sourdough bread</t>
    </r>
    <r>
      <rPr>
        <sz val="11"/>
        <color theme="1"/>
        <rFont val="Calibri"/>
        <family val="2"/>
        <scheme val="minor"/>
      </rPr>
      <t xml:space="preserve"> w butter, </t>
    </r>
    <r>
      <rPr>
        <b/>
        <sz val="11"/>
        <color rgb="FFFF0000"/>
        <rFont val="Calibri"/>
        <family val="2"/>
        <scheme val="minor"/>
      </rPr>
      <t>1 pc chocolate cake, 1 scoop vanilla ice cream</t>
    </r>
    <r>
      <rPr>
        <sz val="11"/>
        <color theme="1"/>
        <rFont val="Calibri"/>
        <family val="2"/>
        <scheme val="minor"/>
      </rPr>
      <t>, Coke Zero</t>
    </r>
  </si>
  <si>
    <t>BG 2nd peak, 32 pts above BL, 91 min. after starting supper</t>
  </si>
  <si>
    <t>BG 1st peak, 33 pts above BL, 46 min. after starting supper</t>
  </si>
  <si>
    <t>BG 3rd peak, 28 pts above BL, 151 min. after starting supper</t>
  </si>
  <si>
    <t>elliptical 857-922 - 25 minutes</t>
  </si>
  <si>
    <t>elliptical start 12:45 stop 1:10 - 25 min.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</si>
  <si>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23 pts above BL, at 45 min. after starting lunch</t>
    </r>
  </si>
  <si>
    <t>elliptical start 10:28, stop 10:33 - 5 min.</t>
  </si>
  <si>
    <t>elliptical start 937 stop 1007 - 30 min.</t>
  </si>
  <si>
    <r>
      <t xml:space="preserve">Breakfast: </t>
    </r>
    <r>
      <rPr>
        <b/>
        <sz val="11"/>
        <color rgb="FFFF0000"/>
        <rFont val="Calibri"/>
        <family val="2"/>
        <scheme val="minor"/>
      </rPr>
      <t>WW bagel</t>
    </r>
    <r>
      <rPr>
        <sz val="11"/>
        <color theme="1"/>
        <rFont val="Calibri"/>
        <family val="2"/>
        <scheme val="minor"/>
      </rPr>
      <t xml:space="preserve">, 2 oz smoked salmon, 2 oz cream cheese, </t>
    </r>
    <r>
      <rPr>
        <b/>
        <sz val="11"/>
        <color rgb="FFFF0000"/>
        <rFont val="Calibri"/>
        <family val="2"/>
        <scheme val="minor"/>
      </rPr>
      <t>medium pc chocolate cake w chocolate icing</t>
    </r>
    <r>
      <rPr>
        <sz val="11"/>
        <color theme="1"/>
        <rFont val="Calibri"/>
        <family val="2"/>
        <scheme val="minor"/>
      </rPr>
      <t>, Coke Zero</t>
    </r>
  </si>
  <si>
    <t>BG 3rd peak, 25 pts above BL at 170 min. after starting breakfast</t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</si>
  <si>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22 pts above BL at 50 min. after starting breakfast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</si>
  <si>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18 pts above BL at 110 min. after starting breakfast</t>
    </r>
  </si>
  <si>
    <r>
      <t xml:space="preserve">BG </t>
    </r>
    <r>
      <rPr>
        <b/>
        <sz val="11"/>
        <color theme="1"/>
        <rFont val="Calibri"/>
        <family val="2"/>
        <scheme val="minor"/>
      </rPr>
      <t>4th peak</t>
    </r>
    <r>
      <rPr>
        <sz val="11"/>
        <color theme="1"/>
        <rFont val="Calibri"/>
        <family val="2"/>
        <scheme val="minor"/>
      </rPr>
      <t>, 35 pt abve BL, 245 min. after starting breakfast</t>
    </r>
  </si>
  <si>
    <r>
      <t xml:space="preserve">Lunch: </t>
    </r>
    <r>
      <rPr>
        <b/>
        <sz val="11"/>
        <color rgb="FFFF0000"/>
        <rFont val="Calibri"/>
        <family val="2"/>
        <scheme val="minor"/>
      </rPr>
      <t>1/2 multigrain roll</t>
    </r>
    <r>
      <rPr>
        <sz val="11"/>
        <color theme="1"/>
        <rFont val="Calibri"/>
        <family val="2"/>
        <scheme val="minor"/>
      </rPr>
      <t xml:space="preserve">, 4 oz grilled salmon, </t>
    </r>
    <r>
      <rPr>
        <b/>
        <sz val="11"/>
        <color rgb="FFFF0000"/>
        <rFont val="Calibri"/>
        <family val="2"/>
        <scheme val="minor"/>
      </rPr>
      <t>chocolate chip cookie</t>
    </r>
    <r>
      <rPr>
        <sz val="11"/>
        <color theme="1"/>
        <rFont val="Calibri"/>
        <family val="2"/>
        <scheme val="minor"/>
      </rPr>
      <t>, Coke Zero</t>
    </r>
  </si>
  <si>
    <t>BG 2nd peak, 33 pts above BL, at 115 min. after startilng lunch</t>
  </si>
  <si>
    <t>Playing music</t>
  </si>
  <si>
    <t>Playing music--guitar and harmonica</t>
  </si>
  <si>
    <t>elliptical 521 X 3 minutes</t>
  </si>
  <si>
    <r>
      <t>Supper: Cooking Girl--</t>
    </r>
    <r>
      <rPr>
        <b/>
        <sz val="11"/>
        <color rgb="FFFF0000"/>
        <rFont val="Calibri"/>
        <family val="2"/>
        <scheme val="minor"/>
      </rPr>
      <t>kung pao chicken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1 cream crab puff, 1 oz rice</t>
    </r>
    <r>
      <rPr>
        <sz val="11"/>
        <color theme="1"/>
        <rFont val="Calibri"/>
        <family val="2"/>
        <scheme val="minor"/>
      </rPr>
      <t>, 3 oz green beans, 3 oz fried fish, water</t>
    </r>
  </si>
  <si>
    <t>BP peak, 32 pts above BL, 44 min. after starting supper</t>
  </si>
  <si>
    <t>My Birthday</t>
  </si>
  <si>
    <t>3 mile run with Cara &amp; Mike on levee</t>
  </si>
  <si>
    <t>Breakfast: 1/2 multigrain roll, 24 almonds</t>
  </si>
  <si>
    <t>BG 1st peak, 23 pts above BL, 11 min. after starting breakfast</t>
  </si>
  <si>
    <t>Lunch:  salmon salad, corn chips, Coke Zero</t>
  </si>
  <si>
    <t>Dessert before lunch</t>
  </si>
  <si>
    <r>
      <t xml:space="preserve">BG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20 min. after starting dessert</t>
    </r>
  </si>
  <si>
    <t>BG 2nd peak, 46 pts above BL, 95 min. after starting dessert, 7 min. after starting lunch</t>
  </si>
  <si>
    <t>Dessert: Panera Bread cinnamon crunch, Coke Zero</t>
  </si>
  <si>
    <t>Supper: roast beef, 1/2 multigrain roll, 5 baby carrots, 1 oz onions, 2 oz green beans, medium pc chocolate cake, Coke Zero</t>
  </si>
  <si>
    <t>BG 1st peak, 29 pts above BL, 85 min. after starting supper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</si>
  <si>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55 pts above BL, 190 min. after starting supper</t>
    </r>
  </si>
  <si>
    <t>Breakfast: 1/2 multigrain roll, 2 oz ham, Coke Zero</t>
  </si>
  <si>
    <t>elliptical X 15 min. stopped 5:58</t>
  </si>
  <si>
    <t>elliptical start 8:38 stop 9:08 - 30 min.</t>
  </si>
  <si>
    <t>playing guitar &amp; singing pickin' party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</si>
  <si>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39 pts above BL at 149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</si>
  <si>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40 pts above BL at 74 min. after starting supper</t>
    </r>
  </si>
  <si>
    <t>BG 1st peak, 37 pts above BL, 59 min. after starting supper</t>
  </si>
  <si>
    <t>BG 2nd peak, 33 pts above BL, 119 min. after starting supper</t>
  </si>
  <si>
    <r>
      <t xml:space="preserve">Supper: tuna salad sandwich on </t>
    </r>
    <r>
      <rPr>
        <b/>
        <sz val="11"/>
        <color rgb="FFFF0000"/>
        <rFont val="Calibri"/>
        <family val="2"/>
        <scheme val="minor"/>
      </rPr>
      <t>multigrain roll,</t>
    </r>
    <r>
      <rPr>
        <sz val="11"/>
        <color theme="1"/>
        <rFont val="Calibri"/>
        <family val="2"/>
        <scheme val="minor"/>
      </rPr>
      <t xml:space="preserve"> Coke Zero, </t>
    </r>
    <r>
      <rPr>
        <b/>
        <sz val="11"/>
        <color rgb="FFFF0000"/>
        <rFont val="Calibri"/>
        <family val="2"/>
        <scheme val="minor"/>
      </rPr>
      <t>2 chocolate chip cookies</t>
    </r>
  </si>
  <si>
    <r>
      <t xml:space="preserve">Lunch: 49ers--chicken breast </t>
    </r>
    <r>
      <rPr>
        <b/>
        <sz val="11"/>
        <color rgb="FFFF0000"/>
        <rFont val="Calibri"/>
        <family val="2"/>
        <scheme val="minor"/>
      </rPr>
      <t>sandwich</t>
    </r>
    <r>
      <rPr>
        <sz val="11"/>
        <color theme="1"/>
        <rFont val="Calibri"/>
        <family val="2"/>
        <scheme val="minor"/>
      </rPr>
      <t xml:space="preserve"> w avacado, </t>
    </r>
    <r>
      <rPr>
        <b/>
        <sz val="11"/>
        <color rgb="FFFF0000"/>
        <rFont val="Calibri"/>
        <family val="2"/>
        <scheme val="minor"/>
      </rPr>
      <t>1/2 serving French fries, 2 onion rings</t>
    </r>
    <r>
      <rPr>
        <sz val="11"/>
        <color theme="1"/>
        <rFont val="Calibri"/>
        <family val="2"/>
        <scheme val="minor"/>
      </rPr>
      <t>, Coke Zero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</si>
  <si>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peak,</t>
    </r>
    <r>
      <rPr>
        <sz val="11"/>
        <color theme="1"/>
        <rFont val="Calibri"/>
        <family val="2"/>
        <scheme val="minor"/>
      </rPr>
      <t xml:space="preserve"> 20 pts above BL, 150 min. after starting breakfast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</si>
  <si>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32 pts above BL, 31 min. after starting breakfast</t>
    </r>
  </si>
  <si>
    <r>
      <t xml:space="preserve">Lunch: grilled tuna sandwich, </t>
    </r>
    <r>
      <rPr>
        <b/>
        <sz val="11"/>
        <color rgb="FFFF0000"/>
        <rFont val="Calibri"/>
        <family val="2"/>
        <scheme val="minor"/>
      </rPr>
      <t xml:space="preserve">1/2 multigrain roll, 1 chocolate chip cookie, </t>
    </r>
    <r>
      <rPr>
        <sz val="11"/>
        <color theme="1"/>
        <rFont val="Calibri"/>
        <family val="2"/>
        <scheme val="minor"/>
      </rPr>
      <t>Coke Zero</t>
    </r>
  </si>
  <si>
    <r>
      <t xml:space="preserve">BG </t>
    </r>
    <r>
      <rPr>
        <b/>
        <sz val="11"/>
        <color theme="1"/>
        <rFont val="Calibri"/>
        <family val="2"/>
        <scheme val="minor"/>
      </rPr>
      <t xml:space="preserve">1st peak, </t>
    </r>
    <r>
      <rPr>
        <sz val="11"/>
        <color theme="1"/>
        <rFont val="Calibri"/>
        <family val="2"/>
        <scheme val="minor"/>
      </rPr>
      <t>34 pts above BL at 40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</si>
  <si>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43 pts above BL at 185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</si>
  <si>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50 pts above BL at 35 min. after starting supper</t>
    </r>
  </si>
  <si>
    <r>
      <t xml:space="preserve">Supper: </t>
    </r>
    <r>
      <rPr>
        <b/>
        <sz val="11"/>
        <color rgb="FFFF0000"/>
        <rFont val="Calibri"/>
        <family val="2"/>
        <scheme val="minor"/>
      </rPr>
      <t>1/2 multigrain roll,</t>
    </r>
    <r>
      <rPr>
        <sz val="11"/>
        <color theme="1"/>
        <rFont val="Calibri"/>
        <family val="2"/>
        <scheme val="minor"/>
      </rPr>
      <t xml:space="preserve"> 3 tbsp crunchy peanut butter, </t>
    </r>
    <r>
      <rPr>
        <b/>
        <sz val="11"/>
        <color rgb="FFFF0000"/>
        <rFont val="Calibri"/>
        <family val="2"/>
        <scheme val="minor"/>
      </rPr>
      <t>8 white crackers</t>
    </r>
    <r>
      <rPr>
        <sz val="11"/>
        <color theme="1"/>
        <rFont val="Calibri"/>
        <family val="2"/>
        <scheme val="minor"/>
      </rPr>
      <t>, Coke Zero</t>
    </r>
  </si>
  <si>
    <t>elliptical start 9:52, stop 10:37--45 min.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</si>
  <si>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26 pts above BL at 251 min. after starting lunch</t>
    </r>
  </si>
  <si>
    <t>elliptical start 8:30, stop 9:00 - 30 min.</t>
  </si>
  <si>
    <t>elliptical start 7:30, stop 7:55 - 25 min.</t>
  </si>
  <si>
    <t>elliptical start 7:15, stop 7:40 - 25 min.</t>
  </si>
  <si>
    <r>
      <t xml:space="preserve">Supper: 4 oz hamburger, </t>
    </r>
    <r>
      <rPr>
        <b/>
        <sz val="11"/>
        <color rgb="FFFF0000"/>
        <rFont val="Calibri"/>
        <family val="2"/>
        <scheme val="minor"/>
      </rPr>
      <t>1/2 multigrain roll,</t>
    </r>
    <r>
      <rPr>
        <sz val="11"/>
        <color theme="1"/>
        <rFont val="Calibri"/>
        <family val="2"/>
        <scheme val="minor"/>
      </rPr>
      <t xml:space="preserve"> 1/2 avacado, </t>
    </r>
    <r>
      <rPr>
        <b/>
        <sz val="11"/>
        <color rgb="FFFF0000"/>
        <rFont val="Calibri"/>
        <family val="2"/>
        <scheme val="minor"/>
      </rPr>
      <t>1 chocolate chip cookie</t>
    </r>
    <r>
      <rPr>
        <sz val="11"/>
        <color theme="1"/>
        <rFont val="Calibri"/>
        <family val="2"/>
        <scheme val="minor"/>
      </rPr>
      <t>, Coke Zero</t>
    </r>
  </si>
  <si>
    <t>elliptical 4:57 to 5:11 - 14 minutes</t>
  </si>
  <si>
    <t>elliptical start 1102 stop 1127 - 25 min.</t>
  </si>
  <si>
    <r>
      <t xml:space="preserve">Lunch: </t>
    </r>
    <r>
      <rPr>
        <b/>
        <sz val="11"/>
        <color rgb="FFFF0000"/>
        <rFont val="Calibri"/>
        <family val="2"/>
        <scheme val="minor"/>
      </rPr>
      <t>1/2 multigrain roll,</t>
    </r>
    <r>
      <rPr>
        <sz val="11"/>
        <color theme="1"/>
        <rFont val="Calibri"/>
        <family val="2"/>
        <scheme val="minor"/>
      </rPr>
      <t xml:space="preserve"> 4 oz grilled salmon, </t>
    </r>
    <r>
      <rPr>
        <b/>
        <sz val="11"/>
        <color rgb="FFFF0000"/>
        <rFont val="Calibri"/>
        <family val="2"/>
        <scheme val="minor"/>
      </rPr>
      <t>1 chocolate chip cookie</t>
    </r>
    <r>
      <rPr>
        <sz val="11"/>
        <color theme="1"/>
        <rFont val="Calibri"/>
        <family val="2"/>
        <scheme val="minor"/>
      </rPr>
      <t>, Coke Zero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</si>
  <si>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18 pts above BL, 25 min. after starting lunch</t>
    </r>
  </si>
  <si>
    <t>BG 2nd peak, 22 pts above BL, 265 min. after starting lunch</t>
  </si>
  <si>
    <r>
      <t xml:space="preserve">BG </t>
    </r>
    <r>
      <rPr>
        <b/>
        <sz val="11"/>
        <color theme="1"/>
        <rFont val="Calibri"/>
        <family val="2"/>
        <scheme val="minor"/>
      </rPr>
      <t>3rd peak,</t>
    </r>
    <r>
      <rPr>
        <sz val="11"/>
        <color theme="1"/>
        <rFont val="Calibri"/>
        <family val="2"/>
        <scheme val="minor"/>
      </rPr>
      <t xml:space="preserve"> 18 pts above BL at 256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</si>
  <si>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32 pts above BL at 181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</si>
  <si>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35 pts above BL at 91 min. after startilng supper</t>
    </r>
  </si>
  <si>
    <r>
      <t xml:space="preserve">Lunch:  </t>
    </r>
    <r>
      <rPr>
        <b/>
        <sz val="11"/>
        <color rgb="FFFF0000"/>
        <rFont val="Calibri"/>
        <family val="2"/>
        <scheme val="minor"/>
      </rPr>
      <t>1/2 multigrain roll,</t>
    </r>
    <r>
      <rPr>
        <sz val="11"/>
        <color theme="1"/>
        <rFont val="Calibri"/>
        <family val="2"/>
        <scheme val="minor"/>
      </rPr>
      <t xml:space="preserve"> 6 oz salmon, </t>
    </r>
    <r>
      <rPr>
        <b/>
        <sz val="11"/>
        <color rgb="FFFF0000"/>
        <rFont val="Calibri"/>
        <family val="2"/>
        <scheme val="minor"/>
      </rPr>
      <t>1 Hershey almond nugget</t>
    </r>
    <r>
      <rPr>
        <sz val="11"/>
        <color theme="1"/>
        <rFont val="Calibri"/>
        <family val="2"/>
        <scheme val="minor"/>
      </rPr>
      <t>, Coke Zero</t>
    </r>
  </si>
  <si>
    <t>BG 1st peak, 27 pts above BL at 46 min. after startng lunch</t>
  </si>
  <si>
    <t>elliptical 202 to 227 - 25 min.</t>
  </si>
  <si>
    <r>
      <t xml:space="preserve">BG </t>
    </r>
    <r>
      <rPr>
        <b/>
        <sz val="11"/>
        <color theme="1"/>
        <rFont val="Calibri"/>
        <family val="2"/>
        <scheme val="minor"/>
      </rPr>
      <t>2nd peak,</t>
    </r>
    <r>
      <rPr>
        <sz val="11"/>
        <color theme="1"/>
        <rFont val="Calibri"/>
        <family val="2"/>
        <scheme val="minor"/>
      </rPr>
      <t xml:space="preserve"> 25 pts above BL at 166 min. after starting lunch</t>
    </r>
  </si>
  <si>
    <t>elliptical 720 to 825 - 65 minutes</t>
  </si>
  <si>
    <t>elliptical start 458 stop 528 - 30 minutes</t>
  </si>
  <si>
    <t>elliptical start 327 stop 357 - 30 min.</t>
  </si>
  <si>
    <r>
      <t xml:space="preserve">BG </t>
    </r>
    <r>
      <rPr>
        <b/>
        <sz val="11"/>
        <color theme="1"/>
        <rFont val="Calibri"/>
        <family val="2"/>
        <scheme val="minor"/>
      </rPr>
      <t>peak,</t>
    </r>
    <r>
      <rPr>
        <sz val="11"/>
        <color theme="1"/>
        <rFont val="Calibri"/>
        <family val="2"/>
        <scheme val="minor"/>
      </rPr>
      <t xml:space="preserve"> 60 pts above BL at 74 min. after starting supper</t>
    </r>
  </si>
  <si>
    <r>
      <t xml:space="preserve">Supper: 1 slice </t>
    </r>
    <r>
      <rPr>
        <b/>
        <sz val="11"/>
        <color rgb="FFFF0000"/>
        <rFont val="Calibri"/>
        <family val="2"/>
        <scheme val="minor"/>
      </rPr>
      <t>Marketside pepperoni pizza</t>
    </r>
    <r>
      <rPr>
        <sz val="11"/>
        <color theme="1"/>
        <rFont val="Calibri"/>
        <family val="2"/>
        <scheme val="minor"/>
      </rPr>
      <t xml:space="preserve"> w added hamburger, small salad with 1/2 avocado, Coke Zero, </t>
    </r>
    <r>
      <rPr>
        <b/>
        <sz val="11"/>
        <color rgb="FFFF0000"/>
        <rFont val="Calibri"/>
        <family val="2"/>
        <scheme val="minor"/>
      </rPr>
      <t xml:space="preserve">1 Hershey nugget 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</si>
  <si>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peak,</t>
    </r>
    <r>
      <rPr>
        <sz val="11"/>
        <color theme="1"/>
        <rFont val="Calibri"/>
        <family val="2"/>
        <scheme val="minor"/>
      </rPr>
      <t xml:space="preserve"> 17 pts BELOW BL (which was unusually high), 105 min. after starting supper</t>
    </r>
  </si>
  <si>
    <r>
      <t xml:space="preserve">Lunch: </t>
    </r>
    <r>
      <rPr>
        <b/>
        <sz val="11"/>
        <color rgb="FFFF0000"/>
        <rFont val="Calibri"/>
        <family val="2"/>
        <scheme val="minor"/>
      </rPr>
      <t>1/2 multigrain roll</t>
    </r>
    <r>
      <rPr>
        <sz val="11"/>
        <color theme="1"/>
        <rFont val="Calibri"/>
        <family val="2"/>
        <scheme val="minor"/>
      </rPr>
      <t>, 3 tbsp peanut butter, Coke Zero</t>
    </r>
  </si>
  <si>
    <t>BG peak, 37 pts above BL at 70 min. after starting lunch</t>
  </si>
  <si>
    <r>
      <t xml:space="preserve">BG </t>
    </r>
    <r>
      <rPr>
        <b/>
        <sz val="11"/>
        <color theme="1"/>
        <rFont val="Calibri"/>
        <family val="2"/>
        <scheme val="minor"/>
      </rPr>
      <t>2nd peak,</t>
    </r>
    <r>
      <rPr>
        <sz val="11"/>
        <color theme="1"/>
        <rFont val="Calibri"/>
        <family val="2"/>
        <scheme val="minor"/>
      </rPr>
      <t xml:space="preserve"> 47 pts above BL at 215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</si>
  <si>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peak </t>
    </r>
    <r>
      <rPr>
        <sz val="11"/>
        <color theme="1"/>
        <rFont val="Calibri"/>
        <family val="2"/>
        <scheme val="minor"/>
      </rPr>
      <t>25 pts above pre-dessert level, 101 min. after starting dessert</t>
    </r>
  </si>
  <si>
    <r>
      <t xml:space="preserve">BG </t>
    </r>
    <r>
      <rPr>
        <b/>
        <sz val="11"/>
        <color theme="1"/>
        <rFont val="Calibri"/>
        <family val="2"/>
        <scheme val="minor"/>
      </rPr>
      <t>1st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40 pts above BL, 53 min. after starting supper</t>
    </r>
  </si>
  <si>
    <t>elliptical start 1218 stop 0125 - 60 min.</t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</si>
  <si>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30 pts above BL, at 59 min. after starting lunch</t>
    </r>
  </si>
  <si>
    <t>Missed pioglipazone dose today</t>
  </si>
  <si>
    <t>Maybe why supper BG rise was so high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</si>
  <si>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34 pts above BL, at 160 min. after startng lunch</t>
    </r>
  </si>
  <si>
    <t>elliptical start 804 stop 844 - 35 minutes</t>
  </si>
  <si>
    <t>elliptical start 635 stop 735 - 60 minutes</t>
  </si>
  <si>
    <r>
      <t xml:space="preserve">Supper:  6 oz grilled salmon, </t>
    </r>
    <r>
      <rPr>
        <b/>
        <sz val="11"/>
        <color rgb="FFFF0000"/>
        <rFont val="Calibri"/>
        <family val="2"/>
        <scheme val="minor"/>
      </rPr>
      <t>3 potstickers</t>
    </r>
    <r>
      <rPr>
        <sz val="11"/>
        <color theme="1"/>
        <rFont val="Calibri"/>
        <family val="2"/>
        <scheme val="minor"/>
      </rPr>
      <t xml:space="preserve">, 1 slice tomato, 1/2 avacado, </t>
    </r>
    <r>
      <rPr>
        <b/>
        <sz val="11"/>
        <color rgb="FFFF0000"/>
        <rFont val="Calibri"/>
        <family val="2"/>
        <scheme val="minor"/>
      </rPr>
      <t xml:space="preserve">small white roll </t>
    </r>
    <r>
      <rPr>
        <sz val="11"/>
        <color theme="1"/>
        <rFont val="Calibri"/>
        <family val="2"/>
        <scheme val="minor"/>
      </rPr>
      <t xml:space="preserve">w margarine, </t>
    </r>
    <r>
      <rPr>
        <b/>
        <sz val="11"/>
        <color rgb="FFFF0000"/>
        <rFont val="Calibri"/>
        <family val="2"/>
        <scheme val="minor"/>
      </rPr>
      <t>1 cup homemade fruit salad, 2 lemon crème Oreos</t>
    </r>
    <r>
      <rPr>
        <sz val="11"/>
        <color theme="1"/>
        <rFont val="Calibri"/>
        <family val="2"/>
        <scheme val="minor"/>
      </rPr>
      <t>, Coke Zero</t>
    </r>
  </si>
  <si>
    <t>elliptical 945 to 1015 - 30 minutes</t>
  </si>
  <si>
    <t xml:space="preserve">BG 1st peak, 19 pts above BL at 35 min. after starting supper </t>
  </si>
  <si>
    <t>BG 2nd peak, 34 pts above BL at 125 min. after starting supper, 6 minutes into elliptical stint</t>
  </si>
  <si>
    <t>BG 3rd peak, 47 pts above BL at 215 min. after starting supper, 45 min. after stopping elliptical</t>
  </si>
  <si>
    <t>total steps 16,122</t>
  </si>
  <si>
    <t>total steps = 23,859</t>
  </si>
  <si>
    <t>total steps = 7,988</t>
  </si>
  <si>
    <t>elliptical start 702 stop 734 - 32 min.</t>
  </si>
  <si>
    <t>elliptical start 500 stop 530 - 30 min.</t>
  </si>
  <si>
    <r>
      <t xml:space="preserve">Supper: </t>
    </r>
    <r>
      <rPr>
        <b/>
        <sz val="11"/>
        <color rgb="FFFF0000"/>
        <rFont val="Calibri"/>
        <family val="2"/>
        <scheme val="minor"/>
      </rPr>
      <t>1/2 multigrain roll,</t>
    </r>
    <r>
      <rPr>
        <sz val="11"/>
        <color theme="1"/>
        <rFont val="Calibri"/>
        <family val="2"/>
        <scheme val="minor"/>
      </rPr>
      <t xml:space="preserve"> 3 tbsp peanut butter, </t>
    </r>
    <r>
      <rPr>
        <b/>
        <sz val="11"/>
        <color rgb="FFFF0000"/>
        <rFont val="Calibri"/>
        <family val="2"/>
        <scheme val="minor"/>
      </rPr>
      <t>3 Oreos, 1/2 banana, I oz 2% milk</t>
    </r>
  </si>
  <si>
    <t>Playing music at Ken Bible's</t>
  </si>
  <si>
    <t>10 squats, elliptical 1223-1228 - 5 min.</t>
  </si>
  <si>
    <r>
      <t xml:space="preserve">Lunch: </t>
    </r>
    <r>
      <rPr>
        <b/>
        <sz val="11"/>
        <color rgb="FFFF0000"/>
        <rFont val="Calibri"/>
        <family val="2"/>
        <scheme val="minor"/>
      </rPr>
      <t>1/2 multigrain roll</t>
    </r>
    <r>
      <rPr>
        <sz val="11"/>
        <color theme="1"/>
        <rFont val="Calibri"/>
        <family val="2"/>
        <scheme val="minor"/>
      </rPr>
      <t xml:space="preserve">, 5 oz salmon, whole avocado, Coke Zero, </t>
    </r>
  </si>
  <si>
    <t>elliptical start 1057 stop 1102 - 15 min.</t>
  </si>
  <si>
    <t>BG 1st peak, 28 pts above BL, 63 min. after starting lunch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</si>
  <si>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34 pts above BL at 230 min. after starting luc</t>
    </r>
  </si>
  <si>
    <t>elliptical start 10:00 stop 10:30 - 30 min.</t>
  </si>
  <si>
    <t>elliptical start 845 stop 915 - 30 min.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</si>
  <si>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31 pts above BL at 70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</si>
  <si>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54 pts above BL at 175 min. after starting supper</t>
    </r>
  </si>
  <si>
    <r>
      <t>BG</t>
    </r>
    <r>
      <rPr>
        <b/>
        <sz val="11"/>
        <color theme="1"/>
        <rFont val="Calibri"/>
        <family val="2"/>
        <scheme val="minor"/>
      </rPr>
      <t xml:space="preserve"> 3rd peak</t>
    </r>
    <r>
      <rPr>
        <sz val="11"/>
        <color theme="1"/>
        <rFont val="Calibri"/>
        <family val="2"/>
        <scheme val="minor"/>
      </rPr>
      <t>, 43 pts above BL at 250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</si>
  <si>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4th peak</t>
    </r>
    <r>
      <rPr>
        <sz val="11"/>
        <color theme="1"/>
        <rFont val="Calibri"/>
        <family val="2"/>
        <scheme val="minor"/>
      </rPr>
      <t xml:space="preserve">, 25 pts above BL at 340 min. after starting supper </t>
    </r>
  </si>
  <si>
    <t>walked home - 120 minutes</t>
  </si>
  <si>
    <t>started walking home - arrived 8:40</t>
  </si>
  <si>
    <t>Appetizer: 12 roasted almonds, Coke Zero</t>
  </si>
  <si>
    <t>elliptical start 412 stop 432 - 20 min.</t>
  </si>
  <si>
    <t>elliptical start 335 stop 355 - 20 min.</t>
  </si>
  <si>
    <t>elliptical start 238 stop 258 - 20 min.</t>
  </si>
  <si>
    <t>elliptical start 111 stop 143 - 30 min.</t>
  </si>
  <si>
    <t>BG rose 20 pts at 12 min. after stopping elliptical</t>
  </si>
  <si>
    <t>BG dropped 32 pts during 30 min. elliptical course</t>
  </si>
  <si>
    <t>BG dropped 32 pts during 20  min. elliptical course</t>
  </si>
  <si>
    <t>BG still down 31 pts at 17 min. after stopping elliptical</t>
  </si>
  <si>
    <t>BG dropped 26 pts during 20 min. elliptical course</t>
  </si>
  <si>
    <t xml:space="preserve">BG rose 19 pts at 15 min. after stopping ellipitcal </t>
  </si>
  <si>
    <t>elliptical start 1150 stop 1209 - 15 min.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</si>
  <si>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31 pts above BL, at 50 min. after starting lunch</t>
    </r>
  </si>
  <si>
    <r>
      <t xml:space="preserve">Lunch: 3 almonds, 1/2 </t>
    </r>
    <r>
      <rPr>
        <b/>
        <sz val="11"/>
        <color rgb="FFFF0000"/>
        <rFont val="Calibri"/>
        <family val="2"/>
        <scheme val="minor"/>
      </rPr>
      <t xml:space="preserve">multigrain roll, </t>
    </r>
    <r>
      <rPr>
        <sz val="11"/>
        <color theme="1"/>
        <rFont val="Calibri"/>
        <family val="2"/>
        <scheme val="minor"/>
      </rPr>
      <t xml:space="preserve">3 tbsp crunchy peanut butter, </t>
    </r>
    <r>
      <rPr>
        <b/>
        <sz val="11"/>
        <color rgb="FFFF0000"/>
        <rFont val="Calibri"/>
        <family val="2"/>
        <scheme val="minor"/>
      </rPr>
      <t>3 crackers, 8 oz 2% milk</t>
    </r>
  </si>
  <si>
    <r>
      <t>BG 2</t>
    </r>
    <r>
      <rPr>
        <b/>
        <sz val="11"/>
        <color theme="1"/>
        <rFont val="Calibri"/>
        <family val="2"/>
        <scheme val="minor"/>
      </rPr>
      <t>nd peak,</t>
    </r>
    <r>
      <rPr>
        <sz val="11"/>
        <color theme="1"/>
        <rFont val="Calibri"/>
        <family val="2"/>
        <scheme val="minor"/>
      </rPr>
      <t xml:space="preserve"> 23 pts above BL, at 140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</si>
  <si>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35 pts above BL, at 230 min. after stopping elliptical</t>
    </r>
  </si>
  <si>
    <t>elliptical start 9:43 stop 1014 - 30 min.</t>
  </si>
  <si>
    <r>
      <t>BG dropped 14 pts at 8 min. after stopping elliptical course and</t>
    </r>
    <r>
      <rPr>
        <b/>
        <sz val="11"/>
        <color theme="1"/>
        <rFont val="Calibri"/>
        <family val="2"/>
        <scheme val="minor"/>
      </rPr>
      <t xml:space="preserve"> stayed down for 90 minutes before supper rise</t>
    </r>
  </si>
  <si>
    <r>
      <t xml:space="preserve">BG </t>
    </r>
    <r>
      <rPr>
        <b/>
        <sz val="11"/>
        <color theme="1"/>
        <rFont val="Calibri"/>
        <family val="2"/>
        <scheme val="minor"/>
      </rPr>
      <t>4th peak</t>
    </r>
    <r>
      <rPr>
        <sz val="11"/>
        <color theme="1"/>
        <rFont val="Calibri"/>
        <family val="2"/>
        <scheme val="minor"/>
      </rPr>
      <t>, 28 pts aboveBL at 275 min. after starting lunch; rose 24 pts at 27 min. after stopping elliptical</t>
    </r>
  </si>
  <si>
    <t>BG dropped 61 pts at 27 min. after starting elliptical</t>
  </si>
  <si>
    <t>BG dropped 28 pts at 12 min. after starting elliptical</t>
  </si>
  <si>
    <t>BG still down 57 pts at 11 min. after stopping elliptical</t>
  </si>
  <si>
    <t>BG still down 46 pts at 26 min. after stopping elliptical</t>
  </si>
  <si>
    <t>BG 1st peak, 30 pts above BL, at 40 min. after starting supper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</si>
  <si>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48 pts above BL, at 190 min. after starting supper, 30 min. after finishing 2 hr. walk</t>
    </r>
  </si>
  <si>
    <t>Total Steps = 25,219</t>
  </si>
  <si>
    <t>Total Steps = 12,578</t>
  </si>
  <si>
    <r>
      <t xml:space="preserve">Supper: Bombay Delight--butter chicken 1/2 serving, saag paneer 1/3 serving, </t>
    </r>
    <r>
      <rPr>
        <b/>
        <sz val="11"/>
        <color rgb="FFFF0000"/>
        <rFont val="Calibri"/>
        <family val="2"/>
        <scheme val="minor"/>
      </rPr>
      <t>3/4 cup white rice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butter naan</t>
    </r>
    <r>
      <rPr>
        <sz val="11"/>
        <color theme="1"/>
        <rFont val="Calibri"/>
        <family val="2"/>
        <scheme val="minor"/>
      </rPr>
      <t>, 2 pc, Diet Coke</t>
    </r>
  </si>
  <si>
    <t>elliptical start 307 stop 337 -- 30 min.</t>
  </si>
  <si>
    <r>
      <t xml:space="preserve">Breakfast: </t>
    </r>
    <r>
      <rPr>
        <b/>
        <sz val="11"/>
        <color rgb="FFFF0000"/>
        <rFont val="Calibri"/>
        <family val="2"/>
        <scheme val="minor"/>
      </rPr>
      <t>1/4 multigrain roll,</t>
    </r>
    <r>
      <rPr>
        <sz val="11"/>
        <color theme="1"/>
        <rFont val="Calibri"/>
        <family val="2"/>
        <scheme val="minor"/>
      </rPr>
      <t xml:space="preserve"> 18 almonds, Coke Zero</t>
    </r>
  </si>
  <si>
    <r>
      <t xml:space="preserve">Lunch: Captain D's--1.5 pc fried fish, 2 shrimp, 2 lobster bites, </t>
    </r>
    <r>
      <rPr>
        <b/>
        <sz val="11"/>
        <color rgb="FFFF0000"/>
        <rFont val="Calibri"/>
        <family val="2"/>
        <scheme val="minor"/>
      </rPr>
      <t>1/4 baked potato</t>
    </r>
    <r>
      <rPr>
        <sz val="11"/>
        <color theme="1"/>
        <rFont val="Calibri"/>
        <family val="2"/>
        <scheme val="minor"/>
      </rPr>
      <t xml:space="preserve"> w butter &amp; sour cream, 3 oz broccoli, Diet Pepsi</t>
    </r>
  </si>
  <si>
    <t>BG peak, 49 pts above BL, 50 min. after starting breakfast</t>
  </si>
  <si>
    <t>BS back to BL at 180 min. after starting breakfast</t>
  </si>
  <si>
    <t>BG dropped 30 pts at 18 min. after starting elliptical course, back 13 pts below BL at 130 min. after starting lunch</t>
  </si>
  <si>
    <t>BG peak, 25 pts above BL, at 40 min. after starting lunch</t>
  </si>
  <si>
    <t>BG 1st peak, 56 pts above BL, at 55 min. after starting supper</t>
  </si>
  <si>
    <t>BG 2nd peak, 38 pts above BL, at 115 min. after starting supper</t>
  </si>
  <si>
    <t>walked around block twice - 25 min.</t>
  </si>
  <si>
    <t>elliptical 820 to 854 - 34 minutes</t>
  </si>
  <si>
    <r>
      <t xml:space="preserve">Supper: </t>
    </r>
    <r>
      <rPr>
        <b/>
        <sz val="11"/>
        <color rgb="FFFF0000"/>
        <rFont val="Calibri"/>
        <family val="2"/>
        <scheme val="minor"/>
      </rPr>
      <t>1/2 multigrain roll, 10 crackers</t>
    </r>
    <r>
      <rPr>
        <sz val="11"/>
        <color theme="1"/>
        <rFont val="Calibri"/>
        <family val="2"/>
        <scheme val="minor"/>
      </rPr>
      <t>, 3 tbsp chunky peanut butter, Coke Zero</t>
    </r>
  </si>
  <si>
    <t>Ran 3.23 mi. in 38:31, 11:57 pace</t>
  </si>
  <si>
    <t>BG dropped 54 pts 8 minutes into the run</t>
  </si>
  <si>
    <t>BG dropped 56 pts 23 minutes into the run</t>
  </si>
  <si>
    <t>BG stayed down 56 pts at the end of the run</t>
  </si>
  <si>
    <t>BG rose 45 pts 15 min. after finishing the run</t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</si>
  <si>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53 pts above BL, at 220 min. after starting supper</t>
    </r>
  </si>
  <si>
    <t>Total Steps = 15,192</t>
  </si>
  <si>
    <t>10 minutes after I got up at 1115</t>
  </si>
  <si>
    <r>
      <t xml:space="preserve">Golden Corral--chicken breast, </t>
    </r>
    <r>
      <rPr>
        <b/>
        <sz val="11"/>
        <color rgb="FFFF0000"/>
        <rFont val="Calibri"/>
        <family val="2"/>
        <scheme val="minor"/>
      </rPr>
      <t>3 oz mashed potatoes, 3 oz sweet potatoes</t>
    </r>
    <r>
      <rPr>
        <sz val="11"/>
        <color theme="1"/>
        <rFont val="Calibri"/>
        <family val="2"/>
        <scheme val="minor"/>
      </rPr>
      <t xml:space="preserve">, 2 oz green beans, 2 oz crowder peas, 2 oz broccoli, </t>
    </r>
    <r>
      <rPr>
        <b/>
        <sz val="11"/>
        <color rgb="FFFF0000"/>
        <rFont val="Calibri"/>
        <family val="2"/>
        <scheme val="minor"/>
      </rPr>
      <t>2 white rolls</t>
    </r>
    <r>
      <rPr>
        <sz val="11"/>
        <color theme="1"/>
        <rFont val="Calibri"/>
        <family val="2"/>
        <scheme val="minor"/>
      </rPr>
      <t>, Diet Coke</t>
    </r>
  </si>
  <si>
    <t>sensor shut down early</t>
  </si>
  <si>
    <t>installed new sensor at 4:00 p.m. today</t>
  </si>
  <si>
    <t>elliptical 1056 to 1121 - 25 minutes</t>
  </si>
  <si>
    <t>12 almonds, Coke Zero</t>
  </si>
  <si>
    <t>elliptical start 541 stop 604 - 24 min.</t>
  </si>
  <si>
    <r>
      <t xml:space="preserve">Supper: 3 tbsp crunchy peanut butter, </t>
    </r>
    <r>
      <rPr>
        <b/>
        <sz val="11"/>
        <color rgb="FFFF0000"/>
        <rFont val="Calibri"/>
        <family val="2"/>
        <scheme val="minor"/>
      </rPr>
      <t>9 crackers, 1 Hershey almond nugget, 12 oz 2% milk</t>
    </r>
  </si>
  <si>
    <t>BG peak, 51 pts above BL, 230 min. after starting lunch</t>
  </si>
  <si>
    <t>Initial BG peak undocumented due to sensor failure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</si>
  <si>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29 pts above BL, 160 min. after starting supper</t>
    </r>
  </si>
  <si>
    <t>BG 2nd peak, 30 pts above BL, at 285 min. after starting supper</t>
  </si>
  <si>
    <t>woke up, went to bathroom, back to bed</t>
  </si>
  <si>
    <t>elliptical start 1213 stop 1305 - 50 min.</t>
  </si>
  <si>
    <t>elliptical start 1213 stop 1233 - 50 min.</t>
  </si>
  <si>
    <t>BG dropped only 12 pts at 50 min. after starting elliptical</t>
  </si>
  <si>
    <t>BG dropped 36 pts, at 24 min. after starting elliptical</t>
  </si>
  <si>
    <t>barbershop chorus singing standing</t>
  </si>
  <si>
    <r>
      <t xml:space="preserve">Lunch: 3 tbsp chunky peanut butter, </t>
    </r>
    <r>
      <rPr>
        <b/>
        <sz val="11"/>
        <color rgb="FFFF0000"/>
        <rFont val="Calibri"/>
        <family val="2"/>
        <scheme val="minor"/>
      </rPr>
      <t>1/3 multigrain roll, 1 Hershey almond nugget,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8 oz 2% milk</t>
    </r>
  </si>
  <si>
    <t>BG Back below BL at 76 min. after starting lunch</t>
  </si>
  <si>
    <t>BG back to BL 235 min. after starting supper</t>
  </si>
  <si>
    <t>BG back to BL 290 min. after starting high-carb lunch</t>
  </si>
  <si>
    <r>
      <t xml:space="preserve">Supper:  6 oz chicken breast, 2 oz squash, spinach salad w tomatoes, 1/2 avacado, </t>
    </r>
    <r>
      <rPr>
        <b/>
        <sz val="11"/>
        <color rgb="FFFF0000"/>
        <rFont val="Calibri"/>
        <family val="2"/>
        <scheme val="minor"/>
      </rPr>
      <t xml:space="preserve">1 slice white bread </t>
    </r>
    <r>
      <rPr>
        <sz val="11"/>
        <color theme="1"/>
        <rFont val="Calibri"/>
        <family val="2"/>
        <scheme val="minor"/>
      </rPr>
      <t xml:space="preserve">buttered, </t>
    </r>
    <r>
      <rPr>
        <b/>
        <sz val="11"/>
        <color rgb="FFFF0000"/>
        <rFont val="Calibri"/>
        <family val="2"/>
        <scheme val="minor"/>
      </rPr>
      <t>1 slice zucchini bread,</t>
    </r>
    <r>
      <rPr>
        <sz val="11"/>
        <color theme="1"/>
        <rFont val="Calibri"/>
        <family val="2"/>
        <scheme val="minor"/>
      </rPr>
      <t xml:space="preserve"> Coke Zero</t>
    </r>
  </si>
  <si>
    <t>walking outside 805 to 830 - 25 min.</t>
  </si>
  <si>
    <t>walking inside 705 to 755 - 50 min.</t>
  </si>
  <si>
    <t>elliptical resumed 420-543 - 76 minutes</t>
  </si>
  <si>
    <t>elliptical resumed 334 to 1405 - 30 min.</t>
  </si>
  <si>
    <t>elliptical start 300 stop 318 - 18 min.</t>
  </si>
  <si>
    <r>
      <t xml:space="preserve">BG </t>
    </r>
    <r>
      <rPr>
        <b/>
        <sz val="11"/>
        <color theme="1"/>
        <rFont val="Calibri"/>
        <family val="2"/>
        <scheme val="minor"/>
      </rPr>
      <t>2nd peak,</t>
    </r>
    <r>
      <rPr>
        <sz val="11"/>
        <color theme="1"/>
        <rFont val="Calibri"/>
        <family val="2"/>
        <scheme val="minor"/>
      </rPr>
      <t xml:space="preserve"> 33 pts above BL, at 166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</si>
  <si>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 xml:space="preserve">, 25 pts above BL at 31 min. after starting lunch </t>
    </r>
  </si>
  <si>
    <r>
      <t xml:space="preserve">Snack: </t>
    </r>
    <r>
      <rPr>
        <b/>
        <sz val="11"/>
        <color rgb="FFFF0000"/>
        <rFont val="Calibri"/>
        <family val="2"/>
        <scheme val="minor"/>
      </rPr>
      <t>thin slice of zucchini bread</t>
    </r>
    <r>
      <rPr>
        <sz val="11"/>
        <color theme="1"/>
        <rFont val="Calibri"/>
        <family val="2"/>
        <scheme val="minor"/>
      </rPr>
      <t>, buttered, 6 oz. 2% milk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</si>
  <si>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17 pts above BL, 65 min. after starting supper</t>
    </r>
  </si>
  <si>
    <t>BG peak after afternoon snack, 34 pts above BL, at 60 min. after starting snack</t>
  </si>
  <si>
    <t>BG 2nd peak, 15 pts above BL, 125 min. after startling supper</t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</si>
  <si>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 xml:space="preserve">, 24 pts above BL, at 215 min. after starting supper </t>
    </r>
  </si>
  <si>
    <t>Playing guitar &amp; singing</t>
  </si>
  <si>
    <t>walked outside 748 to 813 - 25 min. 1 mile</t>
  </si>
  <si>
    <t>elliptical start 543 stop 603 - 20 min.</t>
  </si>
  <si>
    <t>while singing</t>
  </si>
  <si>
    <t>Lunch: 1/2 multigrain roll, 3 tbsp chunky peanut butter, 8 oz 2% milk, 1 Hershey almond nugget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</si>
  <si>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19 pts above BL, 95 min. after starting lunch</t>
    </r>
  </si>
  <si>
    <t>BG 2nd peak, 34 pts above BL, 230 min. after starting lunch</t>
  </si>
  <si>
    <t>BG 3rd peak, 33 pts above BL, 350 min. after starting lunch</t>
  </si>
  <si>
    <t>elliptical start 844 stop 904 - 20 min.</t>
  </si>
  <si>
    <t>BG dropped 21 pts at 20 min. after startling elliptical</t>
  </si>
  <si>
    <t>elliptical start 941 stop 1002 - 21 min.</t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</si>
  <si>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27 pts above BL, 218 min. after starting supper</t>
    </r>
  </si>
  <si>
    <t>elliptical start 1102 stop 1132 - 30 min.</t>
  </si>
  <si>
    <t>BG dropped 48 pts at 18 min. after starting elliptical</t>
  </si>
  <si>
    <t>BG dropped 50 pts at 33 min. after starting elliptical</t>
  </si>
  <si>
    <r>
      <t xml:space="preserve">Supper: Leftover butter chicken 1/4 serving, plus 2 oz chicken breast, 3 oz saag paneer, 3 oz cauliflower, </t>
    </r>
    <r>
      <rPr>
        <b/>
        <sz val="11"/>
        <color rgb="FFFF0000"/>
        <rFont val="Calibri"/>
        <family val="2"/>
        <scheme val="minor"/>
      </rPr>
      <t xml:space="preserve">1 pc naan, 1 Hersheys almond nugget, 1 slice zucchini bread, </t>
    </r>
    <r>
      <rPr>
        <sz val="11"/>
        <color theme="1"/>
        <rFont val="Calibri"/>
        <family val="2"/>
        <scheme val="minor"/>
      </rPr>
      <t>Coke Zero</t>
    </r>
  </si>
  <si>
    <t>BG dropped 28 pts at 24 min. after starting elliptical, 3 min. after stopping it</t>
  </si>
  <si>
    <t>BG dropped 31 pts at 17 min. after starting elliptical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</si>
  <si>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33 pts above BL, at 88 min. after starting supper</t>
    </r>
  </si>
  <si>
    <r>
      <t>BG</t>
    </r>
    <r>
      <rPr>
        <b/>
        <sz val="11"/>
        <color theme="1"/>
        <rFont val="Calibri"/>
        <family val="2"/>
        <scheme val="minor"/>
      </rPr>
      <t xml:space="preserve"> 2nd peak,</t>
    </r>
    <r>
      <rPr>
        <sz val="11"/>
        <color theme="1"/>
        <rFont val="Calibri"/>
        <family val="2"/>
        <scheme val="minor"/>
      </rPr>
      <t xml:space="preserve"> 20 pts above BL, at 148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</si>
  <si>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4th peak</t>
    </r>
    <r>
      <rPr>
        <sz val="11"/>
        <color theme="1"/>
        <rFont val="Calibri"/>
        <family val="2"/>
        <scheme val="minor"/>
      </rPr>
      <t>, 34 pts above BL, 285 min. after starting supper</t>
    </r>
  </si>
  <si>
    <r>
      <t xml:space="preserve">BG </t>
    </r>
    <r>
      <rPr>
        <b/>
        <sz val="1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23 pts above BL, at 30 min. after starting lunch</t>
    </r>
  </si>
  <si>
    <r>
      <t>BG</t>
    </r>
    <r>
      <rPr>
        <b/>
        <sz val="11"/>
        <color theme="1"/>
        <rFont val="Calibri"/>
        <family val="2"/>
        <scheme val="minor"/>
      </rPr>
      <t xml:space="preserve"> 2nd peak</t>
    </r>
    <r>
      <rPr>
        <sz val="11"/>
        <color theme="1"/>
        <rFont val="Calibri"/>
        <family val="2"/>
        <scheme val="minor"/>
      </rPr>
      <t>, 22 pts above BL, at 105 min. after starting lunch</t>
    </r>
  </si>
  <si>
    <r>
      <t xml:space="preserve">Lunch:  </t>
    </r>
    <r>
      <rPr>
        <b/>
        <sz val="11"/>
        <color rgb="FFFF0000"/>
        <rFont val="Calibri"/>
        <family val="2"/>
        <scheme val="minor"/>
      </rPr>
      <t xml:space="preserve">1/2 multigrain roll, </t>
    </r>
    <r>
      <rPr>
        <sz val="11"/>
        <color theme="1"/>
        <rFont val="Calibri"/>
        <family val="2"/>
        <scheme val="minor"/>
      </rPr>
      <t xml:space="preserve">3 tbsp chunky peanut butter, </t>
    </r>
    <r>
      <rPr>
        <b/>
        <sz val="11"/>
        <color rgb="FFFF0000"/>
        <rFont val="Calibri"/>
        <family val="2"/>
        <scheme val="minor"/>
      </rPr>
      <t>6 crackers,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8 oz 2% milk</t>
    </r>
  </si>
  <si>
    <t>Playing music most of the time</t>
  </si>
  <si>
    <t>BG 3rd peak, 31 pts above BL, at 180 min. after starting lunch</t>
  </si>
  <si>
    <r>
      <t xml:space="preserve">BG </t>
    </r>
    <r>
      <rPr>
        <b/>
        <sz val="11"/>
        <color theme="1"/>
        <rFont val="Calibri"/>
        <family val="2"/>
        <scheme val="minor"/>
      </rPr>
      <t>4th peak</t>
    </r>
    <r>
      <rPr>
        <sz val="11"/>
        <color theme="1"/>
        <rFont val="Calibri"/>
        <family val="2"/>
        <scheme val="minor"/>
      </rPr>
      <t>, 34 pts above BL, at 225 min. after starting lunch</t>
    </r>
  </si>
  <si>
    <t>nghbhrhd walk start 722 stop 747 - 25 min 1 mi</t>
  </si>
  <si>
    <r>
      <t xml:space="preserve">Supper: hamburger, </t>
    </r>
    <r>
      <rPr>
        <b/>
        <sz val="11"/>
        <color rgb="FFFF0000"/>
        <rFont val="Calibri"/>
        <family val="2"/>
        <scheme val="minor"/>
      </rPr>
      <t>2 slices homemade WW bread</t>
    </r>
    <r>
      <rPr>
        <sz val="11"/>
        <color theme="1"/>
        <rFont val="Calibri"/>
        <family val="2"/>
        <scheme val="minor"/>
      </rPr>
      <t xml:space="preserve"> w butter, lettuce, onion, 1/2 avacado, </t>
    </r>
    <r>
      <rPr>
        <b/>
        <sz val="11"/>
        <color rgb="FFFF0000"/>
        <rFont val="Calibri"/>
        <family val="2"/>
        <scheme val="minor"/>
      </rPr>
      <t>small ear corn, home chocolate chip cookie</t>
    </r>
    <r>
      <rPr>
        <sz val="11"/>
        <color theme="1"/>
        <rFont val="Calibri"/>
        <family val="2"/>
        <scheme val="minor"/>
      </rPr>
      <t>, Coke Zero</t>
    </r>
  </si>
  <si>
    <t>elliptical start 5:45 stop 6:12 - 27 min.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</si>
  <si>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39 pts above BL, 80 min. after starting supper</t>
    </r>
  </si>
  <si>
    <t>elliptical start 840 stop stop 910 - 30 min.</t>
  </si>
  <si>
    <r>
      <t xml:space="preserve">BG </t>
    </r>
    <r>
      <rPr>
        <b/>
        <sz val="11"/>
        <color theme="1"/>
        <rFont val="Calibri"/>
        <family val="2"/>
        <scheme val="minor"/>
      </rPr>
      <t>2nd peak,</t>
    </r>
    <r>
      <rPr>
        <sz val="11"/>
        <color theme="1"/>
        <rFont val="Calibri"/>
        <family val="2"/>
        <scheme val="minor"/>
      </rPr>
      <t xml:space="preserve"> 41 pts above BL, 185 min. after starting supper</t>
    </r>
  </si>
  <si>
    <t>BG 3rd peak, 38 pts above BL, 275 min. after starting supper</t>
  </si>
  <si>
    <t>Ran 3.2 mi in 37:08, 11:37 pace, AHR 134</t>
  </si>
  <si>
    <t>Split times 11:51, 11:57, 10:17</t>
  </si>
  <si>
    <t>Total Steps = 3,245 (?)</t>
  </si>
  <si>
    <t>8/6/256</t>
  </si>
  <si>
    <t>Mild BG surge, 42 pts above nadir, 45 min. after finishing run</t>
  </si>
  <si>
    <r>
      <t xml:space="preserve">Total Steps = </t>
    </r>
    <r>
      <rPr>
        <b/>
        <sz val="14"/>
        <color theme="1"/>
        <rFont val="Calibri"/>
        <family val="2"/>
        <scheme val="minor"/>
      </rPr>
      <t>7,951</t>
    </r>
  </si>
  <si>
    <r>
      <t>Lunch--Red Lobster-</t>
    </r>
    <r>
      <rPr>
        <b/>
        <sz val="11"/>
        <color rgb="FFFF0000"/>
        <rFont val="Calibri"/>
        <family val="2"/>
        <scheme val="minor"/>
      </rPr>
      <t>-lobster bread, 1 cheese biscuit,</t>
    </r>
    <r>
      <rPr>
        <sz val="11"/>
        <color theme="1"/>
        <rFont val="Calibri"/>
        <family val="2"/>
        <scheme val="minor"/>
      </rPr>
      <t xml:space="preserve"> small green salad w small amt </t>
    </r>
    <r>
      <rPr>
        <b/>
        <sz val="11"/>
        <color rgb="FFFF0000"/>
        <rFont val="Calibri"/>
        <family val="2"/>
        <scheme val="minor"/>
      </rPr>
      <t>Thousand Island dressing</t>
    </r>
    <r>
      <rPr>
        <sz val="11"/>
        <color theme="1"/>
        <rFont val="Calibri"/>
        <family val="2"/>
        <scheme val="minor"/>
      </rPr>
      <t>, Diet Pepsi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</si>
  <si>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29 pts above BL at 45 min. after starting lunch</t>
    </r>
  </si>
  <si>
    <t>BG 2nd peak, 44 pts above BL, at 150 min. after starting lunch</t>
  </si>
  <si>
    <r>
      <t xml:space="preserve">Supper: </t>
    </r>
    <r>
      <rPr>
        <b/>
        <sz val="11"/>
        <color rgb="FFFF0000"/>
        <rFont val="Calibri"/>
        <family val="2"/>
        <scheme val="minor"/>
      </rPr>
      <t>1 thin slice homemade WW bread</t>
    </r>
    <r>
      <rPr>
        <sz val="11"/>
        <color theme="1"/>
        <rFont val="Calibri"/>
        <family val="2"/>
        <scheme val="minor"/>
      </rPr>
      <t xml:space="preserve">, 3 tbsp chunky peanut butter, </t>
    </r>
    <r>
      <rPr>
        <b/>
        <sz val="11"/>
        <color rgb="FFFF0000"/>
        <rFont val="Calibri"/>
        <family val="2"/>
        <scheme val="minor"/>
      </rPr>
      <t>6 crackers, 1 Hershey almond nugget, 8 oz 2% milk</t>
    </r>
  </si>
  <si>
    <t>elliptical start 513 stop 533 - 20 minutes</t>
  </si>
  <si>
    <t>watering the yard &amp; spraying roses</t>
  </si>
  <si>
    <t>elliptical start 810 stop 848 - 38 minurtes</t>
  </si>
  <si>
    <t xml:space="preserve">elliptical start 943 stop </t>
  </si>
  <si>
    <t>elliptical start 943 stop 1003 - 30 minutes</t>
  </si>
  <si>
    <r>
      <t xml:space="preserve">BS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50 pts above BL, 235 min. after starting supper</t>
    </r>
  </si>
  <si>
    <r>
      <t>BS</t>
    </r>
    <r>
      <rPr>
        <b/>
        <sz val="11"/>
        <color theme="1"/>
        <rFont val="Calibri"/>
        <family val="2"/>
        <scheme val="minor"/>
      </rPr>
      <t xml:space="preserve"> 2nd peak, </t>
    </r>
    <r>
      <rPr>
        <sz val="11"/>
        <color theme="1"/>
        <rFont val="Calibri"/>
        <family val="2"/>
        <scheme val="minor"/>
      </rPr>
      <t>53 pts above BL, 115 min. after starting supper</t>
    </r>
  </si>
  <si>
    <r>
      <t xml:space="preserve">BS </t>
    </r>
    <r>
      <rPr>
        <b/>
        <sz val="11"/>
        <color theme="1"/>
        <rFont val="Calibri"/>
        <family val="2"/>
        <scheme val="minor"/>
      </rPr>
      <t xml:space="preserve">1st peak, </t>
    </r>
    <r>
      <rPr>
        <sz val="11"/>
        <color theme="1"/>
        <rFont val="Calibri"/>
        <family val="2"/>
        <scheme val="minor"/>
      </rPr>
      <t>41 pts above BL, 40 min. after startilng supper</t>
    </r>
  </si>
  <si>
    <t>Total Steps = 5,248</t>
  </si>
  <si>
    <t>neighborhood walk start 633 stop 717 - 44 min. 1.5 mi</t>
  </si>
  <si>
    <r>
      <t xml:space="preserve">Supper: 4 oz turkey, </t>
    </r>
    <r>
      <rPr>
        <b/>
        <sz val="11"/>
        <color rgb="FFFF0000"/>
        <rFont val="Calibri"/>
        <family val="2"/>
        <scheme val="minor"/>
      </rPr>
      <t>large slice homemade WW bread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1 oz spinach, </t>
    </r>
    <r>
      <rPr>
        <b/>
        <sz val="11"/>
        <color rgb="FFFF0000"/>
        <rFont val="Calibri"/>
        <family val="2"/>
        <scheme val="minor"/>
      </rPr>
      <t>4 oz cauliflower cheese soup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1 Hershey almond nugget,</t>
    </r>
    <r>
      <rPr>
        <sz val="11"/>
        <color theme="1"/>
        <rFont val="Calibri"/>
        <family val="2"/>
        <scheme val="minor"/>
      </rPr>
      <t xml:space="preserve"> 12 almonds, Coke Zero</t>
    </r>
  </si>
  <si>
    <t>elliptical start 752 stop 0822 - 30 minutes</t>
  </si>
  <si>
    <r>
      <t xml:space="preserve">Lunch: </t>
    </r>
    <r>
      <rPr>
        <b/>
        <sz val="11"/>
        <color rgb="FFFF0000"/>
        <rFont val="Calibri"/>
        <family val="2"/>
        <scheme val="minor"/>
      </rPr>
      <t>1 thick slice homemade WW bread</t>
    </r>
    <r>
      <rPr>
        <sz val="11"/>
        <color theme="1"/>
        <rFont val="Calibri"/>
        <family val="2"/>
        <scheme val="minor"/>
      </rPr>
      <t>, 24 almonds, Coke Zero</t>
    </r>
  </si>
  <si>
    <t>Singing</t>
  </si>
  <si>
    <t>Walked around the church - 15 minutes</t>
  </si>
  <si>
    <r>
      <t xml:space="preserve">Breakfast: </t>
    </r>
    <r>
      <rPr>
        <b/>
        <sz val="11"/>
        <color rgb="FFFF0000"/>
        <rFont val="Calibri"/>
        <family val="2"/>
        <scheme val="minor"/>
      </rPr>
      <t>1 thick slice homewhat WW bread</t>
    </r>
    <r>
      <rPr>
        <sz val="11"/>
        <color theme="1"/>
        <rFont val="Calibri"/>
        <family val="2"/>
        <scheme val="minor"/>
      </rPr>
      <t xml:space="preserve">, buttered with cinnamon &amp; </t>
    </r>
    <r>
      <rPr>
        <b/>
        <sz val="11"/>
        <color rgb="FFFF0000"/>
        <rFont val="Calibri"/>
        <family val="2"/>
        <scheme val="minor"/>
      </rPr>
      <t>sugar,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 oz 2% milk</t>
    </r>
    <r>
      <rPr>
        <sz val="11"/>
        <color theme="1"/>
        <rFont val="Calibri"/>
        <family val="2"/>
        <scheme val="minor"/>
      </rPr>
      <t>, 24 almonds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</si>
  <si>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40  pts above BL, at 50 min. after starting breakfast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</si>
  <si>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peak,</t>
    </r>
    <r>
      <rPr>
        <sz val="11"/>
        <color theme="1"/>
        <rFont val="Calibri"/>
        <family val="2"/>
        <scheme val="minor"/>
      </rPr>
      <t xml:space="preserve"> 30 pts over BL, at 215 min. after starting breakfast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</si>
  <si>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29 pts above BL,at 30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</si>
  <si>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 xml:space="preserve">2nd peak, </t>
    </r>
    <r>
      <rPr>
        <sz val="11"/>
        <color theme="1"/>
        <rFont val="Calibri"/>
        <family val="2"/>
        <scheme val="minor"/>
      </rPr>
      <t>31 pts above BL, at 135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</si>
  <si>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61 pts above BL, 55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</si>
  <si>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38 pts above BL at 175 min. after starting supper</t>
    </r>
  </si>
  <si>
    <t>Playing bridge</t>
  </si>
  <si>
    <t>Singing in concert barbershop</t>
  </si>
  <si>
    <t>Total Steps Today = 10,914</t>
  </si>
  <si>
    <r>
      <t xml:space="preserve">Dessert:  </t>
    </r>
    <r>
      <rPr>
        <b/>
        <sz val="11"/>
        <color rgb="FFFF0000"/>
        <rFont val="Calibri"/>
        <family val="2"/>
        <scheme val="minor"/>
      </rPr>
      <t>2 scoops chocolate ice cream, 2 oz hot fudge sauce, 1/2 banana</t>
    </r>
  </si>
  <si>
    <t>Breakfast: 18 almonds, Coke Zero</t>
  </si>
  <si>
    <t>short walk</t>
  </si>
  <si>
    <t>elliptial start 822 stop 853 - 30 minutes</t>
  </si>
  <si>
    <r>
      <t xml:space="preserve">Supper: 3 oz turkey, </t>
    </r>
    <r>
      <rPr>
        <b/>
        <sz val="11"/>
        <color rgb="FFFF0000"/>
        <rFont val="Calibri"/>
        <family val="2"/>
        <scheme val="minor"/>
      </rPr>
      <t>1 thick slice homemade WW bread</t>
    </r>
    <r>
      <rPr>
        <sz val="11"/>
        <color theme="1"/>
        <rFont val="Calibri"/>
        <family val="2"/>
        <scheme val="minor"/>
      </rPr>
      <t xml:space="preserve">, 1 oz spinach, 1 oz tomato, </t>
    </r>
    <r>
      <rPr>
        <b/>
        <sz val="11"/>
        <color rgb="FFFF0000"/>
        <rFont val="Calibri"/>
        <family val="2"/>
        <scheme val="minor"/>
      </rPr>
      <t>thick slice zucchini bread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3/4 cup raspberries</t>
    </r>
    <r>
      <rPr>
        <sz val="11"/>
        <color theme="1"/>
        <rFont val="Calibri"/>
        <family val="2"/>
        <scheme val="minor"/>
      </rPr>
      <t>, Coke Zero</t>
    </r>
  </si>
  <si>
    <t>BG 1st peak, 69 pts above BL, at 60 min. after starting supper</t>
  </si>
  <si>
    <t>elliptical start 620 stop 650 - 30 min.</t>
  </si>
  <si>
    <t>elliptical start 349 stop 457 - 60 minutes</t>
  </si>
  <si>
    <t>BG dropped 33 pts at 13 min. after starting elliptical</t>
  </si>
  <si>
    <t>BG dropped 21 pts at 16 min. after starting elliptical</t>
  </si>
  <si>
    <t>BG dropped 26 pts at 46 min. after starting elliptical</t>
  </si>
  <si>
    <t>BG dropped 24 pts at 31 min. after starting elliptical</t>
  </si>
  <si>
    <t xml:space="preserve">elliptical 10:02 start stop </t>
  </si>
  <si>
    <t>BG dropped 43 pts, at 18 min. after starting elliptical</t>
  </si>
  <si>
    <t>BG dropped 49 pts, at 33 min. after starting elliptical</t>
  </si>
  <si>
    <t>elliptical 10:02 start stop 10:32 -- 30 minutes</t>
  </si>
  <si>
    <t>BG dropped 16 pts at 30 min. after starting elliptical</t>
  </si>
  <si>
    <t>BG dropped 13 pts at 15 min. after starting elliptical</t>
  </si>
  <si>
    <r>
      <t xml:space="preserve">Lunch: </t>
    </r>
    <r>
      <rPr>
        <b/>
        <sz val="11"/>
        <color rgb="FFFF0000"/>
        <rFont val="Calibri"/>
        <family val="2"/>
        <scheme val="minor"/>
      </rPr>
      <t>Tom Kha soup, 2 cups; 2 cream cheese puffs, 1 oz Thai chicken noodle dish</t>
    </r>
    <r>
      <rPr>
        <sz val="11"/>
        <color theme="1"/>
        <rFont val="Calibri"/>
        <family val="2"/>
        <scheme val="minor"/>
      </rPr>
      <t>, Coke Zero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</si>
  <si>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34 pts above BL,40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</si>
  <si>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only 13 pts above BL, at 155 min. after starting no-carb breakfast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</si>
  <si>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26 pts above BL, 100 min. after starting lunch, 65 min. after eating late dessert</t>
    </r>
  </si>
  <si>
    <t>BG rose 32 pts at 18 min. after stopping elliptical</t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</si>
  <si>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 xml:space="preserve">, 26 pts above BL, 190 min. after starting lunch, 145 min. after starting late dessert, </t>
    </r>
    <r>
      <rPr>
        <b/>
        <sz val="11"/>
        <color rgb="FFFF0000"/>
        <rFont val="Calibri"/>
        <family val="2"/>
        <scheme val="minor"/>
      </rPr>
      <t>BG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rose 20 pts at 23 min. after stopping elliptical</t>
    </r>
  </si>
  <si>
    <t>BG dropped 35 pts at 28 min, after starting elliptical</t>
  </si>
  <si>
    <t xml:space="preserve">BG avg </t>
  </si>
  <si>
    <t>Today</t>
  </si>
  <si>
    <t>Steps   12,000  Elliptical 2.5 hrs</t>
  </si>
  <si>
    <t>Lunch: 8 oz cauliflower cream soup, thick slice homemade WW bread, 8 oz 2% milk</t>
  </si>
  <si>
    <t>BG 1st peak, 28 pts above BL, at 40 min. after startling lunch</t>
  </si>
  <si>
    <t>BG 2nd peak, 28 pts above BL, at 100 min. after starting lunch</t>
  </si>
  <si>
    <t>BG 3rd peak, 32 pts above BL, at 145 min. after starting lunch</t>
  </si>
  <si>
    <t>10 squats at 3:50 pm</t>
  </si>
  <si>
    <t>elliptical start 935 stop 10:05 - 30 minutes</t>
  </si>
  <si>
    <r>
      <t xml:space="preserve">Supper: </t>
    </r>
    <r>
      <rPr>
        <b/>
        <sz val="11"/>
        <color rgb="FFFF0000"/>
        <rFont val="Calibri"/>
        <family val="2"/>
        <scheme val="minor"/>
      </rPr>
      <t>8 oz Tom Kha soup,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2 large croissants,</t>
    </r>
    <r>
      <rPr>
        <sz val="11"/>
        <color theme="1"/>
        <rFont val="Calibri"/>
        <family val="2"/>
        <scheme val="minor"/>
      </rPr>
      <t xml:space="preserve"> Coke Zero</t>
    </r>
  </si>
  <si>
    <t>elliptical start 535 stop 556 - 21 minutes</t>
  </si>
  <si>
    <t>BG dropped 29 pts at 15 min. after starting elliptical</t>
  </si>
  <si>
    <t>BG dropped 11 pts at 15 min. after stopping elliptical</t>
  </si>
  <si>
    <t>BG dropped 30 pts at 45 min. after starting elliptical</t>
  </si>
  <si>
    <t>Difference Before/After</t>
  </si>
  <si>
    <r>
      <t xml:space="preserve">Lunch:  </t>
    </r>
    <r>
      <rPr>
        <b/>
        <sz val="11"/>
        <color rgb="FFFF0000"/>
        <rFont val="Calibri"/>
        <family val="2"/>
        <scheme val="minor"/>
      </rPr>
      <t>8 oz cauliflower cheese soup, 1 thick slice WW bread</t>
    </r>
    <r>
      <rPr>
        <sz val="11"/>
        <color theme="1"/>
        <rFont val="Calibri"/>
        <family val="2"/>
        <scheme val="minor"/>
      </rPr>
      <t xml:space="preserve"> w butter, 6 cashews, </t>
    </r>
    <r>
      <rPr>
        <b/>
        <sz val="11"/>
        <color rgb="FFFF0000"/>
        <rFont val="Calibri"/>
        <family val="2"/>
        <scheme val="minor"/>
      </rPr>
      <t>1 Hershey almond nugget</t>
    </r>
    <r>
      <rPr>
        <sz val="11"/>
        <color theme="1"/>
        <rFont val="Calibri"/>
        <family val="2"/>
        <scheme val="minor"/>
      </rPr>
      <t>, Coke Zero</t>
    </r>
  </si>
  <si>
    <t>elliptical start 937 stop 1009 -- 20 min. + BR break</t>
  </si>
  <si>
    <t>elliptical start 824 stop 914 - 45 minutes</t>
  </si>
  <si>
    <t>elliptical start 653 stop 755 - 61 minutes</t>
  </si>
  <si>
    <t>walk start 6:20 stop 647 - 1 mile - 27 minutes</t>
  </si>
  <si>
    <r>
      <t xml:space="preserve">Supper:  3 oz turkey breast, </t>
    </r>
    <r>
      <rPr>
        <b/>
        <sz val="11"/>
        <color rgb="FFFF0000"/>
        <rFont val="Calibri"/>
        <family val="2"/>
        <scheme val="minor"/>
      </rPr>
      <t>1 ciabotta bun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buttered, lettuce, Coke Zero, </t>
    </r>
    <r>
      <rPr>
        <b/>
        <sz val="11"/>
        <color rgb="FFFF0000"/>
        <rFont val="Calibri"/>
        <family val="2"/>
        <scheme val="minor"/>
      </rPr>
      <t xml:space="preserve">2 scoops chocolate ice cream, 2/3 cup raspberries </t>
    </r>
  </si>
  <si>
    <t>BG 1st peak, 32 pts above BL at 48 min. after starting supper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</si>
  <si>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32 pts above BL at 168 min. after starting supper</t>
    </r>
  </si>
  <si>
    <t>BG 3rd peak, 27 pts above BL, at 237 min. after starting supper</t>
  </si>
  <si>
    <t>Total Steps = 19,385 (Garmin)</t>
  </si>
  <si>
    <t>Ran 3.2 miles in 38:07, 11:57 pace</t>
  </si>
  <si>
    <t>Splits 11:40, 12:08, 12:05</t>
  </si>
  <si>
    <t>BG 1st peak, 22 pts above BL, at 92 min. after starting lunch</t>
  </si>
  <si>
    <t>BG 2nd peak, 48 pts above BL, at 197 min. after starting lunch</t>
  </si>
  <si>
    <t>BG dropped 25 pts from peak, 28 min. after starting elliptical</t>
  </si>
  <si>
    <t>BG dropped 28 pts from peak, 43 min. after starting elliptical, 21 mln. after stopping elliptical</t>
  </si>
  <si>
    <t>BG dropped 47 pts, 41 min. after startling elliptical</t>
  </si>
  <si>
    <t>BG dropped 35 pts at 26 min. after starting elliptical</t>
  </si>
  <si>
    <t xml:space="preserve">BG dropped only 7 pts from pre-elliptical level, at 42 min. after starting elliptical, </t>
  </si>
  <si>
    <t>BG dropped only 11 pts from peak, at 30 min. since starting walk</t>
  </si>
  <si>
    <t>Driving to Casa Juan Diego Clinic</t>
  </si>
  <si>
    <t>Seeing 3 patients in clinic</t>
  </si>
  <si>
    <t>Reviewing test results in clinic</t>
  </si>
  <si>
    <t>Driving home from clinic</t>
  </si>
  <si>
    <t>Working on computer</t>
  </si>
  <si>
    <t>Got up at 11:30</t>
  </si>
  <si>
    <t>Total Steps = 6,060</t>
  </si>
  <si>
    <t>Average BG = 107  Average FPG = 97</t>
  </si>
  <si>
    <t>elliptical start 153 stop 230 - 30 minutes + BRB</t>
  </si>
  <si>
    <t>Lunch:  8 oz cauliflower parmesaan soup, thick slice homemade WW bread buttered, 2/3 cup raspberries, 8 oz 2% milk</t>
  </si>
  <si>
    <t>Supper:  VitNamese Restaurant--bowl fish soup, 1 appetizer ball, 1 oz noodles</t>
  </si>
  <si>
    <r>
      <t xml:space="preserve">Dessert:  </t>
    </r>
    <r>
      <rPr>
        <b/>
        <sz val="11"/>
        <color rgb="FFFF0000"/>
        <rFont val="Calibri"/>
        <family val="2"/>
        <scheme val="minor"/>
      </rPr>
      <t>3 oz chocolate raisins</t>
    </r>
    <r>
      <rPr>
        <sz val="11"/>
        <color theme="1"/>
        <rFont val="Calibri"/>
        <family val="2"/>
        <scheme val="minor"/>
      </rPr>
      <t>, Coke Zero</t>
    </r>
  </si>
  <si>
    <t>elliptical start 754 stop 814 - 20 minutes</t>
  </si>
  <si>
    <t>BG dropped 26 pts at 26 minutes after starting elliptical</t>
  </si>
  <si>
    <t>BG 1st peak, 35 pts above pre-meal, at 140 min. after starting lunch</t>
  </si>
  <si>
    <t>BG 2nd peak, 29 pts above pre-meal, at 255 min. after starting lunch</t>
  </si>
  <si>
    <r>
      <t>BG</t>
    </r>
    <r>
      <rPr>
        <b/>
        <sz val="11"/>
        <color theme="1"/>
        <rFont val="Calibri"/>
        <family val="2"/>
        <scheme val="minor"/>
      </rPr>
      <t xml:space="preserve"> peak</t>
    </r>
    <r>
      <rPr>
        <sz val="11"/>
        <color theme="1"/>
        <rFont val="Calibri"/>
        <family val="2"/>
        <scheme val="minor"/>
      </rPr>
      <t>, 15 pts above pre-meal level, 80 min. after starting supper</t>
    </r>
  </si>
  <si>
    <t>Total Steps = 9,977</t>
  </si>
  <si>
    <t>elliptical start 301 stop 405 -- 60 minutes</t>
  </si>
  <si>
    <t>elliptical start 105 stop 135 - 30 minutes</t>
  </si>
  <si>
    <t>Lunch:  3 oz tuna salad, 6 crackers, 3 cashews, 1 pc fudge pie, 1 scoop vanilla ice cream, Coke Zero</t>
  </si>
  <si>
    <t>elliptical start 452 stop 502 - 10 minutes</t>
  </si>
  <si>
    <t>neighborhood walk start 557 stop 638 - 41 min 1.5 mi.</t>
  </si>
  <si>
    <t>Supper: 1.5 thick slice homemade WW bread, 3 tbsp peanut butter, 3 Oreos, 12 oz 2% milk, 4 tsp blackberry jam</t>
  </si>
  <si>
    <t>elliptical start 707 stop 807 - 60 minutes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</si>
  <si>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 xml:space="preserve"> 33 pts above BL, at 41 min. after starting supper</t>
    </r>
  </si>
  <si>
    <r>
      <t>BG</t>
    </r>
    <r>
      <rPr>
        <b/>
        <sz val="11"/>
        <color theme="1"/>
        <rFont val="Calibri"/>
        <family val="2"/>
        <scheme val="minor"/>
      </rPr>
      <t xml:space="preserve"> 3rd peak, </t>
    </r>
    <r>
      <rPr>
        <sz val="11"/>
        <color theme="1"/>
        <rFont val="Calibri"/>
        <family val="2"/>
        <scheme val="minor"/>
      </rPr>
      <t xml:space="preserve">26 pts above BL, at 226 min. after starting supper, </t>
    </r>
    <r>
      <rPr>
        <b/>
        <sz val="11"/>
        <color rgb="FFFF0000"/>
        <rFont val="Calibri"/>
        <family val="2"/>
        <scheme val="minor"/>
      </rPr>
      <t>58 min. after stopping elliptical</t>
    </r>
  </si>
  <si>
    <r>
      <t>BG</t>
    </r>
    <r>
      <rPr>
        <b/>
        <sz val="11"/>
        <color theme="1"/>
        <rFont val="Calibri"/>
        <family val="2"/>
        <scheme val="minor"/>
      </rPr>
      <t xml:space="preserve"> 2nd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>, 37 pts above BL, 170 min. after starting lunch</t>
    </r>
  </si>
  <si>
    <t>BG rose 15 pts at 13 min. after stopping elliptical</t>
  </si>
  <si>
    <t>BG rose 22 pts at 28 min. after stopping elliptical</t>
  </si>
  <si>
    <r>
      <t xml:space="preserve">BG </t>
    </r>
    <r>
      <rPr>
        <b/>
        <sz val="11"/>
        <color theme="1"/>
        <rFont val="Calibri"/>
        <family val="2"/>
        <scheme val="minor"/>
      </rPr>
      <t xml:space="preserve">dropped 19 pts </t>
    </r>
    <r>
      <rPr>
        <sz val="11"/>
        <color theme="1"/>
        <rFont val="Calibri"/>
        <family val="2"/>
        <scheme val="minor"/>
      </rPr>
      <t xml:space="preserve">at </t>
    </r>
    <r>
      <rPr>
        <b/>
        <sz val="11"/>
        <color theme="1"/>
        <rFont val="Calibri"/>
        <family val="2"/>
        <scheme val="minor"/>
      </rPr>
      <t>28 min. after starting elliptical</t>
    </r>
  </si>
  <si>
    <r>
      <t xml:space="preserve">BG </t>
    </r>
    <r>
      <rPr>
        <b/>
        <sz val="11"/>
        <color theme="1"/>
        <rFont val="Calibri"/>
        <family val="2"/>
        <scheme val="minor"/>
      </rPr>
      <t>dropped 27 pts</t>
    </r>
    <r>
      <rPr>
        <sz val="11"/>
        <color theme="1"/>
        <rFont val="Calibri"/>
        <family val="2"/>
        <scheme val="minor"/>
      </rPr>
      <t xml:space="preserve"> at </t>
    </r>
    <r>
      <rPr>
        <b/>
        <sz val="11"/>
        <color theme="1"/>
        <rFont val="Calibri"/>
        <family val="2"/>
        <scheme val="minor"/>
      </rPr>
      <t>23 min. after starting walk</t>
    </r>
  </si>
  <si>
    <r>
      <t xml:space="preserve">BG </t>
    </r>
    <r>
      <rPr>
        <b/>
        <sz val="11"/>
        <color theme="1"/>
        <rFont val="Calibri"/>
        <family val="2"/>
        <scheme val="minor"/>
      </rPr>
      <t>4th peak,</t>
    </r>
    <r>
      <rPr>
        <sz val="11"/>
        <color theme="1"/>
        <rFont val="Calibri"/>
        <family val="2"/>
        <scheme val="minor"/>
      </rPr>
      <t xml:space="preserve"> 39 pts above BL, at 271 min. after startling supper, </t>
    </r>
    <r>
      <rPr>
        <b/>
        <sz val="11"/>
        <color rgb="FFFF0000"/>
        <rFont val="Calibri"/>
        <family val="2"/>
        <scheme val="minor"/>
      </rPr>
      <t xml:space="preserve">88 min. after stopping elliptical </t>
    </r>
  </si>
  <si>
    <t>elliptical start 955 stop 1025 - 30 minutes</t>
  </si>
  <si>
    <t>BG rose 21 pts at 25 min. after stopping elliptical, 5 hrs. 31 min. after starting high carb supper</t>
  </si>
  <si>
    <r>
      <t xml:space="preserve">BG 2nd peak, 26 pts above BL, at 106 min. after starting supper, </t>
    </r>
    <r>
      <rPr>
        <b/>
        <sz val="11"/>
        <color rgb="FFFF0000"/>
        <rFont val="Calibri"/>
        <family val="2"/>
        <scheme val="minor"/>
      </rPr>
      <t>27 min. after stopping walk</t>
    </r>
  </si>
  <si>
    <t>BG AVG</t>
  </si>
  <si>
    <t>FBG AVG</t>
  </si>
  <si>
    <t>BG 5th peak, 27 pts above BL, rose 41 pts at 40 min. after stopping elliptical, 5 hrs. 46 min. after starting high carb supper</t>
  </si>
  <si>
    <t>elliptical start 1110, stop 1140 - 30 minutes</t>
  </si>
  <si>
    <t>walking start 1028 stop 1038 - 10 minutes</t>
  </si>
  <si>
    <t>Total Steps = 22,427 - 4.5 hrs active</t>
  </si>
  <si>
    <t>BG 6th peak, 32 pts above BL, 459 min. after starting supper, 60 min. after stopping elliptical</t>
  </si>
  <si>
    <t>BG back to BL at 121 min. after starting lunch</t>
  </si>
  <si>
    <t xml:space="preserve">BG down near BL at 91 min. after starting lunch </t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</si>
  <si>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39 pts above BL, 46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</si>
  <si>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25 pts above BL, 211 min. after starting lunch</t>
    </r>
  </si>
  <si>
    <r>
      <t xml:space="preserve">BG, </t>
    </r>
    <r>
      <rPr>
        <b/>
        <sz val="11"/>
        <color theme="1"/>
        <rFont val="Calibri"/>
        <family val="2"/>
        <scheme val="minor"/>
      </rPr>
      <t xml:space="preserve">1st peak </t>
    </r>
    <r>
      <rPr>
        <sz val="11"/>
        <color theme="1"/>
        <rFont val="Calibri"/>
        <family val="2"/>
        <scheme val="minor"/>
      </rPr>
      <t>13 pts above BL, 65 min. after starting lunch</t>
    </r>
  </si>
  <si>
    <t>BG back to BL temporarily, at 80 min. after starting lunch</t>
  </si>
  <si>
    <t>BG back to BL at 200 min. after starting lunch</t>
  </si>
  <si>
    <t>BG back near BL temporarily at 166 min. after starting supper</t>
  </si>
  <si>
    <t>BG back below BL temporarily at 301 min. after starting supper; BG dropped 53 pts from peak, at 25 min. after starting elliptical</t>
  </si>
  <si>
    <t>elliptical start 857 stop 927 - 30 minutes</t>
  </si>
  <si>
    <t>walk start 710 stop 810 - 60 minutes</t>
  </si>
  <si>
    <r>
      <t xml:space="preserve">Supper: baramundi fish fillet, </t>
    </r>
    <r>
      <rPr>
        <b/>
        <sz val="11"/>
        <color rgb="FFFF0000"/>
        <rFont val="Calibri"/>
        <family val="2"/>
        <scheme val="minor"/>
      </rPr>
      <t>4 oz  fried potatoes</t>
    </r>
    <r>
      <rPr>
        <sz val="11"/>
        <color theme="1"/>
        <rFont val="Calibri"/>
        <family val="2"/>
        <scheme val="minor"/>
      </rPr>
      <t xml:space="preserve">, 2 oz fried squash, </t>
    </r>
    <r>
      <rPr>
        <b/>
        <sz val="11"/>
        <color rgb="FFFF0000"/>
        <rFont val="Calibri"/>
        <family val="2"/>
        <scheme val="minor"/>
      </rPr>
      <t xml:space="preserve">1 thick slice of homemade WW bread </t>
    </r>
    <r>
      <rPr>
        <sz val="11"/>
        <color theme="1"/>
        <rFont val="Calibri"/>
        <family val="2"/>
        <scheme val="minor"/>
      </rPr>
      <t xml:space="preserve">w margarine, </t>
    </r>
    <r>
      <rPr>
        <b/>
        <sz val="11"/>
        <color rgb="FFFF0000"/>
        <rFont val="Calibri"/>
        <family val="2"/>
        <scheme val="minor"/>
      </rPr>
      <t>6 oz peach cobbler,</t>
    </r>
    <r>
      <rPr>
        <sz val="11"/>
        <color theme="1"/>
        <rFont val="Calibri"/>
        <family val="2"/>
        <scheme val="minor"/>
      </rPr>
      <t xml:space="preserve"> Coke Zero</t>
    </r>
  </si>
  <si>
    <t>elliptical start 514 stop 550 - 36 minutes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</si>
  <si>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59 pts above BL, 60 min. after starting supper</t>
    </r>
  </si>
  <si>
    <t>BG back near BL temporarily, at 90 min. after starting supper, aided by walking</t>
  </si>
  <si>
    <t>BG back near BL temporarily, at 210 min. after starting supper, aided by walking &amp; elliptical</t>
  </si>
  <si>
    <t>BG back up 20 pts, 10 min. after stopping walking</t>
  </si>
  <si>
    <t>BG back up 26 pts, 25 min. after stopping walking</t>
  </si>
  <si>
    <t>BG back up 38 pts, 40 min. after stopping walking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</si>
  <si>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 xml:space="preserve">, 48 pts above BL, 180 min. after starting supper, </t>
    </r>
    <r>
      <rPr>
        <b/>
        <sz val="11"/>
        <color theme="1"/>
        <rFont val="Calibri"/>
        <family val="2"/>
        <scheme val="minor"/>
      </rPr>
      <t>8 min. after starting elliptical</t>
    </r>
  </si>
  <si>
    <t>BG back down by 32 pts, 23 min. after starting elliptical</t>
  </si>
  <si>
    <t>BG back up 27 pts, 38 min. after stopping elliptical</t>
  </si>
  <si>
    <t>BG back up 8 pts, 7 min. after stopping elliptical</t>
  </si>
  <si>
    <t>BG 3rd peak, 40 pts above BL at 255 min. after startiind supper; BG back up 33 pts, 53 mlin. After stopping elliptical</t>
  </si>
  <si>
    <t>BG back down to BL, 315 min. after startilng supper</t>
  </si>
  <si>
    <t>Total Steps = 14,035</t>
  </si>
  <si>
    <r>
      <t xml:space="preserve">Lunch: </t>
    </r>
    <r>
      <rPr>
        <b/>
        <sz val="11"/>
        <color rgb="FFFF0000"/>
        <rFont val="Calibri"/>
        <family val="2"/>
        <scheme val="minor"/>
      </rPr>
      <t>Ahi tuna sandwich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1/2 serving French fries,</t>
    </r>
    <r>
      <rPr>
        <sz val="11"/>
        <color theme="1"/>
        <rFont val="Calibri"/>
        <family val="2"/>
        <scheme val="minor"/>
      </rPr>
      <t xml:space="preserve"> Diet Coke</t>
    </r>
  </si>
  <si>
    <r>
      <t xml:space="preserve">Breakfast: </t>
    </r>
    <r>
      <rPr>
        <b/>
        <sz val="11"/>
        <color rgb="FFFF0000"/>
        <rFont val="Calibri"/>
        <family val="2"/>
        <scheme val="minor"/>
      </rPr>
      <t>1 thick slice homemade WW bread</t>
    </r>
    <r>
      <rPr>
        <sz val="11"/>
        <color theme="1"/>
        <rFont val="Calibri"/>
        <family val="2"/>
        <scheme val="minor"/>
      </rPr>
      <t xml:space="preserve">, margarine, </t>
    </r>
    <r>
      <rPr>
        <b/>
        <sz val="11"/>
        <color rgb="FFFF0000"/>
        <rFont val="Calibri"/>
        <family val="2"/>
        <scheme val="minor"/>
      </rPr>
      <t>6 oz 2% milk</t>
    </r>
  </si>
  <si>
    <t>BG peak 40 pts above BL, at 60 min. after startling breakfast</t>
  </si>
  <si>
    <t>elliptical start 1235 stop 1250 - 15 minutes</t>
  </si>
  <si>
    <r>
      <t xml:space="preserve">Lunch: </t>
    </r>
    <r>
      <rPr>
        <b/>
        <sz val="11"/>
        <color rgb="FFFF0000"/>
        <rFont val="Calibri"/>
        <family val="2"/>
        <scheme val="minor"/>
      </rPr>
      <t>Thick slice homemade WW bread,</t>
    </r>
    <r>
      <rPr>
        <sz val="11"/>
        <color theme="1"/>
        <rFont val="Calibri"/>
        <family val="2"/>
        <scheme val="minor"/>
      </rPr>
      <t xml:space="preserve"> 3 tbsp peanut butter </t>
    </r>
    <r>
      <rPr>
        <b/>
        <sz val="11"/>
        <color rgb="FFFF0000"/>
        <rFont val="Calibri"/>
        <family val="2"/>
        <scheme val="minor"/>
      </rPr>
      <t>4 Oreos, 8 oz 2% milk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</si>
  <si>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33 pts above BL, at 50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</si>
  <si>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34 pts above BL, at 215 min. after starting lunch</t>
    </r>
  </si>
  <si>
    <t>walk start 6:30? Stop 7:25 - 55 minutes</t>
  </si>
  <si>
    <t>walk start 6:30? Stop 7:25 - 55 minutes - 2 miles</t>
  </si>
  <si>
    <r>
      <t xml:space="preserve">Supper: 2 chicken legs, </t>
    </r>
    <r>
      <rPr>
        <b/>
        <sz val="11"/>
        <color rgb="FFFF0000"/>
        <rFont val="Calibri"/>
        <family val="2"/>
        <scheme val="minor"/>
      </rPr>
      <t xml:space="preserve">1 thick slice homemade WW bread, 1 Hershey almond nugget, </t>
    </r>
    <r>
      <rPr>
        <sz val="11"/>
        <color theme="1"/>
        <rFont val="Calibri"/>
        <family val="2"/>
        <scheme val="minor"/>
      </rPr>
      <t>Cvoke Zero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</si>
  <si>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21 pts above BL during walking, 35 miln. After startilng supper</t>
    </r>
  </si>
  <si>
    <t>BG 2nd peak, 27 pts above BL, 110 min. after starting supper, 25 min. after stopping walk</t>
  </si>
  <si>
    <r>
      <t xml:space="preserve">BG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, 19 pts above pre-dessert BL, 90 min. after starting dessert </t>
    </r>
  </si>
  <si>
    <t>Ran 3.2 miles in 37:15, 10:37 pace</t>
  </si>
  <si>
    <t>BG dropped 50 pts at 28 min. after starting run</t>
  </si>
  <si>
    <t>Walk start 910 stop 1007 - 55 minutes</t>
  </si>
  <si>
    <r>
      <t xml:space="preserve">Supper: Pappadeauxs - salmon w crayfish, 1 scallop, 2 fried oysters, </t>
    </r>
    <r>
      <rPr>
        <b/>
        <sz val="11"/>
        <color rgb="FFFF0000"/>
        <rFont val="Calibri"/>
        <family val="2"/>
        <scheme val="minor"/>
      </rPr>
      <t>2 oz French fries, 2 pc bread,</t>
    </r>
    <r>
      <rPr>
        <sz val="11"/>
        <color theme="1"/>
        <rFont val="Calibri"/>
        <family val="2"/>
        <scheme val="minor"/>
      </rPr>
      <t xml:space="preserve"> water </t>
    </r>
  </si>
  <si>
    <t>walk start 640 sop 730 - 50 minutes</t>
  </si>
  <si>
    <r>
      <t xml:space="preserve">Lunch: lasagna, 4 oz, 2 small chicken nuggets, small salad, </t>
    </r>
    <r>
      <rPr>
        <b/>
        <sz val="11"/>
        <color rgb="FFFF0000"/>
        <rFont val="Calibri"/>
        <family val="2"/>
        <scheme val="minor"/>
      </rPr>
      <t>1 white roll, 1 pc fudge pie, 8 o lemonade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</si>
  <si>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34 pts above BL, at 225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</si>
  <si>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21 pts above BL, at 60 min. after starging lunch</t>
    </r>
  </si>
  <si>
    <t>BG 1st peak, 35 pts above BL, at 70 min after starting supper</t>
  </si>
  <si>
    <t>BG 2nd peak, 33 pts above BL, at 100 min. after starting supper</t>
  </si>
  <si>
    <t>BG 3rd peak, 40 ts above BL, at 190 min. after starting supper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</si>
  <si>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32 pts above BL, 65 min. after starting breakfast</t>
    </r>
  </si>
  <si>
    <r>
      <t>BG</t>
    </r>
    <r>
      <rPr>
        <b/>
        <sz val="11"/>
        <color theme="1"/>
        <rFont val="Calibri"/>
        <family val="2"/>
        <scheme val="minor"/>
      </rPr>
      <t xml:space="preserve"> 2nd peak</t>
    </r>
    <r>
      <rPr>
        <sz val="11"/>
        <color theme="1"/>
        <rFont val="Calibri"/>
        <family val="2"/>
        <scheme val="minor"/>
      </rPr>
      <t>, 24 pts above BL, 155 min. after starting breakfast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</si>
  <si>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11 pts above BL, at 60 min. after starting breakfast</t>
    </r>
  </si>
  <si>
    <t>Walk start 909 stop 939 - 30 minutes</t>
  </si>
  <si>
    <r>
      <t xml:space="preserve">Supper: 1 slice homemade WW bread, </t>
    </r>
    <r>
      <rPr>
        <b/>
        <sz val="11"/>
        <color theme="1"/>
        <rFont val="Calibri"/>
        <family val="2"/>
        <scheme val="minor"/>
      </rPr>
      <t>3 tbsp peanut butter</t>
    </r>
    <r>
      <rPr>
        <b/>
        <sz val="11"/>
        <color rgb="FFFF0000"/>
        <rFont val="Calibri"/>
        <family val="2"/>
        <scheme val="minor"/>
      </rPr>
      <t xml:space="preserve">, 3 Oreos, </t>
    </r>
    <r>
      <rPr>
        <b/>
        <sz val="11"/>
        <color theme="1"/>
        <rFont val="Calibri"/>
        <family val="2"/>
        <scheme val="minor"/>
      </rPr>
      <t>Coke Zero</t>
    </r>
  </si>
  <si>
    <r>
      <t xml:space="preserve">Lunch--Indonesian restaurant: </t>
    </r>
    <r>
      <rPr>
        <b/>
        <sz val="11"/>
        <color rgb="FFFF0000"/>
        <rFont val="Calibri"/>
        <family val="2"/>
        <scheme val="minor"/>
      </rPr>
      <t>Kung Pao chicken 1/2 serving</t>
    </r>
    <r>
      <rPr>
        <sz val="11"/>
        <color theme="1"/>
        <rFont val="Calibri"/>
        <family val="2"/>
        <scheme val="minor"/>
      </rPr>
      <t>, 1 oz fish, 1 oz broccoli, 3 wantons in soup, water</t>
    </r>
  </si>
  <si>
    <t>BG 2nd peak, 13 pts above BL, at 135 min. after starting breakfast</t>
  </si>
  <si>
    <t>BG 1st peak, 27 pts above BL, at 21 min. after starting lunch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</si>
  <si>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27 pts above BL, at 15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</si>
  <si>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34 pts above BL, at 105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</si>
  <si>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30 pts above BL, at 264 min. after starting supper</t>
    </r>
  </si>
  <si>
    <r>
      <t xml:space="preserve">Supper: </t>
    </r>
    <r>
      <rPr>
        <b/>
        <sz val="11"/>
        <color rgb="FFFF0000"/>
        <rFont val="Calibri"/>
        <family val="2"/>
        <scheme val="minor"/>
      </rPr>
      <t>8 chicken wings with garlic sauce</t>
    </r>
    <r>
      <rPr>
        <sz val="11"/>
        <color theme="1"/>
        <rFont val="Calibri"/>
        <family val="2"/>
        <scheme val="minor"/>
      </rPr>
      <t>, celery, squash, Diet Coke</t>
    </r>
  </si>
  <si>
    <t>Daytime BG AVG</t>
  </si>
  <si>
    <t>Stelo 24-Hr Avg</t>
  </si>
  <si>
    <t>Total Steps = 13,831</t>
  </si>
  <si>
    <t>Ran 3.2 miles on treadmill, 5mph 12:00 min/mi pace 1st 2.5, the 11:00 min/mi for 1/2 mile, 10:00 min/mi for 1/8 mi then 9:10 min/mi last 1/8 mile</t>
  </si>
  <si>
    <t>walk start 337 stop 422 - 45 minutes</t>
  </si>
  <si>
    <t>walk start 630 stop 730 - 60 min. 3 miles</t>
  </si>
  <si>
    <t>Feeling frustrated w pink eye pain since 5 a.m.</t>
  </si>
  <si>
    <t>walk start 12:20 stop 12:35 - 15 min.</t>
  </si>
  <si>
    <t>AVG Daytime BG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</si>
  <si>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52 pts above BL, at 25 min after starting lunch</t>
    </r>
  </si>
  <si>
    <t>BG 2nd peak, 43 pts above BL, 115 min. after starting lunch</t>
  </si>
  <si>
    <t>BG peak, 39 pts above BL, at 65 min. after starting breakfast</t>
  </si>
  <si>
    <t>24-Hr AVG BG</t>
  </si>
  <si>
    <t>Pink Eye &amp; Stress</t>
  </si>
  <si>
    <t xml:space="preserve">Total Steps = 22,920 </t>
  </si>
  <si>
    <t>walk start 246stop 306 - 15 min</t>
  </si>
  <si>
    <t>Lunch started</t>
  </si>
  <si>
    <t>walk 1015 to 1030</t>
  </si>
  <si>
    <t>walk 1015 to 1030 - 15 minutes</t>
  </si>
  <si>
    <t>Walk start 410 stop 450 - 40 min.</t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</si>
  <si>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40 pts above BL at 30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</si>
  <si>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peak,</t>
    </r>
    <r>
      <rPr>
        <sz val="11"/>
        <color theme="1"/>
        <rFont val="Calibri"/>
        <family val="2"/>
        <scheme val="minor"/>
      </rPr>
      <t xml:space="preserve"> 39 pts above BL at 165 min. after starting lunch</t>
    </r>
  </si>
  <si>
    <t>Walk start 6:30 stop 6:50 - 20 minutes</t>
  </si>
  <si>
    <t>Supper: tortilla soup, Diet Coke</t>
  </si>
  <si>
    <t>AVG BG DAYTIME</t>
  </si>
  <si>
    <t>24-HR BG AVG</t>
  </si>
  <si>
    <t>walk start 84 stop 914- 60 minutes</t>
  </si>
  <si>
    <t>Walk start 1130 stop 1150 - 20 minutes</t>
  </si>
  <si>
    <t>partial breakfast</t>
  </si>
  <si>
    <t>finished breakfast</t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</si>
  <si>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22 pts above BL at 25 min. after starting breakfast </t>
    </r>
  </si>
  <si>
    <r>
      <t>BG</t>
    </r>
    <r>
      <rPr>
        <b/>
        <sz val="11"/>
        <color theme="1"/>
        <rFont val="Calibri"/>
        <family val="2"/>
        <scheme val="minor"/>
      </rPr>
      <t xml:space="preserve"> 2nd peak</t>
    </r>
    <r>
      <rPr>
        <sz val="11"/>
        <color theme="1"/>
        <rFont val="Calibri"/>
        <family val="2"/>
        <scheme val="minor"/>
      </rPr>
      <t xml:space="preserve"> after part 2 of breakfast, 19 pts  above BL, 15 minutes after starting breakfast part 2</t>
    </r>
  </si>
  <si>
    <t>walk start 305 stop 335 - 30 minutes</t>
  </si>
  <si>
    <t>BG 1st peak, 57 pts above BL, at 45 min. after starting supper</t>
  </si>
  <si>
    <t>BG AVG DAYTIME</t>
  </si>
  <si>
    <t>BG 24-HR AVERAGE</t>
  </si>
  <si>
    <t>WALK START 722 STOP 750 - 28 MNUTES</t>
  </si>
  <si>
    <t>Walk start 1131 stop 1201 - 30 minutes</t>
  </si>
  <si>
    <t>walk start 1155 stop 1220 - 25 min.</t>
  </si>
  <si>
    <t>walk start 107 stop 122 - 15 minutes</t>
  </si>
  <si>
    <t>walk start 252 stop 432 - 100 minutes</t>
  </si>
  <si>
    <t>BG 1st peak, 42 pts above BL, at 30 min. after starting lunch</t>
  </si>
  <si>
    <t>BG 2nd peak, 50 pts above BL, at 120 min. after starting lunch</t>
  </si>
  <si>
    <t>BG Daytime Avg</t>
  </si>
  <si>
    <t>24-Hr BG Avg</t>
  </si>
  <si>
    <t>walk start 722 stop 732 - 10 minutes</t>
  </si>
  <si>
    <t>walk start 837 stop 857 - 20 minutes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</si>
  <si>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40 pts above BL, at 55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</si>
  <si>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peak,</t>
    </r>
    <r>
      <rPr>
        <sz val="11"/>
        <color theme="1"/>
        <rFont val="Calibri"/>
        <family val="2"/>
        <scheme val="minor"/>
      </rPr>
      <t xml:space="preserve"> 33 pts above BL, at 135 min. after starting supper, 60 min. after starting dessert</t>
    </r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</si>
  <si>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 xml:space="preserve">, 23 pts above BL, at 210 min. after starting supper, </t>
    </r>
  </si>
  <si>
    <t>Total Steps = 20,650</t>
  </si>
  <si>
    <t>walk start 645 stop755 - 70 minutes</t>
  </si>
  <si>
    <t>Lunch: 1 slice WW bread, 2 tbsp peanut butter, 2 Oreos, 1 Hersheys almond nugget, Coke Zero</t>
  </si>
  <si>
    <t>BG 1st peak, 40 pts above BL, at 45 min. after starting breakfast</t>
  </si>
  <si>
    <t>BG 2nd peak, 42 pts above BL, at 135 min. after starting breakfast</t>
  </si>
  <si>
    <r>
      <t xml:space="preserve">Breakfast: </t>
    </r>
    <r>
      <rPr>
        <b/>
        <sz val="11"/>
        <color rgb="FFFF0000"/>
        <rFont val="Calibri"/>
        <family val="2"/>
        <scheme val="minor"/>
      </rPr>
      <t>whole multigrain bun</t>
    </r>
    <r>
      <rPr>
        <sz val="11"/>
        <color theme="1"/>
        <rFont val="Calibri"/>
        <family val="2"/>
        <scheme val="minor"/>
      </rPr>
      <t>, 24 almonds, Coke Zero</t>
    </r>
  </si>
  <si>
    <r>
      <t>Dessert:</t>
    </r>
    <r>
      <rPr>
        <b/>
        <sz val="11"/>
        <color rgb="FFFF0000"/>
        <rFont val="Calibri"/>
        <family val="2"/>
        <scheme val="minor"/>
      </rPr>
      <t xml:space="preserve"> Hershey w almonds</t>
    </r>
  </si>
  <si>
    <r>
      <t xml:space="preserve">Dinner: chicken breast, small amt </t>
    </r>
    <r>
      <rPr>
        <b/>
        <sz val="11"/>
        <color rgb="FFFF0000"/>
        <rFont val="Calibri"/>
        <family val="2"/>
        <scheme val="minor"/>
      </rPr>
      <t>mashed potatoes,</t>
    </r>
    <r>
      <rPr>
        <sz val="11"/>
        <color theme="1"/>
        <rFont val="Calibri"/>
        <family val="2"/>
        <scheme val="minor"/>
      </rPr>
      <t xml:space="preserve"> onions, tomatoes, small salad, water</t>
    </r>
  </si>
  <si>
    <r>
      <t xml:space="preserve">Lunch: </t>
    </r>
    <r>
      <rPr>
        <b/>
        <sz val="11"/>
        <color rgb="FFFF0000"/>
        <rFont val="Calibri"/>
        <family val="2"/>
        <scheme val="minor"/>
      </rPr>
      <t>1 pc homemade WW bread</t>
    </r>
    <r>
      <rPr>
        <sz val="11"/>
        <color theme="1"/>
        <rFont val="Calibri"/>
        <family val="2"/>
        <scheme val="minor"/>
      </rPr>
      <t xml:space="preserve">, 2 tbsp peanut butter, </t>
    </r>
    <r>
      <rPr>
        <b/>
        <sz val="11"/>
        <color rgb="FFFF0000"/>
        <rFont val="Calibri"/>
        <family val="2"/>
        <scheme val="minor"/>
      </rPr>
      <t>2 Oreos</t>
    </r>
    <r>
      <rPr>
        <sz val="11"/>
        <color theme="1"/>
        <rFont val="Calibri"/>
        <family val="2"/>
        <scheme val="minor"/>
      </rPr>
      <t>, Coke regular 10 oz</t>
    </r>
  </si>
  <si>
    <r>
      <t xml:space="preserve">Supper: filet mignon 8 oz, </t>
    </r>
    <r>
      <rPr>
        <b/>
        <sz val="11"/>
        <color rgb="FFFF0000"/>
        <rFont val="Calibri"/>
        <family val="2"/>
        <scheme val="minor"/>
      </rPr>
      <t xml:space="preserve">sweet potato fries </t>
    </r>
    <r>
      <rPr>
        <sz val="11"/>
        <color theme="1"/>
        <rFont val="Calibri"/>
        <family val="2"/>
        <scheme val="minor"/>
      </rPr>
      <t xml:space="preserve">2/3 serving, broccoli, </t>
    </r>
    <r>
      <rPr>
        <b/>
        <sz val="11"/>
        <color rgb="FFFF0000"/>
        <rFont val="Calibri"/>
        <family val="2"/>
        <scheme val="minor"/>
      </rPr>
      <t xml:space="preserve">1 white roll, </t>
    </r>
    <r>
      <rPr>
        <sz val="11"/>
        <color theme="1"/>
        <rFont val="Calibri"/>
        <family val="2"/>
        <scheme val="minor"/>
      </rPr>
      <t>Diet Pepse</t>
    </r>
  </si>
  <si>
    <r>
      <t xml:space="preserve">1/2 turkey sandwich on </t>
    </r>
    <r>
      <rPr>
        <b/>
        <sz val="11"/>
        <color rgb="FFFF0000"/>
        <rFont val="Calibri"/>
        <family val="2"/>
        <scheme val="minor"/>
      </rPr>
      <t>white bread</t>
    </r>
    <r>
      <rPr>
        <sz val="11"/>
        <color theme="1"/>
        <rFont val="Calibri"/>
        <family val="2"/>
        <scheme val="minor"/>
      </rPr>
      <t xml:space="preserve">, 1 tsp mayonnaise, 2/3 oz </t>
    </r>
    <r>
      <rPr>
        <b/>
        <sz val="11"/>
        <color rgb="FFFF0000"/>
        <rFont val="Calibri"/>
        <family val="2"/>
        <scheme val="minor"/>
      </rPr>
      <t>potato chips,</t>
    </r>
    <r>
      <rPr>
        <sz val="11"/>
        <color theme="1"/>
        <rFont val="Calibri"/>
        <family val="2"/>
        <scheme val="minor"/>
      </rPr>
      <t xml:space="preserve"> Coke Zero</t>
    </r>
  </si>
  <si>
    <r>
      <t xml:space="preserve">Breakfast: </t>
    </r>
    <r>
      <rPr>
        <b/>
        <sz val="11"/>
        <color rgb="FFFF0000"/>
        <rFont val="Calibri"/>
        <family val="2"/>
        <scheme val="minor"/>
      </rPr>
      <t>1/4 Hershey w almonds bar &amp; 6 almonds</t>
    </r>
    <r>
      <rPr>
        <sz val="11"/>
        <color theme="1"/>
        <rFont val="Calibri"/>
        <family val="2"/>
        <scheme val="minor"/>
      </rPr>
      <t>, Coke Zero 4 oz</t>
    </r>
  </si>
  <si>
    <r>
      <t xml:space="preserve">Breakfast part 2: </t>
    </r>
    <r>
      <rPr>
        <b/>
        <sz val="11"/>
        <color rgb="FFFF0000"/>
        <rFont val="Calibri"/>
        <family val="2"/>
        <scheme val="minor"/>
      </rPr>
      <t xml:space="preserve">3/4 Hershey bar w walmond, </t>
    </r>
    <r>
      <rPr>
        <sz val="11"/>
        <color theme="1"/>
        <rFont val="Calibri"/>
        <family val="2"/>
        <scheme val="minor"/>
      </rPr>
      <t>plus rest of 43 g almond pkg, Coke Zero 4 oz</t>
    </r>
  </si>
  <si>
    <r>
      <t xml:space="preserve">Dessert: </t>
    </r>
    <r>
      <rPr>
        <b/>
        <sz val="11"/>
        <color rgb="FFFF0000"/>
        <rFont val="Calibri"/>
        <family val="2"/>
        <scheme val="minor"/>
      </rPr>
      <t>ice cream 1 scoop, waffle cone</t>
    </r>
  </si>
  <si>
    <r>
      <t xml:space="preserve">Lunch: </t>
    </r>
    <r>
      <rPr>
        <b/>
        <sz val="11"/>
        <color rgb="FFFF0000"/>
        <rFont val="Calibri"/>
        <family val="2"/>
        <scheme val="minor"/>
      </rPr>
      <t>2 pc pepperoni pizza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chocolate croissant</t>
    </r>
  </si>
  <si>
    <r>
      <t xml:space="preserve">Breakfast: </t>
    </r>
    <r>
      <rPr>
        <b/>
        <sz val="11"/>
        <color rgb="FFFF0000"/>
        <rFont val="Calibri"/>
        <family val="2"/>
        <scheme val="minor"/>
      </rPr>
      <t>cinnamon roll</t>
    </r>
  </si>
  <si>
    <r>
      <t xml:space="preserve">Supper: </t>
    </r>
    <r>
      <rPr>
        <b/>
        <sz val="11"/>
        <color rgb="FFFF0000"/>
        <rFont val="Calibri"/>
        <family val="2"/>
        <scheme val="minor"/>
      </rPr>
      <t>3 pc pepperoni pizza,</t>
    </r>
    <r>
      <rPr>
        <sz val="11"/>
        <color theme="1"/>
        <rFont val="Calibri"/>
        <family val="2"/>
        <scheme val="minor"/>
      </rPr>
      <t xml:space="preserve"> 1/2 large salad w blackberries, raspberry vinagrette dressing, 1/2 </t>
    </r>
    <r>
      <rPr>
        <b/>
        <sz val="11"/>
        <color rgb="FFFF0000"/>
        <rFont val="Calibri"/>
        <family val="2"/>
        <scheme val="minor"/>
      </rPr>
      <t>strawberry tart</t>
    </r>
    <r>
      <rPr>
        <sz val="11"/>
        <color theme="1"/>
        <rFont val="Calibri"/>
        <family val="2"/>
        <scheme val="minor"/>
      </rPr>
      <t>, Coke Zero</t>
    </r>
  </si>
  <si>
    <r>
      <t xml:space="preserve">Lunch: 6 smoked oysters, </t>
    </r>
    <r>
      <rPr>
        <b/>
        <sz val="11"/>
        <color rgb="FFFF0000"/>
        <rFont val="Calibri"/>
        <family val="2"/>
        <scheme val="minor"/>
      </rPr>
      <t>6 small crackers</t>
    </r>
    <r>
      <rPr>
        <sz val="11"/>
        <color theme="1"/>
        <rFont val="Calibri"/>
        <family val="2"/>
        <scheme val="minor"/>
      </rPr>
      <t xml:space="preserve">, Coke Zero, 1/4 apple croissant </t>
    </r>
  </si>
  <si>
    <r>
      <t>Breakfast: 1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cinnamon roll, 1/4 apple crossant</t>
    </r>
  </si>
  <si>
    <r>
      <t xml:space="preserve">Dessert: </t>
    </r>
    <r>
      <rPr>
        <b/>
        <sz val="11"/>
        <color rgb="FFFF0000"/>
        <rFont val="Calibri"/>
        <family val="2"/>
        <scheme val="minor"/>
      </rPr>
      <t>2 scoops ice cream</t>
    </r>
  </si>
  <si>
    <r>
      <t xml:space="preserve">Lunch: Golden Corral: chicken breast, </t>
    </r>
    <r>
      <rPr>
        <b/>
        <sz val="11"/>
        <color rgb="FFFF0000"/>
        <rFont val="Calibri"/>
        <family val="2"/>
        <scheme val="minor"/>
      </rPr>
      <t>2 rolls, mashed potatoes 2 oz, sweet potatoes</t>
    </r>
    <r>
      <rPr>
        <sz val="11"/>
        <color theme="1"/>
        <rFont val="Calibri"/>
        <family val="2"/>
        <scheme val="minor"/>
      </rPr>
      <t xml:space="preserve"> 2 oz, green beans 2 oz, crowder peas 2 oz, </t>
    </r>
    <r>
      <rPr>
        <b/>
        <sz val="11"/>
        <color rgb="FFFF0000"/>
        <rFont val="Calibri"/>
        <family val="2"/>
        <scheme val="minor"/>
      </rPr>
      <t>ice cream 1 scoop, small pc lemon cake, 2 bites bread pudding</t>
    </r>
    <r>
      <rPr>
        <sz val="11"/>
        <color theme="1"/>
        <rFont val="Calibri"/>
        <family val="2"/>
        <scheme val="minor"/>
      </rPr>
      <t>, Diet Coke</t>
    </r>
  </si>
  <si>
    <r>
      <t xml:space="preserve">Dessert:  </t>
    </r>
    <r>
      <rPr>
        <b/>
        <sz val="11"/>
        <color rgb="FFFF0000"/>
        <rFont val="Calibri"/>
        <family val="2"/>
        <scheme val="minor"/>
      </rPr>
      <t>1 cinnamon roll</t>
    </r>
  </si>
  <si>
    <r>
      <t>Breakfast;</t>
    </r>
    <r>
      <rPr>
        <b/>
        <sz val="11"/>
        <color rgb="FFFF0000"/>
        <rFont val="Calibri"/>
        <family val="2"/>
        <scheme val="minor"/>
      </rPr>
      <t xml:space="preserve"> 1.5 cinnamon rolls</t>
    </r>
    <r>
      <rPr>
        <sz val="11"/>
        <color theme="1"/>
        <rFont val="Calibri"/>
        <family val="2"/>
        <scheme val="minor"/>
      </rPr>
      <t>, 6 oz whole milk</t>
    </r>
  </si>
  <si>
    <r>
      <t xml:space="preserve">Breakfast: </t>
    </r>
    <r>
      <rPr>
        <b/>
        <sz val="11"/>
        <color rgb="FFFF0000"/>
        <rFont val="Calibri"/>
        <family val="2"/>
        <scheme val="minor"/>
      </rPr>
      <t xml:space="preserve">1 cinnamon roll, </t>
    </r>
    <r>
      <rPr>
        <sz val="11"/>
        <color theme="1"/>
        <rFont val="Calibri"/>
        <family val="2"/>
        <scheme val="minor"/>
      </rPr>
      <t>8 oz hot chocolate w 2% milk</t>
    </r>
  </si>
  <si>
    <r>
      <rPr>
        <b/>
        <sz val="11"/>
        <color rgb="FFFF0000"/>
        <rFont val="Calibri"/>
        <family val="2"/>
        <scheme val="minor"/>
      </rPr>
      <t>2 cinnamon rolls</t>
    </r>
    <r>
      <rPr>
        <sz val="11"/>
        <color theme="1"/>
        <rFont val="Calibri"/>
        <family val="2"/>
        <scheme val="minor"/>
      </rPr>
      <t>, 6 oz 2% milk</t>
    </r>
  </si>
  <si>
    <t>BG peak, 18 pts above BL, at 50 min. after starting breakfast</t>
  </si>
  <si>
    <t>BG 1st peak, 37 pts above BL, at 35 min. after starting lunch</t>
  </si>
  <si>
    <t>BG 2nd peak, 40 pts above BL, at 140 min. after starting lunch</t>
  </si>
  <si>
    <t>BG 3rd peak, 40 pts above BL, at 200 min. after startling lunch</t>
  </si>
  <si>
    <t>BG 4th peak, 45 pts above BL, at 260 min. after starting lunch</t>
  </si>
  <si>
    <t>BG 1st peak, 24 pts above BL, at 76 min. after starting supper</t>
  </si>
  <si>
    <t>BG 2nd peak, 22 pts above BL, at 301 min. after starting supper</t>
  </si>
  <si>
    <t>BG peak 19 pts above BL, at 95 min. after starting breakfast</t>
  </si>
  <si>
    <t>BG 1st peak, 53 pts above BL, at 30 min. after starting supper</t>
  </si>
  <si>
    <t>BG 2nd peak, 37 pts above BL, at 210 min. after starting supper</t>
  </si>
  <si>
    <t>BG 24-hr Avg</t>
  </si>
  <si>
    <t>Total Steps = 15,974</t>
  </si>
  <si>
    <t>Ran 3.2 miles in 35:23 (11:07 pace)</t>
  </si>
  <si>
    <t>Lunch:  crab salad, 4 crackers, Coke Zero</t>
  </si>
  <si>
    <t>BG 2nd peak, only 12 pts above BL, at 120 min. after starting lunch</t>
  </si>
  <si>
    <t>BG 1st peak, only 7 pts above BL, at 30 min. after starting lunch</t>
  </si>
  <si>
    <t>BG peak, 57 pts above BL, at 70 min. after starting supper</t>
  </si>
  <si>
    <t>Daytime BG Avg</t>
  </si>
  <si>
    <t>Elliptical start 1041 stop 1141 - 60 minutes</t>
  </si>
  <si>
    <t>Driving to Tidelanders rehearsal</t>
  </si>
  <si>
    <t>Driving home in rain &amp; hail - 20-30 mph at 1st - stressful</t>
  </si>
  <si>
    <t>Total Steps = 11,073</t>
  </si>
  <si>
    <t>Avg Fast/Pre-Meal BG</t>
  </si>
  <si>
    <t>Avg Fast/PreMeal BG</t>
  </si>
  <si>
    <t>Total Steps  = 13,292</t>
  </si>
  <si>
    <t>Fast/PreMeal BG Avg</t>
  </si>
  <si>
    <t>Guitar</t>
  </si>
  <si>
    <r>
      <t xml:space="preserve">Supper: 1.5 pork chops, </t>
    </r>
    <r>
      <rPr>
        <b/>
        <sz val="11"/>
        <color rgb="FFFF0000"/>
        <rFont val="Calibri"/>
        <family val="2"/>
        <scheme val="minor"/>
      </rPr>
      <t>3 oz mashed potatoes</t>
    </r>
    <r>
      <rPr>
        <sz val="11"/>
        <color theme="1"/>
        <rFont val="Calibri"/>
        <family val="2"/>
        <scheme val="minor"/>
      </rPr>
      <t>, 2 oz green beans, 1</t>
    </r>
    <r>
      <rPr>
        <b/>
        <sz val="11"/>
        <color rgb="FFFF0000"/>
        <rFont val="Calibri"/>
        <family val="2"/>
        <scheme val="minor"/>
      </rPr>
      <t xml:space="preserve"> white roll</t>
    </r>
    <r>
      <rPr>
        <sz val="11"/>
        <color theme="1"/>
        <rFont val="Calibri"/>
        <family val="2"/>
        <scheme val="minor"/>
      </rPr>
      <t xml:space="preserve">, 2 oz </t>
    </r>
    <r>
      <rPr>
        <b/>
        <sz val="11"/>
        <color rgb="FFFF0000"/>
        <rFont val="Calibri"/>
        <family val="2"/>
        <scheme val="minor"/>
      </rPr>
      <t>raspberries,</t>
    </r>
    <r>
      <rPr>
        <sz val="11"/>
        <color theme="1"/>
        <rFont val="Calibri"/>
        <family val="2"/>
        <scheme val="minor"/>
      </rPr>
      <t xml:space="preserve"> Coke Zero</t>
    </r>
  </si>
  <si>
    <t>Carb g/d</t>
  </si>
  <si>
    <t>ABG</t>
  </si>
  <si>
    <t>Carb b/d</t>
  </si>
  <si>
    <t>elliptical start 546 stop 606 - 20 min.</t>
  </si>
  <si>
    <t>elliptical start 448 stop 520 - 32 minutes</t>
  </si>
  <si>
    <t>BG went back up 19 pts at 15 minutes after stopping elliptial</t>
  </si>
  <si>
    <t>Seeing patients</t>
  </si>
  <si>
    <r>
      <t xml:space="preserve">Lunch: </t>
    </r>
    <r>
      <rPr>
        <b/>
        <sz val="11"/>
        <color rgb="FFFF0000"/>
        <rFont val="Calibri"/>
        <family val="2"/>
        <scheme val="minor"/>
      </rPr>
      <t xml:space="preserve">1/2 multi-grain roll </t>
    </r>
    <r>
      <rPr>
        <sz val="11"/>
        <color theme="1"/>
        <rFont val="Calibri"/>
        <family val="2"/>
        <scheme val="minor"/>
      </rPr>
      <t xml:space="preserve">w walnuts &amp; raisins, 3 tbsp peanut butter, </t>
    </r>
    <r>
      <rPr>
        <b/>
        <sz val="11"/>
        <color rgb="FFFF0000"/>
        <rFont val="Calibri"/>
        <family val="2"/>
        <scheme val="minor"/>
      </rPr>
      <t>6 crackers, 8 oz 2% milk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</si>
  <si>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38 pts above BL, 225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</si>
  <si>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29 pts above BL, 45 min. after starting lunch</t>
    </r>
  </si>
  <si>
    <t>Daytime Avg BG</t>
  </si>
  <si>
    <t>24-Hour Avg BG</t>
  </si>
  <si>
    <t>Avg Fasting/Premeal BG</t>
  </si>
  <si>
    <t>walk start 651 stop 751 - 60 minutes</t>
  </si>
  <si>
    <t>BG dropped 27 pts, 29 min. after starting walk</t>
  </si>
  <si>
    <t>BG dropped 18 pts at 19 min. after starting elliptical</t>
  </si>
  <si>
    <t>BG dropped 39 pts, at 32 min. after starting elliptical</t>
  </si>
  <si>
    <r>
      <t xml:space="preserve">BG </t>
    </r>
    <r>
      <rPr>
        <b/>
        <sz val="11"/>
        <color theme="1"/>
        <rFont val="Calibri"/>
        <family val="2"/>
        <scheme val="minor"/>
      </rPr>
      <t>2nd peak,</t>
    </r>
    <r>
      <rPr>
        <sz val="11"/>
        <color theme="1"/>
        <rFont val="Calibri"/>
        <family val="2"/>
        <scheme val="minor"/>
      </rPr>
      <t xml:space="preserve"> 39 pts above BL, 130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</si>
  <si>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 xml:space="preserve">peak </t>
    </r>
    <r>
      <rPr>
        <sz val="11"/>
        <color theme="1"/>
        <rFont val="Calibri"/>
        <family val="2"/>
        <scheme val="minor"/>
      </rPr>
      <t>37 pts above BL, 40 min. after starting supper</t>
    </r>
  </si>
  <si>
    <t>Total Steps = 11,403</t>
  </si>
  <si>
    <r>
      <t xml:space="preserve">Supper: </t>
    </r>
    <r>
      <rPr>
        <b/>
        <sz val="11"/>
        <color rgb="FFFF0000"/>
        <rFont val="Calibri"/>
        <family val="2"/>
        <scheme val="minor"/>
      </rPr>
      <t>6 oz Tom Kha soup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10 crackers, 1 Hershey almond nugget</t>
    </r>
    <r>
      <rPr>
        <sz val="11"/>
        <color theme="1"/>
        <rFont val="Calibri"/>
        <family val="2"/>
        <scheme val="minor"/>
      </rPr>
      <t>, Coke Zero</t>
    </r>
  </si>
  <si>
    <t>Computer Work</t>
  </si>
  <si>
    <t>elliptical start 1215 stop 1250 - 35 minutes</t>
  </si>
  <si>
    <t>BG peak, 33 pts above BL, at 70 min. after starting lunch</t>
  </si>
  <si>
    <t>ellpitical start 418 stop 448 - 30 minutes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</si>
  <si>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47 pts above BL, at 75 min. after starting supper</t>
    </r>
  </si>
  <si>
    <t>TUUC Board Meeting</t>
  </si>
  <si>
    <t>computer work</t>
  </si>
  <si>
    <t>elliptical start 847 stop 9:32 - 45 minutes</t>
  </si>
  <si>
    <r>
      <t>BG back</t>
    </r>
    <r>
      <rPr>
        <b/>
        <sz val="11"/>
        <color theme="1"/>
        <rFont val="Calibri"/>
        <family val="2"/>
        <scheme val="minor"/>
      </rPr>
      <t xml:space="preserve"> 21 pts below BL,</t>
    </r>
    <r>
      <rPr>
        <sz val="11"/>
        <color theme="1"/>
        <rFont val="Calibri"/>
        <family val="2"/>
        <scheme val="minor"/>
      </rPr>
      <t xml:space="preserve"> at </t>
    </r>
    <r>
      <rPr>
        <b/>
        <sz val="11"/>
        <color theme="1"/>
        <rFont val="Calibri"/>
        <family val="2"/>
        <scheme val="minor"/>
      </rPr>
      <t>225 min. after starting supper</t>
    </r>
  </si>
  <si>
    <t>BG still at peak, 47 pts above BL, at 180 min. after starting supper</t>
  </si>
  <si>
    <t>BG dropped 22 pts from BL at 30 min. after starting elliptical</t>
  </si>
  <si>
    <t>BG rose 5 pts at 35 min. after starting elliptical</t>
  </si>
  <si>
    <t>BG rose 7 pts at 20 min. after starting elliptical</t>
  </si>
  <si>
    <t>BG rose 5 pts at 5 min. after starting elliptical</t>
  </si>
  <si>
    <t>reading</t>
  </si>
  <si>
    <t>Total Steps = 8,132</t>
  </si>
  <si>
    <r>
      <t xml:space="preserve">Time in Target Range = </t>
    </r>
    <r>
      <rPr>
        <b/>
        <sz val="14"/>
        <color rgb="FFFF0000"/>
        <rFont val="Arial"/>
        <family val="2"/>
      </rPr>
      <t>89%</t>
    </r>
  </si>
  <si>
    <r>
      <t xml:space="preserve">Time in Target Range = </t>
    </r>
    <r>
      <rPr>
        <b/>
        <sz val="14"/>
        <color rgb="FFFF0000"/>
        <rFont val="Arial"/>
        <family val="2"/>
      </rPr>
      <t>92%</t>
    </r>
  </si>
  <si>
    <r>
      <t xml:space="preserve">Time in Target Range = </t>
    </r>
    <r>
      <rPr>
        <b/>
        <sz val="14"/>
        <color rgb="FF00B050"/>
        <rFont val="Arial"/>
        <family val="2"/>
      </rPr>
      <t>94%</t>
    </r>
  </si>
  <si>
    <r>
      <t xml:space="preserve">Time in Range = </t>
    </r>
    <r>
      <rPr>
        <b/>
        <sz val="14"/>
        <color rgb="FF00B050"/>
        <rFont val="Arial"/>
        <family val="2"/>
      </rPr>
      <t>94%</t>
    </r>
  </si>
  <si>
    <r>
      <t xml:space="preserve">In Target Range = </t>
    </r>
    <r>
      <rPr>
        <b/>
        <sz val="14"/>
        <color rgb="FFFF0000"/>
        <rFont val="Arial"/>
        <family val="2"/>
      </rPr>
      <t>88%</t>
    </r>
  </si>
  <si>
    <r>
      <t xml:space="preserve">TIME IN RANGE = </t>
    </r>
    <r>
      <rPr>
        <b/>
        <sz val="14"/>
        <color rgb="FFFF0000"/>
        <rFont val="Arial"/>
        <family val="2"/>
      </rPr>
      <t xml:space="preserve">85% </t>
    </r>
  </si>
  <si>
    <r>
      <rPr>
        <b/>
        <sz val="14"/>
        <color rgb="FFFF0000"/>
        <rFont val="Arial"/>
        <family val="2"/>
      </rPr>
      <t>78%</t>
    </r>
    <r>
      <rPr>
        <b/>
        <sz val="14"/>
        <color theme="1"/>
        <rFont val="Arial"/>
        <family val="2"/>
      </rPr>
      <t xml:space="preserve"> in Target Range 22% Above</t>
    </r>
  </si>
  <si>
    <r>
      <t xml:space="preserve">Total In Range = </t>
    </r>
    <r>
      <rPr>
        <b/>
        <sz val="14"/>
        <color rgb="FF00B050"/>
        <rFont val="Arial"/>
        <family val="2"/>
      </rPr>
      <t>100%</t>
    </r>
  </si>
  <si>
    <r>
      <t xml:space="preserve">In Target Range </t>
    </r>
    <r>
      <rPr>
        <b/>
        <sz val="14"/>
        <color rgb="FF00B050"/>
        <rFont val="Arial"/>
        <family val="2"/>
      </rPr>
      <t xml:space="preserve">95% </t>
    </r>
    <r>
      <rPr>
        <b/>
        <sz val="14"/>
        <color theme="1"/>
        <rFont val="Arial"/>
        <family val="2"/>
      </rPr>
      <t xml:space="preserve"> 24-Hr ABG </t>
    </r>
    <r>
      <rPr>
        <b/>
        <sz val="14"/>
        <color rgb="FFFF0000"/>
        <rFont val="Arial"/>
        <family val="2"/>
      </rPr>
      <t>111</t>
    </r>
  </si>
  <si>
    <t>98% in Target Range 24-Hr ABG 106</t>
  </si>
  <si>
    <t>Daytime BG Average</t>
  </si>
  <si>
    <r>
      <t xml:space="preserve">24-Hr Avg BG = 106   In Target Range </t>
    </r>
    <r>
      <rPr>
        <b/>
        <sz val="14"/>
        <color rgb="FF00B050"/>
        <rFont val="Arial Nova"/>
        <family val="2"/>
      </rPr>
      <t>100%</t>
    </r>
  </si>
  <si>
    <r>
      <rPr>
        <b/>
        <sz val="14"/>
        <color rgb="FF00B050"/>
        <rFont val="Arial"/>
        <family val="2"/>
      </rPr>
      <t>99%</t>
    </r>
    <r>
      <rPr>
        <b/>
        <sz val="14"/>
        <color theme="1"/>
        <rFont val="Arial"/>
        <family val="2"/>
      </rPr>
      <t xml:space="preserve"> in Target Range for BG</t>
    </r>
  </si>
  <si>
    <t>Daytime AVG BG</t>
  </si>
  <si>
    <t>24-Hr Average Glucose Yesterday = 109</t>
  </si>
  <si>
    <r>
      <t xml:space="preserve">In Target Range = </t>
    </r>
    <r>
      <rPr>
        <b/>
        <sz val="14"/>
        <color rgb="FF00B050"/>
        <rFont val="Arial"/>
        <family val="2"/>
      </rPr>
      <t>95%</t>
    </r>
    <r>
      <rPr>
        <b/>
        <sz val="14"/>
        <color theme="1"/>
        <rFont val="Arial"/>
        <family val="2"/>
      </rPr>
      <t xml:space="preserve">  </t>
    </r>
  </si>
  <si>
    <t>Average 24-Hr BG Yesterday - 106</t>
  </si>
  <si>
    <t>99% in Target Range, &lt;1% Above TR</t>
  </si>
  <si>
    <t>Total Steps = 14,568</t>
  </si>
  <si>
    <t>98% in Target Range, 2% Above TR</t>
  </si>
  <si>
    <t>Average 24-Hr BG Yesterday = 107</t>
  </si>
  <si>
    <t>Total Steps = 9,990</t>
  </si>
  <si>
    <t>Average Glucose - 104 yesterday</t>
  </si>
  <si>
    <r>
      <rPr>
        <b/>
        <sz val="14"/>
        <color rgb="FF00B050"/>
        <rFont val="Arial"/>
        <family val="2"/>
      </rPr>
      <t>98%</t>
    </r>
    <r>
      <rPr>
        <b/>
        <sz val="14"/>
        <color theme="1"/>
        <rFont val="Arial"/>
        <family val="2"/>
      </rPr>
      <t xml:space="preserve"> in Target Range, </t>
    </r>
    <r>
      <rPr>
        <b/>
        <sz val="14"/>
        <color rgb="FF00B050"/>
        <rFont val="Arial"/>
        <family val="2"/>
      </rPr>
      <t xml:space="preserve">2% </t>
    </r>
    <r>
      <rPr>
        <b/>
        <u/>
        <sz val="14"/>
        <color rgb="FF00B050"/>
        <rFont val="Arial"/>
        <family val="2"/>
      </rPr>
      <t>Below</t>
    </r>
    <r>
      <rPr>
        <b/>
        <sz val="14"/>
        <color rgb="FF00B050"/>
        <rFont val="Arial"/>
        <family val="2"/>
      </rPr>
      <t xml:space="preserve"> TR</t>
    </r>
  </si>
  <si>
    <t>BG 1st peak, 32 pts above BL, at 90 min. after starting lunch</t>
  </si>
  <si>
    <t>elliptical start 443 stop 536 - 53 minutes</t>
  </si>
  <si>
    <t>BG down 36 pts from BL, at 37 min. after starting elliptical</t>
  </si>
  <si>
    <t>BG 2nd peak, 25 pts above BL, at 195 min. after starting lunch</t>
  </si>
  <si>
    <r>
      <t xml:space="preserve">BG down 25 pts from BL, at 22 min. after starting elliptical, </t>
    </r>
    <r>
      <rPr>
        <b/>
        <sz val="11"/>
        <color theme="1"/>
        <rFont val="Calibri"/>
        <family val="2"/>
        <scheme val="minor"/>
      </rPr>
      <t>back to baseline 240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</si>
  <si>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 xml:space="preserve">, 50 pts above BL, at 65 min. after starting supper </t>
    </r>
  </si>
  <si>
    <t>BG 2nd peak, 24 pts above BL, at 185 min. after starting supper</t>
  </si>
  <si>
    <r>
      <t xml:space="preserve">Time in Target Range = </t>
    </r>
    <r>
      <rPr>
        <b/>
        <sz val="14"/>
        <color rgb="FF00B050"/>
        <rFont val="Arial"/>
        <family val="2"/>
      </rPr>
      <t xml:space="preserve">96% </t>
    </r>
  </si>
  <si>
    <t xml:space="preserve">Total Steps = 11,804  </t>
  </si>
  <si>
    <t>elliptical start 1035 stop 1135 - 60 minutes</t>
  </si>
  <si>
    <r>
      <t xml:space="preserve">Supper: </t>
    </r>
    <r>
      <rPr>
        <b/>
        <sz val="11"/>
        <color rgb="FFFF0000"/>
        <rFont val="Calibri"/>
        <family val="2"/>
        <scheme val="minor"/>
      </rPr>
      <t>2 pc pepperoni pizza,</t>
    </r>
    <r>
      <rPr>
        <sz val="11"/>
        <color theme="1"/>
        <rFont val="Calibri"/>
        <family val="2"/>
        <scheme val="minor"/>
      </rPr>
      <t xml:space="preserve"> 2 oz asparagus, Ocke Zero</t>
    </r>
  </si>
  <si>
    <r>
      <t xml:space="preserve">Lunch: </t>
    </r>
    <r>
      <rPr>
        <b/>
        <sz val="11"/>
        <color rgb="FFFF0000"/>
        <rFont val="Calibri"/>
        <family val="2"/>
        <scheme val="minor"/>
      </rPr>
      <t xml:space="preserve">8 oz Tom Kha soup </t>
    </r>
    <r>
      <rPr>
        <sz val="11"/>
        <color theme="1"/>
        <rFont val="Calibri"/>
        <family val="2"/>
        <scheme val="minor"/>
      </rPr>
      <t xml:space="preserve">with chicken, </t>
    </r>
    <r>
      <rPr>
        <b/>
        <sz val="11"/>
        <color rgb="FFFF0000"/>
        <rFont val="Calibri"/>
        <family val="2"/>
        <scheme val="minor"/>
      </rPr>
      <t>10 crackers, 1 Hershey almond nugget</t>
    </r>
    <r>
      <rPr>
        <sz val="11"/>
        <color theme="1"/>
        <rFont val="Calibri"/>
        <family val="2"/>
        <scheme val="minor"/>
      </rPr>
      <t>, Coke Zero</t>
    </r>
  </si>
  <si>
    <t>walked in place for 1-2 minutes</t>
  </si>
  <si>
    <t>appetizer</t>
  </si>
  <si>
    <t>Appetizer: 12 almonds, Coke Zero</t>
  </si>
  <si>
    <t>elliptical start 425  stop 506 - 36 minutes</t>
  </si>
  <si>
    <r>
      <t xml:space="preserve">Dessert: </t>
    </r>
    <r>
      <rPr>
        <b/>
        <sz val="11"/>
        <color rgb="FFFF0000"/>
        <rFont val="Calibri"/>
        <family val="2"/>
        <scheme val="minor"/>
      </rPr>
      <t>1 Herhey almond nugget</t>
    </r>
  </si>
  <si>
    <r>
      <t>Supper: Beck's Prime</t>
    </r>
    <r>
      <rPr>
        <b/>
        <sz val="11"/>
        <color rgb="FFFF0000"/>
        <rFont val="Calibri"/>
        <family val="2"/>
        <scheme val="minor"/>
      </rPr>
      <t xml:space="preserve"> Ahi tuna sandwich</t>
    </r>
    <r>
      <rPr>
        <sz val="11"/>
        <color theme="1"/>
        <rFont val="Calibri"/>
        <family val="2"/>
        <scheme val="minor"/>
      </rPr>
      <t>, no fries, Diet Coke</t>
    </r>
  </si>
  <si>
    <r>
      <t xml:space="preserve">Lunch: Jason's Deli:  1/2 </t>
    </r>
    <r>
      <rPr>
        <b/>
        <sz val="11"/>
        <color rgb="FFFF0000"/>
        <rFont val="Calibri"/>
        <family val="2"/>
        <scheme val="minor"/>
      </rPr>
      <t>tuna sandwich, b</t>
    </r>
    <r>
      <rPr>
        <sz val="11"/>
        <color theme="1"/>
        <rFont val="Calibri"/>
        <family val="2"/>
        <scheme val="minor"/>
      </rPr>
      <t>roccoli-cheese soup cup, potato chips, Coke Zero</t>
    </r>
  </si>
  <si>
    <r>
      <t>Supper:</t>
    </r>
    <r>
      <rPr>
        <b/>
        <sz val="11"/>
        <color rgb="FFFF0000"/>
        <rFont val="Calibri"/>
        <family val="2"/>
        <scheme val="minor"/>
      </rPr>
      <t xml:space="preserve"> 2 pc pepperoni pizza,</t>
    </r>
    <r>
      <rPr>
        <sz val="11"/>
        <color theme="1"/>
        <rFont val="Calibri"/>
        <family val="2"/>
        <scheme val="minor"/>
      </rPr>
      <t xml:space="preserve"> Coke Zero</t>
    </r>
  </si>
  <si>
    <r>
      <t>BG</t>
    </r>
    <r>
      <rPr>
        <b/>
        <sz val="11"/>
        <color theme="1"/>
        <rFont val="Calibri"/>
        <family val="2"/>
        <scheme val="minor"/>
      </rPr>
      <t xml:space="preserve"> 2nd peak</t>
    </r>
    <r>
      <rPr>
        <sz val="11"/>
        <color theme="1"/>
        <rFont val="Calibri"/>
        <family val="2"/>
        <scheme val="minor"/>
      </rPr>
      <t>, 29 pts above exercise recovery BL, 185 min. after startling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</si>
  <si>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26 pts above exercise recovery BL, 50 min. after starting supper</t>
    </r>
  </si>
  <si>
    <t>elliptical start 838 stop 923 - 45 min.</t>
  </si>
  <si>
    <t>BG dropped 35 pts at 27 min. after starting elliptical</t>
  </si>
  <si>
    <t>Driving home</t>
  </si>
  <si>
    <t>Playing music with Ken Bible</t>
  </si>
  <si>
    <t>making chocolate chip cookies</t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</si>
  <si>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13 pts above exercise recovery BL, resurged 20 pts at 12 min. after stopping elliptical (didn't do this in same exact situation earlier this week)</t>
    </r>
  </si>
  <si>
    <t xml:space="preserve">Total Steps = 10,000 </t>
  </si>
  <si>
    <r>
      <t xml:space="preserve">Time in Target Range = </t>
    </r>
    <r>
      <rPr>
        <b/>
        <sz val="14"/>
        <color rgb="FF00B050"/>
        <rFont val="Arial"/>
        <family val="2"/>
      </rPr>
      <t xml:space="preserve"> 92%</t>
    </r>
  </si>
  <si>
    <t>elliptical start 832 stop 908 - 36 minutes</t>
  </si>
  <si>
    <t>walk start 725 stop 750 - 25 minutes</t>
  </si>
  <si>
    <t>BG dropped 20 pts from peak, at 25 minutes after starting elliptical</t>
  </si>
  <si>
    <r>
      <t xml:space="preserve">Supper: </t>
    </r>
    <r>
      <rPr>
        <b/>
        <sz val="11"/>
        <color rgb="FFFF0000"/>
        <rFont val="Calibri"/>
        <family val="2"/>
        <scheme val="minor"/>
      </rPr>
      <t>1/2 multigrain roll</t>
    </r>
    <r>
      <rPr>
        <sz val="11"/>
        <color theme="1"/>
        <rFont val="Calibri"/>
        <family val="2"/>
        <scheme val="minor"/>
      </rPr>
      <t xml:space="preserve">, 2 tbsp peanut butter, </t>
    </r>
    <r>
      <rPr>
        <b/>
        <sz val="11"/>
        <color rgb="FFFF0000"/>
        <rFont val="Calibri"/>
        <family val="2"/>
        <scheme val="minor"/>
      </rPr>
      <t>8 crackers, 2 chocolate chip cookies, 4 oz homemade fruit salad, 12 oz 2% milk</t>
    </r>
  </si>
  <si>
    <t xml:space="preserve">Lunch: 2 small chicken wraps w small amt sauce, potato chips, </t>
  </si>
  <si>
    <t>8 oz cola</t>
  </si>
  <si>
    <t>breakfast part 2</t>
  </si>
  <si>
    <r>
      <t xml:space="preserve">More Breakfast: </t>
    </r>
    <r>
      <rPr>
        <b/>
        <sz val="11"/>
        <color rgb="FFFF0000"/>
        <rFont val="Calibri"/>
        <family val="2"/>
        <scheme val="minor"/>
      </rPr>
      <t>glazed donut</t>
    </r>
  </si>
  <si>
    <r>
      <t xml:space="preserve">Time in Target Range = </t>
    </r>
    <r>
      <rPr>
        <b/>
        <sz val="14"/>
        <color rgb="FF00B050"/>
        <rFont val="Arial"/>
        <family val="2"/>
      </rPr>
      <t xml:space="preserve"> 88%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</si>
  <si>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35 pts above BL, at 30 min. after starting lunch</t>
    </r>
  </si>
  <si>
    <t>BG 2nd peak, 55 pts above BL, at 180 min. after starting lunch</t>
  </si>
  <si>
    <t>BG back to BL, at 255 min. after starting lunch;</t>
  </si>
  <si>
    <t>BG 2nd peak, 42 pts above BL, at 155 min. after starting breakfast, 132 min. after startilng donut</t>
  </si>
  <si>
    <t>l8/24/25</t>
  </si>
  <si>
    <r>
      <t xml:space="preserve">Supper: Outback:  house salad </t>
    </r>
    <r>
      <rPr>
        <b/>
        <sz val="11"/>
        <color rgb="FFFF0000"/>
        <rFont val="Calibri"/>
        <family val="2"/>
        <scheme val="minor"/>
      </rPr>
      <t>1000 Island Dressing,</t>
    </r>
    <r>
      <rPr>
        <sz val="11"/>
        <color theme="1"/>
        <rFont val="Calibri"/>
        <family val="2"/>
        <scheme val="minor"/>
      </rPr>
      <t xml:space="preserve"> 6 oz filet mignon, </t>
    </r>
    <r>
      <rPr>
        <b/>
        <sz val="11"/>
        <color rgb="FFFF0000"/>
        <rFont val="Calibri"/>
        <family val="2"/>
        <scheme val="minor"/>
      </rPr>
      <t>small baked potato</t>
    </r>
    <r>
      <rPr>
        <sz val="11"/>
        <color theme="1"/>
        <rFont val="Calibri"/>
        <family val="2"/>
        <scheme val="minor"/>
      </rPr>
      <t xml:space="preserve"> w butter, sour cream, </t>
    </r>
    <r>
      <rPr>
        <b/>
        <sz val="11"/>
        <color rgb="FFFF0000"/>
        <rFont val="Calibri"/>
        <family val="2"/>
        <scheme val="minor"/>
      </rPr>
      <t xml:space="preserve">small loaf of wheat bread , </t>
    </r>
    <r>
      <rPr>
        <b/>
        <sz val="11"/>
        <color theme="1"/>
        <rFont val="Calibri"/>
        <family val="2"/>
        <scheme val="minor"/>
      </rPr>
      <t>Coke Zero</t>
    </r>
  </si>
  <si>
    <r>
      <t>Lunch:  small chicken kabob, s</t>
    </r>
    <r>
      <rPr>
        <b/>
        <sz val="11"/>
        <color rgb="FFFF0000"/>
        <rFont val="Calibri"/>
        <family val="2"/>
        <scheme val="minor"/>
      </rPr>
      <t>mall chicken wrap, 2 chocolate chip cookies, 4 oz fruit salad, slice cinnamon bread</t>
    </r>
    <r>
      <rPr>
        <sz val="11"/>
        <color theme="1"/>
        <rFont val="Calibri"/>
        <family val="2"/>
        <scheme val="minor"/>
      </rPr>
      <t xml:space="preserve"> from Cosco, 6 oz </t>
    </r>
    <r>
      <rPr>
        <b/>
        <sz val="11"/>
        <color rgb="FFFF0000"/>
        <rFont val="Calibri"/>
        <family val="2"/>
        <scheme val="minor"/>
      </rPr>
      <t>lemonade</t>
    </r>
  </si>
  <si>
    <t>elliptical start 228  stop 258 - 30 minutes</t>
  </si>
  <si>
    <t>BG dropped 37 pts from BL at 22 min. after starting elliptical</t>
  </si>
  <si>
    <t>BG dropped 40 pts from BL at 22 min. after starting elliptical</t>
  </si>
  <si>
    <t>BG peak 7 pts above BL at 105 min. after starting breakfast</t>
  </si>
  <si>
    <t>BG 1st peak, 33 pts above BL, at 35 min. after starting lunch</t>
  </si>
  <si>
    <t>BG 2nd peak, 34 pts above BL, at 140 min. after starting lunch</t>
  </si>
  <si>
    <t>elliptical start 713 stop 743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</si>
  <si>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31 pts above BL, 75 min. after starting supper</t>
    </r>
  </si>
  <si>
    <t>BG dropped 37 pts, at 23 min. after starting elliptical</t>
  </si>
  <si>
    <t>BG dropped 21 pts from peak, at 7 min. after starting elliptical</t>
  </si>
  <si>
    <t>BG 1st peak, 51 pts above BL, at 50 min. after starting lunch</t>
  </si>
  <si>
    <t>BG 2nd peak, 40 pts above BL, at 170 min. after starting lunch</t>
  </si>
  <si>
    <t>BG peak, 13 pts above BL, at 105 min. after starting breakfast</t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</si>
  <si>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35 pts above BL, at 310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</si>
  <si>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42 pts above BL, at 190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</si>
  <si>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32 pts above BL, at 115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</si>
  <si>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peak,</t>
    </r>
    <r>
      <rPr>
        <sz val="11"/>
        <color theme="1"/>
        <rFont val="Calibri"/>
        <family val="2"/>
        <scheme val="minor"/>
      </rPr>
      <t xml:space="preserve"> 21 pts above BL, at 195 min. after starting supper</t>
    </r>
  </si>
  <si>
    <t>elliptical start 855 stop 925 - 30 minutes</t>
  </si>
  <si>
    <t>elliptical start 804 stop 834 - 30 minutes</t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</si>
  <si>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16 pts above BL, at 255 min. after starting supper</t>
    </r>
  </si>
  <si>
    <r>
      <t xml:space="preserve">Time in Target Range = </t>
    </r>
    <r>
      <rPr>
        <b/>
        <sz val="14"/>
        <color rgb="FF00B050"/>
        <rFont val="Arial"/>
        <family val="2"/>
      </rPr>
      <t xml:space="preserve"> 97%</t>
    </r>
  </si>
  <si>
    <t>BG dropped 14 pts from peak, 31 min. after starting elliptical</t>
  </si>
  <si>
    <t>BG dropped 19 from prior peak, at 25 min. after startilng elliptical</t>
  </si>
  <si>
    <t>elliptical 840 to 910 - 30 minutes</t>
  </si>
  <si>
    <t>elliptical 705 to 735 - 30 minutes</t>
  </si>
  <si>
    <t>walk 540 to 640 - 60 minutes - 2 miles</t>
  </si>
  <si>
    <t>supper start 505</t>
  </si>
  <si>
    <r>
      <t xml:space="preserve">Supper:  8 oz cauliflower parmesaan soup, </t>
    </r>
    <r>
      <rPr>
        <b/>
        <sz val="11"/>
        <color rgb="FFFF0000"/>
        <rFont val="Calibri"/>
        <family val="2"/>
        <scheme val="minor"/>
      </rPr>
      <t>1 slice homemade wheat &amp; almond bread, 2 chocolate chip cookies</t>
    </r>
    <r>
      <rPr>
        <sz val="11"/>
        <color theme="1"/>
        <rFont val="Calibri"/>
        <family val="2"/>
        <scheme val="minor"/>
      </rPr>
      <t>, Coke Zero</t>
    </r>
  </si>
  <si>
    <t>elliptical start 1245 stop 115 - 30 minutes</t>
  </si>
  <si>
    <t>BG dropped 39 pts at 20 min. after starting elliptial</t>
  </si>
  <si>
    <t>BG rose 21 pts at 5 min. after stopping elliptical</t>
  </si>
  <si>
    <t>BG 2nd peak, 19 pts above BL, at 200 min. after stating lunch</t>
  </si>
  <si>
    <t>BG 1st peak, 15 pts above BL, at 50 min. after starting lunch</t>
  </si>
  <si>
    <r>
      <t xml:space="preserve">Lunch: </t>
    </r>
    <r>
      <rPr>
        <b/>
        <sz val="11"/>
        <color rgb="FFFF0000"/>
        <rFont val="Calibri"/>
        <family val="2"/>
        <scheme val="minor"/>
      </rPr>
      <t>1/2 multigrain roll</t>
    </r>
    <r>
      <rPr>
        <sz val="11"/>
        <color theme="1"/>
        <rFont val="Calibri"/>
        <family val="2"/>
        <scheme val="minor"/>
      </rPr>
      <t xml:space="preserve">, 2 tbsp nuttso butter, </t>
    </r>
    <r>
      <rPr>
        <b/>
        <sz val="11"/>
        <color rgb="FFFF0000"/>
        <rFont val="Calibri"/>
        <family val="2"/>
        <scheme val="minor"/>
      </rPr>
      <t>5 crackers, 8 oz 2% milk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</si>
  <si>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19 pts above 405 BL, at 45 min. after startling supper</t>
    </r>
  </si>
  <si>
    <t>BG dropped 13 pts from peak, at 25 min. after starting walk</t>
  </si>
  <si>
    <t>BG 2nd peak, 31 pts above 405 BL, at 195 min. after starting supper</t>
  </si>
  <si>
    <r>
      <t xml:space="preserve">Time in Target Range = </t>
    </r>
    <r>
      <rPr>
        <b/>
        <sz val="14"/>
        <color rgb="FF00B050"/>
        <rFont val="Arial"/>
        <family val="2"/>
      </rPr>
      <t xml:space="preserve"> 98%</t>
    </r>
  </si>
  <si>
    <t>Supper: 1 slice homemade WW &amp; almnond bread, buttered, 2 tbsp Nuttzo butter, 6 crackers, 2 chocolate chip cookies, 10 oz 2% milk</t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</si>
  <si>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33 pts above BL, at 75 min. after starting supper</t>
    </r>
  </si>
  <si>
    <r>
      <t>BG</t>
    </r>
    <r>
      <rPr>
        <b/>
        <sz val="11"/>
        <color theme="1"/>
        <rFont val="Calibri"/>
        <family val="2"/>
        <scheme val="minor"/>
      </rPr>
      <t xml:space="preserve"> 2nd peak</t>
    </r>
    <r>
      <rPr>
        <sz val="11"/>
        <color theme="1"/>
        <rFont val="Calibri"/>
        <family val="2"/>
        <scheme val="minor"/>
      </rPr>
      <t>, 28 pts above BL, at 165 min. after starting supper</t>
    </r>
  </si>
  <si>
    <t>elliptical start 552 stop 634 - 30 minutes</t>
  </si>
  <si>
    <t xml:space="preserve">BG dropped 28 pts from peak, 28 min. after starting elliptical </t>
  </si>
  <si>
    <t>Run home from Fitness Connect. Start 300 stop 343 3.25 mi</t>
  </si>
  <si>
    <t>Walk start 343 stop 413 - 30 minutes</t>
  </si>
  <si>
    <t>Machine workout Fitness Connection 45 minutes</t>
  </si>
  <si>
    <t>Lunch at Star Cinema: Grilled Chicken, green salad, Coke Zero</t>
  </si>
  <si>
    <t>BG 1st peak, 11 pts above BL, at 30 min. after starting lunch</t>
  </si>
  <si>
    <t>BG 2nd peak, 29 pts above BL, at 255 min. after starting lunch; probably terminal exercise effect rather than food absorption</t>
  </si>
  <si>
    <t>BG dropped 14 pts from peak, at 30 min. after starting elliptical</t>
  </si>
  <si>
    <t>BG dropped 39 pts from peak, at 25 min. after startng elliptical</t>
  </si>
  <si>
    <t>BG dropped 49 pts from peak, at 40 min. after starting elliptical, 10 min.  after stopping elliptical</t>
  </si>
  <si>
    <t>BG dropped 27 pts from late running peak, 37 min. after starting walk, 7 min. after stopping walk</t>
  </si>
  <si>
    <r>
      <t xml:space="preserve">Time in Target Range = </t>
    </r>
    <r>
      <rPr>
        <b/>
        <sz val="14"/>
        <color rgb="FF00B050"/>
        <rFont val="Arial"/>
        <family val="2"/>
      </rPr>
      <t xml:space="preserve"> 100%</t>
    </r>
  </si>
  <si>
    <r>
      <t xml:space="preserve">Total Steps = </t>
    </r>
    <r>
      <rPr>
        <b/>
        <sz val="14"/>
        <color rgb="FFFF0000"/>
        <rFont val="Arial"/>
        <family val="2"/>
      </rPr>
      <t>16,432</t>
    </r>
  </si>
  <si>
    <r>
      <t xml:space="preserve">Total Steps = </t>
    </r>
    <r>
      <rPr>
        <b/>
        <sz val="14"/>
        <color rgb="FFFF0000"/>
        <rFont val="Arial"/>
        <family val="2"/>
      </rPr>
      <t>15,734</t>
    </r>
  </si>
  <si>
    <r>
      <t xml:space="preserve">Total Steps = </t>
    </r>
    <r>
      <rPr>
        <b/>
        <sz val="14"/>
        <color rgb="FFFF0000"/>
        <rFont val="Arial"/>
        <family val="2"/>
      </rPr>
      <t>15,369</t>
    </r>
  </si>
  <si>
    <r>
      <t xml:space="preserve">Total Steps = </t>
    </r>
    <r>
      <rPr>
        <b/>
        <sz val="14"/>
        <color rgb="FFFF0000"/>
        <rFont val="Arial"/>
        <family val="2"/>
      </rPr>
      <t>18,883</t>
    </r>
    <r>
      <rPr>
        <b/>
        <sz val="14"/>
        <color theme="1"/>
        <rFont val="Arial"/>
        <family val="2"/>
      </rPr>
      <t xml:space="preserve"> </t>
    </r>
  </si>
  <si>
    <t>elliptical 330 to 350 - 20 min.</t>
  </si>
  <si>
    <t>elliptical 221 to 242 - 20 min.</t>
  </si>
  <si>
    <t>walk start 709 stop 806 - 57 minutes - 2 miles</t>
  </si>
  <si>
    <t>elliptical 608 to 638 - 30 minutes</t>
  </si>
  <si>
    <t>elliptical 447 to 457 - 10 min.</t>
  </si>
  <si>
    <r>
      <t xml:space="preserve">Breakfast: </t>
    </r>
    <r>
      <rPr>
        <b/>
        <sz val="11"/>
        <color rgb="FFFF0000"/>
        <rFont val="Calibri"/>
        <family val="2"/>
        <scheme val="minor"/>
      </rPr>
      <t>thick slice homemade wheat-almond bread</t>
    </r>
    <r>
      <rPr>
        <sz val="11"/>
        <color theme="1"/>
        <rFont val="Calibri"/>
        <family val="2"/>
        <scheme val="minor"/>
      </rPr>
      <t>, 24 almonds,</t>
    </r>
    <r>
      <rPr>
        <b/>
        <sz val="11"/>
        <color rgb="FFFF0000"/>
        <rFont val="Calibri"/>
        <family val="2"/>
        <scheme val="minor"/>
      </rPr>
      <t xml:space="preserve"> 8 oz 2% milk</t>
    </r>
  </si>
  <si>
    <t>elliptical start 954 stop 1029 - 21 minutes active</t>
  </si>
  <si>
    <t>elliptical 823 to 858 - 30 minutes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</si>
  <si>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26 pts above BL, at 95 min. after starting supper</t>
    </r>
  </si>
  <si>
    <t>BG 2nd peak, 27 pts above BL, at 185 min. after starting supper</t>
  </si>
  <si>
    <t>BG 1st peak, 25 pts above BL, at 128 min. after starting lunch, probably delayed by exercise</t>
  </si>
  <si>
    <t xml:space="preserve">BG peak, 30 pts above BL, at 60 min. after starting breakfast </t>
  </si>
  <si>
    <t>Walking in Museum of Fine Arts</t>
  </si>
  <si>
    <t>Walking on &amp; off in Museum of Fine Arts - 90 minutes</t>
  </si>
  <si>
    <t>BG 2nd peak, 18 pts above BL, at 296 min. after starting lunch</t>
  </si>
  <si>
    <t>BG dropped 33 pts from peak, at 20 min. after starting elliptical</t>
  </si>
  <si>
    <t>BG dropped 18 pts from peak, at 27 min. after starting elliptical</t>
  </si>
  <si>
    <t>Band rehearsal</t>
  </si>
  <si>
    <t>BG dropped 24 pts, at 26 min. after startling elliptical</t>
  </si>
  <si>
    <t>elliptical 1109 to 1139 - 30 minutes</t>
  </si>
  <si>
    <r>
      <t>Total Steps =</t>
    </r>
    <r>
      <rPr>
        <b/>
        <sz val="14"/>
        <color rgb="FFFF0000"/>
        <rFont val="Arial"/>
        <family val="2"/>
      </rPr>
      <t xml:space="preserve"> 20,084</t>
    </r>
  </si>
  <si>
    <r>
      <t xml:space="preserve">Supper:  8 oz cauliflower parmesaan soup, </t>
    </r>
    <r>
      <rPr>
        <b/>
        <sz val="11"/>
        <color rgb="FFFF0000"/>
        <rFont val="Calibri"/>
        <family val="2"/>
        <scheme val="minor"/>
      </rPr>
      <t>1 thick slice homemade wheat-almond bread</t>
    </r>
    <r>
      <rPr>
        <sz val="11"/>
        <color theme="1"/>
        <rFont val="Calibri"/>
        <family val="2"/>
        <scheme val="minor"/>
      </rPr>
      <t>, Coke Zero</t>
    </r>
  </si>
  <si>
    <r>
      <t xml:space="preserve">Lunch: Kyber Pass:  </t>
    </r>
    <r>
      <rPr>
        <b/>
        <sz val="11"/>
        <color rgb="FFFF0000"/>
        <rFont val="Calibri"/>
        <family val="2"/>
        <scheme val="minor"/>
      </rPr>
      <t>chicken tiki masala</t>
    </r>
    <r>
      <rPr>
        <sz val="11"/>
        <color theme="1"/>
        <rFont val="Calibri"/>
        <family val="2"/>
        <scheme val="minor"/>
      </rPr>
      <t xml:space="preserve">, saag paneer, lentils, </t>
    </r>
    <r>
      <rPr>
        <b/>
        <sz val="11"/>
        <color rgb="FFFF0000"/>
        <rFont val="Calibri"/>
        <family val="2"/>
        <scheme val="minor"/>
      </rPr>
      <t>2 oz rice, 2 pc naan</t>
    </r>
    <r>
      <rPr>
        <sz val="11"/>
        <color theme="1"/>
        <rFont val="Calibri"/>
        <family val="2"/>
        <scheme val="minor"/>
      </rPr>
      <t>, Coke Zero</t>
    </r>
  </si>
  <si>
    <t>walk resumed 714 stop 810 - 45 minute + BR break</t>
  </si>
  <si>
    <r>
      <t xml:space="preserve">Supper:  flank steak, </t>
    </r>
    <r>
      <rPr>
        <b/>
        <sz val="11"/>
        <color rgb="FFFF0000"/>
        <rFont val="Calibri"/>
        <family val="2"/>
        <scheme val="minor"/>
      </rPr>
      <t>4 oz, mashed potatoes</t>
    </r>
    <r>
      <rPr>
        <sz val="11"/>
        <color theme="1"/>
        <rFont val="Calibri"/>
        <family val="2"/>
        <scheme val="minor"/>
      </rPr>
      <t xml:space="preserve"> 4 oz, asparagus 4 oz, </t>
    </r>
    <r>
      <rPr>
        <b/>
        <sz val="11"/>
        <color rgb="FFFF0000"/>
        <rFont val="Calibri"/>
        <family val="2"/>
        <scheme val="minor"/>
      </rPr>
      <t>1.5 pc white bread</t>
    </r>
    <r>
      <rPr>
        <sz val="11"/>
        <color theme="1"/>
        <rFont val="Calibri"/>
        <family val="2"/>
        <scheme val="minor"/>
      </rPr>
      <t>, Coke Zero</t>
    </r>
  </si>
  <si>
    <t>elliptical start 507 stop 533 - 25 minutes</t>
  </si>
  <si>
    <t>elliptical start 230 stop 330 - 60 minutes</t>
  </si>
  <si>
    <r>
      <t xml:space="preserve">Lunch:  </t>
    </r>
    <r>
      <rPr>
        <b/>
        <sz val="11"/>
        <color rgb="FFFF0000"/>
        <rFont val="Calibri"/>
        <family val="2"/>
        <scheme val="minor"/>
      </rPr>
      <t>1 thick slice homemade wheat-almond bread,</t>
    </r>
    <r>
      <rPr>
        <sz val="11"/>
        <color theme="1"/>
        <rFont val="Calibri"/>
        <family val="2"/>
        <scheme val="minor"/>
      </rPr>
      <t xml:space="preserve"> 2 tbsp Nutzo butter, </t>
    </r>
    <r>
      <rPr>
        <b/>
        <sz val="11"/>
        <color rgb="FFFF0000"/>
        <rFont val="Calibri"/>
        <family val="2"/>
        <scheme val="minor"/>
      </rPr>
      <t xml:space="preserve">6 crackers, </t>
    </r>
    <r>
      <rPr>
        <sz val="11"/>
        <color theme="1"/>
        <rFont val="Calibri"/>
        <family val="2"/>
        <scheme val="minor"/>
      </rPr>
      <t>8 oz 2% milk,</t>
    </r>
    <r>
      <rPr>
        <b/>
        <sz val="11"/>
        <color rgb="FFFF0000"/>
        <rFont val="Calibri"/>
        <family val="2"/>
        <scheme val="minor"/>
      </rPr>
      <t xml:space="preserve"> 2 chocolate chip cookies</t>
    </r>
  </si>
  <si>
    <t>elliptical start 1216 stop 1251 - 35 minutes</t>
  </si>
  <si>
    <t>Got up at 11:30 a.m.</t>
  </si>
  <si>
    <t>elliptical start 845 stop 9:20 - 35 minutes</t>
  </si>
  <si>
    <t>BG 1st peak, 12 pts above BL, at 30 min. afer starting lunch</t>
  </si>
  <si>
    <t>BG 2nd peak, 32 pts above BL, at 210 min. after starting lunch</t>
  </si>
  <si>
    <t>BG dropped 36 pts at 28 min. after starting elliptical</t>
  </si>
  <si>
    <t>BG dropped only 6 pts at 20 min. after starting elliptical, didn't blunt subsequent peak much, if at all</t>
  </si>
  <si>
    <r>
      <t xml:space="preserve">BG </t>
    </r>
    <r>
      <rPr>
        <b/>
        <sz val="11"/>
        <color theme="1"/>
        <rFont val="Calibri"/>
        <family val="2"/>
        <scheme val="minor"/>
      </rPr>
      <t xml:space="preserve">1st peak, </t>
    </r>
    <r>
      <rPr>
        <sz val="11"/>
        <color theme="1"/>
        <rFont val="Calibri"/>
        <family val="2"/>
        <scheme val="minor"/>
      </rPr>
      <t>28 pts above BL, at 30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</si>
  <si>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38 pts above BL, at 180 min. after supper</t>
    </r>
  </si>
  <si>
    <t>walk started 615, stop 659 - 44 minutes</t>
  </si>
  <si>
    <t>BG dropped 31 pts, at 35 min. after starting walk</t>
  </si>
  <si>
    <t>BG dropped 30 pts, at 20 min. after starting walk</t>
  </si>
  <si>
    <t>BG dropped only 8 pts, at 21 min. after resuming walk</t>
  </si>
  <si>
    <t>BG rose again by 10 pts, while still walking</t>
  </si>
  <si>
    <t>BG ros again by total of 15 pts, while still walking</t>
  </si>
  <si>
    <t>BG rose again, by 18 pts, at 10 min. after stopping walking</t>
  </si>
  <si>
    <t>BG dropped by 20 pts, at 5 min. after starting elliptical</t>
  </si>
  <si>
    <t>BG dropped by total of 60 pts, at 20 min. after starting elliptical</t>
  </si>
  <si>
    <t>BG rose by 8 pts while still on elliptical</t>
  </si>
  <si>
    <t>BG rose by another 18 pts, while still on elliptical</t>
  </si>
  <si>
    <t>BG rose another 10 pts, at 15 min. after stopping elliptical</t>
  </si>
  <si>
    <r>
      <t>Total Steps =</t>
    </r>
    <r>
      <rPr>
        <b/>
        <sz val="14"/>
        <color rgb="FFFF0000"/>
        <rFont val="Arial"/>
        <family val="2"/>
      </rPr>
      <t xml:space="preserve"> </t>
    </r>
  </si>
  <si>
    <t>Fasting BG elevated moderately all morning, including several hours before getting up</t>
  </si>
  <si>
    <t>Postprandial peaks were higher than usual for same food all day long</t>
  </si>
  <si>
    <t>Peaks were not as well moderated as usual by multiple extended exercise stints</t>
  </si>
  <si>
    <t>Bad Day!</t>
  </si>
  <si>
    <t>elliptical start 1023 stop 1053 - 30 minutes</t>
  </si>
  <si>
    <t>elliptical start 1140 stop 1207 - 27 minutes</t>
  </si>
  <si>
    <r>
      <t>Total Steps =</t>
    </r>
    <r>
      <rPr>
        <b/>
        <sz val="14"/>
        <color rgb="FFFF0000"/>
        <rFont val="Arial"/>
        <family val="2"/>
      </rPr>
      <t xml:space="preserve"> 24,404</t>
    </r>
  </si>
  <si>
    <t>Elliptical completely failed to lower BG</t>
  </si>
  <si>
    <t>BG 3rd peak, 19 pts above BL, at 270 min. after starting supper</t>
  </si>
  <si>
    <r>
      <t xml:space="preserve">BG 1st peak, </t>
    </r>
    <r>
      <rPr>
        <sz val="11"/>
        <color theme="1"/>
        <rFont val="Calibri"/>
        <family val="2"/>
        <scheme val="minor"/>
      </rPr>
      <t>22 pts above BL, at 60 min. after starting breakfast</t>
    </r>
  </si>
  <si>
    <t>Breakfast:  1 thick slice homemade wheat-almond bread buttered toasted, 24 almonds, 6 oz 2% milk</t>
  </si>
  <si>
    <t>BG 2nd peak, 19 pts above BL, at 120 min. after startilng breakfast</t>
  </si>
  <si>
    <t>elliptical start 820 stop 854 - 30 minutes</t>
  </si>
  <si>
    <t>walk start 710 stop 805 - 55 minutes - 2 miles</t>
  </si>
  <si>
    <r>
      <t xml:space="preserve">Supper: </t>
    </r>
    <r>
      <rPr>
        <b/>
        <sz val="11"/>
        <color rgb="FFFF0000"/>
        <rFont val="Calibri"/>
        <family val="2"/>
        <scheme val="minor"/>
      </rPr>
      <t xml:space="preserve">thick slice homemade bread, </t>
    </r>
    <r>
      <rPr>
        <sz val="11"/>
        <color theme="1"/>
        <rFont val="Calibri"/>
        <family val="2"/>
        <scheme val="minor"/>
      </rPr>
      <t xml:space="preserve">3 tbsp Nuttzo butter, </t>
    </r>
    <r>
      <rPr>
        <b/>
        <sz val="11"/>
        <color rgb="FFFF0000"/>
        <rFont val="Calibri"/>
        <family val="2"/>
        <scheme val="minor"/>
      </rPr>
      <t>2 Oreos, 1 chocolate chip cookie,</t>
    </r>
    <r>
      <rPr>
        <sz val="11"/>
        <color theme="1"/>
        <rFont val="Calibri"/>
        <family val="2"/>
        <scheme val="minor"/>
      </rPr>
      <t xml:space="preserve"> Coke Zero</t>
    </r>
  </si>
  <si>
    <t>elliptical start 1222 stop 1242 - 20 min.</t>
  </si>
  <si>
    <r>
      <t xml:space="preserve">Lunch:  crab legs, </t>
    </r>
    <r>
      <rPr>
        <b/>
        <sz val="11"/>
        <color rgb="FFFF0000"/>
        <rFont val="Calibri"/>
        <family val="2"/>
        <scheme val="minor"/>
      </rPr>
      <t>small corn on cob, thick slice homemade bread</t>
    </r>
    <r>
      <rPr>
        <sz val="11"/>
        <color theme="1"/>
        <rFont val="Calibri"/>
        <family val="2"/>
        <scheme val="minor"/>
      </rPr>
      <t>, Coke Zero</t>
    </r>
  </si>
  <si>
    <t>Movie--Honey Don't</t>
  </si>
  <si>
    <t>BG peak, 42 pts above BL, at 110 min. after starting lunch</t>
  </si>
  <si>
    <t>elliptical start 1113  stop 1153 - 40 minutes</t>
  </si>
  <si>
    <r>
      <t xml:space="preserve">Time in Target Range = </t>
    </r>
    <r>
      <rPr>
        <b/>
        <sz val="14"/>
        <color rgb="FF00B050"/>
        <rFont val="Arial"/>
        <family val="2"/>
      </rPr>
      <t xml:space="preserve"> 95%</t>
    </r>
  </si>
  <si>
    <r>
      <t>Total Steps =</t>
    </r>
    <r>
      <rPr>
        <b/>
        <sz val="14"/>
        <color rgb="FFFF0000"/>
        <rFont val="Arial"/>
        <family val="2"/>
      </rPr>
      <t xml:space="preserve"> 16,790</t>
    </r>
  </si>
  <si>
    <t>BG peak, 54 pts above BL, 170 min. after starting supper</t>
  </si>
  <si>
    <t>Playing guitar</t>
  </si>
  <si>
    <t>Got up at 9:0</t>
  </si>
  <si>
    <t>elliptical start 412 stop 437 - 25 minutes</t>
  </si>
  <si>
    <t>elliptical start 318 stop 355 - 36 minutes</t>
  </si>
  <si>
    <t>BG dropped only 10 pts from BL, but probably prevented higher 2nd peak</t>
  </si>
  <si>
    <t>BG dropped only 15 pts at 23 minutes after starting elliptical, but may have prevented higher 2nd or 3rd peak</t>
  </si>
  <si>
    <r>
      <t>Lunch:  Beck's Prime--</t>
    </r>
    <r>
      <rPr>
        <b/>
        <sz val="11"/>
        <color rgb="FFFF0000"/>
        <rFont val="Calibri"/>
        <family val="2"/>
        <scheme val="minor"/>
      </rPr>
      <t>Ahi tuna sandwich</t>
    </r>
    <r>
      <rPr>
        <sz val="11"/>
        <color theme="1"/>
        <rFont val="Calibri"/>
        <family val="2"/>
        <scheme val="minor"/>
      </rPr>
      <t xml:space="preserve">, no fries, </t>
    </r>
    <r>
      <rPr>
        <b/>
        <sz val="11"/>
        <color rgb="FFFF0000"/>
        <rFont val="Calibri"/>
        <family val="2"/>
        <scheme val="minor"/>
      </rPr>
      <t xml:space="preserve">small chocolate dessert ice cream, </t>
    </r>
    <r>
      <rPr>
        <sz val="11"/>
        <color theme="1"/>
        <rFont val="Calibri"/>
        <family val="2"/>
        <scheme val="minor"/>
      </rPr>
      <t>Coke zero</t>
    </r>
  </si>
  <si>
    <t>BG rebounded 15 pts from elliptical low, at 13 min. after stopping elliptical</t>
  </si>
  <si>
    <t>Got up at 11:30 - 7 hrs. sleep</t>
  </si>
  <si>
    <r>
      <t xml:space="preserve">BG </t>
    </r>
    <r>
      <rPr>
        <b/>
        <sz val="11"/>
        <color theme="1"/>
        <rFont val="Calibri"/>
        <family val="2"/>
        <scheme val="minor"/>
      </rPr>
      <t>2nd peak,</t>
    </r>
    <r>
      <rPr>
        <sz val="11"/>
        <color theme="1"/>
        <rFont val="Calibri"/>
        <family val="2"/>
        <scheme val="minor"/>
      </rPr>
      <t xml:space="preserve"> 18 pts above BL, at 175 min. after starting lunch; </t>
    </r>
    <r>
      <rPr>
        <b/>
        <sz val="11"/>
        <color theme="1"/>
        <rFont val="Calibri"/>
        <family val="2"/>
        <scheme val="minor"/>
      </rPr>
      <t>rebounded 15 pts from elliptical low, at 10 min. after stopping elliptical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</si>
  <si>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 xml:space="preserve"> 24 pts above BL, at 55 min. after starting lunch</t>
    </r>
  </si>
  <si>
    <t>elliptical start 1215 stop 1235 - 20 minutes</t>
  </si>
  <si>
    <t>BG dropped only 4 pts, at 20 min. after starting elliptical</t>
  </si>
  <si>
    <t>elliptical start 901 stop 921 - 20 minutes</t>
  </si>
  <si>
    <t>BG dropped 41 pts at 19 min. after starting elliptical</t>
  </si>
  <si>
    <t>elliptical start 724 stop 754 - 30 minutes</t>
  </si>
  <si>
    <t>walk start 616 stop 710 - 54 minutes</t>
  </si>
  <si>
    <r>
      <t xml:space="preserve">Supper: </t>
    </r>
    <r>
      <rPr>
        <b/>
        <sz val="11"/>
        <color rgb="FFFF0000"/>
        <rFont val="Calibri"/>
        <family val="2"/>
        <scheme val="minor"/>
      </rPr>
      <t xml:space="preserve"> 1 very thick slice homemade bread</t>
    </r>
    <r>
      <rPr>
        <sz val="11"/>
        <color theme="1"/>
        <rFont val="Calibri"/>
        <family val="2"/>
        <scheme val="minor"/>
      </rPr>
      <t>, 4 oz mixed nuts, Coke Zero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</si>
  <si>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 xml:space="preserve">, 42 pts above BL, at </t>
    </r>
    <r>
      <rPr>
        <b/>
        <sz val="11"/>
        <color theme="1"/>
        <rFont val="Calibri"/>
        <family val="2"/>
        <scheme val="minor"/>
      </rPr>
      <t>20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</si>
  <si>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39 pts above BL, at 95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</si>
  <si>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48 pts above BL, at 170 min. after starting supper</t>
    </r>
  </si>
  <si>
    <t>BG dropped 20 pts from peak, 30 min. after starting elliptical</t>
  </si>
  <si>
    <t>BG dropped only 12 pts from 1st peak, at 25 min. after starting elliptical</t>
  </si>
  <si>
    <t>Ran neighborhood, 3.25 mi in 35:30 @ 11:00 pace</t>
  </si>
  <si>
    <t>BG jumped up 30 pts during last 1.25 mile of run</t>
  </si>
  <si>
    <t>Walked 11:56 to 12:36 -- 40 minutes, 2 miles</t>
  </si>
  <si>
    <t>AHR 136, splits 11:08, 11:08, 10:41, 10:00</t>
  </si>
  <si>
    <t>BG rose 10 pts midway thru 3rd mile or run</t>
  </si>
  <si>
    <t>BG stayed stable during 1st 2 miles of run</t>
  </si>
  <si>
    <r>
      <t>Total Steps =</t>
    </r>
    <r>
      <rPr>
        <b/>
        <sz val="14"/>
        <color rgb="FFFF0000"/>
        <rFont val="Arial"/>
        <family val="2"/>
      </rPr>
      <t xml:space="preserve"> 25,886</t>
    </r>
  </si>
  <si>
    <r>
      <t xml:space="preserve">Time in Target Range = </t>
    </r>
    <r>
      <rPr>
        <b/>
        <sz val="14"/>
        <color rgb="FF00B050"/>
        <rFont val="Arial"/>
        <family val="2"/>
      </rPr>
      <t xml:space="preserve"> 99%</t>
    </r>
  </si>
  <si>
    <t>elliptical resumed 510 stop 535 - 25 minutes</t>
  </si>
  <si>
    <t>Elliptical 156 min. (2.6 hrs) Walk 94 min. (1.5 hr.) Run 35 min. (0.6 hr)-- Total Exercise = 4.7 hrs</t>
  </si>
  <si>
    <t>Elliptical 90 min. (1.5 hrs) Walking 55 min. 2 miles -- Total Exercise = 2.5 hrs.</t>
  </si>
  <si>
    <t>Elliptical 212 min. (3.5 hrs) Walking 90 min. 3 miles -- Total Exercise = 5 hrs.</t>
  </si>
  <si>
    <t>Elliptical 161 min. (2.7 hrs) Walking 147 min. 5 miles -- Total Exercise = 5.2 hrs.</t>
  </si>
  <si>
    <t>Elliptical 30 min. Walk 30 min. Machines 45 min. Run 43 min. -- Total Exercise 2.5 hrs.</t>
  </si>
  <si>
    <t>Elliptical 90 min. Walk 60 min. -- Total Exercise 2.5 hrs.</t>
  </si>
  <si>
    <t>elliptical start 713 stop 743 -- 30 minutes</t>
  </si>
  <si>
    <t>Elliptical 2 hrs. -- Total Exercise 2 hrs.</t>
  </si>
  <si>
    <t>TUUC Board Retreat -- Me Leading first segment</t>
  </si>
  <si>
    <t>Leadership Workshop - Me Leading first half</t>
  </si>
  <si>
    <t xml:space="preserve">Elliptical Walk 0.55 hr, Walk 0.45 hr --Total Exercise = 1.0 hr. </t>
  </si>
  <si>
    <t>Elliptical 1.3 hr -- Total Exercise 1.3 hr.</t>
  </si>
  <si>
    <t>Elliptical 113 min. (1.9 hr.) -- Total Exercise 1.9 hr</t>
  </si>
  <si>
    <t>Elliptical 110 min. (1.8 hr.) -- Total Exercise = 1.8 hr</t>
  </si>
  <si>
    <t>Elliptical 52 min. (0.9 hr) Walk 60 min (1 hr) --Total Exercise = 1.9 hr.</t>
  </si>
  <si>
    <t>Elliptical 60 min (1 hr) -- Total Exercise = 1 hr.</t>
  </si>
  <si>
    <t>Walk 70 min. (1.2 hr)  Run 35 min (0.6 hr) -- Total Exercise = 1.8 hr.</t>
  </si>
  <si>
    <t>walk start 1020 stop 1050 - 30 minutes</t>
  </si>
  <si>
    <t>Walk 200 min. (3.3 hr) -- Total Exercise = 3.3 hr.</t>
  </si>
  <si>
    <t>Walk 88 min. (1.5 hr) -- Total Exercise = 1.5 hr.</t>
  </si>
  <si>
    <t xml:space="preserve">TOTAL STEPS = 13,325 </t>
  </si>
  <si>
    <t>Walk 170 min. (2.8 hr.) -- Total Exercise = 2.8 hr.</t>
  </si>
  <si>
    <t>Walk 2 hrs. -- Total Exercise = 2.0 hrs.</t>
  </si>
  <si>
    <t>Run 38 min. (0.6 hr) -- Total Exercise = 0.6 hr.</t>
  </si>
  <si>
    <t>Driving to San Antonio for SPAH</t>
  </si>
  <si>
    <t>Checking into hotel</t>
  </si>
  <si>
    <t>BG 2nd peak, 58 pts above BL, at 175 min. after starting supper</t>
  </si>
  <si>
    <t>BG 1st peak, 55 pts above BL, at 40 min. after starting supper</t>
  </si>
  <si>
    <r>
      <t xml:space="preserve">Supper: </t>
    </r>
    <r>
      <rPr>
        <b/>
        <sz val="11"/>
        <color rgb="FFFF0000"/>
        <rFont val="Calibri"/>
        <family val="2"/>
        <scheme val="minor"/>
      </rPr>
      <t>macaroni &amp; cheese,</t>
    </r>
    <r>
      <rPr>
        <sz val="11"/>
        <color theme="1"/>
        <rFont val="Calibri"/>
        <family val="2"/>
        <scheme val="minor"/>
      </rPr>
      <t xml:space="preserve"> 1 oz chicken, 1 white bun, </t>
    </r>
    <r>
      <rPr>
        <b/>
        <sz val="11"/>
        <color rgb="FFFF0000"/>
        <rFont val="Calibri"/>
        <family val="2"/>
        <scheme val="minor"/>
      </rPr>
      <t>2 scoops chocolate ice cream</t>
    </r>
    <r>
      <rPr>
        <sz val="11"/>
        <color theme="1"/>
        <rFont val="Calibri"/>
        <family val="2"/>
        <scheme val="minor"/>
      </rPr>
      <t>, 1/2 banana, 8 oz 2% milk</t>
    </r>
  </si>
  <si>
    <r>
      <t xml:space="preserve">Lunch: Texas Roadhouse:  6 oz grilled salmon, small amt sauce, green beans, broccoli, </t>
    </r>
    <r>
      <rPr>
        <b/>
        <sz val="11"/>
        <color rgb="FFFF0000"/>
        <rFont val="Calibri"/>
        <family val="2"/>
        <scheme val="minor"/>
      </rPr>
      <t>5 rolls, honey butter</t>
    </r>
    <r>
      <rPr>
        <sz val="11"/>
        <color theme="1"/>
        <rFont val="Calibri"/>
        <family val="2"/>
        <scheme val="minor"/>
      </rPr>
      <t>, Coke Zero</t>
    </r>
  </si>
  <si>
    <r>
      <t xml:space="preserve">Breakfast: </t>
    </r>
    <r>
      <rPr>
        <b/>
        <sz val="11"/>
        <color rgb="FFFF0000"/>
        <rFont val="Calibri"/>
        <family val="2"/>
        <scheme val="minor"/>
      </rPr>
      <t>1/2 multigrain roll,</t>
    </r>
    <r>
      <rPr>
        <sz val="11"/>
        <color theme="1"/>
        <rFont val="Calibri"/>
        <family val="2"/>
        <scheme val="minor"/>
      </rPr>
      <t xml:space="preserve"> 12 almonds, </t>
    </r>
    <r>
      <rPr>
        <sz val="11"/>
        <color theme="1"/>
        <rFont val="Calibri"/>
        <family val="2"/>
        <scheme val="minor"/>
      </rPr>
      <t>Coke Zero</t>
    </r>
  </si>
  <si>
    <t>BG 1st peak, 62 pts above BL, at 35 min. after starting breakfast</t>
  </si>
  <si>
    <t>Elliptical 88 min. (1.5 hr)</t>
  </si>
  <si>
    <t xml:space="preserve">Daytime BG Avg </t>
  </si>
  <si>
    <t>Walk 1 hr, Elliptical 0.5 hr -- Total Exercise 1.5 hr</t>
  </si>
  <si>
    <t>BG 1st peak, 49 pts above BL, at 50 min. after starting supper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</si>
  <si>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36 pts above BL, at 210 min. after starting supper</t>
    </r>
  </si>
  <si>
    <t>Elliptical 126 (2.1 hr) Walk 27 min. (0.5 hr) Run 38 min. (0.6 hr) -- Total Exercise = 3.2 hrs.</t>
  </si>
  <si>
    <t>Elliptical 220 min. (3.7 hr), walk 51 min (0.8 hr) -- Total Exercise 4.5 hrs.</t>
  </si>
  <si>
    <t>Elliptical 66 min. (1.1 hr), Walk 60 min. (1 hr) -- Total Exercise 2.1 hrs</t>
  </si>
  <si>
    <t>Total Steps = 19,872</t>
  </si>
  <si>
    <t>Elliptical 15 min. (0.25 hr), Walk 55 min. (0.9 hr) Run 37 min (0.6 hr) -- Total Exercise 2.1 hrs</t>
  </si>
  <si>
    <t>Walk 105 min. (1.75 hr)</t>
  </si>
  <si>
    <t>Time in Target Range -  100%</t>
  </si>
  <si>
    <t>24-Hr BG AVG = 108</t>
  </si>
  <si>
    <t>Total Steps  13,165</t>
  </si>
  <si>
    <t>AVG FBG/PPG = 98</t>
  </si>
  <si>
    <t>Total Steps  6,150</t>
  </si>
  <si>
    <t>elliptical start 130 stop 204 - 31 minutes</t>
  </si>
  <si>
    <t>BG dropped 34 pts at 20 min. after starting elliptical</t>
  </si>
  <si>
    <t>Weight 149.0 lbs.</t>
  </si>
  <si>
    <t>Breakfast:  12 almonds, Coke Zero</t>
  </si>
  <si>
    <r>
      <t>Lunch:  Portillos--broiled chicken sandwich,</t>
    </r>
    <r>
      <rPr>
        <b/>
        <sz val="11"/>
        <color rgb="FFFF0000"/>
        <rFont val="Calibri"/>
        <family val="2"/>
        <scheme val="minor"/>
      </rPr>
      <t xml:space="preserve"> 4 onion rings, 1/2 pc chocolate cake</t>
    </r>
    <r>
      <rPr>
        <sz val="11"/>
        <color theme="1"/>
        <rFont val="Calibri"/>
        <family val="2"/>
        <scheme val="minor"/>
      </rPr>
      <t xml:space="preserve"> &amp; icing, Coke Zero</t>
    </r>
  </si>
  <si>
    <t>elliptical sart 230 stop 252 - 22 minutes</t>
  </si>
  <si>
    <t>BG dropped 20 pts at 22 minutes after starting elliptical</t>
  </si>
  <si>
    <t>BG rose 15 pts at 15 min. after starting lunch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</si>
  <si>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26 pts above BL, at 30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</si>
  <si>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 xml:space="preserve">2nd peak, </t>
    </r>
    <r>
      <rPr>
        <sz val="11"/>
        <color theme="1"/>
        <rFont val="Calibri"/>
        <family val="2"/>
        <scheme val="minor"/>
      </rPr>
      <t>13 pts above BL, at 105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</si>
  <si>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22 pts above BL, at 180 min. after starting elliptical</t>
    </r>
  </si>
  <si>
    <t>elliptical start 340 stop 407 - 27 minutes</t>
  </si>
  <si>
    <t>BG dropped 24 pts at 27 min. after startling elliptical</t>
  </si>
  <si>
    <t>Carb (g)</t>
  </si>
  <si>
    <t>Exercis Hrs</t>
  </si>
  <si>
    <t>Steps</t>
  </si>
  <si>
    <t>Comments</t>
  </si>
  <si>
    <t>bread, parmesaan soup</t>
  </si>
  <si>
    <t>zucchini bread, raspberries</t>
  </si>
  <si>
    <t>2 croissants</t>
  </si>
  <si>
    <t>fried potatoes</t>
  </si>
  <si>
    <t>mac &amp; cheese, ice cream, banana</t>
  </si>
  <si>
    <t>pepperoni pizza, 2 pc</t>
  </si>
  <si>
    <t>Ahi tuna sandwich</t>
  </si>
  <si>
    <t>5 rolls, honey butter</t>
  </si>
  <si>
    <t>donut, 2 choc. Chip cookies, fruit salad</t>
  </si>
  <si>
    <t>2 choc. Chip cookies, fruit salad</t>
  </si>
  <si>
    <t>mashed potatoes</t>
  </si>
  <si>
    <t>elliptical start 925 stop 952 - 27 minutes</t>
  </si>
  <si>
    <t>Game night at Tolmans</t>
  </si>
  <si>
    <t>Walk start 619 stop 635 - 16 minutes</t>
  </si>
  <si>
    <t>BG 1st peak, 30 pts above BL, at 30 min. after starting supper</t>
  </si>
  <si>
    <t>BG 2nd peak, 36 pts above BL, at 180 min. after starting supper</t>
  </si>
  <si>
    <t>BG dropped 44 pts, at 27 min. after starting ellipital</t>
  </si>
  <si>
    <t>BG rose 10 pts at 15 min. after stopping ellipital</t>
  </si>
  <si>
    <t>1.5 pc homemade bread</t>
  </si>
  <si>
    <t>F/PreM Glucose</t>
  </si>
  <si>
    <t>Daytime Glucose</t>
  </si>
  <si>
    <t>24-Hour Glucose</t>
  </si>
  <si>
    <t>Time in  Target Range</t>
  </si>
  <si>
    <t>Glucose High</t>
  </si>
  <si>
    <t>elliptical start 1035 stop 1057 - 22 minutes</t>
  </si>
  <si>
    <t>BG dropped 15 pts at 22 min. after starting elliptical</t>
  </si>
  <si>
    <t>Elliptical 129 min. (2.2 hrs) Walk 0.25 min. ( hr.) Run  min. ( hr)-- Total Exercise =  2.5 hrs</t>
  </si>
  <si>
    <t>BG dropped 17 pts from peak, at 16 min. after starting elliptical</t>
  </si>
  <si>
    <r>
      <t xml:space="preserve">Time in Target Range = </t>
    </r>
    <r>
      <rPr>
        <b/>
        <sz val="14"/>
        <color rgb="FF00B050"/>
        <rFont val="Arial"/>
        <family val="2"/>
      </rPr>
      <t xml:space="preserve"> 93%</t>
    </r>
  </si>
  <si>
    <r>
      <t>Total Steps =</t>
    </r>
    <r>
      <rPr>
        <b/>
        <sz val="14"/>
        <color rgb="FFFF0000"/>
        <rFont val="Arial"/>
        <family val="2"/>
      </rPr>
      <t xml:space="preserve"> 17,905</t>
    </r>
  </si>
  <si>
    <t>Exercise Hours</t>
  </si>
  <si>
    <t>Action</t>
  </si>
  <si>
    <t>Physiologic Effect</t>
  </si>
  <si>
    <t>Blood Glucose Effect</t>
  </si>
  <si>
    <t>sugar intake</t>
  </si>
  <si>
    <t>starch intake</t>
  </si>
  <si>
    <t>weight loss</t>
  </si>
  <si>
    <t>decreased insulin resistance Increased glycogen stores in muscle and liver</t>
  </si>
  <si>
    <t xml:space="preserve">absorbed into blood in duodenum &amp; jejunum </t>
  </si>
  <si>
    <t>broken into sugars in duodenum by amlase, absorbed in jejunum &amp;ileum</t>
  </si>
  <si>
    <t>aerobic exercise, moderate intensity</t>
  </si>
  <si>
    <t>aerobic exercise, high intensity (e.g., fast running)</t>
  </si>
  <si>
    <t>stimulates more adrenal release of catecholamines &amp; cortisol; increases glycogen breakdown to glucose in liver &amp; skeletal muscles</t>
  </si>
  <si>
    <t>less postprandial glucose rise; lower fasting glucose level</t>
  </si>
  <si>
    <t>Ran 3.25 mi in 35:30 @ 11:00 pace; start 11:21 stop 11:56</t>
  </si>
  <si>
    <t>start</t>
  </si>
  <si>
    <t>1.25 mile</t>
  </si>
  <si>
    <t>2.6 mile</t>
  </si>
  <si>
    <t>9 min. post run</t>
  </si>
  <si>
    <t>Pre-DM Influence</t>
  </si>
  <si>
    <r>
      <rPr>
        <b/>
        <sz val="11"/>
        <color theme="1"/>
        <rFont val="Calibri"/>
        <family val="2"/>
        <scheme val="minor"/>
      </rPr>
      <t>Digestible carb intake down 25%</t>
    </r>
    <r>
      <rPr>
        <sz val="11"/>
        <color theme="1"/>
        <rFont val="Calibri"/>
        <family val="2"/>
        <scheme val="minor"/>
      </rPr>
      <t xml:space="preserve"> since 6/27/25</t>
    </r>
  </si>
  <si>
    <t>Event</t>
  </si>
  <si>
    <t>Time of Glucose Peaks</t>
  </si>
  <si>
    <r>
      <t xml:space="preserve">Supper:  1/2 fried trout, small green salad, </t>
    </r>
    <r>
      <rPr>
        <b/>
        <sz val="11"/>
        <color rgb="FFFF0000"/>
        <rFont val="Calibri"/>
        <family val="2"/>
        <scheme val="minor"/>
      </rPr>
      <t>1.5 slices homemade bread</t>
    </r>
    <r>
      <rPr>
        <sz val="11"/>
        <color theme="1"/>
        <rFont val="Calibri"/>
        <family val="2"/>
        <scheme val="minor"/>
      </rPr>
      <t>, Coke Zero</t>
    </r>
  </si>
  <si>
    <t>pioglitazone 45 mg/d</t>
  </si>
  <si>
    <r>
      <t xml:space="preserve">Glucose Metabolism Influences &amp; Effects in </t>
    </r>
    <r>
      <rPr>
        <b/>
        <sz val="13"/>
        <color rgb="FFFF0000"/>
        <rFont val="Arial"/>
        <family val="2"/>
      </rPr>
      <t>Pre-Diabetes</t>
    </r>
    <r>
      <rPr>
        <b/>
        <sz val="13"/>
        <color theme="1"/>
        <rFont val="Arial"/>
        <family val="2"/>
      </rPr>
      <t xml:space="preserve"> -- Michael Crouch, MD</t>
    </r>
  </si>
  <si>
    <r>
      <rPr>
        <b/>
        <sz val="11"/>
        <color rgb="FFFF0000"/>
        <rFont val="Calibri"/>
        <family val="2"/>
        <scheme val="minor"/>
      </rPr>
      <t>Digestible carb intake down 25%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since 6/27/25; </t>
    </r>
    <r>
      <rPr>
        <b/>
        <sz val="11"/>
        <color rgb="FFFF0000"/>
        <rFont val="Calibri"/>
        <family val="2"/>
        <scheme val="minor"/>
      </rPr>
      <t xml:space="preserve">164 g/d in August </t>
    </r>
  </si>
  <si>
    <r>
      <rPr>
        <b/>
        <sz val="11"/>
        <color theme="1"/>
        <rFont val="Calibri"/>
        <family val="2"/>
        <scheme val="minor"/>
      </rPr>
      <t xml:space="preserve">less postprandial glucose rise; </t>
    </r>
    <r>
      <rPr>
        <b/>
        <sz val="11"/>
        <color rgb="FFFF0000"/>
        <rFont val="Calibri"/>
        <family val="2"/>
        <scheme val="minor"/>
      </rPr>
      <t>decreases elevated glucose level in 15-20 minutes, sometimes dramatically</t>
    </r>
    <r>
      <rPr>
        <b/>
        <sz val="11"/>
        <color theme="1"/>
        <rFont val="Calibri"/>
        <family val="2"/>
        <scheme val="minor"/>
      </rPr>
      <t xml:space="preserve">;  </t>
    </r>
    <r>
      <rPr>
        <sz val="11"/>
        <color theme="1"/>
        <rFont val="Calibri"/>
        <family val="2"/>
        <scheme val="minor"/>
      </rPr>
      <t>little effect between meals if glucose not elevated</t>
    </r>
  </si>
  <si>
    <t>Started taking a probiotic in mid-August; no effect I can tell so far</t>
  </si>
  <si>
    <r>
      <rPr>
        <b/>
        <sz val="11"/>
        <color theme="1"/>
        <rFont val="Calibri"/>
        <family val="2"/>
        <scheme val="minor"/>
      </rPr>
      <t xml:space="preserve">Decreased 5K runs from 3/wk to an average of 1 every 5 days </t>
    </r>
    <r>
      <rPr>
        <sz val="11"/>
        <color theme="1"/>
        <rFont val="Calibri"/>
        <family val="2"/>
        <scheme val="minor"/>
      </rPr>
      <t>in August, while increasing elliptical &amp; walking greatly</t>
    </r>
  </si>
  <si>
    <r>
      <rPr>
        <b/>
        <sz val="11"/>
        <color rgb="FFFF0000"/>
        <rFont val="Calibri"/>
        <family val="2"/>
        <scheme val="minor"/>
      </rPr>
      <t xml:space="preserve">Weight down 160 to 150 </t>
    </r>
    <r>
      <rPr>
        <b/>
        <sz val="11"/>
        <color theme="1"/>
        <rFont val="Calibri"/>
        <family val="2"/>
        <scheme val="minor"/>
      </rPr>
      <t>(same as marathon running days in late 30's</t>
    </r>
  </si>
  <si>
    <r>
      <t xml:space="preserve">Averaged </t>
    </r>
    <r>
      <rPr>
        <b/>
        <sz val="11"/>
        <color rgb="FFFF0000"/>
        <rFont val="Calibri"/>
        <family val="2"/>
        <scheme val="minor"/>
      </rPr>
      <t>2.3 hrs/day aerobic exercise</t>
    </r>
    <r>
      <rPr>
        <b/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Calibri"/>
        <family val="2"/>
        <scheme val="minor"/>
      </rPr>
      <t xml:space="preserve">walk, run, elliptical) &amp; </t>
    </r>
    <r>
      <rPr>
        <b/>
        <sz val="11"/>
        <color rgb="FFFF0000"/>
        <rFont val="Calibri"/>
        <family val="2"/>
        <scheme val="minor"/>
      </rPr>
      <t>15,377 steps/day</t>
    </r>
    <r>
      <rPr>
        <sz val="11"/>
        <color theme="1"/>
        <rFont val="Calibri"/>
        <family val="2"/>
        <scheme val="minor"/>
      </rPr>
      <t xml:space="preserve"> in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August 2025</t>
    </r>
  </si>
  <si>
    <t>improves insulin sensitivity in the long run; some adrenal catecholamine &amp; cortisol release, which increases glycogen breakdown to glucose in liver &amp; muscles</t>
  </si>
  <si>
    <t>metformin</t>
  </si>
  <si>
    <t>might improve glucose metabolism &amp; insulin sensitivity by altering gut microbiota, increasing short-chain fatty acids, &amp; reducing  inflammation &amp; endotoxins</t>
  </si>
  <si>
    <r>
      <t xml:space="preserve">delayed postprandial rise--                                         </t>
    </r>
    <r>
      <rPr>
        <b/>
        <sz val="11"/>
        <color rgb="FFFF0000"/>
        <rFont val="Calibri"/>
        <family val="2"/>
        <scheme val="minor"/>
      </rPr>
      <t>2-4 hours after starting meal</t>
    </r>
  </si>
  <si>
    <r>
      <t xml:space="preserve">quick postprandial glucose rise--                               </t>
    </r>
    <r>
      <rPr>
        <b/>
        <sz val="11"/>
        <color theme="1"/>
        <rFont val="Calibri"/>
        <family val="2"/>
        <scheme val="minor"/>
      </rPr>
      <t>30-60 minutes after starting meal</t>
    </r>
  </si>
  <si>
    <r>
      <rPr>
        <b/>
        <sz val="11"/>
        <color rgb="FFFF0000"/>
        <rFont val="Calibri"/>
        <family val="2"/>
        <scheme val="minor"/>
      </rPr>
      <t>sharp rise in glucose level during last half mile of fast 5k run</t>
    </r>
    <r>
      <rPr>
        <sz val="11"/>
        <color theme="1"/>
        <rFont val="Calibri"/>
        <family val="2"/>
        <scheme val="minor"/>
      </rPr>
      <t xml:space="preserve"> (e.g., glucose rose from </t>
    </r>
    <r>
      <rPr>
        <b/>
        <sz val="11"/>
        <color theme="1"/>
        <rFont val="Calibri"/>
        <family val="2"/>
        <scheme val="minor"/>
      </rPr>
      <t xml:space="preserve">110 baseline to 120 at 2.6 miles, &amp; </t>
    </r>
    <r>
      <rPr>
        <b/>
        <sz val="11"/>
        <color rgb="FFFF0000"/>
        <rFont val="Calibri"/>
        <family val="2"/>
        <scheme val="minor"/>
      </rPr>
      <t>150 at 9 min. after finishing run;</t>
    </r>
    <r>
      <rPr>
        <b/>
        <sz val="11"/>
        <color theme="1"/>
        <rFont val="Calibri"/>
        <family val="2"/>
        <scheme val="minor"/>
      </rPr>
      <t xml:space="preserve"> after continuing cool-down walk X 15 min. glucose was 121, then 107 after 15 more min. cool-down walk</t>
    </r>
  </si>
  <si>
    <r>
      <t xml:space="preserve">Took </t>
    </r>
    <r>
      <rPr>
        <b/>
        <sz val="11"/>
        <color theme="1"/>
        <rFont val="Calibri"/>
        <family val="2"/>
        <scheme val="minor"/>
      </rPr>
      <t xml:space="preserve">pioglitazone q.a.m. every day since June 27. Compared to June 12-26, </t>
    </r>
    <r>
      <rPr>
        <b/>
        <sz val="11"/>
        <color rgb="FFFF0000"/>
        <rFont val="Calibri"/>
        <family val="2"/>
        <scheme val="minor"/>
      </rPr>
      <t>lower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average fasting/pre-meal glucose (108 to 101) &amp; 24-hr avg glucose (120 to 112).</t>
    </r>
  </si>
  <si>
    <r>
      <t xml:space="preserve">increases </t>
    </r>
    <r>
      <rPr>
        <b/>
        <sz val="11"/>
        <color theme="1"/>
        <rFont val="Calibri"/>
        <family val="2"/>
        <scheme val="minor"/>
      </rPr>
      <t>insulin sensitivity</t>
    </r>
    <r>
      <rPr>
        <sz val="11"/>
        <color theme="1"/>
        <rFont val="Calibri"/>
        <family val="2"/>
        <scheme val="minor"/>
      </rPr>
      <t xml:space="preserve"> in muscle, fat &amp; liver, </t>
    </r>
    <r>
      <rPr>
        <b/>
        <sz val="11"/>
        <color theme="1"/>
        <rFont val="Calibri"/>
        <family val="2"/>
        <scheme val="minor"/>
      </rPr>
      <t>enhances glucose uptake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 xml:space="preserve">reduces hepatic glucose production; </t>
    </r>
    <r>
      <rPr>
        <b/>
        <sz val="11"/>
        <color rgb="FFFF0000"/>
        <rFont val="Calibri"/>
        <family val="2"/>
        <scheme val="minor"/>
      </rPr>
      <t>protects beta cells from apoptosis, increases beta cell mass &amp; insulin secretion</t>
    </r>
  </si>
  <si>
    <r>
      <t xml:space="preserve">decreases liver glucose production, increases insulin sensitivity, &amp; </t>
    </r>
    <r>
      <rPr>
        <b/>
        <sz val="11"/>
        <color rgb="FFFF0000"/>
        <rFont val="Calibri"/>
        <family val="2"/>
        <scheme val="minor"/>
      </rPr>
      <t>reduces glucose absorption from intestines; increases GLP-1 secretion</t>
    </r>
  </si>
  <si>
    <t>GLP-1 receptor agonist</t>
  </si>
  <si>
    <r>
      <t xml:space="preserve">Resent the very high cost of </t>
    </r>
    <r>
      <rPr>
        <b/>
        <sz val="11"/>
        <color rgb="FFFF0000"/>
        <rFont val="Calibri"/>
        <family val="2"/>
        <scheme val="minor"/>
      </rPr>
      <t>GLP-1 RA's. Prefer to avoid them.</t>
    </r>
  </si>
  <si>
    <r>
      <rPr>
        <sz val="11"/>
        <color rgb="FFFF0000"/>
        <rFont val="Calibri"/>
        <family val="2"/>
        <scheme val="minor"/>
      </rPr>
      <t xml:space="preserve">May want to switch to </t>
    </r>
    <r>
      <rPr>
        <b/>
        <sz val="11"/>
        <color rgb="FFFF0000"/>
        <rFont val="Calibri"/>
        <family val="2"/>
        <scheme val="minor"/>
      </rPr>
      <t>metformin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eventually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to compare efficacy.</t>
    </r>
  </si>
  <si>
    <t>Enhances insulin secretion, suppresses glucagon release, slows gastric emptying</t>
  </si>
  <si>
    <r>
      <t xml:space="preserve">Lunch:  </t>
    </r>
    <r>
      <rPr>
        <b/>
        <sz val="11"/>
        <color rgb="FFFF0000"/>
        <rFont val="Calibri"/>
        <family val="2"/>
        <scheme val="minor"/>
      </rPr>
      <t>thick slice homemade bread</t>
    </r>
    <r>
      <rPr>
        <sz val="11"/>
        <color theme="1"/>
        <rFont val="Calibri"/>
        <family val="2"/>
        <scheme val="minor"/>
      </rPr>
      <t xml:space="preserve">, 2 tbsp Nuttzo butter, </t>
    </r>
    <r>
      <rPr>
        <b/>
        <sz val="11"/>
        <color rgb="FFFF0000"/>
        <rFont val="Calibri"/>
        <family val="2"/>
        <scheme val="minor"/>
      </rPr>
      <t>6 crackers,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8 oz 2% milk</t>
    </r>
  </si>
  <si>
    <t>Elliptical start 3:58 stop 4:23 -- 25 minutes</t>
  </si>
  <si>
    <t>BG dropped 12 pts at 9 min. after starting elliprical</t>
  </si>
  <si>
    <t>BG dropped 28 pts at 24 min. after starting elliptical</t>
  </si>
  <si>
    <t>Driving to Fitness Connection</t>
  </si>
  <si>
    <t>elliptical start 848 stop 908</t>
  </si>
  <si>
    <t>elliptical start 848 stop 908  -- 20 minutes</t>
  </si>
  <si>
    <t>elliptical restart 950  stop 1010 -- 20 minutes</t>
  </si>
  <si>
    <t>elliptical start 745 stop 810 -- 25 minutes</t>
  </si>
  <si>
    <r>
      <t xml:space="preserve">Supper:  Hamburger 4 oz, </t>
    </r>
    <r>
      <rPr>
        <b/>
        <sz val="11"/>
        <color rgb="FFFF0000"/>
        <rFont val="Calibri"/>
        <family val="2"/>
        <scheme val="minor"/>
      </rPr>
      <t>1 slice homemade bread</t>
    </r>
    <r>
      <rPr>
        <sz val="11"/>
        <color theme="1"/>
        <rFont val="Calibri"/>
        <family val="2"/>
        <scheme val="minor"/>
      </rPr>
      <t xml:space="preserve">, lettuce, </t>
    </r>
    <r>
      <rPr>
        <b/>
        <sz val="11"/>
        <color rgb="FFFF0000"/>
        <rFont val="Calibri"/>
        <family val="2"/>
        <scheme val="minor"/>
      </rPr>
      <t>guacamole,</t>
    </r>
    <r>
      <rPr>
        <sz val="11"/>
        <color theme="1"/>
        <rFont val="Calibri"/>
        <family val="2"/>
        <scheme val="minor"/>
      </rPr>
      <t xml:space="preserve"> onion, </t>
    </r>
    <r>
      <rPr>
        <b/>
        <sz val="11"/>
        <color rgb="FFFF0000"/>
        <rFont val="Calibri"/>
        <family val="2"/>
        <scheme val="minor"/>
      </rPr>
      <t>potatao chips, 4 oz fruit salad, 1 chocolate chip cookie</t>
    </r>
    <r>
      <rPr>
        <sz val="11"/>
        <color theme="1"/>
        <rFont val="Calibri"/>
        <family val="2"/>
        <scheme val="minor"/>
      </rPr>
      <t>, Coke Zero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</si>
  <si>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32 pts above BL, at 50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</si>
  <si>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24 pts above BL, at 215 min. after starting lunch</t>
    </r>
  </si>
  <si>
    <t>BG 1st peak, 44 pts above BL, at 80 min. after starting supper</t>
  </si>
  <si>
    <t>BG 2nd peak, 43 pts above BL, at 170 min. after starting supper</t>
  </si>
  <si>
    <t>BG 3rd peak, 36 pts above BL, at 230 min. after starting supper</t>
  </si>
  <si>
    <t>BG dropped 29 pts from declining peak, at 25 min. after starting elliptical</t>
  </si>
  <si>
    <t>BG dropped 27 pts from peak, 17 min. after starting elliptical</t>
  </si>
  <si>
    <t>BG dropped 34 pts from peak, 19 min. after starting elliptical</t>
  </si>
  <si>
    <t>BG rose 15 pts, at 27 min. after stopping elliptical</t>
  </si>
  <si>
    <t>elliptical start 525 stop 552 -- 27 minutes</t>
  </si>
  <si>
    <t>Machine workout -- 25 minutes</t>
  </si>
  <si>
    <t>Machine workout  -- 25 minutes</t>
  </si>
  <si>
    <t>elliptical start 1110 stop 1137 -- 27 minutes</t>
  </si>
  <si>
    <t>Elliptical 144 min. (2.5 hrs) Walk  min. (0 hr.) Run 0 min. ( hr) Machine -- 25 min (0.5 hr)-- Total Exercise = 3.0 hrs</t>
  </si>
  <si>
    <t>BG dropped 7 pts from prior level, at 27 min. after starting elliptical</t>
  </si>
  <si>
    <r>
      <t>Total Steps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12,268</t>
    </r>
  </si>
  <si>
    <r>
      <t xml:space="preserve">Time in Target Range = </t>
    </r>
    <r>
      <rPr>
        <b/>
        <sz val="14"/>
        <color rgb="FF00B050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98%</t>
    </r>
  </si>
  <si>
    <t xml:space="preserve">Highest Glucose </t>
  </si>
  <si>
    <t>barbershop rehearsal singing</t>
  </si>
  <si>
    <t>driving home through freeway traffic jam</t>
  </si>
  <si>
    <t>walked 625 to 640</t>
  </si>
  <si>
    <t>Lunch:  Jason's Deli--broccoli cheese soup cup, 1/2 tuna salad sandwich on WW toast, Coke Zero</t>
  </si>
  <si>
    <t>walk start 502 stop 522 -- 20 minutes</t>
  </si>
  <si>
    <t>BG dropped 13 pts at 33 min. after starting walk</t>
  </si>
  <si>
    <t>walked 625 to 640 - 15 minutes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</si>
  <si>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at 46 pts above BL, at 35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</si>
  <si>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 xml:space="preserve"> at 50 pts above BL, at 170 min. after starting supper</t>
    </r>
  </si>
  <si>
    <r>
      <t>Supper: Burger Palace--</t>
    </r>
    <r>
      <rPr>
        <b/>
        <sz val="11"/>
        <color rgb="FFFF0000"/>
        <rFont val="Calibri"/>
        <family val="2"/>
        <scheme val="minor"/>
      </rPr>
      <t>grilled chicken breast sandwich with cheese on white bun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large chocolate milkshake</t>
    </r>
    <r>
      <rPr>
        <sz val="11"/>
        <color theme="1"/>
        <rFont val="Calibri"/>
        <family val="2"/>
        <scheme val="minor"/>
      </rPr>
      <t>, Coke Zero</t>
    </r>
  </si>
  <si>
    <r>
      <t>Total Steps =</t>
    </r>
    <r>
      <rPr>
        <b/>
        <sz val="14"/>
        <color rgb="FFFF0000"/>
        <rFont val="Arial"/>
        <family val="2"/>
      </rPr>
      <t xml:space="preserve"> 17,404</t>
    </r>
  </si>
  <si>
    <t>Elliptical  0 min. (0 hrs) Walk 35 min. (1.25 hr.) Run 90 min. (1.5 hr) Machine -- 0 min (0 hr)-- Total Exercise = 2.75 hrs</t>
  </si>
  <si>
    <t>Ran 7 miles slow 13:00 min/mi to test glucose effect</t>
  </si>
  <si>
    <r>
      <t xml:space="preserve">pepperoni pizza,  pinkeye, </t>
    </r>
    <r>
      <rPr>
        <b/>
        <sz val="11"/>
        <color theme="1"/>
        <rFont val="Calibri"/>
        <family val="2"/>
        <scheme val="minor"/>
      </rPr>
      <t>harmonic convention</t>
    </r>
  </si>
  <si>
    <r>
      <t xml:space="preserve">tortilla soup, 2 scoops ice cream, </t>
    </r>
    <r>
      <rPr>
        <b/>
        <sz val="11"/>
        <color theme="1"/>
        <rFont val="Calibri"/>
        <family val="2"/>
        <scheme val="minor"/>
      </rPr>
      <t>harmonica convention</t>
    </r>
  </si>
  <si>
    <t>harmonica convention</t>
  </si>
  <si>
    <r>
      <t xml:space="preserve">sweet potato fries, ice cream, </t>
    </r>
    <r>
      <rPr>
        <b/>
        <sz val="11"/>
        <color theme="1"/>
        <rFont val="Calibri"/>
        <family val="2"/>
        <scheme val="minor"/>
      </rPr>
      <t>harmonica convention</t>
    </r>
  </si>
  <si>
    <r>
      <t xml:space="preserve">Lunch:  </t>
    </r>
    <r>
      <rPr>
        <b/>
        <sz val="11"/>
        <color theme="1"/>
        <rFont val="Calibri"/>
        <family val="2"/>
        <scheme val="minor"/>
      </rPr>
      <t>1 thick slice homemade bread,</t>
    </r>
    <r>
      <rPr>
        <sz val="11"/>
        <color theme="1"/>
        <rFont val="Calibri"/>
        <family val="2"/>
        <scheme val="minor"/>
      </rPr>
      <t xml:space="preserve"> 2 tbsp Nutzo butter, 8 crackers, Coke Zero</t>
    </r>
  </si>
  <si>
    <t>elliptical start 913 stop 953 -- 40 minutes</t>
  </si>
  <si>
    <t>elliptical start 1040 stop 1107 -- 27 minutes</t>
  </si>
  <si>
    <r>
      <t xml:space="preserve">Supper:  trout, </t>
    </r>
    <r>
      <rPr>
        <b/>
        <sz val="11"/>
        <color rgb="FFFF0000"/>
        <rFont val="Calibri"/>
        <family val="2"/>
        <scheme val="minor"/>
      </rPr>
      <t>1 thick slice homemade bread</t>
    </r>
    <r>
      <rPr>
        <sz val="11"/>
        <color theme="1"/>
        <rFont val="Calibri"/>
        <family val="2"/>
        <scheme val="minor"/>
      </rPr>
      <t xml:space="preserve">, small green salad w vinagrette dressing, </t>
    </r>
    <r>
      <rPr>
        <b/>
        <sz val="11"/>
        <color rgb="FFFF0000"/>
        <rFont val="Calibri"/>
        <family val="2"/>
        <scheme val="minor"/>
      </rPr>
      <t>Hershey almond bar</t>
    </r>
    <r>
      <rPr>
        <sz val="11"/>
        <color theme="1"/>
        <rFont val="Calibri"/>
        <family val="2"/>
        <scheme val="minor"/>
      </rPr>
      <t>, Coke Zero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</si>
  <si>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26 pts above BL, at 148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</si>
  <si>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60 pts above BL, at 35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</si>
  <si>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37 pts. Above BL, at 235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</si>
  <si>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4th peak</t>
    </r>
    <r>
      <rPr>
        <sz val="11"/>
        <color theme="1"/>
        <rFont val="Calibri"/>
        <family val="2"/>
        <scheme val="minor"/>
      </rPr>
      <t>, 31 pts above BL, at 310 min. after starting supper</t>
    </r>
  </si>
  <si>
    <t>BG dropped 34 pts at 27 minutes after starting elliptical</t>
  </si>
  <si>
    <t>BG dropped only 13 pts, at 24 minutes after starting elliptical</t>
  </si>
  <si>
    <r>
      <t>Total Steps =</t>
    </r>
    <r>
      <rPr>
        <b/>
        <sz val="14"/>
        <color rgb="FFFF0000"/>
        <rFont val="Arial"/>
        <family val="2"/>
      </rPr>
      <t xml:space="preserve"> 18,955</t>
    </r>
  </si>
  <si>
    <t>Elliptical  67 min. (0 hrs) Walk  min. ( hr.) Run  min. ( hr) Machine -- 0 min (0 hr)-- Total Exercise = 1 hr</t>
  </si>
  <si>
    <t>Playing bridge with Cassey</t>
  </si>
  <si>
    <t>Watching Astros game</t>
  </si>
  <si>
    <t>Writing a song</t>
  </si>
  <si>
    <t>Up at 11:15</t>
  </si>
  <si>
    <r>
      <t xml:space="preserve">Time in Target Range = </t>
    </r>
    <r>
      <rPr>
        <b/>
        <sz val="14"/>
        <color rgb="FF00B050"/>
        <rFont val="Arial"/>
        <family val="2"/>
      </rPr>
      <t xml:space="preserve"> 96%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</si>
  <si>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41 pts above BL, at 30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</si>
  <si>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36 pts above BL, at 210 min. after starting lunch</t>
    </r>
  </si>
  <si>
    <t>Coke Zero, 12 oz glucose effect test</t>
  </si>
  <si>
    <t>Coke Zero, 12 oz.</t>
  </si>
  <si>
    <t>Up at 11:30</t>
  </si>
  <si>
    <t>Lunch:  1 slice homemade bread, 2 tbsp Nuttzo butter, 6 crackers, 8 oz 2% milk</t>
  </si>
  <si>
    <t>elliptical start 624 stop 654 -- 30 minutes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</si>
  <si>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43 pts above BL, at 105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</si>
  <si>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36 pts above BL, at 30 min. after starting supper</t>
    </r>
  </si>
  <si>
    <t>elliptical start 710 stop 740 -- 30 minutes</t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</si>
  <si>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36 pts above BL, at 150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</si>
  <si>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4th peak</t>
    </r>
    <r>
      <rPr>
        <sz val="11"/>
        <color theme="1"/>
        <rFont val="Calibri"/>
        <family val="2"/>
        <scheme val="minor"/>
      </rPr>
      <t>, 36 pts above BL, at 195 min. after starting supper</t>
    </r>
  </si>
  <si>
    <t>BG dropped 28 pts from peak, at 26 min. after starting elliptical</t>
  </si>
  <si>
    <t>BG dropped 14 pts from peak, at 25 min. after starting elliptical</t>
  </si>
  <si>
    <r>
      <t xml:space="preserve">Supper:  8 oz hot &amp; sour soup, </t>
    </r>
    <r>
      <rPr>
        <b/>
        <sz val="11"/>
        <color rgb="FFFF0000"/>
        <rFont val="Calibri"/>
        <family val="2"/>
        <scheme val="minor"/>
      </rPr>
      <t xml:space="preserve">2 cheese puffs, </t>
    </r>
    <r>
      <rPr>
        <sz val="11"/>
        <color theme="1"/>
        <rFont val="Calibri"/>
        <family val="2"/>
        <scheme val="minor"/>
      </rPr>
      <t xml:space="preserve">2 oz Kung Pao chicken, </t>
    </r>
    <r>
      <rPr>
        <b/>
        <sz val="11"/>
        <color rgb="FFFF0000"/>
        <rFont val="Calibri"/>
        <family val="2"/>
        <scheme val="minor"/>
      </rPr>
      <t>1 oz rice, 6 oz fruit salad, 1 chocolate chip cookie</t>
    </r>
    <r>
      <rPr>
        <sz val="11"/>
        <color theme="1"/>
        <rFont val="Calibri"/>
        <family val="2"/>
        <scheme val="minor"/>
      </rPr>
      <t xml:space="preserve">, Coke Zero </t>
    </r>
  </si>
  <si>
    <t>August</t>
  </si>
  <si>
    <t>BG 1st peak, 26 pts above BL, at 55 min. after starting lunch</t>
  </si>
  <si>
    <t>BG 2nd peak, 28 pts above BL, at 205 min. after starting lunch</t>
  </si>
  <si>
    <r>
      <t xml:space="preserve">Appealing features make GLP-1 worth trying, </t>
    </r>
    <r>
      <rPr>
        <b/>
        <u/>
        <sz val="11"/>
        <color rgb="FFFF0000"/>
        <rFont val="Calibri"/>
        <family val="2"/>
        <scheme val="minor"/>
      </rPr>
      <t>only if neither pioglitazone or metformin is effective</t>
    </r>
    <r>
      <rPr>
        <b/>
        <sz val="11"/>
        <color rgb="FFFF0000"/>
        <rFont val="Calibri"/>
        <family val="2"/>
        <scheme val="minor"/>
      </rPr>
      <t>.</t>
    </r>
  </si>
  <si>
    <r>
      <t xml:space="preserve"> </t>
    </r>
    <r>
      <rPr>
        <b/>
        <sz val="11"/>
        <color rgb="FFFF0000"/>
        <rFont val="Calibri"/>
        <family val="2"/>
        <scheme val="minor"/>
      </rPr>
      <t>I've been somewhat disappointed so far</t>
    </r>
    <r>
      <rPr>
        <sz val="11"/>
        <color rgb="FFFF0000"/>
        <rFont val="Calibri"/>
        <family val="2"/>
        <scheme val="minor"/>
      </rPr>
      <t xml:space="preserve">. </t>
    </r>
    <r>
      <rPr>
        <b/>
        <sz val="11"/>
        <color rgb="FFFF0000"/>
        <rFont val="Calibri"/>
        <family val="2"/>
        <scheme val="minor"/>
      </rPr>
      <t>On days my carb intake is higher and/or my post-meal exercise is lower, my postprandial surge and pre-meal glucose levels are about the same as in June, before starting pioglitazone. However, I'm willing to be patient with it for another 3-6 mos. This week was better.</t>
    </r>
  </si>
  <si>
    <t xml:space="preserve">Michael Crouch Glucose Monitor Log - August-September 2025 </t>
  </si>
  <si>
    <t>Daytime  Average</t>
  </si>
  <si>
    <t xml:space="preserve">24-Hour Glucose </t>
  </si>
  <si>
    <t>Fast/Prep Glucose</t>
  </si>
  <si>
    <t>18 oz cherry juice (46 g glucose, 31 g fructose)--drank in 2 minutes</t>
  </si>
  <si>
    <t>Elliptical  60 min. (1 hrs) Walk  min. ( hr.) Run 0 min. (0 hr) Machine -- 0 min (0 hr)-- Total Exercise =  1 hr</t>
  </si>
  <si>
    <t>3.25 Mi. Fast</t>
  </si>
  <si>
    <t>7 Mi. Slow</t>
  </si>
  <si>
    <t>Minute</t>
  </si>
  <si>
    <t>Start 11:11 Stop 12:41</t>
  </si>
  <si>
    <t>11:11-12:41</t>
  </si>
  <si>
    <t>11:21-11:56</t>
  </si>
  <si>
    <t>Fast-Slow Run Glucose Comparison</t>
  </si>
  <si>
    <t>Cherry Juice Tolerance Test</t>
  </si>
  <si>
    <r>
      <rPr>
        <b/>
        <sz val="11"/>
        <color theme="1"/>
        <rFont val="Calibri"/>
        <family val="2"/>
        <scheme val="minor"/>
      </rPr>
      <t>Breakfast:</t>
    </r>
    <r>
      <rPr>
        <b/>
        <sz val="11"/>
        <color rgb="FFFF0000"/>
        <rFont val="Calibri"/>
        <family val="2"/>
        <scheme val="minor"/>
      </rPr>
      <t xml:space="preserve"> cherry juice, 8 oz</t>
    </r>
  </si>
  <si>
    <r>
      <t xml:space="preserve">BG </t>
    </r>
    <r>
      <rPr>
        <b/>
        <sz val="11"/>
        <color theme="1"/>
        <rFont val="Calibri"/>
        <family val="2"/>
        <scheme val="minor"/>
      </rPr>
      <t>peak,72</t>
    </r>
    <r>
      <rPr>
        <sz val="11"/>
        <color theme="1"/>
        <rFont val="Calibri"/>
        <family val="2"/>
        <scheme val="minor"/>
      </rPr>
      <t xml:space="preserve"> pts above BL, at 55 minutes</t>
    </r>
  </si>
  <si>
    <r>
      <t xml:space="preserve">Lunch: Spring Creek BBQ--4 St Louis ribs w </t>
    </r>
    <r>
      <rPr>
        <b/>
        <sz val="11"/>
        <color rgb="FFFF0000"/>
        <rFont val="Calibri"/>
        <family val="2"/>
        <scheme val="minor"/>
      </rPr>
      <t>BB sauce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1/2 baked potato</t>
    </r>
    <r>
      <rPr>
        <sz val="11"/>
        <color theme="1"/>
        <rFont val="Calibri"/>
        <family val="2"/>
        <scheme val="minor"/>
      </rPr>
      <t>, 2 oz green beans,</t>
    </r>
    <r>
      <rPr>
        <sz val="11"/>
        <color rgb="FFFF0000"/>
        <rFont val="Calibri"/>
        <family val="2"/>
        <scheme val="minor"/>
      </rPr>
      <t xml:space="preserve"> 3 white rolls</t>
    </r>
    <r>
      <rPr>
        <sz val="11"/>
        <color theme="1"/>
        <rFont val="Calibri"/>
        <family val="2"/>
        <scheme val="minor"/>
      </rPr>
      <t>, Diet Coke</t>
    </r>
  </si>
  <si>
    <t>BG 1st peak, 23 pts above BL at 25 min. after starting lunch</t>
  </si>
  <si>
    <t>elliptical start 518 stop 540 -- 20 minutes</t>
  </si>
  <si>
    <r>
      <t xml:space="preserve">Supper:  8 oz cauliflower parmesaan soup, </t>
    </r>
    <r>
      <rPr>
        <b/>
        <sz val="11"/>
        <color rgb="FFFF0000"/>
        <rFont val="Calibri"/>
        <family val="2"/>
        <scheme val="minor"/>
      </rPr>
      <t>1 slice homemade bread</t>
    </r>
    <r>
      <rPr>
        <sz val="11"/>
        <color theme="1"/>
        <rFont val="Calibri"/>
        <family val="2"/>
        <scheme val="minor"/>
      </rPr>
      <t xml:space="preserve"> w margarine, Coke Zero, protein shake with </t>
    </r>
    <r>
      <rPr>
        <b/>
        <sz val="11"/>
        <color rgb="FFFF0000"/>
        <rFont val="Calibri"/>
        <family val="2"/>
        <scheme val="minor"/>
      </rPr>
      <t>1 scoop chocolate ice cream</t>
    </r>
  </si>
  <si>
    <t>elliptical start 705 stop 727 -- 20 minutes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</si>
  <si>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 xml:space="preserve"> 22 pts above BL, at 25 min. after starting supper</t>
    </r>
  </si>
  <si>
    <t>BG 2nd peak, 25 pts above BL, at 70 min. after starting supper</t>
  </si>
  <si>
    <t>elliptical start 740 stop 800 -- 20 minutes</t>
  </si>
  <si>
    <t>elliptical start 809 stop 839 -- 30 minutes</t>
  </si>
  <si>
    <t>elliptical start 853 stop 923 - 30 minutes</t>
  </si>
  <si>
    <t>10k run start 1103 stop 1219 -- 76 minutes</t>
  </si>
  <si>
    <t>Driving to Ken Bible's for music</t>
  </si>
  <si>
    <t>Doctor appointment PCP Monica Kalra</t>
  </si>
  <si>
    <t>Playing guitars &amp; harmonica</t>
  </si>
  <si>
    <t>Cooldown Walk 1219-1229 -- 10 minutes</t>
  </si>
  <si>
    <t>Elliptical 120 min. (2 hrs) Walk 10 min. (0.2 hr.) Run 76 min. (1.3 hr, 6.23 mi.) Machine -- 0 min (0 hr)-- Total Exercise =  3.5 hr</t>
  </si>
  <si>
    <t>Start</t>
  </si>
  <si>
    <t>1.5 mi</t>
  </si>
  <si>
    <t>0.2 mi</t>
  </si>
  <si>
    <t>2.7 mi</t>
  </si>
  <si>
    <t>4 mi.</t>
  </si>
  <si>
    <t>5.2 mi.</t>
  </si>
  <si>
    <t>6.23 mi</t>
  </si>
  <si>
    <r>
      <t>Total Steps =</t>
    </r>
    <r>
      <rPr>
        <b/>
        <sz val="14"/>
        <color rgb="FFFF0000"/>
        <rFont val="Arial"/>
        <family val="2"/>
      </rPr>
      <t xml:space="preserve"> 22,344</t>
    </r>
  </si>
  <si>
    <t>Cherry juice simulated glucose tolerance test</t>
  </si>
  <si>
    <t>Hershey almond bar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</si>
  <si>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 xml:space="preserve">, 38 pts above BL, at 265 min. after starting lunch </t>
    </r>
  </si>
  <si>
    <t>BG 3rd peak, 28 pts above BL, at 175 min. after starting supper</t>
  </si>
  <si>
    <t>BG dropped 31 pts. At 17 min. after starting elliptical</t>
  </si>
  <si>
    <t>BG dropped 18 pts from peak, at 15 min. after starting elliptical</t>
  </si>
  <si>
    <t>BG dropped 20 pts from peak, at 30 min. after starting elliptical</t>
  </si>
  <si>
    <t>BG dropped 24 pts from peak, at 30 min. after starting elliptical</t>
  </si>
  <si>
    <t>BG dropped 18 pts at 32 min. after starting run</t>
  </si>
  <si>
    <t>BG dropped 12 pts at 17 min. after starting run</t>
  </si>
  <si>
    <t>BG rose by 16 pts during last 2 miles</t>
  </si>
  <si>
    <t>BG dropped by 13 pts at 16 min. after stopping run and walking for 10 min.</t>
  </si>
  <si>
    <r>
      <t xml:space="preserve">Lunch: 8 oz cauliflower soup, </t>
    </r>
    <r>
      <rPr>
        <b/>
        <sz val="11"/>
        <color rgb="FFFF0000"/>
        <rFont val="Calibri"/>
        <family val="2"/>
        <scheme val="minor"/>
      </rPr>
      <t>10 crackers</t>
    </r>
    <r>
      <rPr>
        <sz val="11"/>
        <color theme="1"/>
        <rFont val="Calibri"/>
        <family val="2"/>
        <scheme val="minor"/>
      </rPr>
      <t>, 8 oz 2% milk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</si>
  <si>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26 pts above BL, at 25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</si>
  <si>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32 pts above BL, at 35 min. after starting lunch</t>
    </r>
  </si>
  <si>
    <t>Gulf Coast Guitar Geek Jam Session</t>
  </si>
  <si>
    <t>Elliptical start 810 stop 923 -- 67 minutes</t>
  </si>
  <si>
    <r>
      <t xml:space="preserve">Dessert: </t>
    </r>
    <r>
      <rPr>
        <b/>
        <sz val="11"/>
        <color rgb="FFFF0000"/>
        <rFont val="Calibri"/>
        <family val="2"/>
        <scheme val="minor"/>
      </rPr>
      <t>1 pc apple pie, 1 scoop ice cream</t>
    </r>
  </si>
  <si>
    <t>BG 3rd peak, 67 pts above BL, at 80 min. after starting dessert</t>
  </si>
  <si>
    <r>
      <t xml:space="preserve">Supper:  Kung Pao chicken </t>
    </r>
    <r>
      <rPr>
        <b/>
        <sz val="11"/>
        <color rgb="FFFF0000"/>
        <rFont val="Calibri"/>
        <family val="2"/>
        <scheme val="minor"/>
      </rPr>
      <t xml:space="preserve">3 oz, small amt rice, 1 slice homemade bread, 1 chocolate chip cookie, 4 oz raspberries, </t>
    </r>
    <r>
      <rPr>
        <sz val="11"/>
        <color theme="1"/>
        <rFont val="Calibri"/>
        <family val="2"/>
        <scheme val="minor"/>
      </rPr>
      <t>Coke Zero</t>
    </r>
  </si>
  <si>
    <t>BG dropped 35 pts at 25 min. after starting elliptical</t>
  </si>
  <si>
    <r>
      <t>BG</t>
    </r>
    <r>
      <rPr>
        <b/>
        <sz val="11"/>
        <color theme="1"/>
        <rFont val="Calibri"/>
        <family val="2"/>
        <scheme val="minor"/>
      </rPr>
      <t xml:space="preserve"> 2nd peak</t>
    </r>
    <r>
      <rPr>
        <sz val="11"/>
        <color theme="1"/>
        <rFont val="Calibri"/>
        <family val="2"/>
        <scheme val="minor"/>
      </rPr>
      <t>, 5 pts above BL, at 130 min. after starting supper</t>
    </r>
  </si>
  <si>
    <t>Elliptical  min. (1 hr) Walk  min. ( hr.) Run  min. ( hr,  mi.) Machine -- 0 min (0 hr)-- Total Exercise = 1 hr</t>
  </si>
  <si>
    <r>
      <t>Total Steps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11,639</t>
    </r>
  </si>
  <si>
    <t>Apple pie a la mode</t>
  </si>
  <si>
    <t>Breakfast: 6 almonds, protein drink with 12 oz water</t>
  </si>
  <si>
    <t>elliptical start 624 stop 710 -- 45 minutes</t>
  </si>
  <si>
    <t>elliptical 533 stop553 -- 20 minutes</t>
  </si>
  <si>
    <r>
      <t xml:space="preserve">Lunch: Golden Corral:  chicken breast, </t>
    </r>
    <r>
      <rPr>
        <b/>
        <sz val="11"/>
        <color rgb="FFFF0000"/>
        <rFont val="Calibri"/>
        <family val="2"/>
        <scheme val="minor"/>
      </rPr>
      <t>2 oz mashed potatoes, 2 oz sweet potatoes</t>
    </r>
    <r>
      <rPr>
        <sz val="11"/>
        <color theme="1"/>
        <rFont val="Calibri"/>
        <family val="2"/>
        <scheme val="minor"/>
      </rPr>
      <t>, 2 oz green beans, 2 oz crowder peas,</t>
    </r>
    <r>
      <rPr>
        <b/>
        <sz val="11"/>
        <color rgb="FFFF0000"/>
        <rFont val="Calibri"/>
        <family val="2"/>
        <scheme val="minor"/>
      </rPr>
      <t xml:space="preserve"> 2.5 white rolls</t>
    </r>
    <r>
      <rPr>
        <sz val="11"/>
        <color theme="1"/>
        <rFont val="Calibri"/>
        <family val="2"/>
        <scheme val="minor"/>
      </rPr>
      <t>, Diet Coke</t>
    </r>
  </si>
  <si>
    <t>elliptical start 425 stop 456 -- 30 minutes</t>
  </si>
  <si>
    <t>elliptical start 225 stop 327 -- 61 minutes</t>
  </si>
  <si>
    <r>
      <t xml:space="preserve">Supper: Kung Pao chicken 1/4 serving, </t>
    </r>
    <r>
      <rPr>
        <b/>
        <sz val="11"/>
        <color rgb="FFFF0000"/>
        <rFont val="Calibri"/>
        <family val="2"/>
        <scheme val="minor"/>
      </rPr>
      <t>rice 2 oz, slice homemade bread w margarine, 1 Hershey almond nugget,</t>
    </r>
    <r>
      <rPr>
        <sz val="11"/>
        <color theme="1"/>
        <rFont val="Calibri"/>
        <family val="2"/>
        <scheme val="minor"/>
      </rPr>
      <t xml:space="preserve"> Coke Zero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</si>
  <si>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42 pts above BL, at 30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</si>
  <si>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32 pts above BL, at 90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</si>
  <si>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3rd peak,</t>
    </r>
    <r>
      <rPr>
        <sz val="11"/>
        <color theme="1"/>
        <rFont val="Calibri"/>
        <family val="2"/>
        <scheme val="minor"/>
      </rPr>
      <t xml:space="preserve"> 51 pts above BL, at 210 pts above BL</t>
    </r>
  </si>
  <si>
    <t>BG 4th peak, 34 pts above BL, at 272 min. after BL</t>
  </si>
  <si>
    <t>BG dropped 32 pts, at 8 min. after starting elliptical</t>
  </si>
  <si>
    <t>BG dropped 59 pts, at 27 min. after starting elliptical</t>
  </si>
  <si>
    <t>BG dropped 34 pts at 10 min. after starting ellptical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</si>
  <si>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21 pts above BL, at 35 min. after starting supper</t>
    </r>
  </si>
  <si>
    <t>BG dropped 24 pts, at 23 min. after starting elliptical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</si>
  <si>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at 21 pts above BL, at 82 min. after starting supper; rose by 22 pts, at 12 min. after stopping elliptical</t>
    </r>
  </si>
  <si>
    <t>BG 3rd peak, at 27 pts above BL, at 110 min. after starting supper; rose 27 pts in 15 minutes, while sedentary</t>
  </si>
  <si>
    <t>elliptical start 947 stop 1007 -- 20 minutes</t>
  </si>
  <si>
    <r>
      <t>Total Steps =</t>
    </r>
    <r>
      <rPr>
        <b/>
        <sz val="14"/>
        <color rgb="FFFF0000"/>
        <rFont val="Arial"/>
        <family val="2"/>
      </rPr>
      <t xml:space="preserve"> 15,625</t>
    </r>
  </si>
  <si>
    <t>Elliptical  min. 177 (3 hr) Walk  min. ( hr.) Run  min. ( hr,  mi.) Machine -- 0 min (0 hr)-- Total Exercise = 3 hr</t>
  </si>
  <si>
    <t>September</t>
  </si>
  <si>
    <t>Golden Corral lunch</t>
  </si>
  <si>
    <t>elliptical start 1006 stop 1036 -- 30 minutes</t>
  </si>
  <si>
    <t>BG 2nd peak, 14 pts above BL, at 270 min. after starting supper</t>
  </si>
  <si>
    <t>barbershop chorus rehearsal</t>
  </si>
  <si>
    <t>85 Degree C Bakery run</t>
  </si>
  <si>
    <t>Driving to rehearsal</t>
  </si>
  <si>
    <t>Computer work</t>
  </si>
  <si>
    <t>Ran 3.22 mi in 18:54 (12:04 pace) nice &amp; slow</t>
  </si>
  <si>
    <t>Walking home</t>
  </si>
  <si>
    <t>Elliptical 30 min.  (0.5 hr) Walk 10 min. (0.2 hr.) Run 39 min. (0.7 hr,  3.22 mi.) Machine -- 0 min (0 hr)-- Total Exercise = 1.4 hr</t>
  </si>
  <si>
    <t>BG 1st peak, 12 pts above BL, at 45 min. after starting supper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</si>
  <si>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 xml:space="preserve">, 32 pts above BL, at 50 min. after starting lunch </t>
    </r>
  </si>
  <si>
    <r>
      <t xml:space="preserve">Lunch:  </t>
    </r>
    <r>
      <rPr>
        <b/>
        <sz val="11"/>
        <color rgb="FFFF0000"/>
        <rFont val="Calibri"/>
        <family val="2"/>
        <scheme val="minor"/>
      </rPr>
      <t>1 slice homemade bread</t>
    </r>
    <r>
      <rPr>
        <sz val="11"/>
        <color theme="1"/>
        <rFont val="Calibri"/>
        <family val="2"/>
        <scheme val="minor"/>
      </rPr>
      <t xml:space="preserve">, 2 tbsp Nuttzo butter, </t>
    </r>
    <r>
      <rPr>
        <b/>
        <sz val="11"/>
        <color rgb="FFFF0000"/>
        <rFont val="Calibri"/>
        <family val="2"/>
        <scheme val="minor"/>
      </rPr>
      <t>2 Oreos, 8 oz 2% milk</t>
    </r>
  </si>
  <si>
    <r>
      <t xml:space="preserve">Supper:  pork chop, 1/2 avacado, celery stalk, lettuce, </t>
    </r>
    <r>
      <rPr>
        <b/>
        <sz val="11"/>
        <color rgb="FFFF0000"/>
        <rFont val="Calibri"/>
        <family val="2"/>
        <scheme val="minor"/>
      </rPr>
      <t>1/2 multigrain roll</t>
    </r>
    <r>
      <rPr>
        <sz val="11"/>
        <color theme="1"/>
        <rFont val="Calibri"/>
        <family val="2"/>
        <scheme val="minor"/>
      </rPr>
      <t>, Coke Zero</t>
    </r>
  </si>
  <si>
    <t>BG 2nd peak, 38 pts above BL, at 170 min. after starting lunch</t>
  </si>
  <si>
    <r>
      <t xml:space="preserve">Time in Target Range = </t>
    </r>
    <r>
      <rPr>
        <b/>
        <sz val="14"/>
        <color rgb="FF00B050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100%</t>
    </r>
  </si>
  <si>
    <r>
      <t>Total Steps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12,299</t>
    </r>
  </si>
  <si>
    <r>
      <t>Lunch: pork chop,</t>
    </r>
    <r>
      <rPr>
        <b/>
        <sz val="11"/>
        <color rgb="FFFF0000"/>
        <rFont val="Calibri"/>
        <family val="2"/>
        <scheme val="minor"/>
      </rPr>
      <t xml:space="preserve"> 1/2 multigrain roll, 1 Hershey almond nugget,</t>
    </r>
    <r>
      <rPr>
        <sz val="11"/>
        <color theme="1"/>
        <rFont val="Calibri"/>
        <family val="2"/>
        <scheme val="minor"/>
      </rPr>
      <t xml:space="preserve"> 8 oz 2% milk</t>
    </r>
  </si>
  <si>
    <t>Lost sensor input from here on &amp; won't have new sensor to attach for several days</t>
  </si>
  <si>
    <t>BG peak, 32 pts above BL, at 55 min. after starting lunch</t>
  </si>
  <si>
    <t>Points Above Baseline</t>
  </si>
  <si>
    <t>fruit salad &amp; cookies</t>
  </si>
  <si>
    <t>fruit salad</t>
  </si>
  <si>
    <t>Golden Corral</t>
  </si>
  <si>
    <t>oatmeal &amp; toast &amp; OJ</t>
  </si>
  <si>
    <t>Pepperoni pizza</t>
  </si>
  <si>
    <t>cheeseburger, fries</t>
  </si>
  <si>
    <t>milkshake</t>
  </si>
  <si>
    <t>Tom Kha Ga soup</t>
  </si>
  <si>
    <t>key lime pie</t>
  </si>
  <si>
    <t>quail</t>
  </si>
  <si>
    <t>Before starting pioglitazone</t>
  </si>
  <si>
    <t>Peak Points Above Baseline</t>
  </si>
  <si>
    <t>Elliptical start 11:10 stop 12:10 -- 60 minutes</t>
  </si>
  <si>
    <t>Elliptical 50 min.  (0.8 hr) Walk  min. (0 hr.) Run  min. (0 hr,   mi.) Machine -- 0 min (0 hr)-- Total Exercise = 0.8 hr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</si>
  <si>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 xml:space="preserve"> 26 pts above BL, 120 min. after starting supper</t>
    </r>
  </si>
  <si>
    <t>BG 2nd peak, 38 pts above BL, 260 min. after starting supper</t>
  </si>
  <si>
    <t>BG 2nd peak, 15 pts above BL at 215 min. after startling supper</t>
  </si>
  <si>
    <t>BG peak near &amp; after end of 3 mile run, hot muggy</t>
  </si>
  <si>
    <t>BG 2nd peak, 42 pts above BL, at 180 min. after starting supper</t>
  </si>
  <si>
    <t>BG peak, 40 pts above BL, at 45 min. after starting breakfast</t>
  </si>
  <si>
    <t>BG 2nd peak 79 pts above BL, at 140 min. after starting supper, 80 min. after starting dessert</t>
  </si>
  <si>
    <t>BG 1st peak, 25 pts above BL, at 50 min. after starting supper</t>
  </si>
  <si>
    <t>BG peak, 64 pts above BL, at 95 min. after starting lunch</t>
  </si>
  <si>
    <t>BG 1st peak, 60 pts above BL, at 75 min. after starting supper</t>
  </si>
  <si>
    <t>BG 1st peak, 35 pts above BL, at 55 min. after starting lunch</t>
  </si>
  <si>
    <t>BG 2nd peak, 37 pts above BL, at 175 min. after starting lunch</t>
  </si>
  <si>
    <t>BG 3rd peak, 38 pts above BL, at 295 min. after starting lunch</t>
  </si>
  <si>
    <t>BG 1st peak, 37 pts above BL, at 35 min. after starting supper</t>
  </si>
  <si>
    <t>BG 1st peak, 24 pts above BL, at 60 min. after starting lunch</t>
  </si>
  <si>
    <t>BG 2nd peak, 36 pts above BL, at 195 min. after starting lunch</t>
  </si>
  <si>
    <r>
      <t>BG 2nd</t>
    </r>
    <r>
      <rPr>
        <b/>
        <sz val="11"/>
        <color theme="1"/>
        <rFont val="Calibri"/>
        <family val="2"/>
        <scheme val="minor"/>
      </rPr>
      <t xml:space="preserve"> peak</t>
    </r>
    <r>
      <rPr>
        <sz val="11"/>
        <color theme="1"/>
        <rFont val="Calibri"/>
        <family val="2"/>
        <scheme val="minor"/>
      </rPr>
      <t>, 28 pts above BL, at 170  min. after starting lunch</t>
    </r>
  </si>
  <si>
    <t>Carb (g) per meal</t>
  </si>
  <si>
    <t>Fasting and Pre-Meal Glucose Levels</t>
  </si>
  <si>
    <t>Fasting Glucose before Meal #1</t>
  </si>
  <si>
    <t>Glucose Pre-Meal #2</t>
  </si>
  <si>
    <t>Glucose Pre-Meal #3</t>
  </si>
  <si>
    <t>Pioglitazone</t>
  </si>
  <si>
    <t>Pre-pioglitazone</t>
  </si>
  <si>
    <t>Difference</t>
  </si>
  <si>
    <t>Lunch: 1 pc Marketside pepperoni pizza w added hamburger, Coke Zero</t>
  </si>
  <si>
    <t>Postprandial</t>
  </si>
  <si>
    <t>Fasting</t>
  </si>
  <si>
    <t>Pioglitazone Meal#1</t>
  </si>
  <si>
    <t>Pioglitazone Meal#2</t>
  </si>
  <si>
    <t>Pre-Pioglitazone Meal #1</t>
  </si>
  <si>
    <t>Pre-Pioglitazone Meal #2</t>
  </si>
  <si>
    <t>Rise</t>
  </si>
  <si>
    <t>Unclear how much of the lower fasting &amp; pre-meal glucose levels on pioglitazone is attributable to the reduced carb intake.</t>
  </si>
  <si>
    <t>Average daily carb (g) intake reduced 26% since starting pioglitazone June 27, 2025</t>
  </si>
  <si>
    <t>Home: 1 slice pepperoni pizza + hamburger, small salad, 1/2 avacado, 1 Hershey almond nugget</t>
  </si>
  <si>
    <r>
      <t>Home: 3 oz turkey,</t>
    </r>
    <r>
      <rPr>
        <b/>
        <sz val="11"/>
        <color rgb="FFFF0000"/>
        <rFont val="Calibri"/>
        <family val="2"/>
        <scheme val="minor"/>
      </rPr>
      <t xml:space="preserve"> thick sl homemade bread</t>
    </r>
    <r>
      <rPr>
        <sz val="11"/>
        <color theme="1"/>
        <rFont val="Calibri"/>
        <family val="2"/>
        <scheme val="minor"/>
      </rPr>
      <t>, 2 oz spinach,</t>
    </r>
    <r>
      <rPr>
        <b/>
        <sz val="11"/>
        <color rgb="FFFF0000"/>
        <rFont val="Calibri"/>
        <family val="2"/>
        <scheme val="minor"/>
      </rPr>
      <t xml:space="preserve"> thick slice zucchini bread, 3/4 cup raspberries</t>
    </r>
  </si>
  <si>
    <r>
      <t xml:space="preserve">Home: baramundi fish filet, </t>
    </r>
    <r>
      <rPr>
        <b/>
        <sz val="11"/>
        <color rgb="FFFF0000"/>
        <rFont val="Calibri"/>
        <family val="2"/>
        <scheme val="minor"/>
      </rPr>
      <t>4 oz fried potatoes</t>
    </r>
    <r>
      <rPr>
        <sz val="11"/>
        <color theme="1"/>
        <rFont val="Calibri"/>
        <family val="2"/>
        <scheme val="minor"/>
      </rPr>
      <t>, 2 oz squash,</t>
    </r>
    <r>
      <rPr>
        <b/>
        <sz val="11"/>
        <color rgb="FFFF0000"/>
        <rFont val="Calibri"/>
        <family val="2"/>
        <scheme val="minor"/>
      </rPr>
      <t xml:space="preserve"> thick slice homemade bread, 6 oz peach cobbler</t>
    </r>
  </si>
  <si>
    <r>
      <rPr>
        <b/>
        <sz val="11"/>
        <color theme="1"/>
        <rFont val="Calibri"/>
        <family val="2"/>
        <scheme val="minor"/>
      </rPr>
      <t>Golden Corral</t>
    </r>
    <r>
      <rPr>
        <sz val="11"/>
        <color theme="1"/>
        <rFont val="Calibri"/>
        <family val="2"/>
        <scheme val="minor"/>
      </rPr>
      <t xml:space="preserve">: 4 </t>
    </r>
    <r>
      <rPr>
        <b/>
        <sz val="11"/>
        <color rgb="FFFF0000"/>
        <rFont val="Calibri"/>
        <family val="2"/>
        <scheme val="minor"/>
      </rPr>
      <t>rolls</t>
    </r>
    <r>
      <rPr>
        <sz val="11"/>
        <color theme="1"/>
        <rFont val="Calibri"/>
        <family val="2"/>
        <scheme val="minor"/>
      </rPr>
      <t xml:space="preserve">, 1 pt </t>
    </r>
    <r>
      <rPr>
        <b/>
        <sz val="11"/>
        <color rgb="FFFF0000"/>
        <rFont val="Calibri"/>
        <family val="2"/>
        <scheme val="minor"/>
      </rPr>
      <t>honey</t>
    </r>
    <r>
      <rPr>
        <sz val="11"/>
        <color theme="1"/>
        <rFont val="Calibri"/>
        <family val="2"/>
        <scheme val="minor"/>
      </rPr>
      <t xml:space="preserve"> butter, 4 oz </t>
    </r>
    <r>
      <rPr>
        <b/>
        <sz val="11"/>
        <color rgb="FFFF0000"/>
        <rFont val="Calibri"/>
        <family val="2"/>
        <scheme val="minor"/>
      </rPr>
      <t>mashed potatoes</t>
    </r>
    <r>
      <rPr>
        <sz val="11"/>
        <color theme="1"/>
        <rFont val="Calibri"/>
        <family val="2"/>
        <scheme val="minor"/>
      </rPr>
      <t>, fried chicken, crowder peas, green beans</t>
    </r>
  </si>
  <si>
    <r>
      <rPr>
        <b/>
        <sz val="11"/>
        <color theme="1"/>
        <rFont val="Calibri"/>
        <family val="2"/>
        <scheme val="minor"/>
      </rPr>
      <t>Beck's Prime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rgb="FFFF0000"/>
        <rFont val="Calibri"/>
        <family val="2"/>
        <scheme val="minor"/>
      </rPr>
      <t xml:space="preserve">white bun </t>
    </r>
    <r>
      <rPr>
        <sz val="11"/>
        <color theme="1"/>
        <rFont val="Calibri"/>
        <family val="2"/>
        <scheme val="minor"/>
      </rPr>
      <t xml:space="preserve">w Ahi tuna sandwich, </t>
    </r>
    <r>
      <rPr>
        <b/>
        <sz val="11"/>
        <color rgb="FFFF0000"/>
        <rFont val="Calibri"/>
        <family val="2"/>
        <scheme val="minor"/>
      </rPr>
      <t>French fries</t>
    </r>
    <r>
      <rPr>
        <sz val="11"/>
        <color theme="1"/>
        <rFont val="Calibri"/>
        <family val="2"/>
        <scheme val="minor"/>
      </rPr>
      <t xml:space="preserve">; Cinnaholic plain </t>
    </r>
    <r>
      <rPr>
        <b/>
        <sz val="11"/>
        <color rgb="FFFF0000"/>
        <rFont val="Calibri"/>
        <family val="2"/>
        <scheme val="minor"/>
      </rPr>
      <t>cinnamon roll</t>
    </r>
  </si>
  <si>
    <r>
      <t xml:space="preserve">Home: 1.5 pork chop, </t>
    </r>
    <r>
      <rPr>
        <b/>
        <sz val="11"/>
        <color rgb="FFFF0000"/>
        <rFont val="Calibri"/>
        <family val="2"/>
        <scheme val="minor"/>
      </rPr>
      <t>3 oz mashed potatoes</t>
    </r>
    <r>
      <rPr>
        <sz val="11"/>
        <color theme="1"/>
        <rFont val="Calibri"/>
        <family val="2"/>
        <scheme val="minor"/>
      </rPr>
      <t>, 2 oz green beans,</t>
    </r>
    <r>
      <rPr>
        <b/>
        <sz val="11"/>
        <color rgb="FFFF0000"/>
        <rFont val="Calibri"/>
        <family val="2"/>
        <scheme val="minor"/>
      </rPr>
      <t xml:space="preserve"> 1 white roll,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2 oz. raspberries</t>
    </r>
  </si>
  <si>
    <r>
      <rPr>
        <b/>
        <sz val="11"/>
        <color theme="1"/>
        <rFont val="Calibri"/>
        <family val="2"/>
        <scheme val="minor"/>
      </rPr>
      <t>San Antonio restaurant</t>
    </r>
    <r>
      <rPr>
        <sz val="11"/>
        <color theme="1"/>
        <rFont val="Calibri"/>
        <family val="2"/>
        <scheme val="minor"/>
      </rPr>
      <t xml:space="preserve">: tortilla soup, </t>
    </r>
    <r>
      <rPr>
        <b/>
        <sz val="11"/>
        <color rgb="FFFF0000"/>
        <rFont val="Calibri"/>
        <family val="2"/>
        <scheme val="minor"/>
      </rPr>
      <t>large scoop chocolate ice cream</t>
    </r>
  </si>
  <si>
    <r>
      <rPr>
        <b/>
        <sz val="11"/>
        <color theme="1"/>
        <rFont val="Calibri"/>
        <family val="2"/>
        <scheme val="minor"/>
      </rPr>
      <t xml:space="preserve">San Antonio hotel: </t>
    </r>
    <r>
      <rPr>
        <b/>
        <sz val="11"/>
        <color rgb="FFFF0000"/>
        <rFont val="Calibri"/>
        <family val="2"/>
        <scheme val="minor"/>
      </rPr>
      <t>1/2 turkey sandwich on white bread, 2/3 oz potato chips</t>
    </r>
  </si>
  <si>
    <r>
      <rPr>
        <b/>
        <sz val="11"/>
        <color theme="1"/>
        <rFont val="Calibri"/>
        <family val="2"/>
        <scheme val="minor"/>
      </rPr>
      <t>San Antonio restaurant:</t>
    </r>
    <r>
      <rPr>
        <sz val="11"/>
        <color theme="1"/>
        <rFont val="Calibri"/>
        <family val="2"/>
        <scheme val="minor"/>
      </rPr>
      <t xml:space="preserve"> filet mignon, </t>
    </r>
    <r>
      <rPr>
        <b/>
        <sz val="11"/>
        <color rgb="FFFF0000"/>
        <rFont val="Calibri"/>
        <family val="2"/>
        <scheme val="minor"/>
      </rPr>
      <t>sweet potato fries</t>
    </r>
    <r>
      <rPr>
        <sz val="11"/>
        <color theme="1"/>
        <rFont val="Calibri"/>
        <family val="2"/>
        <scheme val="minor"/>
      </rPr>
      <t xml:space="preserve">, broccoli, </t>
    </r>
    <r>
      <rPr>
        <b/>
        <sz val="11"/>
        <color rgb="FFFF0000"/>
        <rFont val="Calibri"/>
        <family val="2"/>
        <scheme val="minor"/>
      </rPr>
      <t>1 white roll</t>
    </r>
  </si>
  <si>
    <r>
      <t>Home:</t>
    </r>
    <r>
      <rPr>
        <b/>
        <sz val="11"/>
        <color rgb="FFFF0000"/>
        <rFont val="Calibri"/>
        <family val="2"/>
        <scheme val="minor"/>
      </rPr>
      <t xml:space="preserve"> 2 slices pepperoni pizza</t>
    </r>
    <r>
      <rPr>
        <sz val="11"/>
        <color theme="1"/>
        <rFont val="Calibri"/>
        <family val="2"/>
        <scheme val="minor"/>
      </rPr>
      <t>, 2 oz. asparague</t>
    </r>
  </si>
  <si>
    <r>
      <rPr>
        <b/>
        <sz val="11"/>
        <color theme="1"/>
        <rFont val="Calibri"/>
        <family val="2"/>
        <scheme val="minor"/>
      </rPr>
      <t>Roadhouse Restaurant:</t>
    </r>
    <r>
      <rPr>
        <sz val="11"/>
        <color theme="1"/>
        <rFont val="Calibri"/>
        <family val="2"/>
        <scheme val="minor"/>
      </rPr>
      <t xml:space="preserve"> 6 oz salmon grilled, </t>
    </r>
    <r>
      <rPr>
        <b/>
        <sz val="11"/>
        <color rgb="FFFF0000"/>
        <rFont val="Calibri"/>
        <family val="2"/>
        <scheme val="minor"/>
      </rPr>
      <t>small amt sauce</t>
    </r>
    <r>
      <rPr>
        <sz val="11"/>
        <color theme="1"/>
        <rFont val="Calibri"/>
        <family val="2"/>
        <scheme val="minor"/>
      </rPr>
      <t xml:space="preserve">, 3 oz green beans, 3 oz broccoli, </t>
    </r>
    <r>
      <rPr>
        <b/>
        <sz val="11"/>
        <color rgb="FFFF0000"/>
        <rFont val="Calibri"/>
        <family val="2"/>
        <scheme val="minor"/>
      </rPr>
      <t>5 white rolls, honey butter</t>
    </r>
  </si>
  <si>
    <r>
      <t xml:space="preserve">Home: </t>
    </r>
    <r>
      <rPr>
        <b/>
        <sz val="11"/>
        <color rgb="FFFF0000"/>
        <rFont val="Calibri"/>
        <family val="2"/>
        <scheme val="minor"/>
      </rPr>
      <t xml:space="preserve">1/2 multi-grain roll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Shipleys:</t>
    </r>
    <r>
      <rPr>
        <b/>
        <sz val="11"/>
        <color rgb="FFFF0000"/>
        <rFont val="Calibri"/>
        <family val="2"/>
        <scheme val="minor"/>
      </rPr>
      <t xml:space="preserve"> 1 glazed doughnut</t>
    </r>
  </si>
  <si>
    <r>
      <t xml:space="preserve">Home: </t>
    </r>
    <r>
      <rPr>
        <b/>
        <sz val="11"/>
        <color rgb="FFFF0000"/>
        <rFont val="Calibri"/>
        <family val="2"/>
        <scheme val="minor"/>
      </rPr>
      <t>cherry juice, 18 oz</t>
    </r>
    <r>
      <rPr>
        <sz val="11"/>
        <color theme="1"/>
        <rFont val="Calibri"/>
        <family val="2"/>
        <scheme val="minor"/>
      </rPr>
      <t xml:space="preserve"> (simulated oral glucose tolerance test)</t>
    </r>
  </si>
  <si>
    <t>Peak &gt; 160</t>
  </si>
  <si>
    <t>Peak &gt; 150 &lt;160</t>
  </si>
  <si>
    <r>
      <t xml:space="preserve">Home: </t>
    </r>
    <r>
      <rPr>
        <b/>
        <sz val="11"/>
        <color rgb="FFFF0000"/>
        <rFont val="Calibri"/>
        <family val="2"/>
        <scheme val="minor"/>
      </rPr>
      <t>1/2 multi-grain roll</t>
    </r>
    <r>
      <rPr>
        <sz val="11"/>
        <color theme="1"/>
        <rFont val="Calibri"/>
        <family val="2"/>
        <scheme val="minor"/>
      </rPr>
      <t>, 3 tbsp peanut butter,</t>
    </r>
    <r>
      <rPr>
        <b/>
        <sz val="11"/>
        <color rgb="FFFF0000"/>
        <rFont val="Calibri"/>
        <family val="2"/>
        <scheme val="minor"/>
      </rPr>
      <t xml:space="preserve"> 8 oz homemade fruit salad</t>
    </r>
  </si>
  <si>
    <r>
      <t>Home: 8 oz cauliflower parmesaan soup,</t>
    </r>
    <r>
      <rPr>
        <b/>
        <sz val="11"/>
        <color rgb="FFFF0000"/>
        <rFont val="Calibri"/>
        <family val="2"/>
        <scheme val="minor"/>
      </rPr>
      <t xml:space="preserve"> 1/2 multi-grain roll, med pc chocolate cake</t>
    </r>
  </si>
  <si>
    <r>
      <t xml:space="preserve">Home: </t>
    </r>
    <r>
      <rPr>
        <b/>
        <sz val="11"/>
        <color rgb="FFFF0000"/>
        <rFont val="Calibri"/>
        <family val="2"/>
        <scheme val="minor"/>
      </rPr>
      <t>1/2 multi-grain roll</t>
    </r>
    <r>
      <rPr>
        <sz val="11"/>
        <color theme="1"/>
        <rFont val="Calibri"/>
        <family val="2"/>
        <scheme val="minor"/>
      </rPr>
      <t>, 4 oz brisket,</t>
    </r>
    <r>
      <rPr>
        <b/>
        <sz val="11"/>
        <color rgb="FFFF0000"/>
        <rFont val="Calibri"/>
        <family val="2"/>
        <scheme val="minor"/>
      </rPr>
      <t xml:space="preserve"> large pc chocolate cake &amp; icing, small chocolate milkshake (McDonalds)</t>
    </r>
  </si>
  <si>
    <r>
      <t>Home: salmon croquette, green beans, small salad w</t>
    </r>
    <r>
      <rPr>
        <b/>
        <sz val="11"/>
        <color rgb="FFFF0000"/>
        <rFont val="Calibri"/>
        <family val="2"/>
        <scheme val="minor"/>
      </rPr>
      <t xml:space="preserve"> 1000 Isle Dressing, small roll, 1 pc key lime pie</t>
    </r>
  </si>
  <si>
    <r>
      <t xml:space="preserve">Home: chicken sandwich on </t>
    </r>
    <r>
      <rPr>
        <b/>
        <sz val="11"/>
        <color rgb="FFFF0000"/>
        <rFont val="Calibri"/>
        <family val="2"/>
        <scheme val="minor"/>
      </rPr>
      <t>white roll, French fries, 4 Hershey nuggets</t>
    </r>
  </si>
  <si>
    <r>
      <t>Home:</t>
    </r>
    <r>
      <rPr>
        <b/>
        <sz val="11"/>
        <color rgb="FFFF0000"/>
        <rFont val="Calibri"/>
        <family val="2"/>
        <scheme val="minor"/>
      </rPr>
      <t xml:space="preserve"> 1/2 multi-grain roll</t>
    </r>
    <r>
      <rPr>
        <sz val="11"/>
        <color theme="1"/>
        <rFont val="Calibri"/>
        <family val="2"/>
        <scheme val="minor"/>
      </rPr>
      <t>, 3 tbsp peanut butter,</t>
    </r>
    <r>
      <rPr>
        <b/>
        <sz val="11"/>
        <color rgb="FFFF0000"/>
        <rFont val="Calibri"/>
        <family val="2"/>
        <scheme val="minor"/>
      </rPr>
      <t xml:space="preserve"> 8 crackers</t>
    </r>
    <r>
      <rPr>
        <sz val="11"/>
        <color theme="1"/>
        <rFont val="Calibri"/>
        <family val="2"/>
        <scheme val="minor"/>
      </rPr>
      <t xml:space="preserve">, 8 oz 2% milk, </t>
    </r>
    <r>
      <rPr>
        <b/>
        <sz val="11"/>
        <color rgb="FFFF0000"/>
        <rFont val="Calibri"/>
        <family val="2"/>
        <scheme val="minor"/>
      </rPr>
      <t>2 Hershey nuggets</t>
    </r>
  </si>
  <si>
    <r>
      <t xml:space="preserve">Home: </t>
    </r>
    <r>
      <rPr>
        <b/>
        <sz val="11"/>
        <color rgb="FFFF0000"/>
        <rFont val="Calibri"/>
        <family val="2"/>
        <scheme val="minor"/>
      </rPr>
      <t>1/2 multi-grain roll</t>
    </r>
    <r>
      <rPr>
        <sz val="11"/>
        <color theme="1"/>
        <rFont val="Calibri"/>
        <family val="2"/>
        <scheme val="minor"/>
      </rPr>
      <t>, 3 tbsp peanut butter,</t>
    </r>
    <r>
      <rPr>
        <b/>
        <sz val="11"/>
        <color rgb="FFFF0000"/>
        <rFont val="Calibri"/>
        <family val="2"/>
        <scheme val="minor"/>
      </rPr>
      <t xml:space="preserve"> 3 Oreos</t>
    </r>
    <r>
      <rPr>
        <sz val="11"/>
        <color theme="1"/>
        <rFont val="Calibri"/>
        <family val="2"/>
        <scheme val="minor"/>
      </rPr>
      <t>, 8 oz 2% milk</t>
    </r>
  </si>
  <si>
    <r>
      <t xml:space="preserve">Home: 1 quail grilled, 2 oz onions, </t>
    </r>
    <r>
      <rPr>
        <b/>
        <sz val="11"/>
        <color rgb="FFFF0000"/>
        <rFont val="Calibri"/>
        <family val="2"/>
        <scheme val="minor"/>
      </rPr>
      <t>1/2 multi-grain roll, 3 scoops chocolate ice cream</t>
    </r>
  </si>
  <si>
    <r>
      <t xml:space="preserve">Beck's Prime: Ahi tuna sandwich on </t>
    </r>
    <r>
      <rPr>
        <b/>
        <sz val="11"/>
        <color rgb="FFFF0000"/>
        <rFont val="Calibri"/>
        <family val="2"/>
        <scheme val="minor"/>
      </rPr>
      <t>white bun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1/2 French fries serving, Cinnaholic plain cinnamon roll</t>
    </r>
  </si>
  <si>
    <r>
      <t xml:space="preserve">Home: pork chop, </t>
    </r>
    <r>
      <rPr>
        <b/>
        <sz val="11"/>
        <color rgb="FFFF0000"/>
        <rFont val="Calibri"/>
        <family val="2"/>
        <scheme val="minor"/>
      </rPr>
      <t>1/4 baked potato</t>
    </r>
    <r>
      <rPr>
        <sz val="11"/>
        <color theme="1"/>
        <rFont val="Calibri"/>
        <family val="2"/>
        <scheme val="minor"/>
      </rPr>
      <t>, 2 oz green beans,</t>
    </r>
    <r>
      <rPr>
        <b/>
        <sz val="11"/>
        <color rgb="FFFF0000"/>
        <rFont val="Calibri"/>
        <family val="2"/>
        <scheme val="minor"/>
      </rPr>
      <t xml:space="preserve"> 1/2 multi-grain roll, 1 biscuit, 1 tbsp raspberry jam</t>
    </r>
  </si>
  <si>
    <r>
      <t xml:space="preserve">Home: </t>
    </r>
    <r>
      <rPr>
        <b/>
        <sz val="11"/>
        <color rgb="FFFF0000"/>
        <rFont val="Calibri"/>
        <family val="2"/>
        <scheme val="minor"/>
      </rPr>
      <t>1/2 multi-grain roll</t>
    </r>
    <r>
      <rPr>
        <sz val="11"/>
        <color theme="1"/>
        <rFont val="Calibri"/>
        <family val="2"/>
        <scheme val="minor"/>
      </rPr>
      <t xml:space="preserve">, 3 tbsp peanut butter, </t>
    </r>
    <r>
      <rPr>
        <b/>
        <sz val="11"/>
        <color rgb="FFFF0000"/>
        <rFont val="Calibri"/>
        <family val="2"/>
        <scheme val="minor"/>
      </rPr>
      <t>10 crackers</t>
    </r>
  </si>
  <si>
    <r>
      <t>Home:</t>
    </r>
    <r>
      <rPr>
        <b/>
        <sz val="11"/>
        <color rgb="FFFF0000"/>
        <rFont val="Calibri"/>
        <family val="2"/>
        <scheme val="minor"/>
      </rPr>
      <t xml:space="preserve"> thick slice homemade bread</t>
    </r>
    <r>
      <rPr>
        <sz val="11"/>
        <color theme="1"/>
        <rFont val="Calibri"/>
        <family val="2"/>
        <scheme val="minor"/>
      </rPr>
      <t>, 8 oz roast beef,</t>
    </r>
    <r>
      <rPr>
        <b/>
        <sz val="11"/>
        <color rgb="FFFF0000"/>
        <rFont val="Calibri"/>
        <family val="2"/>
        <scheme val="minor"/>
      </rPr>
      <t xml:space="preserve"> 2 small potatoes, 4 small carrots, 1/2 tres leches</t>
    </r>
  </si>
  <si>
    <r>
      <t xml:space="preserve">Home:  </t>
    </r>
    <r>
      <rPr>
        <b/>
        <sz val="11"/>
        <color rgb="FFFF0000"/>
        <rFont val="Calibri"/>
        <family val="2"/>
        <scheme val="minor"/>
      </rPr>
      <t>1/2 multi-grain roll</t>
    </r>
    <r>
      <rPr>
        <sz val="11"/>
        <color theme="1"/>
        <rFont val="Calibri"/>
        <family val="2"/>
        <scheme val="minor"/>
      </rPr>
      <t>, 3 tbsp peanut butter,</t>
    </r>
    <r>
      <rPr>
        <b/>
        <sz val="11"/>
        <color rgb="FFFF0000"/>
        <rFont val="Calibri"/>
        <family val="2"/>
        <scheme val="minor"/>
      </rPr>
      <t xml:space="preserve"> 6 crackers</t>
    </r>
  </si>
  <si>
    <r>
      <t xml:space="preserve">Home: </t>
    </r>
    <r>
      <rPr>
        <b/>
        <sz val="11"/>
        <color rgb="FFFF0000"/>
        <rFont val="Calibri"/>
        <family val="2"/>
        <scheme val="minor"/>
      </rPr>
      <t>1/2 multi-grain roll,</t>
    </r>
    <r>
      <rPr>
        <sz val="11"/>
        <color theme="1"/>
        <rFont val="Calibri"/>
        <family val="2"/>
        <scheme val="minor"/>
      </rPr>
      <t xml:space="preserve"> 3 tbsp peanut butter,</t>
    </r>
    <r>
      <rPr>
        <sz val="11"/>
        <color rgb="FFFF0000"/>
        <rFont val="Calibri"/>
        <family val="2"/>
        <scheme val="minor"/>
      </rPr>
      <t xml:space="preserve"> 3 Oreos, 1/2 banana</t>
    </r>
    <r>
      <rPr>
        <sz val="11"/>
        <color theme="1"/>
        <rFont val="Calibri"/>
        <family val="2"/>
        <scheme val="minor"/>
      </rPr>
      <t>, 1 oz 2% milk</t>
    </r>
  </si>
  <si>
    <r>
      <rPr>
        <b/>
        <sz val="11"/>
        <color theme="1"/>
        <rFont val="Calibri"/>
        <family val="2"/>
        <scheme val="minor"/>
      </rPr>
      <t>Bombay Palace</t>
    </r>
    <r>
      <rPr>
        <sz val="11"/>
        <color theme="1"/>
        <rFont val="Calibri"/>
        <family val="2"/>
        <scheme val="minor"/>
      </rPr>
      <t xml:space="preserve">:  1/4 serving Kung Pao chicken, </t>
    </r>
    <r>
      <rPr>
        <b/>
        <sz val="11"/>
        <color rgb="FFFF0000"/>
        <rFont val="Calibri"/>
        <family val="2"/>
        <scheme val="minor"/>
      </rPr>
      <t>1 oz rice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2/3 multi-grain roll, 1/3 HEB tres leches</t>
    </r>
  </si>
  <si>
    <r>
      <rPr>
        <b/>
        <sz val="11"/>
        <color theme="1"/>
        <rFont val="Calibri"/>
        <family val="2"/>
        <scheme val="minor"/>
      </rPr>
      <t xml:space="preserve">Bombay Palace: </t>
    </r>
    <r>
      <rPr>
        <sz val="11"/>
        <color theme="1"/>
        <rFont val="Calibri"/>
        <family val="2"/>
        <scheme val="minor"/>
      </rPr>
      <t xml:space="preserve"> 0.5 serving butter chicken, 1/3 serving saag paneer</t>
    </r>
    <r>
      <rPr>
        <b/>
        <sz val="11"/>
        <color theme="1"/>
        <rFont val="Calibri"/>
        <family val="2"/>
        <scheme val="minor"/>
      </rPr>
      <t>, 3/4 cup rice, 2 pc butter naan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</si>
  <si>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Home: </t>
    </r>
    <r>
      <rPr>
        <b/>
        <sz val="11"/>
        <color rgb="FFFF0000"/>
        <rFont val="Calibri"/>
        <family val="2"/>
        <scheme val="minor"/>
      </rPr>
      <t>1/2 multi-grain roll</t>
    </r>
    <r>
      <rPr>
        <sz val="11"/>
        <color theme="1"/>
        <rFont val="Calibri"/>
        <family val="2"/>
        <scheme val="minor"/>
      </rPr>
      <t>, 3 tbsp peanut butter,</t>
    </r>
    <r>
      <rPr>
        <b/>
        <sz val="11"/>
        <color rgb="FFFF0000"/>
        <rFont val="Calibri"/>
        <family val="2"/>
        <scheme val="minor"/>
      </rPr>
      <t xml:space="preserve"> 10 crackers</t>
    </r>
  </si>
  <si>
    <r>
      <t xml:space="preserve">Home: 4 oz turkey white meat, </t>
    </r>
    <r>
      <rPr>
        <b/>
        <sz val="11"/>
        <color rgb="FFFF0000"/>
        <rFont val="Calibri"/>
        <family val="2"/>
        <scheme val="minor"/>
      </rPr>
      <t>large slice homemade bread</t>
    </r>
    <r>
      <rPr>
        <sz val="11"/>
        <color theme="1"/>
        <rFont val="Calibri"/>
        <family val="2"/>
        <scheme val="minor"/>
      </rPr>
      <t>, 4 oz cauliflower soup,</t>
    </r>
    <r>
      <rPr>
        <b/>
        <sz val="11"/>
        <color rgb="FFFF0000"/>
        <rFont val="Calibri"/>
        <family val="2"/>
        <scheme val="minor"/>
      </rPr>
      <t xml:space="preserve"> 1 Hershey nugget</t>
    </r>
  </si>
  <si>
    <r>
      <t xml:space="preserve">Home: </t>
    </r>
    <r>
      <rPr>
        <b/>
        <sz val="11"/>
        <color rgb="FFFF0000"/>
        <rFont val="Calibri"/>
        <family val="2"/>
        <scheme val="minor"/>
      </rPr>
      <t>thick slice homemade bread</t>
    </r>
    <r>
      <rPr>
        <sz val="11"/>
        <color theme="1"/>
        <rFont val="Calibri"/>
        <family val="2"/>
        <scheme val="minor"/>
      </rPr>
      <t>, 2 tbsp peanut butter,</t>
    </r>
    <r>
      <rPr>
        <b/>
        <sz val="11"/>
        <color rgb="FFFF0000"/>
        <rFont val="Calibri"/>
        <family val="2"/>
        <scheme val="minor"/>
      </rPr>
      <t xml:space="preserve"> 2 Oreos</t>
    </r>
  </si>
  <si>
    <r>
      <t xml:space="preserve">Home: </t>
    </r>
    <r>
      <rPr>
        <b/>
        <sz val="11"/>
        <color rgb="FFFF0000"/>
        <rFont val="Calibri"/>
        <family val="2"/>
        <scheme val="minor"/>
      </rPr>
      <t>1/2 multi-grain roll</t>
    </r>
    <r>
      <rPr>
        <sz val="11"/>
        <color theme="1"/>
        <rFont val="Calibri"/>
        <family val="2"/>
        <scheme val="minor"/>
      </rPr>
      <t xml:space="preserve">, 3 tbsp peanut butter, </t>
    </r>
    <r>
      <rPr>
        <b/>
        <sz val="11"/>
        <color rgb="FFFF0000"/>
        <rFont val="Calibri"/>
        <family val="2"/>
        <scheme val="minor"/>
      </rPr>
      <t>6 crackers</t>
    </r>
    <r>
      <rPr>
        <sz val="11"/>
        <color theme="1"/>
        <rFont val="Calibri"/>
        <family val="2"/>
        <scheme val="minor"/>
      </rPr>
      <t>, 8 oz 2% milk</t>
    </r>
  </si>
  <si>
    <r>
      <t xml:space="preserve">Home: </t>
    </r>
    <r>
      <rPr>
        <b/>
        <sz val="11"/>
        <color rgb="FFFF0000"/>
        <rFont val="Calibri"/>
        <family val="2"/>
        <scheme val="minor"/>
      </rPr>
      <t>thick slice homemade bread</t>
    </r>
    <r>
      <rPr>
        <sz val="11"/>
        <color theme="1"/>
        <rFont val="Calibri"/>
        <family val="2"/>
        <scheme val="minor"/>
      </rPr>
      <t xml:space="preserve">, 2 tbsp Nuttzo butter, </t>
    </r>
    <r>
      <rPr>
        <b/>
        <sz val="11"/>
        <color rgb="FFFF0000"/>
        <rFont val="Calibri"/>
        <family val="2"/>
        <scheme val="minor"/>
      </rPr>
      <t>6 crackers, 2 chocolate chip cookies</t>
    </r>
    <r>
      <rPr>
        <sz val="11"/>
        <color theme="1"/>
        <rFont val="Calibri"/>
        <family val="2"/>
        <scheme val="minor"/>
      </rPr>
      <t>, 8 oz 2% milk</t>
    </r>
  </si>
  <si>
    <t>Fast 5k run (spiked at end of run and shortly thereafter)</t>
  </si>
  <si>
    <r>
      <t>Home: 1/2 fried trout,</t>
    </r>
    <r>
      <rPr>
        <b/>
        <sz val="11"/>
        <color rgb="FFFF0000"/>
        <rFont val="Calibri"/>
        <family val="2"/>
        <scheme val="minor"/>
      </rPr>
      <t xml:space="preserve"> 1.5 thick slices homemade bread,</t>
    </r>
    <r>
      <rPr>
        <sz val="11"/>
        <color theme="1"/>
        <rFont val="Calibri"/>
        <family val="2"/>
        <scheme val="minor"/>
      </rPr>
      <t xml:space="preserve"> green salad w </t>
    </r>
    <r>
      <rPr>
        <b/>
        <sz val="11"/>
        <color rgb="FFFF0000"/>
        <rFont val="Calibri"/>
        <family val="2"/>
        <scheme val="minor"/>
      </rPr>
      <t>vinagrette dressing</t>
    </r>
  </si>
  <si>
    <r>
      <t>Home: 1/2 fried trout,</t>
    </r>
    <r>
      <rPr>
        <b/>
        <sz val="11"/>
        <color rgb="FFFF0000"/>
        <rFont val="Calibri"/>
        <family val="2"/>
        <scheme val="minor"/>
      </rPr>
      <t xml:space="preserve"> 1 thick slice homemade bread</t>
    </r>
    <r>
      <rPr>
        <sz val="11"/>
        <color theme="1"/>
        <rFont val="Calibri"/>
        <family val="2"/>
        <scheme val="minor"/>
      </rPr>
      <t xml:space="preserve">, green salad w </t>
    </r>
    <r>
      <rPr>
        <b/>
        <sz val="11"/>
        <color rgb="FFFF0000"/>
        <rFont val="Calibri"/>
        <family val="2"/>
        <scheme val="minor"/>
      </rPr>
      <t>vinagrette dressing, Hershey almond bar</t>
    </r>
  </si>
  <si>
    <r>
      <rPr>
        <b/>
        <sz val="11"/>
        <color theme="1"/>
        <rFont val="Calibri"/>
        <family val="2"/>
        <scheme val="minor"/>
      </rPr>
      <t>Gulf Coast Guitar Geeks Pickin' Party</t>
    </r>
    <r>
      <rPr>
        <sz val="11"/>
        <color theme="1"/>
        <rFont val="Calibri"/>
        <family val="2"/>
        <scheme val="minor"/>
      </rPr>
      <t xml:space="preserve">:  </t>
    </r>
    <r>
      <rPr>
        <b/>
        <sz val="11"/>
        <color rgb="FFFF0000"/>
        <rFont val="Calibri"/>
        <family val="2"/>
        <scheme val="minor"/>
      </rPr>
      <t>1 slice apple pie, 1 scoop ice cream</t>
    </r>
  </si>
  <si>
    <r>
      <rPr>
        <b/>
        <sz val="11"/>
        <color theme="1"/>
        <rFont val="Calibri"/>
        <family val="2"/>
        <scheme val="minor"/>
      </rPr>
      <t>Beck's Prime</t>
    </r>
    <r>
      <rPr>
        <sz val="11"/>
        <color theme="1"/>
        <rFont val="Calibri"/>
        <family val="2"/>
        <scheme val="minor"/>
      </rPr>
      <t xml:space="preserve">: Ahi tuna sandwich on </t>
    </r>
    <r>
      <rPr>
        <b/>
        <sz val="11"/>
        <color rgb="FFFF0000"/>
        <rFont val="Calibri"/>
        <family val="2"/>
        <scheme val="minor"/>
      </rPr>
      <t>white bun</t>
    </r>
  </si>
  <si>
    <t>New Stelo sensor applied at 9:29 p.m.</t>
  </si>
  <si>
    <t>Elliptical 60 min.  (1.0 hr) Walk  min. (0 hr.) Run  min. (0 hr,   mi.) Machine -- 0 min (0 hr)-- Total Exercise = 1.0 hr</t>
  </si>
  <si>
    <r>
      <t>Total Steps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6616 (back pain* mild)</t>
    </r>
  </si>
  <si>
    <t>*Back pain began on arising Thursday, Sept 11, severe only briefly while walking a few times a day since then; back stiff in a.m., but okay otherwise</t>
  </si>
  <si>
    <t>Holding off from running for a week, at least</t>
  </si>
  <si>
    <t>elliptical start 800 stop 900 - 60 minutes</t>
  </si>
  <si>
    <t>Supper:  8 oz tortilla soup, 12 crackers, 8 oz 2% milk, 6 oz fruit salad</t>
  </si>
  <si>
    <t>BG peak, 48 pts above BL, at 60 min. after starting supper</t>
  </si>
  <si>
    <t>Got up at 11:00</t>
  </si>
  <si>
    <t>Lunch:  1/2 multi-grain roll, 5 strips of bacon, 3 leafs lettuce, Coke Zero, 1 Hershey nugget</t>
  </si>
  <si>
    <t>Nasal congestion, yukky feeling--viral URI?</t>
  </si>
  <si>
    <t>Felt like coming down with viral URI</t>
  </si>
  <si>
    <t>Total Steps = 8826 (back pain* mild)</t>
  </si>
  <si>
    <t>BG 1st peak, 33 pts above BL, at 30 min. after starting lunch</t>
  </si>
  <si>
    <t>BG 2nd peak, 28 pts above BL, at 165 min. after starting lunch</t>
  </si>
  <si>
    <t>BG dropped 30 pts at 30 min. after starting elliptical</t>
  </si>
  <si>
    <t>Higher than usual, probably due to mild acute viral illness</t>
  </si>
  <si>
    <r>
      <t xml:space="preserve">Time in Target Range = </t>
    </r>
    <r>
      <rPr>
        <b/>
        <sz val="14"/>
        <color rgb="FF00B050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86%</t>
    </r>
  </si>
  <si>
    <r>
      <t xml:space="preserve">Time in Target Range = </t>
    </r>
    <r>
      <rPr>
        <b/>
        <sz val="14"/>
        <color rgb="FF00B050"/>
        <rFont val="Arial"/>
        <family val="2"/>
      </rPr>
      <t xml:space="preserve"> 100</t>
    </r>
    <r>
      <rPr>
        <b/>
        <sz val="14"/>
        <rFont val="Arial"/>
        <family val="2"/>
      </rPr>
      <t>%</t>
    </r>
  </si>
  <si>
    <t>Watching Astros Game</t>
  </si>
  <si>
    <t>&gt;140 for 2 hrs 15 min, &gt;150 for 1 hr 45 min, &gt;160 for 75 min.</t>
  </si>
  <si>
    <t>Lunch:  Torchy's Mr. Orange salmon taco flour tortilla, Coke Zero, 1 Hershey almond nugget</t>
  </si>
  <si>
    <r>
      <t xml:space="preserve"> 8 oz</t>
    </r>
    <r>
      <rPr>
        <b/>
        <sz val="11"/>
        <color rgb="FFFF0000"/>
        <rFont val="Calibri"/>
        <family val="2"/>
        <scheme val="minor"/>
      </rPr>
      <t xml:space="preserve"> tortilla soup,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12 crackers,</t>
    </r>
    <r>
      <rPr>
        <sz val="11"/>
        <color theme="1"/>
        <rFont val="Calibri"/>
        <family val="2"/>
        <scheme val="minor"/>
      </rPr>
      <t xml:space="preserve"> 8 oz 2% milk, </t>
    </r>
    <r>
      <rPr>
        <b/>
        <sz val="11"/>
        <color rgb="FFFF0000"/>
        <rFont val="Calibri"/>
        <family val="2"/>
        <scheme val="minor"/>
      </rPr>
      <t>6 oz fruit salad</t>
    </r>
  </si>
  <si>
    <t xml:space="preserve">Pioglitazone started </t>
  </si>
  <si>
    <t>Metformin started, 500 mg ER, qam; stopped pioglitazone</t>
  </si>
  <si>
    <t>walk start 615  stop 655 - 40 minutes</t>
  </si>
  <si>
    <r>
      <t xml:space="preserve">Supper: 8 oz cauliflower parmesaan soup, </t>
    </r>
    <r>
      <rPr>
        <b/>
        <sz val="11"/>
        <color rgb="FFFF0000"/>
        <rFont val="Calibri"/>
        <family val="2"/>
        <scheme val="minor"/>
      </rPr>
      <t xml:space="preserve">1/2 multi-grain roll, 1/2 cup raspberries, </t>
    </r>
    <r>
      <rPr>
        <sz val="11"/>
        <color theme="1"/>
        <rFont val="Calibri"/>
        <family val="2"/>
        <scheme val="minor"/>
      </rPr>
      <t>8 oz 2% milk</t>
    </r>
  </si>
  <si>
    <t>BG 1st peak, 37 pts above BL, at 50 min. after startling supper</t>
  </si>
  <si>
    <t>took metformin for 1st time</t>
  </si>
  <si>
    <t>Got up</t>
  </si>
  <si>
    <t xml:space="preserve">BG 2nd peak, 77 pts above BL, at 125 min. aftger startilng supper </t>
  </si>
  <si>
    <t>BG peak, 30 pts above BL, at 35 min. after starting lunch</t>
  </si>
  <si>
    <r>
      <t>Home:  8 oz cauliflower parmesaan soup,</t>
    </r>
    <r>
      <rPr>
        <b/>
        <sz val="11"/>
        <color rgb="FFFF0000"/>
        <rFont val="Calibri"/>
        <family val="2"/>
        <scheme val="minor"/>
      </rPr>
      <t xml:space="preserve"> 1/2 multi-grain roll, 1/2 cup raspberries</t>
    </r>
    <r>
      <rPr>
        <sz val="11"/>
        <color theme="1"/>
        <rFont val="Calibri"/>
        <family val="2"/>
        <scheme val="minor"/>
      </rPr>
      <t>, 8 oz 2% milk</t>
    </r>
  </si>
  <si>
    <t>&gt;180</t>
  </si>
  <si>
    <t>elliptical start 810 stop 915 - 65 minutes</t>
  </si>
  <si>
    <t>BG dropped 77 pts at 50 min. after startling elliptical</t>
  </si>
  <si>
    <t>BG dropped 72 pts at 35 min. after starting elliptical</t>
  </si>
  <si>
    <t>BG dropped 49 pts at 20 min. after starting elliptical</t>
  </si>
  <si>
    <t>BG dropped 81 pts at 65 min. after starting elliptical</t>
  </si>
  <si>
    <t>Higher than usual, maybe due to mild acute viral illness</t>
  </si>
  <si>
    <r>
      <t xml:space="preserve">Elliptical 65 min.  (1.1 hr) Walk </t>
    </r>
    <r>
      <rPr>
        <b/>
        <sz val="12"/>
        <color rgb="FFFF0000"/>
        <rFont val="Arial"/>
        <family val="2"/>
      </rPr>
      <t xml:space="preserve">40 min. </t>
    </r>
    <r>
      <rPr>
        <b/>
        <sz val="12"/>
        <color theme="1"/>
        <rFont val="Arial"/>
        <family val="2"/>
      </rPr>
      <t>(0.7 hr.) Run  min. (0 hr,   mi.) Machine -- 0 min (0 hr)-- Total Exercise = 1.8 hr</t>
    </r>
  </si>
  <si>
    <r>
      <t xml:space="preserve">Total Steps =  </t>
    </r>
    <r>
      <rPr>
        <b/>
        <sz val="14"/>
        <color rgb="FFFF0000"/>
        <rFont val="Arial"/>
        <family val="2"/>
      </rPr>
      <t>12,406</t>
    </r>
  </si>
  <si>
    <r>
      <t xml:space="preserve">Time in Target Range = </t>
    </r>
    <r>
      <rPr>
        <b/>
        <sz val="14"/>
        <color rgb="FF00B050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91%</t>
    </r>
  </si>
  <si>
    <t>Highest</t>
  </si>
  <si>
    <t>ever</t>
  </si>
  <si>
    <t>recorded</t>
  </si>
  <si>
    <t>so far</t>
  </si>
  <si>
    <t xml:space="preserve">Lunch: Jason's Deli--cup broccoli cheese soup, 1/2 tuna salad on WW, few potato chips, 3 pks Waverly wafers, Coke Zero, </t>
  </si>
  <si>
    <t>Dessert: Baskin Robbins--large scoop Pralines 'n Cream on sugar cone</t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</si>
  <si>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14 pts above BL, 45 mln.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</si>
  <si>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49 pts above BL, 150 min. after starting lunch, 125 min. after starting dessert</t>
    </r>
  </si>
  <si>
    <t>BG 3rd peak, 47 pts above BL, 210 min. after starting lunch, 185 min. after starting late dessert</t>
  </si>
  <si>
    <t>elliptical start 503 stop 533 -- 30 minutes</t>
  </si>
  <si>
    <r>
      <t xml:space="preserve">Supper:  </t>
    </r>
    <r>
      <rPr>
        <b/>
        <sz val="11"/>
        <color rgb="FFFF0000"/>
        <rFont val="Calibri"/>
        <family val="2"/>
        <scheme val="minor"/>
      </rPr>
      <t>1/2 multi-grain roll,</t>
    </r>
    <r>
      <rPr>
        <sz val="11"/>
        <color theme="1"/>
        <rFont val="Calibri"/>
        <family val="2"/>
        <scheme val="minor"/>
      </rPr>
      <t xml:space="preserve"> 2 tbsp peanut butter, </t>
    </r>
    <r>
      <rPr>
        <b/>
        <sz val="11"/>
        <color rgb="FFFF0000"/>
        <rFont val="Calibri"/>
        <family val="2"/>
        <scheme val="minor"/>
      </rPr>
      <t>6 crackers, 4 Hershey nuggets</t>
    </r>
    <r>
      <rPr>
        <sz val="11"/>
        <color theme="1"/>
        <rFont val="Calibri"/>
        <family val="2"/>
        <scheme val="minor"/>
      </rPr>
      <t>, 10 oz 2% milk</t>
    </r>
  </si>
  <si>
    <t xml:space="preserve">Total Steps =  </t>
  </si>
  <si>
    <t>Breakfasdt</t>
  </si>
  <si>
    <t>elliptical start 845 stop 959 - 67 minutes</t>
  </si>
  <si>
    <r>
      <t xml:space="preserve">BG </t>
    </r>
    <r>
      <rPr>
        <b/>
        <sz val="11"/>
        <color theme="1"/>
        <rFont val="Calibri"/>
        <family val="2"/>
        <scheme val="minor"/>
      </rPr>
      <t>2nd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peak,</t>
    </r>
    <r>
      <rPr>
        <sz val="11"/>
        <color theme="1"/>
        <rFont val="Calibri"/>
        <family val="2"/>
        <scheme val="minor"/>
      </rPr>
      <t xml:space="preserve"> 61 pts above BL, at 135 min. after starting supper</t>
    </r>
  </si>
  <si>
    <t>BG 1st peak, 47 pts above BL, at 45 min. after starting supper</t>
  </si>
  <si>
    <t>BP 3rd peak, 60 pts above BL, at 300 min. after starting supper</t>
  </si>
  <si>
    <t>BG dropped 34 pts. At 30 min. after starting elliptical</t>
  </si>
  <si>
    <t>BG dropped only 9 pts at 15 min. after starting elliptical</t>
  </si>
  <si>
    <r>
      <t xml:space="preserve">Time in Target Range = </t>
    </r>
    <r>
      <rPr>
        <b/>
        <sz val="14"/>
        <color rgb="FFFF0000"/>
        <rFont val="Arial"/>
        <family val="2"/>
      </rPr>
      <t xml:space="preserve"> 85%</t>
    </r>
  </si>
  <si>
    <r>
      <t xml:space="preserve">Elliptical 97 min.  (1.4 hr) Walk </t>
    </r>
    <r>
      <rPr>
        <b/>
        <sz val="12"/>
        <color rgb="FFFF0000"/>
        <rFont val="Arial"/>
        <family val="2"/>
      </rPr>
      <t xml:space="preserve"> min. </t>
    </r>
    <r>
      <rPr>
        <b/>
        <sz val="12"/>
        <color theme="1"/>
        <rFont val="Arial"/>
        <family val="2"/>
      </rPr>
      <t>(0 hr.) Run  min. (0 hr,   mi.) Machine -- 0 min (0 hr)-- Total Exercise =  1.4 hr</t>
    </r>
  </si>
  <si>
    <t>Lunch:  1/2 multi-grain roll, 3 tbsp peanut butter, 3 Oreos, Coke Zero</t>
  </si>
  <si>
    <t>Got up at 10:50 am</t>
  </si>
  <si>
    <t>elliptical start 11:20 stop 11:45</t>
  </si>
  <si>
    <t>BG 1st peak, 22 pts above BL, at 40 min. after starting lunch</t>
  </si>
  <si>
    <t>BG peak, 16 pts above BL, at 90 min. after startling breakfast</t>
  </si>
  <si>
    <t>BG peak, 6 pts above BL, at 30 min. after starting breakfast</t>
  </si>
  <si>
    <r>
      <t xml:space="preserve">Home:   </t>
    </r>
    <r>
      <rPr>
        <b/>
        <sz val="11"/>
        <color rgb="FFFF0000"/>
        <rFont val="Calibri"/>
        <family val="2"/>
        <scheme val="minor"/>
      </rPr>
      <t>1/2 multi-grain roll</t>
    </r>
    <r>
      <rPr>
        <sz val="11"/>
        <color theme="1"/>
        <rFont val="Calibri"/>
        <family val="2"/>
        <scheme val="minor"/>
      </rPr>
      <t xml:space="preserve">, 2 tbsp peanut butter, </t>
    </r>
    <r>
      <rPr>
        <b/>
        <sz val="11"/>
        <color rgb="FFFF0000"/>
        <rFont val="Calibri"/>
        <family val="2"/>
        <scheme val="minor"/>
      </rPr>
      <t>6 crackers, 4 Hershey nuggets</t>
    </r>
    <r>
      <rPr>
        <sz val="11"/>
        <color theme="1"/>
        <rFont val="Calibri"/>
        <family val="2"/>
        <scheme val="minor"/>
      </rPr>
      <t>, 10 oz 2% milk</t>
    </r>
  </si>
  <si>
    <r>
      <t xml:space="preserve">Home: fish fillet, </t>
    </r>
    <r>
      <rPr>
        <b/>
        <sz val="11"/>
        <color rgb="FFFF0000"/>
        <rFont val="Calibri"/>
        <family val="2"/>
        <scheme val="minor"/>
      </rPr>
      <t>1/2 multi-grain roll, 2 Hershey nuggets</t>
    </r>
  </si>
  <si>
    <r>
      <t xml:space="preserve">Home: 8 oz cauliflower parmesaan soup, </t>
    </r>
    <r>
      <rPr>
        <b/>
        <sz val="11"/>
        <color rgb="FFFF0000"/>
        <rFont val="Calibri"/>
        <family val="2"/>
        <scheme val="minor"/>
      </rPr>
      <t>1/2 multi-grain roll</t>
    </r>
    <r>
      <rPr>
        <sz val="11"/>
        <color theme="1"/>
        <rFont val="Calibri"/>
        <family val="2"/>
        <scheme val="minor"/>
      </rPr>
      <t>, no dessert</t>
    </r>
  </si>
  <si>
    <t>BG 2nd peak, 35 pts above BL, at 220 min. after starting lunch</t>
  </si>
  <si>
    <t>Supper: Pub 36 in Needville--California chicken sandwich w avacado &amp; cheese, French fries, Diet Coke</t>
  </si>
  <si>
    <t>barbershop singing at Evangelical Church Needville</t>
  </si>
  <si>
    <t>Waited on at restaurant</t>
  </si>
  <si>
    <t>Waiting for food</t>
  </si>
  <si>
    <t>Snack:  Protein shake w 3 scoops chocolate ice cream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</si>
  <si>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18 pts above BL, at 45 min. after starting snack</t>
    </r>
  </si>
  <si>
    <r>
      <t>BG</t>
    </r>
    <r>
      <rPr>
        <b/>
        <sz val="11"/>
        <color theme="1"/>
        <rFont val="Calibri"/>
        <family val="2"/>
        <scheme val="minor"/>
      </rPr>
      <t xml:space="preserve"> 2nd peak,</t>
    </r>
    <r>
      <rPr>
        <sz val="11"/>
        <color theme="1"/>
        <rFont val="Calibri"/>
        <family val="2"/>
        <scheme val="minor"/>
      </rPr>
      <t xml:space="preserve"> 5 pts above BL, 90 min. after starting snack</t>
    </r>
  </si>
  <si>
    <r>
      <t xml:space="preserve">BG </t>
    </r>
    <r>
      <rPr>
        <b/>
        <sz val="11"/>
        <color theme="1"/>
        <rFont val="Calibri"/>
        <family val="2"/>
        <scheme val="minor"/>
      </rPr>
      <t xml:space="preserve">3rd peak, </t>
    </r>
    <r>
      <rPr>
        <sz val="11"/>
        <color theme="1"/>
        <rFont val="Calibri"/>
        <family val="2"/>
        <scheme val="minor"/>
      </rPr>
      <t>5 pts above BL, 165 min. after starting snack</t>
    </r>
  </si>
  <si>
    <t>elliptical start 1045 stop 1150 - 60 minutes</t>
  </si>
  <si>
    <r>
      <t xml:space="preserve">Time in Target Range = </t>
    </r>
    <r>
      <rPr>
        <b/>
        <sz val="14"/>
        <color rgb="FFFF0000"/>
        <rFont val="Arial"/>
        <family val="2"/>
      </rPr>
      <t xml:space="preserve"> 87%</t>
    </r>
  </si>
  <si>
    <t>Total Steps =  9,253</t>
  </si>
  <si>
    <t>elliptical start 1220 stop 1259 - 35 minutes</t>
  </si>
  <si>
    <t>elliptical start 11:20 stop 11:45 -- 25 minutes</t>
  </si>
  <si>
    <r>
      <t xml:space="preserve">Elliptical 120 min.  (2 hr) Walk </t>
    </r>
    <r>
      <rPr>
        <b/>
        <sz val="12"/>
        <color rgb="FFFF0000"/>
        <rFont val="Arial"/>
        <family val="2"/>
      </rPr>
      <t xml:space="preserve"> min. </t>
    </r>
    <r>
      <rPr>
        <b/>
        <sz val="12"/>
        <color theme="1"/>
        <rFont val="Arial"/>
        <family val="2"/>
      </rPr>
      <t>(0 hr.) Run  min. (0 hr,   mi.) Machine -- 0 min (0 hr)-- Total Exercise =  2 hr</t>
    </r>
  </si>
  <si>
    <t>BG dropped 58 pts at 25 minutes after starting elliptial</t>
  </si>
  <si>
    <t>BG dropped 68 pts at 40 minutes after starting elliptical</t>
  </si>
  <si>
    <t>BG went back up by 23 pts at 15 min. after stopping elliptical</t>
  </si>
  <si>
    <t>BG went back up by 40 pts at 30 min. after stopping elliptical</t>
  </si>
  <si>
    <t>BG went down 49 pts at 30 min. after starting elliptical</t>
  </si>
  <si>
    <t xml:space="preserve">BG went down 24 pts at 15 min. after starting elliptical </t>
  </si>
  <si>
    <t>BG went back up by 31 pts at 10 min. after stopping elliptical</t>
  </si>
  <si>
    <t>BG went back up by 51 pts at 25 min. after stopping elliptical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</si>
  <si>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28 pts above BL, at 45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</si>
  <si>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35 pts above BL, at 105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</si>
  <si>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3rd peak,</t>
    </r>
    <r>
      <rPr>
        <sz val="11"/>
        <color theme="1"/>
        <rFont val="Calibri"/>
        <family val="2"/>
        <scheme val="minor"/>
      </rPr>
      <t xml:space="preserve"> 39 pts above BL, at 210 min. after starting supper</t>
    </r>
  </si>
  <si>
    <t xml:space="preserve">elliptical start 245 stop </t>
  </si>
  <si>
    <t>elliptical start 245 stop 315 --  30 minutes</t>
  </si>
  <si>
    <t>BG dropped 11 pts at 15 min. after starting elliptical</t>
  </si>
  <si>
    <t>BG dropped 19 pts at 30 min. after starting elliptical</t>
  </si>
  <si>
    <t>Gym machine workout - start 125 stop 155 - 30 minutes</t>
  </si>
  <si>
    <t>Lunch:  8 oz cauliflower parmesaan soup, 1/2 multi-grain roll, 1 Hershey almond nugget, Coke Zero</t>
  </si>
  <si>
    <t>BG dropped by 19 pts at 20 min. after startling machine workout</t>
  </si>
  <si>
    <t>elliptical 900 to 930 - 30 minutes</t>
  </si>
  <si>
    <t>elliptical start 510 stop 530 - 20 minutes</t>
  </si>
  <si>
    <t>BG 1st peak, 33 pts above BL, at 35 min. after starting supper</t>
  </si>
  <si>
    <t>BG 2nd peak, 28 pts above BL, at 95 min. after starting supper</t>
  </si>
  <si>
    <t>BG 3rd peak, 27 pts above BL, at 185 min. after starting supper</t>
  </si>
  <si>
    <t>elliptical start 1024 stop 1059 - 35 minutes</t>
  </si>
  <si>
    <t>BG dropped 11 pts at 25 minutes after starting elliptical</t>
  </si>
  <si>
    <t>BG 4th peak, 19 pts above BL, at 260 min. after starting supper</t>
  </si>
  <si>
    <t>Supper:  Irish stew--beef, potatoes, carrots, 1/2 multi-grain roll, 1 Hershey almond nugget, Coke Zero</t>
  </si>
  <si>
    <r>
      <t xml:space="preserve">Elliptical 115 min.  (1.9 hr)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(0 hr.) Run  min. (0 hr,   mi.) Machine -- 30 min (0.5 hr)-- Total Exercise = </t>
    </r>
    <r>
      <rPr>
        <b/>
        <sz val="12"/>
        <color rgb="FFFF0000"/>
        <rFont val="Arial"/>
        <family val="2"/>
      </rPr>
      <t xml:space="preserve">2.4 </t>
    </r>
    <r>
      <rPr>
        <b/>
        <sz val="12"/>
        <color theme="1"/>
        <rFont val="Arial"/>
        <family val="2"/>
      </rPr>
      <t>hr</t>
    </r>
  </si>
  <si>
    <r>
      <t xml:space="preserve">Total Steps =  </t>
    </r>
    <r>
      <rPr>
        <b/>
        <sz val="14"/>
        <color rgb="FFFF0000"/>
        <rFont val="Arial"/>
        <family val="2"/>
      </rPr>
      <t>14,240</t>
    </r>
  </si>
  <si>
    <t xml:space="preserve">BG dropped 19 pts at 30 min. after starting elliptical </t>
  </si>
  <si>
    <t>BG dropped 13 pts at 20 min. after startilng elliptical</t>
  </si>
  <si>
    <r>
      <t xml:space="preserve">Time in Target Range = </t>
    </r>
    <r>
      <rPr>
        <b/>
        <sz val="14"/>
        <color rgb="FFFF0000"/>
        <rFont val="Arial"/>
        <family val="2"/>
      </rPr>
      <t xml:space="preserve"> 98%</t>
    </r>
  </si>
  <si>
    <r>
      <t xml:space="preserve">Supper:  </t>
    </r>
    <r>
      <rPr>
        <b/>
        <sz val="11"/>
        <color rgb="FFFF0000"/>
        <rFont val="Calibri"/>
        <family val="2"/>
        <scheme val="minor"/>
      </rPr>
      <t>1/2 multi-grain roll,</t>
    </r>
    <r>
      <rPr>
        <sz val="11"/>
        <color theme="1"/>
        <rFont val="Calibri"/>
        <family val="2"/>
        <scheme val="minor"/>
      </rPr>
      <t xml:space="preserve"> 3 tbsp peanut butter,</t>
    </r>
    <r>
      <rPr>
        <b/>
        <sz val="11"/>
        <color rgb="FFFF0000"/>
        <rFont val="Calibri"/>
        <family val="2"/>
        <scheme val="minor"/>
      </rPr>
      <t xml:space="preserve"> 6 crackers, 1 Hershey nugget</t>
    </r>
    <r>
      <rPr>
        <sz val="11"/>
        <color theme="1"/>
        <rFont val="Calibri"/>
        <family val="2"/>
        <scheme val="minor"/>
      </rPr>
      <t>, Coke Zero</t>
    </r>
  </si>
  <si>
    <t>Lunch:  tilapia filet, 3 oz hummus, 2 oz tabuli, 1 baklava, Coke Zero</t>
  </si>
  <si>
    <t xml:space="preserve">BG peak, only 8 pts above BL, at 100 min. after starting breakfadt </t>
  </si>
  <si>
    <t>BG 1st peak, 17 pts above BL, at 75 min. after starting lunch</t>
  </si>
  <si>
    <t>BG, 2nd peak, 18 pts above BL, at 150 min. after starting lunch</t>
  </si>
  <si>
    <t>BG 1st peak, 30 pts above BL, at 95 min. after startilng supper</t>
  </si>
  <si>
    <t>BG 2nd peak, 23 pts above BL, at 185 min. after starting supper</t>
  </si>
  <si>
    <t>BG 3rd peak, 29 pts above BL, at 290 min. after starting supper</t>
  </si>
  <si>
    <t>Total Steps =  6,050</t>
  </si>
  <si>
    <r>
      <t xml:space="preserve">Elliptical 0 min.  ( hr)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(0 hr.) Run  min. (0 hr,   mi.) Machine -- 0 min ( hr)-- Total Exercise = 0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hr</t>
    </r>
  </si>
  <si>
    <r>
      <t xml:space="preserve">Time in Target Range = </t>
    </r>
    <r>
      <rPr>
        <b/>
        <sz val="14"/>
        <color rgb="FFFF0000"/>
        <rFont val="Arial"/>
        <family val="2"/>
      </rPr>
      <t xml:space="preserve"> 99%</t>
    </r>
  </si>
  <si>
    <t>walk motel hallway start 742 stop 802 - 20 minutes</t>
  </si>
  <si>
    <t xml:space="preserve">Supper: chicken breast fried, broccoli, half small salad, biscuit, 1 Hershey almond nugget, Coke </t>
  </si>
  <si>
    <t>walk motel hallway start 715 stop 735 - 20 minutes</t>
  </si>
  <si>
    <t>treadmill walk start 503 stop 533</t>
  </si>
  <si>
    <t xml:space="preserve">Snack: 1/2 small Dairy Queen hot fudge sundae </t>
  </si>
  <si>
    <t xml:space="preserve">BG peak 31 pts above BL, at 75 min. after starting snack </t>
  </si>
  <si>
    <t>Lunch: Dickeys BBG-1/2 pulled pork sandwich on white bun, 5 French fries, 1 Hershey almond nugget, Diet Coke</t>
  </si>
  <si>
    <t>BG 1st peak, 13 pts above BL, at 25 min. after starting lunch</t>
  </si>
  <si>
    <t>BG 2nd peak, 17 pts above BL, at 190 min. after starting lunch</t>
  </si>
  <si>
    <t>Breakfast:  5 Degree C Bakery--1/2 bacon croissant, almond crunch croissant, Coke Zero</t>
  </si>
  <si>
    <t>BG peak, 41 pts above BL, at 40 min. after starting breakfast</t>
  </si>
  <si>
    <t>BG peak, 11 pts above BL, at 100 min. after starting lunch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</si>
  <si>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31 pts above BL, at 45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</si>
  <si>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peak,</t>
    </r>
    <r>
      <rPr>
        <sz val="11"/>
        <color theme="1"/>
        <rFont val="Calibri"/>
        <family val="2"/>
        <scheme val="minor"/>
      </rPr>
      <t xml:space="preserve"> 23 pts above BL, at 135 min. after starting supper</t>
    </r>
  </si>
  <si>
    <t>treadmill walk start 503 stop 533--30 minutes</t>
  </si>
  <si>
    <t>walk motel hallway start 945 stop 1015 - 30 minutes</t>
  </si>
  <si>
    <t>Total Steps = 12,385</t>
  </si>
  <si>
    <r>
      <t>Elliptical 0 min.  ( hr) Walk 100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(1.7 hr.) Run  min. (0 hr,   mi.) Machine -- 0 min ( hr)-- Total Exercise = 1.7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hr</t>
    </r>
  </si>
  <si>
    <r>
      <t xml:space="preserve">Time in Target Range = </t>
    </r>
    <r>
      <rPr>
        <b/>
        <sz val="14"/>
        <color rgb="FFFF0000"/>
        <rFont val="Arial"/>
        <family val="2"/>
      </rPr>
      <t xml:space="preserve"> 97%</t>
    </r>
  </si>
  <si>
    <t>walk start 705 stop 800 -- 55 minues</t>
  </si>
  <si>
    <t>Restaruant buffet--fried chicken breast, crowder peas, green beans, 2 white rolls, Coke Zero</t>
  </si>
  <si>
    <t>BG 27 pts above BL, at 45 min. after starting lunch</t>
  </si>
  <si>
    <t>BG 26 pts above BL, at 210 min. after starting lunch</t>
  </si>
  <si>
    <t>Breakfast: 1/2 multigrain roll, 5 slices baon, small glass OJ</t>
  </si>
  <si>
    <t>BG 1st peak, 28 pts above BL, at 20 min. after starting breakfast</t>
  </si>
  <si>
    <t>BG 2nd peak, 35 pts above BL, at 85 min. after starting breakfast</t>
  </si>
  <si>
    <t>BG 1st peak, 32 pts above BL, at 30 min. after starting supper</t>
  </si>
  <si>
    <t>BG 2nd peak, 52 pts above BL, at 195 min. after supper</t>
  </si>
  <si>
    <r>
      <t xml:space="preserve">Time in Target Range = </t>
    </r>
    <r>
      <rPr>
        <b/>
        <sz val="14"/>
        <color rgb="FFFF0000"/>
        <rFont val="Arial"/>
        <family val="2"/>
      </rPr>
      <t xml:space="preserve"> 92%</t>
    </r>
  </si>
  <si>
    <t>Total Steps = 8,200</t>
  </si>
  <si>
    <r>
      <t>Elliptical 0 min.  ( hr) Walk 55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(0.9 hr.) Run  min. (0 hr,   mi.) Machine -- 0 min ( hr)-- Total Exercise = 0.9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hr</t>
    </r>
  </si>
  <si>
    <t>Supper: salmon patty, broccoli, 1/2 multigrain roll, 1 chocolate chip cookie, 3 scoops chocolate ice cream</t>
  </si>
  <si>
    <t>BG 2nd peak, 29 pts above BL, at 115 min. after starting supper</t>
  </si>
  <si>
    <t>BG 1st peak, 26 pts above BL, at 25 min. after starting supper</t>
  </si>
  <si>
    <t>walk 5:35 to 5:55 -- 20 minutes</t>
  </si>
  <si>
    <t>Lunch--1/2 multigrain roll, 3 tbsp peanut butter, 6 crackers, 8 oz 2% milk, 1 pc baklava</t>
  </si>
  <si>
    <t>Breakfast--1/2 multigrain roll, 18 almonds, Coke Zero</t>
  </si>
  <si>
    <t>BG peak, 21 pts above BL, at 35 min. after starting breakfast</t>
  </si>
  <si>
    <t>BG 1st peak, 12 pts above BL at 45 minutes after starting lunch</t>
  </si>
  <si>
    <t>BG 22 pts above BL, at 165 min. after starting lunch</t>
  </si>
  <si>
    <r>
      <t xml:space="preserve">Time in Target Range = </t>
    </r>
    <r>
      <rPr>
        <b/>
        <sz val="14"/>
        <color rgb="FFFF0000"/>
        <rFont val="Arial"/>
        <family val="2"/>
      </rPr>
      <t xml:space="preserve"> 100%</t>
    </r>
  </si>
  <si>
    <t>Total Steps = 5,894</t>
  </si>
  <si>
    <t>BG 3rd peak, 43 pts above BL, at 175 min. after starting supper</t>
  </si>
  <si>
    <r>
      <t xml:space="preserve">Supper: restaurant Memphis--lamb chops 2, </t>
    </r>
    <r>
      <rPr>
        <b/>
        <sz val="11"/>
        <color rgb="FFFF0000"/>
        <rFont val="Calibri"/>
        <family val="2"/>
        <scheme val="minor"/>
      </rPr>
      <t>1 oz potatoes, 4 monkey bread rolls, chocolate cake &amp; icing,</t>
    </r>
    <r>
      <rPr>
        <sz val="11"/>
        <color theme="1"/>
        <rFont val="Calibri"/>
        <family val="2"/>
        <scheme val="minor"/>
      </rPr>
      <t xml:space="preserve"> Coke Zero</t>
    </r>
  </si>
  <si>
    <r>
      <t xml:space="preserve">Restaurant Memphis--lamb chops 2, </t>
    </r>
    <r>
      <rPr>
        <b/>
        <sz val="11"/>
        <color rgb="FFFF0000"/>
        <rFont val="Calibri"/>
        <family val="2"/>
        <scheme val="minor"/>
      </rPr>
      <t>1 oz potatoes, 4 monkey bread rolls, chocolate cake &amp; icing,</t>
    </r>
    <r>
      <rPr>
        <sz val="11"/>
        <color theme="1"/>
        <rFont val="Calibri"/>
        <family val="2"/>
        <scheme val="minor"/>
      </rPr>
      <t xml:space="preserve"> Coke Zero</t>
    </r>
  </si>
  <si>
    <t>Lunch start</t>
  </si>
  <si>
    <t>Lunch: Laberts Throwed Rolls Café Sikeston MO--fried chicken breast, small baked potato, green beans, 3 large white rolls, Diet Pepsi</t>
  </si>
  <si>
    <t>BG 1st peak, 27 pts above BL, at 50 min. after starting lunch</t>
  </si>
  <si>
    <t>BG 2nd peak, 29 pts above BL, at 155 min. after starting lunch</t>
  </si>
  <si>
    <t>Breakfast: 1 biscuit, 3 sl bacon, fried egg, 6 oz 2% milk</t>
  </si>
  <si>
    <t xml:space="preserve">BG 1st peak, 12 pts above BL, at 25 min. after starting breakfast </t>
  </si>
  <si>
    <t>BG 2nd peak, 10 pts above BL, at 145 min. after starting breakfast</t>
  </si>
  <si>
    <t>BG 3rd peak, 31 pts above BL, at 260 min. after starting lunch</t>
  </si>
  <si>
    <t>Supper: Forest Country Club--finger foods, 2 crackers, 2 tiny desserts</t>
  </si>
  <si>
    <t>BG peak, 23 pts above BL, at 45 min. after starting supper</t>
  </si>
  <si>
    <t>treadmill start 1114 stop 1159 - 45 minutes</t>
  </si>
  <si>
    <r>
      <t>Elliptical 0 min.  ( hr) Walk 45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(0.75 hr.) Run  min. (0 hr,   mi.) Machine -- 0 min ( hr)-- Total Exercise = 0.75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hr</t>
    </r>
  </si>
  <si>
    <t>Total Steps = 9,168</t>
  </si>
  <si>
    <t>Breakfast: fratata, 1/2 multigrain roll, 4 oz OJ, oatmeal, hot chocolate</t>
  </si>
  <si>
    <r>
      <t>BG</t>
    </r>
    <r>
      <rPr>
        <b/>
        <sz val="11"/>
        <color theme="1"/>
        <rFont val="Calibri"/>
        <family val="2"/>
        <scheme val="minor"/>
      </rPr>
      <t xml:space="preserve"> 3rd peak</t>
    </r>
    <r>
      <rPr>
        <sz val="11"/>
        <color theme="1"/>
        <rFont val="Calibri"/>
        <family val="2"/>
        <scheme val="minor"/>
      </rPr>
      <t>, 25 pts above BL, at 200 min. after starting breakfast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</si>
  <si>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22 pts above BL, at 110 min. after starting breakfast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</si>
  <si>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33 pts above BL, at 50 min. after starting breakfast</t>
    </r>
  </si>
  <si>
    <r>
      <t xml:space="preserve">BG </t>
    </r>
    <r>
      <rPr>
        <b/>
        <sz val="11"/>
        <color theme="1"/>
        <rFont val="Calibri"/>
        <family val="2"/>
        <scheme val="minor"/>
      </rPr>
      <t>4th peak</t>
    </r>
    <r>
      <rPr>
        <sz val="11"/>
        <color theme="1"/>
        <rFont val="Calibri"/>
        <family val="2"/>
        <scheme val="minor"/>
      </rPr>
      <t>, 27 pts above BL, at 230 min. after starting breakfast</t>
    </r>
  </si>
  <si>
    <t>Lunch:  10 crackers, 2 tbsp peanut butter, 8 oz 2% milk, cinnamon crunch</t>
  </si>
  <si>
    <t>night</t>
  </si>
  <si>
    <t>Supper: Ritz Carlton St Louis--filet mignon, 2 shrimp, 1 oz mashed potatoes, small roll, broccoli, Diet Coke</t>
  </si>
  <si>
    <t>Margarita</t>
  </si>
  <si>
    <t>Drink &amp; hors d'oevres</t>
  </si>
  <si>
    <t>Machines 1045 to 1055 - 10 min. Treadmill 1046 to 1121 - 35 min.</t>
  </si>
  <si>
    <r>
      <t>Elliptical 0 min.  ( hr) Walk 35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( hr.) Run  min. (0 hr,   mi.) Machine -- 10 min ( hr)-- Total Exercise = 0.75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hr</t>
    </r>
  </si>
  <si>
    <t>Total Steps = 12,541</t>
  </si>
  <si>
    <t>Alcohol hypoglycemic effect?</t>
  </si>
  <si>
    <r>
      <t xml:space="preserve">BG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 xml:space="preserve"> 53 pts above BL, at 95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</si>
  <si>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28 pts above BL, at 260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</si>
  <si>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24 pts above BL, at 40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</si>
  <si>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39 pts above BL, at 190 min. after starting lunch</t>
    </r>
  </si>
  <si>
    <t>Supper: tuna salad sandwich on 1/2 multigrain roll, 12 almonds, 2 chocolate chip cookies, Coke Zero</t>
  </si>
  <si>
    <t>Lunch: grilled chicken Caesar salad, Diet Coke, 2 chocolate chip cookies</t>
  </si>
  <si>
    <t>Breakfast: 1/2 multigrain roll, 3 tbsp peanut butter, 6 crackers, Coke  Zero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</si>
  <si>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20 pts above BL, at 35 min. after starting breakfast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</si>
  <si>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34 pts above BL, at 215 min. after starting breakfast</t>
    </r>
  </si>
  <si>
    <t>BG peak, 9 pts above BL, at 70 min. after lunch</t>
  </si>
  <si>
    <t>Run start 507, rest stop 534-542, finished 606 - 51 min 3.5 mi.</t>
  </si>
  <si>
    <t>Walk start 839 stop 859- 20 minutes</t>
  </si>
  <si>
    <t>BG dropped 23 pts at 20 minutes after starting walk</t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</si>
  <si>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30 ps above BL, at 38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</si>
  <si>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29 pts above BL, at 83 min. after starting supper</t>
    </r>
  </si>
  <si>
    <t>walk start 948 stop 1014 - 26 minutes</t>
  </si>
  <si>
    <r>
      <t xml:space="preserve">Total Steps = </t>
    </r>
    <r>
      <rPr>
        <b/>
        <sz val="14"/>
        <color rgb="FFFF0000"/>
        <rFont val="Arial"/>
        <family val="2"/>
      </rPr>
      <t>14,151</t>
    </r>
  </si>
  <si>
    <t>Got up at 10:30</t>
  </si>
  <si>
    <t>BG 1st peak, 24 pts above BL, at 50 minutes after starting breakfast</t>
  </si>
  <si>
    <t>BG 2nd peak, 28 pts above BL, at 155 min. after starting lunch</t>
  </si>
  <si>
    <r>
      <t>Elliptical 0 min.  ( hr) Walk 51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(0.9 hr.) Run 51 min. (0.9 hr,   mi.) Machine --  min ( hr)-- Total Exercise = 1.8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hr</t>
    </r>
  </si>
  <si>
    <t>After switching to metformin Sept 17, 2025</t>
  </si>
  <si>
    <t>BG 4th peak, 39 pts above BL, at 295 min. after starting supper</t>
  </si>
  <si>
    <t>BG 3rd peak, 23 pts above BL, at  158 min. after starting supper</t>
  </si>
  <si>
    <t>Metformin Means</t>
  </si>
  <si>
    <r>
      <rPr>
        <b/>
        <u/>
        <sz val="16"/>
        <color theme="1"/>
        <rFont val="Calibri"/>
        <family val="2"/>
        <scheme val="minor"/>
      </rPr>
      <t>Before</t>
    </r>
    <r>
      <rPr>
        <b/>
        <sz val="16"/>
        <color theme="1"/>
        <rFont val="Calibri"/>
        <family val="2"/>
        <scheme val="minor"/>
      </rPr>
      <t xml:space="preserve"> Starting Pioglitazone - June 12-26, 2025</t>
    </r>
  </si>
  <si>
    <t>Supper:  Mexican restaurant Pocahontas--6 chips, small amt salsa, grilled chicken, onions, peppers, 3 oz guacamole, Diet Pepsi, 1 scoop pralines &amp; cream ice cream</t>
  </si>
  <si>
    <t>BG 1st peak, 23 pts above BL, at 25 min. after starting supper</t>
  </si>
  <si>
    <t>walk start 847 stop 952 - 65 minutes</t>
  </si>
  <si>
    <t>BG 2nd peak, 50 pts above BL, at 145 min. after starting supper, 60 min. after late dessert ice cream</t>
  </si>
  <si>
    <t>BG dropped 47 pts at 23 min. after starting walk</t>
  </si>
  <si>
    <t>BG dropped 28 pts at 8 min. after starting walk</t>
  </si>
  <si>
    <t>BG dropped 53 pts at 38 min. after starting walk</t>
  </si>
  <si>
    <t xml:space="preserve">BG dropped 56 pts at 53 min. after starting walk </t>
  </si>
  <si>
    <r>
      <t xml:space="preserve">Time in Target Range = </t>
    </r>
    <r>
      <rPr>
        <b/>
        <sz val="14"/>
        <color rgb="FFFF0000"/>
        <rFont val="Arial"/>
        <family val="2"/>
      </rPr>
      <t>98%</t>
    </r>
  </si>
  <si>
    <t>On pioglitaone</t>
  </si>
  <si>
    <t>Before pioglitazone</t>
  </si>
  <si>
    <t>Total Steps = 7,800</t>
  </si>
  <si>
    <r>
      <t>Elliptical 0 min.  ( hr) Walk 65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(1.1 hr.) Run  min. (0. hr,   mi.) Machine --  min ( hr)-- Total Exercise = 1.1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hr</t>
    </r>
  </si>
  <si>
    <t>Post-prandial Peak</t>
  </si>
  <si>
    <t>BG peak, 57 pts above BL, at 45 min. after startin lunch</t>
  </si>
  <si>
    <r>
      <t xml:space="preserve">Lunch: chicken sandwich </t>
    </r>
    <r>
      <rPr>
        <b/>
        <sz val="11"/>
        <color rgb="FFFF0000"/>
        <rFont val="Calibri"/>
        <family val="2"/>
        <scheme val="minor"/>
      </rPr>
      <t>white bun, French fries, 1 oz ice cream</t>
    </r>
    <r>
      <rPr>
        <sz val="11"/>
        <color theme="1"/>
        <rFont val="Calibri"/>
        <family val="2"/>
        <scheme val="minor"/>
      </rPr>
      <t>, Coke Zero</t>
    </r>
  </si>
  <si>
    <t>walk 618 to 656 - 38 minutes</t>
  </si>
  <si>
    <t>Supper: Hotel restaurant--eneral Tsos chicken, green beans, 1 Hershey almond nuggest</t>
  </si>
  <si>
    <t>BG peak, 59 pts above BL, at 35 min. after starting supper</t>
  </si>
  <si>
    <t>BG 2nd peak, 37 pts above BL, at 155 min. after starting supper</t>
  </si>
  <si>
    <t>Lunch:  1/2 multigrain roll, 3 tbsp peanut butter, 5 crackers, Coke Zero</t>
  </si>
  <si>
    <t>walk start 1037 stop 11:14 -- 37 minutes</t>
  </si>
  <si>
    <t>Total Steps = 9,048</t>
  </si>
  <si>
    <r>
      <t>Elliptical 0 min.  ( hr) Walk 75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(1.25 hr.) Run  min. (0. hr,   mi.) Machine --  min ( hr)-- Total Exercise = 1.25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hr</t>
    </r>
  </si>
  <si>
    <t>Supper: chicken breast, green beans, 1/2 multigrain roll, 1 Hershey almond nugget, Coke Zero</t>
  </si>
  <si>
    <t>elliptical start 446 stop 459 - 15 minutes</t>
  </si>
  <si>
    <t>Snack: chocolate milkshake, small</t>
  </si>
  <si>
    <t>Breakfast: Cracker Barrel--1 fried egg, 2 strips bacon, 1 pancake w syrup, water</t>
  </si>
  <si>
    <t>BG peak, 35 pts above BL, at 60 min. after starting breakfast</t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</si>
  <si>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36 pts above BL, at 40 min. after starting snack</t>
    </r>
  </si>
  <si>
    <t>BG 2nd peak, 39 pts above BL, at 115 min. after starting snack</t>
  </si>
  <si>
    <t>BG 1st peak, 22 pts above BL, at 30 min. after starting supper</t>
  </si>
  <si>
    <t>BG 2nd peak, 21 pts above BL, at 150 min. after starting supper</t>
  </si>
  <si>
    <r>
      <t xml:space="preserve">Time in Target Range = </t>
    </r>
    <r>
      <rPr>
        <b/>
        <sz val="14"/>
        <color rgb="FFFF0000"/>
        <rFont val="Arial"/>
        <family val="2"/>
      </rPr>
      <t>100%</t>
    </r>
  </si>
  <si>
    <t>elliptical start 10:52 stop 11:24 - 32 minutes</t>
  </si>
  <si>
    <t>Total Steps = 6,981</t>
  </si>
  <si>
    <r>
      <t xml:space="preserve">Elliptical 32 min.  (0.5 hr)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(1.25 hr.) Run  min. (0. hr,   mi.) Machine --  min ( hr)-- Total Exercise = </t>
    </r>
    <r>
      <rPr>
        <b/>
        <sz val="12"/>
        <color rgb="FFFF0000"/>
        <rFont val="Arial"/>
        <family val="2"/>
      </rPr>
      <t xml:space="preserve"> 0.5 </t>
    </r>
    <r>
      <rPr>
        <b/>
        <sz val="12"/>
        <color theme="1"/>
        <rFont val="Arial"/>
        <family val="2"/>
      </rPr>
      <t>hr</t>
    </r>
  </si>
  <si>
    <t>elliptical start 819 stopo 920 - 60 minutes</t>
  </si>
  <si>
    <r>
      <t xml:space="preserve">Supper: bararmunida fish filet, broccoli, </t>
    </r>
    <r>
      <rPr>
        <b/>
        <sz val="11"/>
        <color rgb="FFFF0000"/>
        <rFont val="Calibri"/>
        <family val="2"/>
        <scheme val="minor"/>
      </rPr>
      <t xml:space="preserve">frittata, white roll, </t>
    </r>
    <r>
      <rPr>
        <sz val="11"/>
        <color theme="1"/>
        <rFont val="Calibri"/>
        <family val="2"/>
        <scheme val="minor"/>
      </rPr>
      <t xml:space="preserve">small avacado, </t>
    </r>
    <r>
      <rPr>
        <b/>
        <sz val="11"/>
        <color rgb="FFFF0000"/>
        <rFont val="Calibri"/>
        <family val="2"/>
        <scheme val="minor"/>
      </rPr>
      <t>1 Hershey almond nugget,</t>
    </r>
    <r>
      <rPr>
        <sz val="11"/>
        <color theme="1"/>
        <rFont val="Calibri"/>
        <family val="2"/>
        <scheme val="minor"/>
      </rPr>
      <t xml:space="preserve"> Coke Zero</t>
    </r>
  </si>
  <si>
    <t>elliptical start 320 stop 352 - - 32 minutes</t>
  </si>
  <si>
    <t>elliptical start 1134 stop 1154 - 20 minutes</t>
  </si>
  <si>
    <t>Got up at 11:05</t>
  </si>
  <si>
    <t>elliptical start 602 stop 614 - 12 minutes</t>
  </si>
  <si>
    <t>Total Steps = 11,516</t>
  </si>
  <si>
    <r>
      <t xml:space="preserve">Elliptical 124 min.  (2 hrs)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( hr.) Run  min. (0. hr,   mi.) Machine --  min ( hr)-- Total Exercise = 2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hrs</t>
    </r>
  </si>
  <si>
    <r>
      <t xml:space="preserve">Time in Target Range = </t>
    </r>
    <r>
      <rPr>
        <b/>
        <sz val="14"/>
        <color rgb="FFFF0000"/>
        <rFont val="Arial"/>
        <family val="2"/>
      </rPr>
      <t>87%</t>
    </r>
  </si>
  <si>
    <t>Went to bed at about 3:45 a.m., feeling mildly achey, more sinus drainage than usual</t>
  </si>
  <si>
    <t>30 pts above yesterday</t>
  </si>
  <si>
    <t>23 pts above yesterday</t>
  </si>
  <si>
    <t>29 pts above yesterday</t>
  </si>
  <si>
    <r>
      <t xml:space="preserve">Lunch: </t>
    </r>
    <r>
      <rPr>
        <b/>
        <sz val="11"/>
        <color rgb="FFFF0000"/>
        <rFont val="Calibri"/>
        <family val="2"/>
        <scheme val="minor"/>
      </rPr>
      <t>1/2 multigrain roll, 4 crackers</t>
    </r>
    <r>
      <rPr>
        <sz val="11"/>
        <color theme="1"/>
        <rFont val="Calibri"/>
        <family val="2"/>
        <scheme val="minor"/>
      </rPr>
      <t>, 4 oz 2% milk, Coke Zero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</si>
  <si>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31 pts above BL, at 125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</si>
  <si>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30 pts above BL, at 260 min. after starting lunch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</si>
  <si>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18 pts above BL, at 35 min. after starting lunch</t>
    </r>
  </si>
  <si>
    <t>BG dropped only 3 pts at 32 min. after starting elliptical</t>
  </si>
  <si>
    <t>BG dropped only 6 pts, at 18 min. after starting elliptical &amp; 6 min. after stopping elliptical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</si>
  <si>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12 pts above BL, at 210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</si>
  <si>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32 pts above BL, at 90 min. after starting supper</t>
    </r>
  </si>
  <si>
    <t>BG droppped 34 pts from BL, at 46 min. after starting elliptical</t>
  </si>
  <si>
    <t>BG dropped 32 pts from BL, at 31 min. after starting elliptical</t>
  </si>
  <si>
    <t>BG dropped 32 pts from BL, at 16 min. after starting elliptical</t>
  </si>
  <si>
    <t>Unclear why fasting &amp; pre-meal levels were so much higher today--mild viral illness or bacterial sinusitis????</t>
  </si>
  <si>
    <t>Unclear why fasting &amp; pre-meal levels so much higher today--mild viral illness or bacterial sinusitis????</t>
  </si>
  <si>
    <t>elliptical start 710 stop 752 -- 40 minutes</t>
  </si>
  <si>
    <t>elliptical start 512 stop 535 - 20 minutes</t>
  </si>
  <si>
    <t>supper start</t>
  </si>
  <si>
    <t>Supper: chicken leg, green beans, 1/2 multigrain roll, 2 Hershey almond nuggets, 8 oz 2% milk</t>
  </si>
  <si>
    <t>elliptical 1205 to 1240 - 35 minutes</t>
  </si>
  <si>
    <t>elliptial 1053 to 1120 - 27 minutes</t>
  </si>
  <si>
    <r>
      <t xml:space="preserve">Lunch:  cauliflower parmesaan soup 8 oz, </t>
    </r>
    <r>
      <rPr>
        <b/>
        <sz val="11"/>
        <color rgb="FFFF0000"/>
        <rFont val="Calibri"/>
        <family val="2"/>
        <scheme val="minor"/>
      </rPr>
      <t>1/4 multigrain roll, 1 Hershey almond nugget</t>
    </r>
  </si>
  <si>
    <t>BG 2nd peak, 25 pts above BL, at 115 min. after starting lunch</t>
  </si>
  <si>
    <t>BG 1st peak, 27 pts above BL, at 40 min. after starting lunch</t>
  </si>
  <si>
    <r>
      <t xml:space="preserve">Total Steps = </t>
    </r>
    <r>
      <rPr>
        <b/>
        <sz val="14"/>
        <color rgb="FFFF0000"/>
        <rFont val="Arial"/>
        <family val="2"/>
      </rPr>
      <t>13,281</t>
    </r>
  </si>
  <si>
    <r>
      <t xml:space="preserve">Elliptical 122 min.  (2 hrs)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( hr.) Run  min. (0. hr,   mi.) Machine --  min ( hr)-- Total Exercise = 2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hrs</t>
    </r>
  </si>
  <si>
    <t>Lunch: Torchy's Mr. Orange salmon flour tortilla, Coke Zero</t>
  </si>
  <si>
    <t>Got up at 10:00</t>
  </si>
  <si>
    <t>elliptical start 713 stop 806 -- 49 minutes</t>
  </si>
  <si>
    <t>elliptical start 554 stop 609 --15 minutes</t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</si>
  <si>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54 pts above BL, at 65 min. after starting supper</t>
    </r>
  </si>
  <si>
    <t>elliptical start 847 stop 922 - 34 minutes</t>
  </si>
  <si>
    <t>BG peak, 19 pts above BL, at 30 min. after starting lunch</t>
  </si>
  <si>
    <t>BG 2nd peak, 52 pts above BL, at 175 min. after starting supper</t>
  </si>
  <si>
    <r>
      <t xml:space="preserve">Time in Target Range = </t>
    </r>
    <r>
      <rPr>
        <b/>
        <sz val="14"/>
        <color rgb="FFFF0000"/>
        <rFont val="Arial"/>
        <family val="2"/>
      </rPr>
      <t>95%</t>
    </r>
  </si>
  <si>
    <r>
      <t>BG</t>
    </r>
    <r>
      <rPr>
        <b/>
        <sz val="11"/>
        <color theme="1"/>
        <rFont val="Calibri"/>
        <family val="2"/>
        <scheme val="minor"/>
      </rPr>
      <t xml:space="preserve"> 2nd peak</t>
    </r>
    <r>
      <rPr>
        <sz val="11"/>
        <color theme="1"/>
        <rFont val="Calibri"/>
        <family val="2"/>
        <scheme val="minor"/>
      </rPr>
      <t>, 55 pts above BL, at 185 min. after starting supper</t>
    </r>
  </si>
  <si>
    <r>
      <t>BG 1</t>
    </r>
    <r>
      <rPr>
        <b/>
        <sz val="11"/>
        <color theme="1"/>
        <rFont val="Calibri"/>
        <family val="2"/>
        <scheme val="minor"/>
      </rPr>
      <t>st peak</t>
    </r>
    <r>
      <rPr>
        <sz val="11"/>
        <color theme="1"/>
        <rFont val="Calibri"/>
        <family val="2"/>
        <scheme val="minor"/>
      </rPr>
      <t>, 48 pts above BL, at 80 min. after starting supper</t>
    </r>
  </si>
  <si>
    <t>2 pts below yesterday</t>
  </si>
  <si>
    <t>6 pts below yesterday</t>
  </si>
  <si>
    <t>12 pts below yesterday</t>
  </si>
  <si>
    <t>Unclear why fasting &amp; pre-meal levels were so much higher past 2 days--mild viral illness or bacterial sinusitis????</t>
  </si>
  <si>
    <t>Unclear why fasting &amp; pre-meal levels so much higher past 2 days--mild viral illness or bacterial sinusitis????</t>
  </si>
  <si>
    <t>4 pts below yesterday</t>
  </si>
  <si>
    <t>Unclear why fasting &amp; pre-meal levels so much higher past 3 days--mild viral illness or bacterial sinusitis????</t>
  </si>
  <si>
    <t>Unclear why fasting &amp; pre-meal levels were so much higher past 3 days--mild viral illness or bacterial sinusitis????</t>
  </si>
  <si>
    <t>Same as yesterday</t>
  </si>
  <si>
    <t>BG 3rd peak, 27 pts above BL, at 245 min. after starting supper</t>
  </si>
  <si>
    <t>Ran 3.21 mi. in 37:24, 11:38 pace, finished at 11:35</t>
  </si>
  <si>
    <t>BG dropped 14 pts at 7 min. after starting run</t>
  </si>
  <si>
    <t>BG dropped 20 pts at 22 min. after starting run</t>
  </si>
  <si>
    <t>BG rose 5 pts during last mile of run</t>
  </si>
  <si>
    <t>BG rose another 4 pts during 15 min. cooldown walk</t>
  </si>
  <si>
    <t>BG dropped 47 pts at 18 min. after startling elliptical</t>
  </si>
  <si>
    <t>BG dropped 72 pts at 33 min. after starting elliptical</t>
  </si>
  <si>
    <t>BG dropped 27 pts at 22 min. after starting elliptical</t>
  </si>
  <si>
    <t>BG dropped 46 pts at 37 min. after starting elliptical</t>
  </si>
  <si>
    <t>BG plateaued between 37 and 52 minutes after starting elliptical</t>
  </si>
  <si>
    <t>Movie at AMC--"Downton Abbey"</t>
  </si>
  <si>
    <r>
      <t xml:space="preserve">Time in Target Range = </t>
    </r>
    <r>
      <rPr>
        <b/>
        <sz val="14"/>
        <color rgb="FFFF0000"/>
        <rFont val="Arial"/>
        <family val="2"/>
      </rPr>
      <t>94%</t>
    </r>
  </si>
  <si>
    <r>
      <t xml:space="preserve">Total Steps = </t>
    </r>
    <r>
      <rPr>
        <b/>
        <sz val="14"/>
        <color rgb="FFFF0000"/>
        <rFont val="Arial"/>
        <family val="2"/>
      </rPr>
      <t>18,646</t>
    </r>
  </si>
  <si>
    <r>
      <t xml:space="preserve">Elliptical 98 min.  (2 hrs)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( hr.) Run 37.4 min. (0.6 hr,   mi.) Machine --  min ( hr)-- Total Exercise = 2.6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hrs</t>
    </r>
  </si>
  <si>
    <t>5 pts below yesterday</t>
  </si>
  <si>
    <r>
      <t xml:space="preserve">Supper:  4 chicken livers fried, </t>
    </r>
    <r>
      <rPr>
        <b/>
        <sz val="11"/>
        <color rgb="FFFF0000"/>
        <rFont val="Calibri"/>
        <family val="2"/>
        <scheme val="minor"/>
      </rPr>
      <t>3 oz mashed potatoes</t>
    </r>
    <r>
      <rPr>
        <sz val="11"/>
        <color theme="1"/>
        <rFont val="Calibri"/>
        <family val="2"/>
        <scheme val="minor"/>
      </rPr>
      <t xml:space="preserve">, 4 Brussel sprouts,  </t>
    </r>
    <r>
      <rPr>
        <b/>
        <sz val="11"/>
        <color rgb="FFFF0000"/>
        <rFont val="Calibri"/>
        <family val="2"/>
        <scheme val="minor"/>
      </rPr>
      <t>2 slices WW bread, 1 Hershey almong nugget</t>
    </r>
    <r>
      <rPr>
        <sz val="11"/>
        <color theme="1"/>
        <rFont val="Calibri"/>
        <family val="2"/>
        <scheme val="minor"/>
      </rPr>
      <t>, Coke Zero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</si>
  <si>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49 pts above BL, at 70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</si>
  <si>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15 pts above BL, at 160 min. after starting supper</t>
    </r>
  </si>
  <si>
    <t>Got Up at 10:30</t>
  </si>
  <si>
    <r>
      <t xml:space="preserve">Time in Target Range = </t>
    </r>
    <r>
      <rPr>
        <b/>
        <sz val="14"/>
        <color rgb="FFFF0000"/>
        <rFont val="Arial"/>
        <family val="2"/>
      </rPr>
      <t>93%</t>
    </r>
  </si>
  <si>
    <r>
      <t xml:space="preserve">2.5 pts </t>
    </r>
    <r>
      <rPr>
        <b/>
        <u/>
        <sz val="12"/>
        <color rgb="FFFF0000"/>
        <rFont val="Arial"/>
        <family val="2"/>
      </rPr>
      <t>above</t>
    </r>
    <r>
      <rPr>
        <b/>
        <sz val="12"/>
        <color theme="1"/>
        <rFont val="Arial"/>
        <family val="2"/>
      </rPr>
      <t xml:space="preserve"> yesterday</t>
    </r>
  </si>
  <si>
    <r>
      <t xml:space="preserve">2 pts </t>
    </r>
    <r>
      <rPr>
        <b/>
        <u/>
        <sz val="12"/>
        <color rgb="FFFF0000"/>
        <rFont val="Arial"/>
        <family val="2"/>
      </rPr>
      <t>above</t>
    </r>
    <r>
      <rPr>
        <b/>
        <sz val="12"/>
        <color theme="1"/>
        <rFont val="Arial"/>
        <family val="2"/>
      </rPr>
      <t xml:space="preserve"> yesterday</t>
    </r>
  </si>
  <si>
    <r>
      <t xml:space="preserve">Total Steps = </t>
    </r>
    <r>
      <rPr>
        <b/>
        <sz val="14"/>
        <color rgb="FFFF0000"/>
        <rFont val="Arial"/>
        <family val="2"/>
      </rPr>
      <t>3,371</t>
    </r>
  </si>
  <si>
    <r>
      <t xml:space="preserve">Elliptical  min.  ( hrs)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( hr.) Run  min. ( hr,   mi.) Machine --  min ( hr)-- Total Exercise = 0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hrs</t>
    </r>
  </si>
  <si>
    <t>Gulf Coast Guitar Geeks jam session</t>
  </si>
  <si>
    <t>Driving to pick up Ken Bible</t>
  </si>
  <si>
    <r>
      <t>Lunch: Beck's Prime--</t>
    </r>
    <r>
      <rPr>
        <b/>
        <sz val="11"/>
        <color rgb="FFFF0000"/>
        <rFont val="Calibri"/>
        <family val="2"/>
        <scheme val="minor"/>
      </rPr>
      <t>Ahi tuna sandwich on white bun</t>
    </r>
    <r>
      <rPr>
        <sz val="11"/>
        <color theme="1"/>
        <rFont val="Calibri"/>
        <family val="2"/>
        <scheme val="minor"/>
      </rPr>
      <t xml:space="preserve">, NO FRIES, Diet Coke, </t>
    </r>
    <r>
      <rPr>
        <b/>
        <sz val="11"/>
        <color rgb="FFFF0000"/>
        <rFont val="Calibri"/>
        <family val="2"/>
        <scheme val="minor"/>
      </rPr>
      <t>small dessert milkshake chocolate</t>
    </r>
  </si>
  <si>
    <t>Driving to GCGG jam session</t>
  </si>
  <si>
    <t>Setting up for jam session</t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</si>
  <si>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19 pts above BL, at 75 min. after starting lunch</t>
    </r>
  </si>
  <si>
    <t>BG 3rd peak (ice cream?), 42 pts above BL, at 240 min. after starting lunch</t>
  </si>
  <si>
    <r>
      <t xml:space="preserve">BG </t>
    </r>
    <r>
      <rPr>
        <b/>
        <sz val="11"/>
        <color theme="1"/>
        <rFont val="Calibri"/>
        <family val="2"/>
        <scheme val="minor"/>
      </rPr>
      <t xml:space="preserve">2nd peak </t>
    </r>
    <r>
      <rPr>
        <sz val="11"/>
        <color theme="1"/>
        <rFont val="Calibri"/>
        <family val="2"/>
        <scheme val="minor"/>
      </rPr>
      <t>(starch?), 38 pts above BL, 165 min. after starting lunch</t>
    </r>
  </si>
  <si>
    <t>recording a song in the last 3 minutes of this slot</t>
  </si>
  <si>
    <r>
      <t xml:space="preserve">0.6 pt </t>
    </r>
    <r>
      <rPr>
        <b/>
        <u/>
        <sz val="12"/>
        <color rgb="FFFF0000"/>
        <rFont val="Arial"/>
        <family val="2"/>
      </rPr>
      <t>above</t>
    </r>
    <r>
      <rPr>
        <b/>
        <sz val="12"/>
        <color theme="1"/>
        <rFont val="Arial"/>
        <family val="2"/>
      </rPr>
      <t xml:space="preserve"> yesterday</t>
    </r>
  </si>
  <si>
    <t>elliptical start 453 stop 508 - 15 minutes</t>
  </si>
  <si>
    <r>
      <t xml:space="preserve">Supper: 1 quail, </t>
    </r>
    <r>
      <rPr>
        <b/>
        <sz val="11"/>
        <color theme="1"/>
        <rFont val="Calibri"/>
        <family val="2"/>
        <scheme val="minor"/>
      </rPr>
      <t>1 slice WW bread, grilled onions, 1 Hershey almond nugget, 1 Granny Smith apple, Coke Zero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</si>
  <si>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Lunch: Mexican restaurant--1 grilled quail, </t>
    </r>
    <r>
      <rPr>
        <b/>
        <sz val="11"/>
        <color rgb="FFFF0000"/>
        <rFont val="Calibri"/>
        <family val="2"/>
        <scheme val="minor"/>
      </rPr>
      <t>2 oz grilled onions, 1 serving guacamole</t>
    </r>
    <r>
      <rPr>
        <sz val="11"/>
        <color theme="1"/>
        <rFont val="Calibri"/>
        <family val="2"/>
        <scheme val="minor"/>
      </rPr>
      <t>, Coke Zero</t>
    </r>
  </si>
  <si>
    <r>
      <t xml:space="preserve">BG </t>
    </r>
    <r>
      <rPr>
        <b/>
        <sz val="11"/>
        <color theme="1"/>
        <rFont val="Calibri"/>
        <family val="2"/>
        <scheme val="minor"/>
      </rPr>
      <t>peak</t>
    </r>
    <r>
      <rPr>
        <sz val="11"/>
        <color theme="1"/>
        <rFont val="Calibri"/>
        <family val="2"/>
        <scheme val="minor"/>
      </rPr>
      <t>, 24 pts above BL, at 45 min. after starting lunch</t>
    </r>
  </si>
  <si>
    <t>BG peak, 41 pts above BL, at 50 min. after starting supper</t>
  </si>
  <si>
    <r>
      <t xml:space="preserve">10 pts </t>
    </r>
    <r>
      <rPr>
        <b/>
        <u/>
        <sz val="12"/>
        <color rgb="FFFF0000"/>
        <rFont val="Arial"/>
        <family val="2"/>
      </rPr>
      <t>below</t>
    </r>
    <r>
      <rPr>
        <b/>
        <sz val="12"/>
        <color theme="1"/>
        <rFont val="Arial"/>
        <family val="2"/>
      </rPr>
      <t xml:space="preserve"> yesterday</t>
    </r>
  </si>
  <si>
    <t>BG peak, 14 pts above BL, at 110 min. after starting breakfast</t>
  </si>
  <si>
    <t>elliptical start 755 stop 845 -- 45 minutes</t>
  </si>
  <si>
    <r>
      <t xml:space="preserve"> 7 pts </t>
    </r>
    <r>
      <rPr>
        <b/>
        <u/>
        <sz val="12"/>
        <color rgb="FFFF0000"/>
        <rFont val="Arial"/>
        <family val="2"/>
      </rPr>
      <t>below</t>
    </r>
    <r>
      <rPr>
        <b/>
        <sz val="12"/>
        <color theme="1"/>
        <rFont val="Arial"/>
        <family val="2"/>
      </rPr>
      <t xml:space="preserve"> yesterday</t>
    </r>
  </si>
  <si>
    <r>
      <t xml:space="preserve">8 pts </t>
    </r>
    <r>
      <rPr>
        <b/>
        <u/>
        <sz val="12"/>
        <color rgb="FFFF0000"/>
        <rFont val="Arial"/>
        <family val="2"/>
      </rPr>
      <t>below</t>
    </r>
    <r>
      <rPr>
        <b/>
        <sz val="12"/>
        <color theme="1"/>
        <rFont val="Arial"/>
        <family val="2"/>
      </rPr>
      <t xml:space="preserve"> yesterday</t>
    </r>
  </si>
  <si>
    <t>Unclear why fasting &amp; pre-meal levels were so much higher past 4 days--mild viral illness or bacterial sinusitis????</t>
  </si>
  <si>
    <t>Unclear why fasting &amp; pre-meal levels so much higher past 4 days--mild viral illness or bacterial sinusitis????</t>
  </si>
  <si>
    <t>Unclear why fasting &amp; pre-meal levels a little higher today--mild viral illness or bacterial sinusitis????</t>
  </si>
  <si>
    <r>
      <t>Elliptical 60 min.  ( 1 hr) Walk 15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( 0.25 hr.) Run 38 min. (0.6 hr,   mi.) Machine --  min ( hr)-- Total Exercise = 1.85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hrs</t>
    </r>
  </si>
  <si>
    <t>Ran 3.2 mi. in 38:42 (12:05 pace)</t>
  </si>
  <si>
    <t>BG rose 17 pts over BL, at 28 min. after starting run</t>
  </si>
  <si>
    <t>BG rose 26 pts over BL, at 5 min. after stopping run, while walking</t>
  </si>
  <si>
    <t>BG still up 19 pts over BL, at 20 min. after stopping run, while walking</t>
  </si>
  <si>
    <r>
      <t xml:space="preserve">Total Steps = </t>
    </r>
    <r>
      <rPr>
        <b/>
        <sz val="14"/>
        <color rgb="FFFF0000"/>
        <rFont val="Arial"/>
        <family val="2"/>
      </rPr>
      <t>16,188</t>
    </r>
  </si>
  <si>
    <t>Lunch: 1/2 multigrain roll, 18 almonds, Coke Zero</t>
  </si>
  <si>
    <t>Gym machines 1215 to 1245  Bball 1245 to 100 free throws</t>
  </si>
  <si>
    <t>elliptical 448 to 551 -- 63 minutes</t>
  </si>
  <si>
    <r>
      <t>Supper: Golden Corral--chicken breast, 1 chicken liver,</t>
    </r>
    <r>
      <rPr>
        <b/>
        <sz val="11"/>
        <color rgb="FFFF0000"/>
        <rFont val="Calibri"/>
        <family val="2"/>
        <scheme val="minor"/>
      </rPr>
      <t xml:space="preserve"> 3 oz sweet potatoes candied, 3 white rolls, </t>
    </r>
    <r>
      <rPr>
        <sz val="11"/>
        <color theme="1"/>
        <rFont val="Calibri"/>
        <family val="2"/>
        <scheme val="minor"/>
      </rPr>
      <t>crowder peas, Diet Coke</t>
    </r>
  </si>
  <si>
    <t>BG 1st peak, 24 pts above BL, at 85 min after starting lunch</t>
  </si>
  <si>
    <t>BG 2nd peak, 31 pts above BL, at 175 min. after starting lunch</t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</si>
  <si>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50 pts above BL, at 160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</si>
  <si>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peak,</t>
    </r>
    <r>
      <rPr>
        <sz val="11"/>
        <color theme="1"/>
        <rFont val="Calibri"/>
        <family val="2"/>
        <scheme val="minor"/>
      </rPr>
      <t xml:space="preserve"> 44 pts above BL, at 55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</si>
  <si>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34 pts above BL, at 235 min. after starting supper</t>
    </r>
  </si>
  <si>
    <t>BG 4th peak, 26 pts above BL, at 280 min. after startilng supper</t>
  </si>
  <si>
    <r>
      <t xml:space="preserve">4 pts </t>
    </r>
    <r>
      <rPr>
        <b/>
        <u/>
        <sz val="12"/>
        <color rgb="FFFF0000"/>
        <rFont val="Arial"/>
        <family val="2"/>
      </rPr>
      <t>above</t>
    </r>
    <r>
      <rPr>
        <b/>
        <sz val="12"/>
        <color theme="1"/>
        <rFont val="Arial"/>
        <family val="2"/>
      </rPr>
      <t xml:space="preserve"> yesterday</t>
    </r>
  </si>
  <si>
    <r>
      <t xml:space="preserve">Total Steps = </t>
    </r>
    <r>
      <rPr>
        <b/>
        <sz val="14"/>
        <color rgb="FFFF0000"/>
        <rFont val="Arial"/>
        <family val="2"/>
      </rPr>
      <t>12,118</t>
    </r>
  </si>
  <si>
    <t>elliptical start 1042 stop 1127 -- 45 minutes</t>
  </si>
  <si>
    <t>BG dropped 25 pts at 2 min. after starting elliptical</t>
  </si>
  <si>
    <t>BG dropped 68 pts at 17 min. after starting elliptical</t>
  </si>
  <si>
    <t>BG dropped 66 pts at 32 min. after starting elliptical</t>
  </si>
  <si>
    <t>BG rose another 7 pts while still on elliptical</t>
  </si>
  <si>
    <t>BG rose another 7 pts while still on elliptical, at 62 min. after starting elliptical</t>
  </si>
  <si>
    <t>BG rose 21 pts while still on elliptical, at 47 min. after starting ellptical</t>
  </si>
  <si>
    <t>BG dropped 14 pts at 8 min. after starting elliptical</t>
  </si>
  <si>
    <t>BG dropped 30 pts at 23 min. after startilng elliptical</t>
  </si>
  <si>
    <t>BG still down 27 pts at 28 min. after starting elliptical</t>
  </si>
  <si>
    <t>BG rose 16 pts at 8 min. after stopping elliptical</t>
  </si>
  <si>
    <r>
      <t xml:space="preserve">Time in Target Range = </t>
    </r>
    <r>
      <rPr>
        <b/>
        <sz val="14"/>
        <color rgb="FFFF0000"/>
        <rFont val="Arial"/>
        <family val="2"/>
      </rPr>
      <t>96%</t>
    </r>
  </si>
  <si>
    <t xml:space="preserve"> Same as yesterday</t>
  </si>
  <si>
    <r>
      <t xml:space="preserve">Home: bararmunida fish filet, broccoli, </t>
    </r>
    <r>
      <rPr>
        <b/>
        <sz val="11"/>
        <color rgb="FFFF0000"/>
        <rFont val="Calibri"/>
        <family val="2"/>
        <scheme val="minor"/>
      </rPr>
      <t xml:space="preserve">frittata, white roll, </t>
    </r>
    <r>
      <rPr>
        <sz val="11"/>
        <color theme="1"/>
        <rFont val="Calibri"/>
        <family val="2"/>
        <scheme val="minor"/>
      </rPr>
      <t xml:space="preserve">small avacado, </t>
    </r>
    <r>
      <rPr>
        <b/>
        <sz val="11"/>
        <color rgb="FFFF0000"/>
        <rFont val="Calibri"/>
        <family val="2"/>
        <scheme val="minor"/>
      </rPr>
      <t>1 Hershey almond nugget,</t>
    </r>
    <r>
      <rPr>
        <sz val="11"/>
        <color theme="1"/>
        <rFont val="Calibri"/>
        <family val="2"/>
        <scheme val="minor"/>
      </rPr>
      <t xml:space="preserve"> Coke Zero</t>
    </r>
  </si>
  <si>
    <r>
      <t xml:space="preserve">Home:  </t>
    </r>
    <r>
      <rPr>
        <b/>
        <sz val="11"/>
        <color rgb="FFFF0000"/>
        <rFont val="Calibri"/>
        <family val="2"/>
        <scheme val="minor"/>
      </rPr>
      <t>1/2 multi-grain roll,</t>
    </r>
    <r>
      <rPr>
        <sz val="11"/>
        <color theme="1"/>
        <rFont val="Calibri"/>
        <family val="2"/>
        <scheme val="minor"/>
      </rPr>
      <t xml:space="preserve"> 3 tbsp peanut butter, </t>
    </r>
    <r>
      <rPr>
        <b/>
        <sz val="11"/>
        <color rgb="FFFF0000"/>
        <rFont val="Calibri"/>
        <family val="2"/>
        <scheme val="minor"/>
      </rPr>
      <t>3 Oreos</t>
    </r>
    <r>
      <rPr>
        <sz val="11"/>
        <color theme="1"/>
        <rFont val="Calibri"/>
        <family val="2"/>
        <scheme val="minor"/>
      </rPr>
      <t>, Coke Zero, late dessert w protein shake</t>
    </r>
    <r>
      <rPr>
        <b/>
        <sz val="11"/>
        <color rgb="FFFF0000"/>
        <rFont val="Calibri"/>
        <family val="2"/>
        <scheme val="minor"/>
      </rPr>
      <t xml:space="preserve"> 3 scoops chocolate ice cream</t>
    </r>
  </si>
  <si>
    <r>
      <rPr>
        <b/>
        <sz val="11"/>
        <color theme="1"/>
        <rFont val="Calibri"/>
        <family val="2"/>
        <scheme val="minor"/>
      </rPr>
      <t>Pub 36 in Needville</t>
    </r>
    <r>
      <rPr>
        <sz val="11"/>
        <color theme="1"/>
        <rFont val="Calibri"/>
        <family val="2"/>
        <scheme val="minor"/>
      </rPr>
      <t xml:space="preserve">--California chicken sandwich w avacado &amp; cheese, </t>
    </r>
    <r>
      <rPr>
        <b/>
        <sz val="11"/>
        <color rgb="FFFF0000"/>
        <rFont val="Calibri"/>
        <family val="2"/>
        <scheme val="minor"/>
      </rPr>
      <t>French fries</t>
    </r>
    <r>
      <rPr>
        <sz val="11"/>
        <color theme="1"/>
        <rFont val="Calibri"/>
        <family val="2"/>
        <scheme val="minor"/>
      </rPr>
      <t>, Diet Coke</t>
    </r>
  </si>
  <si>
    <r>
      <rPr>
        <b/>
        <sz val="11"/>
        <color theme="1"/>
        <rFont val="Calibri"/>
        <family val="2"/>
        <scheme val="minor"/>
      </rPr>
      <t>San Antonio Hotel</t>
    </r>
    <r>
      <rPr>
        <sz val="11"/>
        <color theme="1"/>
        <rFont val="Calibri"/>
        <family val="2"/>
        <scheme val="minor"/>
      </rPr>
      <t>:  (brought with us) 6 smoked oysters,</t>
    </r>
    <r>
      <rPr>
        <b/>
        <sz val="11"/>
        <color theme="1"/>
        <rFont val="Calibri"/>
        <family val="2"/>
        <scheme val="minor"/>
      </rPr>
      <t xml:space="preserve"> 6 crackers, 1/4 apple croissant</t>
    </r>
  </si>
  <si>
    <r>
      <rPr>
        <b/>
        <sz val="11"/>
        <color theme="1"/>
        <rFont val="Calibri"/>
        <family val="2"/>
        <scheme val="minor"/>
      </rPr>
      <t>TUUC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2 small chicken wraps, potato chips, fruit salad, 2 chocolate chip cookies</t>
    </r>
  </si>
  <si>
    <r>
      <rPr>
        <b/>
        <sz val="11"/>
        <color theme="1"/>
        <rFont val="Calibri"/>
        <family val="2"/>
        <scheme val="minor"/>
      </rPr>
      <t>Jason's Deli</t>
    </r>
    <r>
      <rPr>
        <sz val="11"/>
        <color theme="1"/>
        <rFont val="Calibri"/>
        <family val="2"/>
        <scheme val="minor"/>
      </rPr>
      <t xml:space="preserve">--cup broccoli cheese soup, 1/2 tuna salad on WW, </t>
    </r>
    <r>
      <rPr>
        <b/>
        <sz val="11"/>
        <color rgb="FFFF0000"/>
        <rFont val="Calibri"/>
        <family val="2"/>
        <scheme val="minor"/>
      </rPr>
      <t xml:space="preserve">few potato chips, 3 pks Waverly wafers, </t>
    </r>
    <r>
      <rPr>
        <sz val="11"/>
        <color theme="1"/>
        <rFont val="Calibri"/>
        <family val="2"/>
        <scheme val="minor"/>
      </rPr>
      <t xml:space="preserve">Coke Zero; </t>
    </r>
    <r>
      <rPr>
        <b/>
        <sz val="11"/>
        <color rgb="FFFF0000"/>
        <rFont val="Calibri"/>
        <family val="2"/>
        <scheme val="minor"/>
      </rPr>
      <t>Baskin Robbins: large scoop palines &amp; cream ice cream</t>
    </r>
    <r>
      <rPr>
        <sz val="11"/>
        <color theme="1"/>
        <rFont val="Calibri"/>
        <family val="2"/>
        <scheme val="minor"/>
      </rPr>
      <t xml:space="preserve"> on </t>
    </r>
    <r>
      <rPr>
        <b/>
        <sz val="11"/>
        <color rgb="FFFF0000"/>
        <rFont val="Calibri"/>
        <family val="2"/>
        <scheme val="minor"/>
      </rPr>
      <t>sugar cone</t>
    </r>
  </si>
  <si>
    <r>
      <rPr>
        <b/>
        <sz val="11"/>
        <color theme="1"/>
        <rFont val="Calibri"/>
        <family val="2"/>
        <scheme val="minor"/>
      </rPr>
      <t>Mexican restaurant Pocahontas</t>
    </r>
    <r>
      <rPr>
        <sz val="11"/>
        <color theme="1"/>
        <rFont val="Calibri"/>
        <family val="2"/>
        <scheme val="minor"/>
      </rPr>
      <t xml:space="preserve">--6 chips, small amt salsa, grilled chicken, </t>
    </r>
    <r>
      <rPr>
        <b/>
        <sz val="11"/>
        <color rgb="FFFF0000"/>
        <rFont val="Calibri"/>
        <family val="2"/>
        <scheme val="minor"/>
      </rPr>
      <t>onions</t>
    </r>
    <r>
      <rPr>
        <sz val="11"/>
        <color theme="1"/>
        <rFont val="Calibri"/>
        <family val="2"/>
        <scheme val="minor"/>
      </rPr>
      <t xml:space="preserve">, peppers, </t>
    </r>
    <r>
      <rPr>
        <b/>
        <sz val="11"/>
        <color rgb="FFFF0000"/>
        <rFont val="Calibri"/>
        <family val="2"/>
        <scheme val="minor"/>
      </rPr>
      <t>3 oz guacamole,</t>
    </r>
    <r>
      <rPr>
        <sz val="11"/>
        <color theme="1"/>
        <rFont val="Calibri"/>
        <family val="2"/>
        <scheme val="minor"/>
      </rPr>
      <t xml:space="preserve"> Diet Pepsi,</t>
    </r>
    <r>
      <rPr>
        <b/>
        <sz val="11"/>
        <color rgb="FFFF0000"/>
        <rFont val="Calibri"/>
        <family val="2"/>
        <scheme val="minor"/>
      </rPr>
      <t xml:space="preserve"> Baskin Robbins: 1 scoop pralines &amp; cream ice cream</t>
    </r>
  </si>
  <si>
    <r>
      <rPr>
        <b/>
        <sz val="11"/>
        <color theme="1"/>
        <rFont val="Calibri"/>
        <family val="2"/>
        <scheme val="minor"/>
      </rPr>
      <t>85 Degree C Bakery-</t>
    </r>
    <r>
      <rPr>
        <sz val="11"/>
        <color theme="1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1/2 bacon croissant, almond crunch croissant</t>
    </r>
    <r>
      <rPr>
        <sz val="11"/>
        <color theme="1"/>
        <rFont val="Calibri"/>
        <family val="2"/>
        <scheme val="minor"/>
      </rPr>
      <t>, Coke Zero</t>
    </r>
  </si>
  <si>
    <r>
      <t xml:space="preserve">Home: chicken leg, green beans, </t>
    </r>
    <r>
      <rPr>
        <b/>
        <sz val="11"/>
        <color rgb="FFFF0000"/>
        <rFont val="Calibri"/>
        <family val="2"/>
        <scheme val="minor"/>
      </rPr>
      <t xml:space="preserve">1/2 multigrain roll, 2 Hershey almond nuggets, </t>
    </r>
    <r>
      <rPr>
        <sz val="11"/>
        <color theme="1"/>
        <rFont val="Calibri"/>
        <family val="2"/>
        <scheme val="minor"/>
      </rPr>
      <t>8 oz 2% milk</t>
    </r>
  </si>
  <si>
    <r>
      <t xml:space="preserve">Home:  4 chicken livers fried, </t>
    </r>
    <r>
      <rPr>
        <b/>
        <sz val="11"/>
        <color rgb="FFFF0000"/>
        <rFont val="Calibri"/>
        <family val="2"/>
        <scheme val="minor"/>
      </rPr>
      <t>3 oz mashed potatoes</t>
    </r>
    <r>
      <rPr>
        <sz val="11"/>
        <color theme="1"/>
        <rFont val="Calibri"/>
        <family val="2"/>
        <scheme val="minor"/>
      </rPr>
      <t xml:space="preserve">, 4 Brussel sprouts,  </t>
    </r>
    <r>
      <rPr>
        <b/>
        <sz val="11"/>
        <color rgb="FFFF0000"/>
        <rFont val="Calibri"/>
        <family val="2"/>
        <scheme val="minor"/>
      </rPr>
      <t>2 slices WW bread, 1 Hershey almong nugget</t>
    </r>
    <r>
      <rPr>
        <sz val="11"/>
        <color theme="1"/>
        <rFont val="Calibri"/>
        <family val="2"/>
        <scheme val="minor"/>
      </rPr>
      <t>, Coke Zero</t>
    </r>
  </si>
  <si>
    <r>
      <rPr>
        <b/>
        <sz val="11"/>
        <color theme="1"/>
        <rFont val="Calibri"/>
        <family val="2"/>
        <scheme val="minor"/>
      </rPr>
      <t>San Antonio Hotel</t>
    </r>
    <r>
      <rPr>
        <sz val="11"/>
        <color theme="1"/>
        <rFont val="Calibri"/>
        <family val="2"/>
        <scheme val="minor"/>
      </rPr>
      <t xml:space="preserve">: (brought with us): </t>
    </r>
    <r>
      <rPr>
        <b/>
        <sz val="11"/>
        <color theme="1"/>
        <rFont val="Calibri"/>
        <family val="2"/>
        <scheme val="minor"/>
      </rPr>
      <t xml:space="preserve"> 1 homemade cinnamon roll</t>
    </r>
  </si>
  <si>
    <r>
      <rPr>
        <b/>
        <sz val="11"/>
        <color theme="1"/>
        <rFont val="Calibri"/>
        <family val="2"/>
        <scheme val="minor"/>
      </rPr>
      <t>Golden Corral-</t>
    </r>
    <r>
      <rPr>
        <sz val="11"/>
        <color theme="1"/>
        <rFont val="Calibri"/>
        <family val="2"/>
        <scheme val="minor"/>
      </rPr>
      <t>-chicken breast, 1 chicken liver,</t>
    </r>
    <r>
      <rPr>
        <b/>
        <sz val="11"/>
        <color rgb="FFFF0000"/>
        <rFont val="Calibri"/>
        <family val="2"/>
        <scheme val="minor"/>
      </rPr>
      <t xml:space="preserve"> 3 oz sweet potatoes candied, 3 white rolls, </t>
    </r>
    <r>
      <rPr>
        <sz val="11"/>
        <color theme="1"/>
        <rFont val="Calibri"/>
        <family val="2"/>
        <scheme val="minor"/>
      </rPr>
      <t>crowder peas, Diet Coke</t>
    </r>
  </si>
  <si>
    <r>
      <t>Elliptical 108 min.  (1.8  hr) Walk 15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(  hr.) Run  min. ( hr,   mi.) Machine --  30 min (0.5 hr)-- Basketball 15 min (0.25 hr)  Total Exercise = 2.5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hrs</t>
    </r>
  </si>
  <si>
    <t>Before starting pioglitazone June 12-26, 2025</t>
  </si>
  <si>
    <t>After starting pioglitazone June 27-Sept 16, 2025</t>
  </si>
  <si>
    <r>
      <t xml:space="preserve">1.1 pts </t>
    </r>
    <r>
      <rPr>
        <b/>
        <u/>
        <sz val="12"/>
        <color rgb="FFFF0000"/>
        <rFont val="Arial"/>
        <family val="2"/>
      </rPr>
      <t>above</t>
    </r>
    <r>
      <rPr>
        <b/>
        <sz val="12"/>
        <color theme="1"/>
        <rFont val="Arial"/>
        <family val="2"/>
      </rPr>
      <t xml:space="preserve"> yesterday</t>
    </r>
  </si>
  <si>
    <t>Fasting/Pre-Meal, 24-Hr Avg, &amp; Daytime Avg Glucose</t>
  </si>
  <si>
    <t>Average Fasting / Pre-Meal Glucose</t>
  </si>
  <si>
    <t>24-Hr Average Glucose</t>
  </si>
  <si>
    <t>Daytime Average Glucose</t>
  </si>
  <si>
    <t>Supper: Mexican restaurant--1 grilled quail, onions guacamole, sour cream, Diet Coke</t>
  </si>
  <si>
    <r>
      <t xml:space="preserve">Lunch: </t>
    </r>
    <r>
      <rPr>
        <b/>
        <sz val="11"/>
        <color rgb="FFFF0000"/>
        <rFont val="Calibri"/>
        <family val="2"/>
        <scheme val="minor"/>
      </rPr>
      <t xml:space="preserve">1/3 multigrain roll, 4 crackers, </t>
    </r>
    <r>
      <rPr>
        <sz val="11"/>
        <color theme="1"/>
        <rFont val="Calibri"/>
        <family val="2"/>
        <scheme val="minor"/>
      </rPr>
      <t xml:space="preserve">3 tbsp peanut butter, </t>
    </r>
    <r>
      <rPr>
        <b/>
        <sz val="11"/>
        <color rgb="FFFF0000"/>
        <rFont val="Calibri"/>
        <family val="2"/>
        <scheme val="minor"/>
      </rPr>
      <t>8 oz 2% milk</t>
    </r>
  </si>
  <si>
    <t>BG 2nd peak, 29 pts above BL, at 150 min. after starting lunch</t>
  </si>
  <si>
    <t>BG 3rd peak, 28 pts above BL, at 240 min. after starting lunch</t>
  </si>
  <si>
    <t>BG peak, oly 1 pt above BL, at 15 min. after starting supper</t>
  </si>
  <si>
    <t>SUPPER with Mark and Robert - Tomball Trio</t>
  </si>
  <si>
    <t>Playing music with Mark and Robert</t>
  </si>
  <si>
    <t>Driving to Supper</t>
  </si>
  <si>
    <t>Took Cassey to get her car</t>
  </si>
  <si>
    <t>2 pts below yesterday'</t>
  </si>
  <si>
    <t>Ran 3.21 mi. in 40:</t>
  </si>
  <si>
    <r>
      <t xml:space="preserve">Total Steps = </t>
    </r>
    <r>
      <rPr>
        <b/>
        <sz val="14"/>
        <color rgb="FFFF0000"/>
        <rFont val="Arial"/>
        <family val="2"/>
      </rPr>
      <t>10,863</t>
    </r>
  </si>
  <si>
    <r>
      <t>Elliptical 0 min.  (  hr) Walk 15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(  hr.) Run 40 min. ( hr,   mi.) Machine --   min ( hr)-- Basketball  min ( hr)  Total Exercise = 1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hr</t>
    </r>
  </si>
  <si>
    <t>elliptical start 952 stop 1052</t>
  </si>
  <si>
    <r>
      <t>Supper: Wings Etc--</t>
    </r>
    <r>
      <rPr>
        <b/>
        <sz val="12"/>
        <color rgb="FFFF0000"/>
        <rFont val="Arial"/>
        <family val="2"/>
      </rPr>
      <t>6 honey glaze boneless chicken wings</t>
    </r>
    <r>
      <rPr>
        <sz val="11"/>
        <color theme="1"/>
        <rFont val="Calibri"/>
        <family val="2"/>
        <scheme val="minor"/>
      </rPr>
      <t>, 3 celery sticks w Ranch dressing, Diet Pepsi</t>
    </r>
  </si>
  <si>
    <t>Snack: 24 almonds, Coke Zero</t>
  </si>
  <si>
    <t>walk start 252 stop 325 -- 33 minutes</t>
  </si>
  <si>
    <t>Gym machines start 222 stop 252 - 30 minutes</t>
  </si>
  <si>
    <t>BG dropped 31 pts at 13 minutes after starting gym machines</t>
  </si>
  <si>
    <t>BG dropped 51 pts at 28 minutes after starting gym machines</t>
  </si>
  <si>
    <t>elliptical start 952 stop 1052 - 60 minutes</t>
  </si>
  <si>
    <r>
      <t>Elliptical 60 min.  (  hr) Walk 63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(  hr.) Run  min. ( hr,   mi.) Machine -- 30 min ( hr)-- Basketball  min ( hr)  Total Exercise = 2.5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hr</t>
    </r>
  </si>
  <si>
    <r>
      <t xml:space="preserve">Total Steps = </t>
    </r>
    <r>
      <rPr>
        <b/>
        <sz val="14"/>
        <color rgb="FFFF0000"/>
        <rFont val="Arial"/>
        <family val="2"/>
      </rPr>
      <t>15,239</t>
    </r>
  </si>
  <si>
    <r>
      <t>Lunch:  Long John Silver--</t>
    </r>
    <r>
      <rPr>
        <b/>
        <sz val="11"/>
        <color rgb="FFFF0000"/>
        <rFont val="Calibri"/>
        <family val="2"/>
        <scheme val="minor"/>
      </rPr>
      <t>2 pc fried fish, 1/2 multigrain roll,</t>
    </r>
    <r>
      <rPr>
        <b/>
        <sz val="11"/>
        <color theme="1"/>
        <rFont val="Calibri"/>
        <family val="2"/>
        <scheme val="minor"/>
      </rPr>
      <t xml:space="preserve"> green beans, Diet Pepsi</t>
    </r>
  </si>
  <si>
    <t>Got up at 7:30</t>
  </si>
  <si>
    <r>
      <t xml:space="preserve">Breakfast: </t>
    </r>
    <r>
      <rPr>
        <b/>
        <sz val="11"/>
        <color rgb="FFFF0000"/>
        <rFont val="Calibri"/>
        <family val="2"/>
        <scheme val="minor"/>
      </rPr>
      <t xml:space="preserve"> 1/2 multigrain roll,</t>
    </r>
    <r>
      <rPr>
        <sz val="11"/>
        <color theme="1"/>
        <rFont val="Calibri"/>
        <family val="2"/>
        <scheme val="minor"/>
      </rPr>
      <t xml:space="preserve"> 18 almonds</t>
    </r>
  </si>
  <si>
    <t>BG 1st peak, 94 pts above BL, at 55 min. after starting very high carb supper</t>
  </si>
  <si>
    <r>
      <t xml:space="preserve">7 pts </t>
    </r>
    <r>
      <rPr>
        <b/>
        <u/>
        <sz val="12"/>
        <color theme="1"/>
        <rFont val="Arial"/>
        <family val="2"/>
      </rPr>
      <t>above</t>
    </r>
    <r>
      <rPr>
        <b/>
        <sz val="12"/>
        <color theme="1"/>
        <rFont val="Arial"/>
        <family val="2"/>
      </rPr>
      <t xml:space="preserve"> yesterday'</t>
    </r>
  </si>
  <si>
    <r>
      <t xml:space="preserve">Home: </t>
    </r>
    <r>
      <rPr>
        <b/>
        <sz val="11"/>
        <color rgb="FFFF0000"/>
        <rFont val="Calibri"/>
        <family val="2"/>
        <scheme val="minor"/>
      </rPr>
      <t>8 oz broccoli cheese soup Panera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10 crackers</t>
    </r>
    <r>
      <rPr>
        <sz val="11"/>
        <color theme="1"/>
        <rFont val="Calibri"/>
        <family val="2"/>
        <scheme val="minor"/>
      </rPr>
      <t xml:space="preserve">, 8 oz 2% milk, </t>
    </r>
    <r>
      <rPr>
        <b/>
        <sz val="11"/>
        <color rgb="FFFF0000"/>
        <rFont val="Calibri"/>
        <family val="2"/>
        <scheme val="minor"/>
      </rPr>
      <t>1 Hershey almond nugget</t>
    </r>
  </si>
  <si>
    <r>
      <rPr>
        <b/>
        <sz val="12"/>
        <color theme="1"/>
        <rFont val="Arial"/>
        <family val="2"/>
      </rPr>
      <t>Wings Etc</t>
    </r>
    <r>
      <rPr>
        <sz val="12"/>
        <color theme="1"/>
        <rFont val="Arial"/>
        <family val="2"/>
      </rPr>
      <t>--</t>
    </r>
    <r>
      <rPr>
        <b/>
        <sz val="12"/>
        <color rgb="FFFF0000"/>
        <rFont val="Arial"/>
        <family val="2"/>
      </rPr>
      <t>6 honey glaze boneless chicken wings</t>
    </r>
    <r>
      <rPr>
        <sz val="12"/>
        <color theme="1"/>
        <rFont val="Arial"/>
        <family val="2"/>
      </rPr>
      <t>, 3 celery sticks w Ranch dressing, Diet Pepsi</t>
    </r>
  </si>
  <si>
    <r>
      <rPr>
        <b/>
        <sz val="12"/>
        <color theme="1"/>
        <rFont val="Arial"/>
        <family val="2"/>
      </rPr>
      <t>San Antonio restaurant</t>
    </r>
    <r>
      <rPr>
        <sz val="12"/>
        <color theme="1"/>
        <rFont val="Arial"/>
        <family val="2"/>
      </rPr>
      <t xml:space="preserve">: </t>
    </r>
    <r>
      <rPr>
        <b/>
        <sz val="12"/>
        <color rgb="FFFF0000"/>
        <rFont val="Arial"/>
        <family val="2"/>
      </rPr>
      <t>3 slices pepperoni pizza,</t>
    </r>
    <r>
      <rPr>
        <sz val="12"/>
        <color theme="1"/>
        <rFont val="Arial"/>
        <family val="2"/>
      </rPr>
      <t xml:space="preserve"> 1/2 large salad,</t>
    </r>
    <r>
      <rPr>
        <b/>
        <sz val="12"/>
        <color rgb="FFFF0000"/>
        <rFont val="Arial"/>
        <family val="2"/>
      </rPr>
      <t xml:space="preserve"> strawberry tart</t>
    </r>
  </si>
  <si>
    <r>
      <rPr>
        <b/>
        <sz val="12"/>
        <color theme="1"/>
        <rFont val="Arial"/>
        <family val="2"/>
      </rPr>
      <t>Dominos Pizza</t>
    </r>
    <r>
      <rPr>
        <sz val="12"/>
        <color theme="1"/>
        <rFont val="Arial"/>
        <family val="2"/>
      </rPr>
      <t xml:space="preserve">: 3 slices </t>
    </r>
    <r>
      <rPr>
        <b/>
        <sz val="12"/>
        <color rgb="FFFF0000"/>
        <rFont val="Arial"/>
        <family val="2"/>
      </rPr>
      <t>pepperoni pizza, thin crust</t>
    </r>
    <r>
      <rPr>
        <sz val="12"/>
        <color theme="1"/>
        <rFont val="Arial"/>
        <family val="2"/>
      </rPr>
      <t xml:space="preserve">, 1 </t>
    </r>
    <r>
      <rPr>
        <b/>
        <sz val="12"/>
        <color rgb="FFFF0000"/>
        <rFont val="Arial"/>
        <family val="2"/>
      </rPr>
      <t>peanut butter cookie</t>
    </r>
  </si>
  <si>
    <t>Singing with Tidelanders at Laporte HS</t>
  </si>
  <si>
    <t>Singing with Tidelanders at Naturalization Ceremony</t>
  </si>
  <si>
    <t>Fuller's Guitars</t>
  </si>
  <si>
    <t>Clear Lake Fitness Connection Gym machines start 222 stop 252 - 30 minutes</t>
  </si>
  <si>
    <t>BG dropped 36 pts at 13 min. after starting elliptical</t>
  </si>
  <si>
    <t>BG dropped 53 pts at 28 min. after starting elliptical</t>
  </si>
  <si>
    <t>BG dropped 58 pts at 43 min. after starting elliptical</t>
  </si>
  <si>
    <t>BG dropped 74 pts at 58 min. after starting elliptical</t>
  </si>
  <si>
    <t>BG rose 22 pts at 13 min. after stopping elliptical</t>
  </si>
  <si>
    <t>BG 2nd peak, 25 pts above BL, at 175 min. after starting supper; BG rose 17 pts more, at 28 min. after stopping elliptical</t>
  </si>
  <si>
    <r>
      <t xml:space="preserve">10.5 pts </t>
    </r>
    <r>
      <rPr>
        <b/>
        <u/>
        <sz val="12"/>
        <color rgb="FFFF0000"/>
        <rFont val="Arial"/>
        <family val="2"/>
      </rPr>
      <t>above</t>
    </r>
    <r>
      <rPr>
        <b/>
        <sz val="12"/>
        <color theme="1"/>
        <rFont val="Arial"/>
        <family val="2"/>
      </rPr>
      <t xml:space="preserve"> yesterday'</t>
    </r>
  </si>
  <si>
    <t>elliptical 140 to 206 - 26 minutes</t>
  </si>
  <si>
    <r>
      <t xml:space="preserve">Lunch:  </t>
    </r>
    <r>
      <rPr>
        <b/>
        <sz val="11"/>
        <color rgb="FFFF0000"/>
        <rFont val="Calibri"/>
        <family val="2"/>
        <scheme val="minor"/>
      </rPr>
      <t>1/2 multigrain roll</t>
    </r>
    <r>
      <rPr>
        <sz val="11"/>
        <color theme="1"/>
        <rFont val="Calibri"/>
        <family val="2"/>
        <scheme val="minor"/>
      </rPr>
      <t xml:space="preserve">, 3 tbsp peanut butter, </t>
    </r>
    <r>
      <rPr>
        <b/>
        <sz val="11"/>
        <color rgb="FFFF0000"/>
        <rFont val="Calibri"/>
        <family val="2"/>
        <scheme val="minor"/>
      </rPr>
      <t>4 crackers, 1 chocolate chip cookie, 8 oz 2% milk</t>
    </r>
  </si>
  <si>
    <t>BG 1st peak, 19 pts above BL, at 80 min. after starting lunch</t>
  </si>
  <si>
    <t>BG 2nd peak, 23 pts above BL, at 155 min. after starting lunch</t>
  </si>
  <si>
    <t>elliptical start 642 stop 742 - 60 minutes</t>
  </si>
  <si>
    <r>
      <t>Supper: Restaurant Chinese--</t>
    </r>
    <r>
      <rPr>
        <b/>
        <sz val="11"/>
        <color rgb="FFFF0000"/>
        <rFont val="Calibri"/>
        <family val="2"/>
        <scheme val="minor"/>
      </rPr>
      <t>Kung Pao chicken 1/4 serving, small amt rice, 4 oz hot &amp; sour soup, 1 cheese puff, 1 chocolate chip cookie,</t>
    </r>
    <r>
      <rPr>
        <sz val="11"/>
        <color theme="1"/>
        <rFont val="Calibri"/>
        <family val="2"/>
        <scheme val="minor"/>
      </rPr>
      <t xml:space="preserve"> Coke Zero</t>
    </r>
  </si>
  <si>
    <t>BG 4th peak, 32 pts above BL, at 305 min. after starting lunch</t>
  </si>
  <si>
    <t>BG 3rd peak, 24 pts above BL, 245 min. after starting lunch</t>
  </si>
  <si>
    <t>BG 1st peak, 23 pts above BL, at 30 min. after starting supper</t>
  </si>
  <si>
    <t>BG 2nd peak, 22 pts above BL, at 135 miln. after starting supper</t>
  </si>
  <si>
    <t>BG dropped 16 pts at 8 min. after starting elliptical</t>
  </si>
  <si>
    <t>BG dropped 38 pts at 23 min. after starting elliptical</t>
  </si>
  <si>
    <t>BG 1st peak, 34 pts above BL, at 45 min. after starting lunch</t>
  </si>
  <si>
    <t>BG 2nd peak, 49 pts above BL, at 150 min. after starting lunch</t>
  </si>
  <si>
    <t>walked in parking lot 1105 to 1135 - 30 minutes</t>
  </si>
  <si>
    <t>BG 1st peak, 42 pts above BL, at 45 min. after starting breakfast</t>
  </si>
  <si>
    <t>BG 2nd peak, 32 pts above BL, at 135 min. after starting breakfast</t>
  </si>
  <si>
    <r>
      <t xml:space="preserve">11 pts </t>
    </r>
    <r>
      <rPr>
        <b/>
        <u/>
        <sz val="12"/>
        <color rgb="FFFF0000"/>
        <rFont val="Arial"/>
        <family val="2"/>
      </rPr>
      <t>below</t>
    </r>
    <r>
      <rPr>
        <b/>
        <sz val="12"/>
        <color theme="1"/>
        <rFont val="Arial"/>
        <family val="2"/>
      </rPr>
      <t xml:space="preserve"> yesterday'</t>
    </r>
  </si>
  <si>
    <t>Total Steps = 9,173</t>
  </si>
  <si>
    <r>
      <t xml:space="preserve">Elliptical 86 min.  (  hr)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(  hr.) Run  min. ( hr,   mi.) Machine --  min ( hr)-- Basketball  min ( hr)  Total Exercise = 1.5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hr</t>
    </r>
  </si>
  <si>
    <r>
      <t xml:space="preserve">9 pts </t>
    </r>
    <r>
      <rPr>
        <b/>
        <u/>
        <sz val="12"/>
        <color rgb="FFFF0000"/>
        <rFont val="Arial"/>
        <family val="2"/>
      </rPr>
      <t>above</t>
    </r>
    <r>
      <rPr>
        <b/>
        <sz val="12"/>
        <color theme="1"/>
        <rFont val="Arial"/>
        <family val="2"/>
      </rPr>
      <t xml:space="preserve"> yesterday</t>
    </r>
  </si>
  <si>
    <t>BG 1st peak, 28 pts above BL, at 55 min. after starting supper</t>
  </si>
  <si>
    <r>
      <t xml:space="preserve">Lunch:  1 grilled quail, </t>
    </r>
    <r>
      <rPr>
        <b/>
        <sz val="11"/>
        <color rgb="FFFF0000"/>
        <rFont val="Calibri"/>
        <family val="2"/>
        <scheme val="minor"/>
      </rPr>
      <t xml:space="preserve">1/2 multigrain roll, 1 Hersheys Almond Nugget, </t>
    </r>
    <r>
      <rPr>
        <sz val="11"/>
        <color theme="1"/>
        <rFont val="Calibri"/>
        <family val="2"/>
        <scheme val="minor"/>
      </rPr>
      <t>Coke Zero</t>
    </r>
  </si>
  <si>
    <t>BG peak, 39 pts above BL, at 65 min. after starting lunch</t>
  </si>
  <si>
    <t>No peak</t>
  </si>
  <si>
    <t>elliptical 1115 to 1200 - 45 minutes</t>
  </si>
  <si>
    <r>
      <t xml:space="preserve">Elliptical </t>
    </r>
    <r>
      <rPr>
        <b/>
        <sz val="12"/>
        <color rgb="FFFF0000"/>
        <rFont val="Arial"/>
        <family val="2"/>
      </rPr>
      <t>45 min.</t>
    </r>
    <r>
      <rPr>
        <b/>
        <sz val="12"/>
        <color theme="1"/>
        <rFont val="Arial"/>
        <family val="2"/>
      </rPr>
      <t xml:space="preserve">  ( 0.75 hr)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(  hr.) Run </t>
    </r>
    <r>
      <rPr>
        <b/>
        <sz val="12"/>
        <color rgb="FFFF0000"/>
        <rFont val="Arial"/>
        <family val="2"/>
      </rPr>
      <t>38.5</t>
    </r>
    <r>
      <rPr>
        <b/>
        <sz val="12"/>
        <color theme="1"/>
        <rFont val="Arial"/>
        <family val="2"/>
      </rPr>
      <t xml:space="preserve">  min. ( hr,   mi.) Machine --  min ( hr)-- Basketball  min ( hr)  Total Exercise = </t>
    </r>
    <r>
      <rPr>
        <b/>
        <sz val="12"/>
        <color rgb="FFFF0000"/>
        <rFont val="Arial"/>
        <family val="2"/>
      </rPr>
      <t xml:space="preserve"> 1.25 </t>
    </r>
    <r>
      <rPr>
        <b/>
        <sz val="12"/>
        <color theme="1"/>
        <rFont val="Arial"/>
        <family val="2"/>
      </rPr>
      <t>hr</t>
    </r>
  </si>
  <si>
    <r>
      <t xml:space="preserve">2.5 pts </t>
    </r>
    <r>
      <rPr>
        <b/>
        <u/>
        <sz val="12"/>
        <color rgb="FFFF0000"/>
        <rFont val="Arial"/>
        <family val="2"/>
      </rPr>
      <t>below</t>
    </r>
    <r>
      <rPr>
        <b/>
        <sz val="12"/>
        <color theme="1"/>
        <rFont val="Arial"/>
        <family val="2"/>
      </rPr>
      <t xml:space="preserve"> yesterday'</t>
    </r>
  </si>
  <si>
    <r>
      <t xml:space="preserve">6 pts </t>
    </r>
    <r>
      <rPr>
        <b/>
        <u/>
        <sz val="12"/>
        <color rgb="FFFF0000"/>
        <rFont val="Arial"/>
        <family val="2"/>
      </rPr>
      <t>below</t>
    </r>
    <r>
      <rPr>
        <b/>
        <sz val="12"/>
        <color theme="1"/>
        <rFont val="Arial"/>
        <family val="2"/>
      </rPr>
      <t xml:space="preserve"> yesterday'</t>
    </r>
  </si>
  <si>
    <r>
      <t xml:space="preserve">9 pts </t>
    </r>
    <r>
      <rPr>
        <b/>
        <u/>
        <sz val="12"/>
        <color rgb="FFFF0000"/>
        <rFont val="Arial"/>
        <family val="2"/>
      </rPr>
      <t>below</t>
    </r>
    <r>
      <rPr>
        <b/>
        <sz val="12"/>
        <color theme="1"/>
        <rFont val="Arial"/>
        <family val="2"/>
      </rPr>
      <t xml:space="preserve"> yesterday</t>
    </r>
  </si>
  <si>
    <r>
      <t xml:space="preserve">7 pts </t>
    </r>
    <r>
      <rPr>
        <b/>
        <u/>
        <sz val="12"/>
        <color rgb="FFFF0000"/>
        <rFont val="Arial"/>
        <family val="2"/>
      </rPr>
      <t>below</t>
    </r>
    <r>
      <rPr>
        <b/>
        <sz val="12"/>
        <color theme="1"/>
        <rFont val="Arial"/>
        <family val="2"/>
      </rPr>
      <t xml:space="preserve"> yesterday'</t>
    </r>
  </si>
  <si>
    <r>
      <rPr>
        <b/>
        <sz val="14"/>
        <color rgb="FFFF0000"/>
        <rFont val="Arial"/>
        <family val="2"/>
      </rPr>
      <t>8,403</t>
    </r>
    <r>
      <rPr>
        <b/>
        <sz val="14"/>
        <color theme="1"/>
        <rFont val="Arial"/>
        <family val="2"/>
      </rPr>
      <t xml:space="preserve"> steps after midnight before 1 a.m.</t>
    </r>
  </si>
  <si>
    <r>
      <t xml:space="preserve">Total Steps = </t>
    </r>
    <r>
      <rPr>
        <b/>
        <sz val="14"/>
        <color rgb="FFFF0000"/>
        <rFont val="Arial"/>
        <family val="2"/>
      </rPr>
      <t xml:space="preserve">7,225 </t>
    </r>
    <r>
      <rPr>
        <b/>
        <sz val="14"/>
        <color theme="1"/>
        <rFont val="Arial"/>
        <family val="2"/>
      </rPr>
      <t>(before midnight)</t>
    </r>
  </si>
  <si>
    <t>Ran 3.21 mi. in 39:32 (12:20 pace) AHR 136</t>
  </si>
  <si>
    <r>
      <t xml:space="preserve">Supper: </t>
    </r>
    <r>
      <rPr>
        <b/>
        <sz val="11"/>
        <color rgb="FFFF0000"/>
        <rFont val="Calibri"/>
        <family val="2"/>
        <scheme val="minor"/>
      </rPr>
      <t xml:space="preserve"> 1/4 serv Kung Pao Chicken, 2 oz rice</t>
    </r>
    <r>
      <rPr>
        <sz val="11"/>
        <color theme="1"/>
        <rFont val="Calibri"/>
        <family val="2"/>
        <scheme val="minor"/>
      </rPr>
      <t xml:space="preserve">, 1/2 small avacado, 2 sl tomato, lettuce, 1 </t>
    </r>
    <r>
      <rPr>
        <b/>
        <sz val="11"/>
        <color rgb="FFFF0000"/>
        <rFont val="Calibri"/>
        <family val="2"/>
        <scheme val="minor"/>
      </rPr>
      <t>Hersheys almond nugget</t>
    </r>
    <r>
      <rPr>
        <sz val="11"/>
        <color theme="1"/>
        <rFont val="Calibri"/>
        <family val="2"/>
        <scheme val="minor"/>
      </rPr>
      <t>, Coke Zero</t>
    </r>
  </si>
  <si>
    <r>
      <t xml:space="preserve">Lunch:  </t>
    </r>
    <r>
      <rPr>
        <b/>
        <sz val="11"/>
        <color rgb="FFFF0000"/>
        <rFont val="Calibri"/>
        <family val="2"/>
        <scheme val="minor"/>
      </rPr>
      <t>1/3 multigrain roll,</t>
    </r>
    <r>
      <rPr>
        <sz val="11"/>
        <color theme="1"/>
        <rFont val="Calibri"/>
        <family val="2"/>
        <scheme val="minor"/>
      </rPr>
      <t xml:space="preserve"> 3 tbsp peanut butter, </t>
    </r>
    <r>
      <rPr>
        <b/>
        <sz val="11"/>
        <color rgb="FFFF0000"/>
        <rFont val="Calibri"/>
        <family val="2"/>
        <scheme val="minor"/>
      </rPr>
      <t>3 crackers, 8 oz 2% milk</t>
    </r>
  </si>
  <si>
    <t>elliptical 130 to 201 - 31 minutes</t>
  </si>
  <si>
    <t>elliptical 832 to 907 - 35 minutes</t>
  </si>
  <si>
    <t>Gym machine workout 315 to 345</t>
  </si>
  <si>
    <t>BG 1st peak, 10 pts above BL, at 55 min. after starting lunch</t>
  </si>
  <si>
    <t>Supper: 1 slice turkey breast, a little gravy, 2 oz mashed potatoes, small slice multigrain bread, 3 oz green beans, 10 strawberries, Coke Zero</t>
  </si>
  <si>
    <r>
      <t xml:space="preserve">Snack:  Protein shake with </t>
    </r>
    <r>
      <rPr>
        <b/>
        <sz val="11"/>
        <color rgb="FFFF0000"/>
        <rFont val="Calibri"/>
        <family val="2"/>
        <scheme val="minor"/>
      </rPr>
      <t>3 scoops chocolate ice cream</t>
    </r>
  </si>
  <si>
    <t>bike ride 6 miles in 30 minutes</t>
  </si>
  <si>
    <t>BG dropped 30 pts at 10 min. after starting bike ride</t>
  </si>
  <si>
    <t>BG dropped 32 pts at 25 min. after starting bike ride</t>
  </si>
  <si>
    <t>BG dropped 38 pts at 40 min. after starting bike ride</t>
  </si>
  <si>
    <t>BG 2nd peak, 22 pts above BL, at 130 min. after starting lunch</t>
  </si>
  <si>
    <t>BG peak, 27 pts above BL, at 50 min. after starting supper</t>
  </si>
  <si>
    <t>BG 1st peak, 18 pts above BL, at 45 min. after protein milkshake</t>
  </si>
  <si>
    <t>BG 2nd peak, 13 pts above BL, at 105 min. after protein milkshake</t>
  </si>
  <si>
    <r>
      <t xml:space="preserve">Total Steps = </t>
    </r>
    <r>
      <rPr>
        <b/>
        <sz val="14"/>
        <color rgb="FFFF0000"/>
        <rFont val="Arial"/>
        <family val="2"/>
      </rPr>
      <t>20,258</t>
    </r>
    <r>
      <rPr>
        <b/>
        <sz val="14"/>
        <color theme="1"/>
        <rFont val="Arial"/>
        <family val="2"/>
      </rPr>
      <t xml:space="preserve"> (counting 8,400 steps after prior midnight)</t>
    </r>
  </si>
  <si>
    <r>
      <t>Elliptical</t>
    </r>
    <r>
      <rPr>
        <b/>
        <sz val="12"/>
        <color rgb="FFFF0000"/>
        <rFont val="Arial"/>
        <family val="2"/>
      </rPr>
      <t xml:space="preserve"> 65 min.</t>
    </r>
    <r>
      <rPr>
        <b/>
        <sz val="12"/>
        <color theme="1"/>
        <rFont val="Arial"/>
        <family val="2"/>
      </rPr>
      <t xml:space="preserve">  ( 0.5 hr)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(  hr.) Run   min. ( hr,   mi.) Machine -- </t>
    </r>
    <r>
      <rPr>
        <b/>
        <sz val="12"/>
        <color rgb="FFFF0000"/>
        <rFont val="Arial"/>
        <family val="2"/>
      </rPr>
      <t>30 min</t>
    </r>
    <r>
      <rPr>
        <b/>
        <sz val="12"/>
        <color theme="1"/>
        <rFont val="Arial"/>
        <family val="2"/>
      </rPr>
      <t xml:space="preserve"> ( hr)-- Bike -- </t>
    </r>
    <r>
      <rPr>
        <b/>
        <sz val="12"/>
        <color rgb="FFFF0000"/>
        <rFont val="Arial"/>
        <family val="2"/>
      </rPr>
      <t>30 min</t>
    </r>
    <r>
      <rPr>
        <b/>
        <sz val="12"/>
        <color theme="1"/>
        <rFont val="Arial"/>
        <family val="2"/>
      </rPr>
      <t xml:space="preserve">.  Basketball  min ( hr)  Total Exercise = </t>
    </r>
    <r>
      <rPr>
        <b/>
        <sz val="12"/>
        <color rgb="FFFF0000"/>
        <rFont val="Arial"/>
        <family val="2"/>
      </rPr>
      <t xml:space="preserve">2 </t>
    </r>
    <r>
      <rPr>
        <b/>
        <sz val="12"/>
        <color theme="1"/>
        <rFont val="Arial"/>
        <family val="2"/>
      </rPr>
      <t>hrs</t>
    </r>
  </si>
  <si>
    <r>
      <t xml:space="preserve">5 pts </t>
    </r>
    <r>
      <rPr>
        <b/>
        <u/>
        <sz val="12"/>
        <color rgb="FFFF0000"/>
        <rFont val="Arial"/>
        <family val="2"/>
      </rPr>
      <t>below</t>
    </r>
    <r>
      <rPr>
        <b/>
        <sz val="12"/>
        <color theme="1"/>
        <rFont val="Arial"/>
        <family val="2"/>
      </rPr>
      <t xml:space="preserve"> yesterday'</t>
    </r>
  </si>
  <si>
    <t>elliptical start 125 stop 205 -- 35 minutes</t>
  </si>
  <si>
    <t>BG peak 18 pts above BL, at 70 min. after starting breakfast</t>
  </si>
  <si>
    <t>BG 1st peak, 40 pts above BL, at 55 min. after starting lunch</t>
  </si>
  <si>
    <t>BG 2nd peak, 12 pts above BL, at 145 min. after starting lunch</t>
  </si>
  <si>
    <t>elliptical start 630 stop 736 -- 66 minutes</t>
  </si>
  <si>
    <r>
      <t xml:space="preserve">Supper: </t>
    </r>
    <r>
      <rPr>
        <b/>
        <sz val="11"/>
        <color rgb="FFFF0000"/>
        <rFont val="Calibri"/>
        <family val="2"/>
        <scheme val="minor"/>
      </rPr>
      <t>1/4 Kung Pao Chicken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2 oz rice, 2 oz lasagna, 2 peanut butter cookies,</t>
    </r>
    <r>
      <rPr>
        <sz val="11"/>
        <color theme="1"/>
        <rFont val="Calibri"/>
        <family val="2"/>
        <scheme val="minor"/>
      </rPr>
      <t xml:space="preserve"> Coke Zero</t>
    </r>
  </si>
  <si>
    <t>BG 1st peak, 22 pts above BL, at 60 min. after starting supper</t>
  </si>
  <si>
    <t>BG 2nd peak, 20 pts above BL, at 180 min. after starting supper</t>
  </si>
  <si>
    <t>BG dropped 29 pts from BL, at 25 minutes after starting elliptical</t>
  </si>
  <si>
    <t>elliptical start 925 stop 951 - 26 minutes</t>
  </si>
  <si>
    <t>BG dropped 20 pts from BL, at 5 min. after starting elliptical</t>
  </si>
  <si>
    <t>BG dropped 28 pts from BL, at 20 min. after starting elliptical</t>
  </si>
  <si>
    <t>BG dropped 40 pts from BL, at 35 min. after starting elliptical</t>
  </si>
  <si>
    <t>BG rose 11 pts while still on elliptical</t>
  </si>
  <si>
    <r>
      <t>Elliptical</t>
    </r>
    <r>
      <rPr>
        <b/>
        <sz val="12"/>
        <color rgb="FFFF0000"/>
        <rFont val="Arial"/>
        <family val="2"/>
      </rPr>
      <t xml:space="preserve"> 127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 xml:space="preserve"> 2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(  hr.) Run   min. ( hr,   mi.) Machine --  ( hr)-- Bike --   Basketball  min ( hr)  Total Exercise = </t>
    </r>
    <r>
      <rPr>
        <b/>
        <sz val="12"/>
        <color rgb="FFFF0000"/>
        <rFont val="Arial"/>
        <family val="2"/>
      </rPr>
      <t xml:space="preserve">2 </t>
    </r>
    <r>
      <rPr>
        <b/>
        <sz val="12"/>
        <color theme="1"/>
        <rFont val="Arial"/>
        <family val="2"/>
      </rPr>
      <t>hrs</t>
    </r>
  </si>
  <si>
    <r>
      <t xml:space="preserve">Total Steps = </t>
    </r>
    <r>
      <rPr>
        <b/>
        <sz val="14"/>
        <color rgb="FFFF0000"/>
        <rFont val="Arial"/>
        <family val="2"/>
      </rPr>
      <t>12,350</t>
    </r>
  </si>
  <si>
    <r>
      <t>Time in Target Range =</t>
    </r>
    <r>
      <rPr>
        <b/>
        <sz val="14"/>
        <color rgb="FFFF0000"/>
        <rFont val="Arial"/>
        <family val="2"/>
      </rPr>
      <t xml:space="preserve"> 97%</t>
    </r>
  </si>
  <si>
    <r>
      <t xml:space="preserve">3 pts </t>
    </r>
    <r>
      <rPr>
        <b/>
        <u/>
        <sz val="12"/>
        <color rgb="FFFF0000"/>
        <rFont val="Arial"/>
        <family val="2"/>
      </rPr>
      <t>above</t>
    </r>
    <r>
      <rPr>
        <b/>
        <sz val="12"/>
        <color theme="1"/>
        <rFont val="Arial"/>
        <family val="2"/>
      </rPr>
      <t xml:space="preserve"> yesterday'</t>
    </r>
  </si>
  <si>
    <t xml:space="preserve">lunch </t>
  </si>
  <si>
    <r>
      <t>Lunch:  Thoreau--</t>
    </r>
    <r>
      <rPr>
        <b/>
        <sz val="11"/>
        <color rgb="FFFF0000"/>
        <rFont val="Calibri"/>
        <family val="2"/>
        <scheme val="minor"/>
      </rPr>
      <t>1 pc pepperoni pizza, 2 oz fruit salad, 2 oz pink foamy jello w fruit, 8 oz pink lemonade</t>
    </r>
  </si>
  <si>
    <t>Driving home from church</t>
  </si>
  <si>
    <t>Playing music at church</t>
  </si>
  <si>
    <t>Driving to church</t>
  </si>
  <si>
    <t>Playing music at home</t>
  </si>
  <si>
    <t>AVG Fast/PreMeal BG</t>
  </si>
  <si>
    <t>Pre-Pioglitazone</t>
  </si>
  <si>
    <t>sick</t>
  </si>
  <si>
    <t>hi carb day</t>
  </si>
  <si>
    <t>Metformin means, including 1st 8 days when sick</t>
  </si>
  <si>
    <t>Difference betweeen metformin since Sept 25 and pioglitazone</t>
  </si>
  <si>
    <t>Difference between metformin since Sept 25 and before pioglitazone</t>
  </si>
  <si>
    <r>
      <t xml:space="preserve">6 pts </t>
    </r>
    <r>
      <rPr>
        <b/>
        <u/>
        <sz val="12"/>
        <color rgb="FFFF0000"/>
        <rFont val="Arial"/>
        <family val="2"/>
      </rPr>
      <t>above</t>
    </r>
    <r>
      <rPr>
        <b/>
        <sz val="12"/>
        <color theme="1"/>
        <rFont val="Arial"/>
        <family val="2"/>
      </rPr>
      <t xml:space="preserve"> yesterday'</t>
    </r>
  </si>
  <si>
    <t>gym machines start 1235 stop 105 - 30 minutes</t>
  </si>
  <si>
    <r>
      <t xml:space="preserve">Lunch:  </t>
    </r>
    <r>
      <rPr>
        <b/>
        <sz val="11"/>
        <color rgb="FFFF0000"/>
        <rFont val="Calibri"/>
        <family val="2"/>
        <scheme val="minor"/>
      </rPr>
      <t xml:space="preserve">1/2 multigrain roll, </t>
    </r>
    <r>
      <rPr>
        <b/>
        <sz val="11"/>
        <color theme="1"/>
        <rFont val="Calibri"/>
        <family val="2"/>
        <scheme val="minor"/>
      </rPr>
      <t>3 tbsp peanute butter,</t>
    </r>
    <r>
      <rPr>
        <b/>
        <sz val="11"/>
        <color rgb="FFFF0000"/>
        <rFont val="Calibri"/>
        <family val="2"/>
        <scheme val="minor"/>
      </rPr>
      <t xml:space="preserve"> 3 Oreos, 8 oz 2% milk, 3 oz jello dessert, 3 oz fruit salad</t>
    </r>
  </si>
  <si>
    <t>elliptical start 1250 stop 120 - 30 minutes</t>
  </si>
  <si>
    <t>BG 2nd peak, 28 pts above BL, at 150 min. after starting lunch, after 2 exercise bouts</t>
  </si>
  <si>
    <t>BG 3rd peak, 33 pts above BL, at 225 min. after starting lunch</t>
  </si>
  <si>
    <t>Singing barbershop chorus</t>
  </si>
  <si>
    <t>elliptical start 505 stop 535 - 30 minutes</t>
  </si>
  <si>
    <t>BG 1st peak, 12 pts above BL, at 30 min. after starting lunch</t>
  </si>
  <si>
    <r>
      <t xml:space="preserve">Supper:  3 oz turkey breast, small amt gravy, </t>
    </r>
    <r>
      <rPr>
        <b/>
        <sz val="11"/>
        <color rgb="FFFF0000"/>
        <rFont val="Calibri"/>
        <family val="2"/>
        <scheme val="minor"/>
      </rPr>
      <t>3 oz mashed potatoes,</t>
    </r>
    <r>
      <rPr>
        <sz val="11"/>
        <color theme="1"/>
        <rFont val="Calibri"/>
        <family val="2"/>
        <scheme val="minor"/>
      </rPr>
      <t xml:space="preserve"> 3 oz green beans, </t>
    </r>
    <r>
      <rPr>
        <b/>
        <sz val="11"/>
        <color rgb="FFFF0000"/>
        <rFont val="Calibri"/>
        <family val="2"/>
        <scheme val="minor"/>
      </rPr>
      <t>1/2 multigrain roll, 2 peanut butter cookies</t>
    </r>
    <r>
      <rPr>
        <sz val="11"/>
        <color theme="1"/>
        <rFont val="Calibri"/>
        <family val="2"/>
        <scheme val="minor"/>
      </rPr>
      <t>, Coke Zero</t>
    </r>
  </si>
  <si>
    <t>BG 1st peak, 44 pts above BL, at 145 min. after starting supper</t>
  </si>
  <si>
    <t xml:space="preserve">elliptical start 947 stop 1022 - 35 minutes </t>
  </si>
  <si>
    <t>BG dropped 44 pts from BL at 18 min. after starting elliptical</t>
  </si>
  <si>
    <t xml:space="preserve">BG dropped 54 pts from BL at 33 min. after starting elliptical </t>
  </si>
  <si>
    <r>
      <rPr>
        <b/>
        <sz val="12"/>
        <color rgb="FFFF0000"/>
        <rFont val="Arial"/>
        <family val="2"/>
      </rPr>
      <t>6.7 pts</t>
    </r>
    <r>
      <rPr>
        <b/>
        <sz val="12"/>
        <color theme="1"/>
        <rFont val="Arial"/>
        <family val="2"/>
      </rPr>
      <t xml:space="preserve"> </t>
    </r>
    <r>
      <rPr>
        <b/>
        <u/>
        <sz val="12"/>
        <color rgb="FFFF0000"/>
        <rFont val="Arial"/>
        <family val="2"/>
      </rPr>
      <t>below</t>
    </r>
    <r>
      <rPr>
        <b/>
        <sz val="12"/>
        <color theme="1"/>
        <rFont val="Arial"/>
        <family val="2"/>
      </rPr>
      <t xml:space="preserve"> yesterday</t>
    </r>
  </si>
  <si>
    <r>
      <t xml:space="preserve">1 pt </t>
    </r>
    <r>
      <rPr>
        <b/>
        <u/>
        <sz val="12"/>
        <color rgb="FFFF0000"/>
        <rFont val="Arial"/>
        <family val="2"/>
      </rPr>
      <t>above</t>
    </r>
    <r>
      <rPr>
        <b/>
        <sz val="12"/>
        <color theme="1"/>
        <rFont val="Arial"/>
        <family val="2"/>
      </rPr>
      <t xml:space="preserve"> yesterday</t>
    </r>
  </si>
  <si>
    <r>
      <t>Total Steps =</t>
    </r>
    <r>
      <rPr>
        <b/>
        <sz val="14"/>
        <color rgb="FFFF0000"/>
        <rFont val="Arial"/>
        <family val="2"/>
      </rPr>
      <t xml:space="preserve"> 9,370</t>
    </r>
  </si>
  <si>
    <r>
      <t>Elliptical</t>
    </r>
    <r>
      <rPr>
        <b/>
        <sz val="12"/>
        <color rgb="FFFF0000"/>
        <rFont val="Arial"/>
        <family val="2"/>
      </rPr>
      <t xml:space="preserve">  95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 xml:space="preserve"> 1.5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(  hr.) Run   min. ( hr,   mi.) Machine -- </t>
    </r>
    <r>
      <rPr>
        <b/>
        <sz val="12"/>
        <color rgb="FFFF0000"/>
        <rFont val="Arial"/>
        <family val="2"/>
      </rPr>
      <t>30 min</t>
    </r>
    <r>
      <rPr>
        <b/>
        <sz val="12"/>
        <color theme="1"/>
        <rFont val="Arial"/>
        <family val="2"/>
      </rPr>
      <t xml:space="preserve">. ( hr)-- Bike --   Basketball  min ( hr)  Total Exercise = </t>
    </r>
    <r>
      <rPr>
        <b/>
        <sz val="12"/>
        <color rgb="FFFF0000"/>
        <rFont val="Arial"/>
        <family val="2"/>
      </rPr>
      <t xml:space="preserve">2 </t>
    </r>
    <r>
      <rPr>
        <b/>
        <sz val="12"/>
        <color theme="1"/>
        <rFont val="Arial"/>
        <family val="2"/>
      </rPr>
      <t>hrs</t>
    </r>
  </si>
  <si>
    <t>BG dropped 12 pts at 15 min. after starting elliptical</t>
  </si>
  <si>
    <t>Same as yesterday'</t>
  </si>
  <si>
    <r>
      <t>Time in Target Range =</t>
    </r>
    <r>
      <rPr>
        <b/>
        <sz val="14"/>
        <color rgb="FFFF0000"/>
        <rFont val="Arial"/>
        <family val="2"/>
      </rPr>
      <t xml:space="preserve"> 100% (except 1% below range)</t>
    </r>
  </si>
  <si>
    <r>
      <t xml:space="preserve">1 pts </t>
    </r>
    <r>
      <rPr>
        <b/>
        <u/>
        <sz val="12"/>
        <color rgb="FFFF0000"/>
        <rFont val="Arial"/>
        <family val="2"/>
      </rPr>
      <t>above</t>
    </r>
    <r>
      <rPr>
        <b/>
        <sz val="12"/>
        <color theme="1"/>
        <rFont val="Arial"/>
        <family val="2"/>
      </rPr>
      <t xml:space="preserve"> yesterday'</t>
    </r>
  </si>
  <si>
    <r>
      <t>Total Steps =</t>
    </r>
    <r>
      <rPr>
        <b/>
        <sz val="14"/>
        <color rgb="FFFF0000"/>
        <rFont val="Arial"/>
        <family val="2"/>
      </rPr>
      <t xml:space="preserve"> 21,054</t>
    </r>
  </si>
  <si>
    <t xml:space="preserve">Ran 3.21 mi. in 37:38 </t>
  </si>
  <si>
    <t>Ran 3.21 mi. in 37:38 from 10:38 to 11:28, w pit stop at 1 mile</t>
  </si>
  <si>
    <t>elliptical 722 to 827 - 60 minutes</t>
  </si>
  <si>
    <t>elliptical 838 to 938 - 30 minutes</t>
  </si>
  <si>
    <t>elliptical 838 to 908 - 30 minutes</t>
  </si>
  <si>
    <t>elliptical 558 to 658 - 60 minutes</t>
  </si>
  <si>
    <r>
      <t>Elliptical</t>
    </r>
    <r>
      <rPr>
        <b/>
        <sz val="12"/>
        <color rgb="FFFF0000"/>
        <rFont val="Arial"/>
        <family val="2"/>
      </rPr>
      <t xml:space="preserve">  150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 xml:space="preserve"> 2.5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(  hr.) Run </t>
    </r>
    <r>
      <rPr>
        <b/>
        <sz val="12"/>
        <color rgb="FFFF0000"/>
        <rFont val="Arial"/>
        <family val="2"/>
      </rPr>
      <t xml:space="preserve">38 </t>
    </r>
    <r>
      <rPr>
        <b/>
        <sz val="12"/>
        <color theme="1"/>
        <rFont val="Arial"/>
        <family val="2"/>
      </rPr>
      <t xml:space="preserve"> min. ( hr,   mi.) Machine -- . ( hr)-- Bike --   Basketball  min ( hr)  Total Exercise =</t>
    </r>
    <r>
      <rPr>
        <b/>
        <sz val="12"/>
        <color rgb="FFFF0000"/>
        <rFont val="Arial"/>
        <family val="2"/>
      </rPr>
      <t xml:space="preserve"> 3 </t>
    </r>
    <r>
      <rPr>
        <b/>
        <sz val="12"/>
        <color theme="1"/>
        <rFont val="Arial"/>
        <family val="2"/>
      </rPr>
      <t>hrs</t>
    </r>
  </si>
  <si>
    <r>
      <t xml:space="preserve">Lunch:  8 oz cauliflower parmesaan soup, </t>
    </r>
    <r>
      <rPr>
        <b/>
        <sz val="11"/>
        <color rgb="FFFF0000"/>
        <rFont val="Calibri"/>
        <family val="2"/>
        <scheme val="minor"/>
      </rPr>
      <t>10 crackers, 8 oz 2% milk, 1 Hershey almond nugget</t>
    </r>
  </si>
  <si>
    <r>
      <t xml:space="preserve">4 pts </t>
    </r>
    <r>
      <rPr>
        <b/>
        <u/>
        <sz val="12"/>
        <color rgb="FFFF0000"/>
        <rFont val="Arial"/>
        <family val="2"/>
      </rPr>
      <t>below</t>
    </r>
    <r>
      <rPr>
        <b/>
        <sz val="12"/>
        <color theme="1"/>
        <rFont val="Arial"/>
        <family val="2"/>
      </rPr>
      <t xml:space="preserve"> yesterday'</t>
    </r>
  </si>
  <si>
    <r>
      <rPr>
        <b/>
        <sz val="12"/>
        <color rgb="FFFF0000"/>
        <rFont val="Arial"/>
        <family val="2"/>
      </rPr>
      <t>4 pts</t>
    </r>
    <r>
      <rPr>
        <b/>
        <sz val="12"/>
        <color theme="1"/>
        <rFont val="Arial"/>
        <family val="2"/>
      </rPr>
      <t xml:space="preserve"> </t>
    </r>
    <r>
      <rPr>
        <b/>
        <u/>
        <sz val="12"/>
        <color rgb="FFFF0000"/>
        <rFont val="Arial"/>
        <family val="2"/>
      </rPr>
      <t>below</t>
    </r>
    <r>
      <rPr>
        <b/>
        <sz val="12"/>
        <color theme="1"/>
        <rFont val="Arial"/>
        <family val="2"/>
      </rPr>
      <t xml:space="preserve"> yesterday</t>
    </r>
  </si>
  <si>
    <r>
      <t xml:space="preserve">2 pts </t>
    </r>
    <r>
      <rPr>
        <b/>
        <u/>
        <sz val="12"/>
        <color rgb="FFFF0000"/>
        <rFont val="Arial"/>
        <family val="2"/>
      </rPr>
      <t>below</t>
    </r>
    <r>
      <rPr>
        <b/>
        <sz val="12"/>
        <color theme="1"/>
        <rFont val="Arial"/>
        <family val="2"/>
      </rPr>
      <t xml:space="preserve"> yesterday'</t>
    </r>
  </si>
  <si>
    <r>
      <t>Supper:  leftover from Olive Garden--</t>
    </r>
    <r>
      <rPr>
        <b/>
        <sz val="11"/>
        <color rgb="FFFF0000"/>
        <rFont val="Calibri"/>
        <family val="2"/>
        <scheme val="minor"/>
      </rPr>
      <t xml:space="preserve">1/4 serving chicken Alfredo, 2 bread sticks, </t>
    </r>
    <r>
      <rPr>
        <b/>
        <sz val="11"/>
        <color theme="1"/>
        <rFont val="Calibri"/>
        <family val="2"/>
        <scheme val="minor"/>
      </rPr>
      <t>3 Brussel sprouts</t>
    </r>
    <r>
      <rPr>
        <b/>
        <sz val="11"/>
        <color rgb="FFFF0000"/>
        <rFont val="Calibri"/>
        <family val="2"/>
        <scheme val="minor"/>
      </rPr>
      <t>, 4 oz fruit salad, 4 oz strawberry fluff dessert, 2 chocolate chip cookies</t>
    </r>
  </si>
  <si>
    <t>BG peak, 41 pts above BL, at 65 min. after starting lunch</t>
  </si>
  <si>
    <t>BG dropped 24 pts at 7 min. after starting elliptical</t>
  </si>
  <si>
    <t>BG dropped 44 pts at 22 min. after startling elliptical</t>
  </si>
  <si>
    <t>While on pioglitazone June 27-Sept 16, 2025</t>
  </si>
  <si>
    <t>BG dropped 24 pts at 12 min. after starting run</t>
  </si>
  <si>
    <t>BG dropped 32 pts at 27 min. after starting run</t>
  </si>
  <si>
    <t>BG still down 32 pts at 8 min. before stopping run</t>
  </si>
  <si>
    <t>BG rose 24 pts at 7 min. after stopping run</t>
  </si>
  <si>
    <t>BG dropped 24 pts at 13 min. after restarting elliptical</t>
  </si>
  <si>
    <t>BG dropped 65 pts at 43 min. after starting elliptical</t>
  </si>
  <si>
    <t>BG rose 17 pts while still on elliptical</t>
  </si>
  <si>
    <t>g carb</t>
  </si>
  <si>
    <t>BG dropped 20 pts at 27 min. after starting elliptical</t>
  </si>
  <si>
    <r>
      <t xml:space="preserve">BG </t>
    </r>
    <r>
      <rPr>
        <b/>
        <sz val="11"/>
        <color theme="1"/>
        <rFont val="Calibri"/>
        <family val="2"/>
        <scheme val="minor"/>
      </rPr>
      <t>3rd peak</t>
    </r>
    <r>
      <rPr>
        <sz val="11"/>
        <color theme="1"/>
        <rFont val="Calibri"/>
        <family val="2"/>
        <scheme val="minor"/>
      </rPr>
      <t>, 24 pts above BL, at 215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</si>
  <si>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2nd peak</t>
    </r>
    <r>
      <rPr>
        <sz val="11"/>
        <color theme="1"/>
        <rFont val="Calibri"/>
        <family val="2"/>
        <scheme val="minor"/>
      </rPr>
      <t>, 50 pts above BL, at 125 min. after starting supper</t>
    </r>
  </si>
  <si>
    <r>
      <t xml:space="preserve">BG </t>
    </r>
    <r>
      <rPr>
        <b/>
        <sz val="11"/>
        <color theme="1"/>
        <rFont val="Calibri"/>
        <family val="2"/>
        <scheme val="minor"/>
      </rPr>
      <t>1st peak</t>
    </r>
    <r>
      <rPr>
        <sz val="11"/>
        <color theme="1"/>
        <rFont val="Calibri"/>
        <family val="2"/>
        <scheme val="minor"/>
      </rPr>
      <t>, 42 pts above BL, at 50 min. after starting supper</t>
    </r>
  </si>
  <si>
    <r>
      <t>Time in Target Range =</t>
    </r>
    <r>
      <rPr>
        <b/>
        <sz val="14"/>
        <color rgb="FFFF0000"/>
        <rFont val="Arial"/>
        <family val="2"/>
      </rPr>
      <t xml:space="preserve"> 98% (except 7%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range; only 2% above)</t>
    </r>
  </si>
  <si>
    <t>Gym machines start 1250 stop 120 Bball start 125 stop 145 - 50 min.</t>
  </si>
  <si>
    <t>elliptical start 1213 stop 1236 - 33 minutes</t>
  </si>
  <si>
    <t>BG dropped 13 pts at 7 min. after starting elliptical</t>
  </si>
  <si>
    <t>Got up at 11:15</t>
  </si>
  <si>
    <t>sensor problem - gap in readings - guesswork entries</t>
  </si>
  <si>
    <t>BG dropped 7 pts at 15 min. after starting gym machines</t>
  </si>
  <si>
    <t>BG dropped 15 pts at 30 min. after starting gym machines</t>
  </si>
  <si>
    <t>BG dropped 17 pts at 45 min. after starting gym exercise (basketball last 20 minutes)</t>
  </si>
  <si>
    <r>
      <t xml:space="preserve">Lunch:  8 oz cauliflower parmesaan soup, </t>
    </r>
    <r>
      <rPr>
        <b/>
        <sz val="11"/>
        <color rgb="FFFF0000"/>
        <rFont val="Calibri"/>
        <family val="2"/>
        <scheme val="minor"/>
      </rPr>
      <t>1 bread stick, 8 oz 2% milk, 8 oz fruit salad, 8 oz strawberry fluff, 2 peanut butter cookies</t>
    </r>
  </si>
  <si>
    <t>BG 1st peak 19 pts above BL at 35 min. after starting lunch</t>
  </si>
  <si>
    <t>BG 2nd peak, 30 pts above BL,  at 170 min. after starting lunch</t>
  </si>
  <si>
    <t>BG 3rd peak, 36 pts above BL, at 215 min. after startng lunch</t>
  </si>
  <si>
    <t>Elliptical 827 to 857 - 30 minutes</t>
  </si>
  <si>
    <r>
      <t>Supper: Chicken dish,</t>
    </r>
    <r>
      <rPr>
        <b/>
        <sz val="11"/>
        <color rgb="FFFF0000"/>
        <rFont val="Calibri"/>
        <family val="2"/>
        <scheme val="minor"/>
      </rPr>
      <t xml:space="preserve"> 1/2 small ear of corn, 2 thick slices of homemade wheat bread, 14 oz 2% milk, 1 tbsp blackberry preserves</t>
    </r>
  </si>
  <si>
    <r>
      <t xml:space="preserve">2 pts </t>
    </r>
    <r>
      <rPr>
        <b/>
        <u/>
        <sz val="12"/>
        <color rgb="FFFF0000"/>
        <rFont val="Arial"/>
        <family val="2"/>
      </rPr>
      <t>above</t>
    </r>
    <r>
      <rPr>
        <b/>
        <sz val="12"/>
        <color theme="1"/>
        <rFont val="Arial"/>
        <family val="2"/>
      </rPr>
      <t xml:space="preserve"> yesterday'</t>
    </r>
  </si>
  <si>
    <r>
      <rPr>
        <b/>
        <sz val="12"/>
        <color rgb="FFFF0000"/>
        <rFont val="Arial"/>
        <family val="2"/>
      </rPr>
      <t>2 pts</t>
    </r>
    <r>
      <rPr>
        <b/>
        <sz val="12"/>
        <color theme="1"/>
        <rFont val="Arial"/>
        <family val="2"/>
      </rPr>
      <t xml:space="preserve"> </t>
    </r>
    <r>
      <rPr>
        <b/>
        <u/>
        <sz val="12"/>
        <color rgb="FFFF0000"/>
        <rFont val="Arial"/>
        <family val="2"/>
      </rPr>
      <t>below</t>
    </r>
    <r>
      <rPr>
        <b/>
        <sz val="12"/>
        <color theme="1"/>
        <rFont val="Arial"/>
        <family val="2"/>
      </rPr>
      <t xml:space="preserve"> yesterday</t>
    </r>
  </si>
  <si>
    <r>
      <t>Total Steps =</t>
    </r>
    <r>
      <rPr>
        <b/>
        <sz val="14"/>
        <color rgb="FFFF0000"/>
        <rFont val="Arial"/>
        <family val="2"/>
      </rPr>
      <t xml:space="preserve"> 9,546</t>
    </r>
  </si>
  <si>
    <r>
      <t>Time in Target Range =</t>
    </r>
    <r>
      <rPr>
        <b/>
        <sz val="14"/>
        <color rgb="FFFF0000"/>
        <rFont val="Arial"/>
        <family val="2"/>
      </rPr>
      <t xml:space="preserve"> 98% (except 3%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range; only 2% above)</t>
    </r>
  </si>
  <si>
    <r>
      <t>Elliptical</t>
    </r>
    <r>
      <rPr>
        <b/>
        <sz val="12"/>
        <color rgb="FFFF0000"/>
        <rFont val="Arial"/>
        <family val="2"/>
      </rPr>
      <t xml:space="preserve">  63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>1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(  hr.) Run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min. ( hr,   mi.) Machine -- </t>
    </r>
    <r>
      <rPr>
        <b/>
        <sz val="12"/>
        <color rgb="FFFF0000"/>
        <rFont val="Arial"/>
        <family val="2"/>
      </rPr>
      <t xml:space="preserve">30 </t>
    </r>
    <r>
      <rPr>
        <b/>
        <sz val="12"/>
        <color theme="1"/>
        <rFont val="Arial"/>
        <family val="2"/>
      </rPr>
      <t xml:space="preserve">min. ( hr)-- Bike --   Basketball  </t>
    </r>
    <r>
      <rPr>
        <b/>
        <sz val="12"/>
        <color rgb="FFFF0000"/>
        <rFont val="Arial"/>
        <family val="2"/>
      </rPr>
      <t xml:space="preserve">20 </t>
    </r>
    <r>
      <rPr>
        <b/>
        <sz val="12"/>
        <color theme="1"/>
        <rFont val="Arial"/>
        <family val="2"/>
      </rPr>
      <t>min ( hr)  Total Exercise =</t>
    </r>
    <r>
      <rPr>
        <b/>
        <sz val="12"/>
        <color rgb="FFFF0000"/>
        <rFont val="Arial"/>
        <family val="2"/>
      </rPr>
      <t xml:space="preserve"> 1.8 </t>
    </r>
    <r>
      <rPr>
        <b/>
        <sz val="12"/>
        <color theme="1"/>
        <rFont val="Arial"/>
        <family val="2"/>
      </rPr>
      <t>hrs</t>
    </r>
  </si>
  <si>
    <r>
      <t>Elliptical</t>
    </r>
    <r>
      <rPr>
        <b/>
        <sz val="12"/>
        <color rgb="FFFF0000"/>
        <rFont val="Arial"/>
        <family val="2"/>
      </rPr>
      <t xml:space="preserve">  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 xml:space="preserve">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(  hr.) Run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min. ( hr,   mi.)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( hr)-- Bike --   Basketball 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 ( hr)  Total Exercise =</t>
    </r>
    <r>
      <rPr>
        <b/>
        <sz val="12"/>
        <color rgb="FFFF0000"/>
        <rFont val="Arial"/>
        <family val="2"/>
      </rPr>
      <t xml:space="preserve">  </t>
    </r>
    <r>
      <rPr>
        <b/>
        <sz val="12"/>
        <color theme="1"/>
        <rFont val="Arial"/>
        <family val="2"/>
      </rPr>
      <t>hrs</t>
    </r>
  </si>
  <si>
    <t>BG 2nd peak, 36 pts above BL, at 225 min. after starting high starch supper</t>
  </si>
  <si>
    <t>BG 1st peak, 53 pts above BL, at 75 min. after starting supper</t>
  </si>
  <si>
    <t>Elliptical 130 to 206 - 36 minutes</t>
  </si>
  <si>
    <t>ELLIPTICAL 1230 TO 1250 - 20 MINUTES</t>
  </si>
  <si>
    <t>Supper:  Beck's Prime--Grilled chicken Caesar salad, Diet Coke</t>
  </si>
  <si>
    <t>elliptical 545 to 615 - 30 minutes</t>
  </si>
  <si>
    <t>Got up at 12:00 noon</t>
  </si>
  <si>
    <t>BG dropped 40 pts at 20 minutes after starting elliptical</t>
  </si>
  <si>
    <t>BG dropped 56 pts at 20 min. after starting elliptical</t>
  </si>
  <si>
    <r>
      <t xml:space="preserve">Lunch:  </t>
    </r>
    <r>
      <rPr>
        <b/>
        <sz val="11"/>
        <color rgb="FFFF0000"/>
        <rFont val="Calibri"/>
        <family val="2"/>
        <scheme val="minor"/>
      </rPr>
      <t>1 thick slice homemade wheat bread, 3 Oreos</t>
    </r>
    <r>
      <rPr>
        <sz val="11"/>
        <color theme="1"/>
        <rFont val="Calibri"/>
        <family val="2"/>
        <scheme val="minor"/>
      </rPr>
      <t xml:space="preserve">, 3 tbsp peanut butter, </t>
    </r>
    <r>
      <rPr>
        <b/>
        <sz val="11"/>
        <color rgb="FFFF0000"/>
        <rFont val="Calibri"/>
        <family val="2"/>
        <scheme val="minor"/>
      </rPr>
      <t>8 oz 2% milk</t>
    </r>
  </si>
  <si>
    <t>BG 1st peak, 27 pts above BL, at 30 min. after starting lunch</t>
  </si>
  <si>
    <t>BG 2nd peak, 34 pts above BL, at 130 min. after starting lunch</t>
  </si>
  <si>
    <t>BG 3rd peak, 36 pts above BL, at 235 min. after starting lunch</t>
  </si>
  <si>
    <r>
      <rPr>
        <b/>
        <sz val="12"/>
        <color rgb="FFFF0000"/>
        <rFont val="Arial"/>
        <family val="2"/>
      </rPr>
      <t xml:space="preserve">15 pts </t>
    </r>
    <r>
      <rPr>
        <b/>
        <u/>
        <sz val="12"/>
        <color rgb="FFFF0000"/>
        <rFont val="Arial"/>
        <family val="2"/>
      </rPr>
      <t>above</t>
    </r>
    <r>
      <rPr>
        <b/>
        <sz val="12"/>
        <color theme="1"/>
        <rFont val="Arial"/>
        <family val="2"/>
      </rPr>
      <t xml:space="preserve"> yesterday'</t>
    </r>
  </si>
  <si>
    <r>
      <rPr>
        <b/>
        <sz val="12"/>
        <color rgb="FFFF0000"/>
        <rFont val="Arial"/>
        <family val="2"/>
      </rPr>
      <t>15 pts</t>
    </r>
    <r>
      <rPr>
        <b/>
        <sz val="12"/>
        <color theme="1"/>
        <rFont val="Arial"/>
        <family val="2"/>
      </rPr>
      <t xml:space="preserve"> </t>
    </r>
    <r>
      <rPr>
        <b/>
        <u/>
        <sz val="12"/>
        <color rgb="FFFF0000"/>
        <rFont val="Arial"/>
        <family val="2"/>
      </rPr>
      <t>above</t>
    </r>
    <r>
      <rPr>
        <b/>
        <sz val="12"/>
        <color theme="1"/>
        <rFont val="Arial"/>
        <family val="2"/>
      </rPr>
      <t xml:space="preserve"> yesterday'</t>
    </r>
  </si>
  <si>
    <t>BG 1st peak, 23 pts above BL, at 20 min. after starting supper</t>
  </si>
  <si>
    <t>BG 2nd peak, 15 pts above BL, at 100 min. after starting supper</t>
  </si>
  <si>
    <t>elliptical start 840 stop 906 - 26 minutes</t>
  </si>
  <si>
    <t>BG dropped 33 pts at 25 min. after starting elliptical</t>
  </si>
  <si>
    <r>
      <rPr>
        <b/>
        <sz val="14"/>
        <color rgb="FFFF0000"/>
        <rFont val="Arial"/>
        <family val="2"/>
      </rPr>
      <t>25 pts</t>
    </r>
    <r>
      <rPr>
        <b/>
        <sz val="14"/>
        <color theme="1"/>
        <rFont val="Arial"/>
        <family val="2"/>
      </rPr>
      <t xml:space="preserve">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theme="1"/>
        <rFont val="Arial"/>
        <family val="2"/>
      </rPr>
      <t xml:space="preserve"> yesterday--mild bronhical irritation</t>
    </r>
  </si>
  <si>
    <t>Elliptical 1047 to 1107 - 20 minutes</t>
  </si>
  <si>
    <r>
      <t>Time in Target Range =</t>
    </r>
    <r>
      <rPr>
        <b/>
        <sz val="14"/>
        <color rgb="FFFF0000"/>
        <rFont val="Arial"/>
        <family val="2"/>
      </rPr>
      <t xml:space="preserve"> 93% (except 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range; only % above)</t>
    </r>
  </si>
  <si>
    <t>Replaced Stelo--New Stelo warming up</t>
  </si>
  <si>
    <t>First value from new Stelo</t>
  </si>
  <si>
    <t>Elliptical 445 to 515 - 30 minutes</t>
  </si>
  <si>
    <r>
      <t>Supper: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3 oz lasagna, 2 small pc garlic toast, 3/4 cherry sweet roll,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green salad, Coke Zero</t>
    </r>
  </si>
  <si>
    <t>elliptical 626 to 736 - 70 minutes</t>
  </si>
  <si>
    <r>
      <t>Total Steps =</t>
    </r>
    <r>
      <rPr>
        <b/>
        <sz val="14"/>
        <color rgb="FFFF0000"/>
        <rFont val="Arial"/>
        <family val="2"/>
      </rPr>
      <t xml:space="preserve"> 13,748</t>
    </r>
  </si>
  <si>
    <t>Got up at 10:45</t>
  </si>
  <si>
    <t>Elliptical start 1102 stop 1132 - 30 minutes</t>
  </si>
  <si>
    <t>Elliptical start 1102 stop 1132 - 20 minutes</t>
  </si>
  <si>
    <r>
      <t xml:space="preserve">Lunch:  </t>
    </r>
    <r>
      <rPr>
        <b/>
        <sz val="11"/>
        <color rgb="FFFF0000"/>
        <rFont val="Calibri"/>
        <family val="2"/>
        <scheme val="minor"/>
      </rPr>
      <t>1 slice homemade wheat bread, 3 crackers,</t>
    </r>
    <r>
      <rPr>
        <sz val="11"/>
        <color theme="1"/>
        <rFont val="Calibri"/>
        <family val="2"/>
        <scheme val="minor"/>
      </rPr>
      <t xml:space="preserve"> 3 tbsp peanut butter, </t>
    </r>
    <r>
      <rPr>
        <b/>
        <sz val="11"/>
        <color rgb="FFFF0000"/>
        <rFont val="Calibri"/>
        <family val="2"/>
        <scheme val="minor"/>
      </rPr>
      <t>8 oz 2% milk</t>
    </r>
  </si>
  <si>
    <t>BG 1st peak, 25 pts above BL, at 75 min. after starting lunch</t>
  </si>
  <si>
    <t>BG 2nd peak, 21 pts above BL, at 180 min. after starting lunch</t>
  </si>
  <si>
    <t>BG 3rd peak, 21 pts above BL, at 270 min. after starting lunch</t>
  </si>
  <si>
    <t>BG 1st peak, 46 pts above BL, at 75 min. after starting supper</t>
  </si>
  <si>
    <t>BG 2nd peak, 50 pts above BL, at 195 min. after starting supper</t>
  </si>
  <si>
    <r>
      <t>Total Steps =</t>
    </r>
    <r>
      <rPr>
        <b/>
        <sz val="14"/>
        <color rgb="FFFF0000"/>
        <rFont val="Arial"/>
        <family val="2"/>
      </rPr>
      <t xml:space="preserve"> 21,058</t>
    </r>
  </si>
  <si>
    <r>
      <t>Elliptical</t>
    </r>
    <r>
      <rPr>
        <b/>
        <sz val="12"/>
        <color rgb="FFFF0000"/>
        <rFont val="Arial"/>
        <family val="2"/>
      </rPr>
      <t xml:space="preserve">  130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 xml:space="preserve"> 2.2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Run </t>
    </r>
    <r>
      <rPr>
        <b/>
        <sz val="12"/>
        <color rgb="FFFF0000"/>
        <rFont val="Arial"/>
        <family val="2"/>
      </rPr>
      <t>39.25</t>
    </r>
    <r>
      <rPr>
        <b/>
        <sz val="12"/>
        <color theme="1"/>
        <rFont val="Arial"/>
        <family val="2"/>
      </rPr>
      <t xml:space="preserve"> min.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Total Exercise = 170 min = </t>
    </r>
    <r>
      <rPr>
        <b/>
        <sz val="12"/>
        <color rgb="FFFF0000"/>
        <rFont val="Arial"/>
        <family val="2"/>
      </rPr>
      <t xml:space="preserve">2.8  </t>
    </r>
    <r>
      <rPr>
        <b/>
        <sz val="12"/>
        <color theme="1"/>
        <rFont val="Arial"/>
        <family val="2"/>
      </rPr>
      <t>hrs</t>
    </r>
  </si>
  <si>
    <r>
      <rPr>
        <b/>
        <sz val="14"/>
        <color rgb="FFFF0000"/>
        <rFont val="Arial"/>
        <family val="2"/>
      </rPr>
      <t>18 pts</t>
    </r>
    <r>
      <rPr>
        <b/>
        <sz val="14"/>
        <color theme="1"/>
        <rFont val="Arial"/>
        <family val="2"/>
      </rPr>
      <t xml:space="preserve">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</t>
    </r>
  </si>
  <si>
    <r>
      <rPr>
        <b/>
        <sz val="14"/>
        <color rgb="FFFF0000"/>
        <rFont val="Arial"/>
        <family val="2"/>
      </rPr>
      <t>8 pts</t>
    </r>
    <r>
      <rPr>
        <b/>
        <sz val="14"/>
        <color theme="1"/>
        <rFont val="Arial"/>
        <family val="2"/>
      </rPr>
      <t xml:space="preserve">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yesterday'</t>
    </r>
  </si>
  <si>
    <r>
      <t>Time in Target Range =</t>
    </r>
    <r>
      <rPr>
        <b/>
        <sz val="14"/>
        <color rgb="FFFF0000"/>
        <rFont val="Arial"/>
        <family val="2"/>
      </rPr>
      <t xml:space="preserve"> 100%</t>
    </r>
  </si>
  <si>
    <t>Ran 3.21 mi. in 39:15 (12:13 pace) finished at 11:40</t>
  </si>
  <si>
    <t>Cool-down walk</t>
  </si>
  <si>
    <t>BG rose 11 pts at 10 min. after finishing run, during cooldown walk</t>
  </si>
  <si>
    <r>
      <rPr>
        <b/>
        <sz val="14"/>
        <color rgb="FFFF0000"/>
        <rFont val="Arial"/>
        <family val="2"/>
      </rPr>
      <t xml:space="preserve">9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yesterday'</t>
    </r>
  </si>
  <si>
    <t>Breakfast:  thick slice homemade wheat bread w margarine, 24 almonds, protein shake with 3 scoops chocolate ice crea</t>
  </si>
  <si>
    <t>BG 1st peak, 18 pts above BL, at 30 min. after starting breakfast</t>
  </si>
  <si>
    <t>BG 2nd peak, 28 pts above BL, at 165 min. after starting breakfast</t>
  </si>
  <si>
    <t>BG 3rd peak, 36 pts above BL, at 240 min. after starting breakfast</t>
  </si>
  <si>
    <t>elliptical start 147 stop 207 - 20 minutes</t>
  </si>
  <si>
    <t>BG dropped 43 pts at 18 min. after starting elliptical</t>
  </si>
  <si>
    <t>BG dropped 29 pts at 3 min. after starting elliptical</t>
  </si>
  <si>
    <t>Snack:  24 almonds, Coke Zero</t>
  </si>
  <si>
    <t>BG 2nd peak, 11 pts above BL, at 65 min. after starting snack</t>
  </si>
  <si>
    <t>BG 1st peak, 10 pts above BL, at 20 min. after starting snack</t>
  </si>
  <si>
    <t>elliptical 630 to 752 - 77 minutes</t>
  </si>
  <si>
    <t>Supper start</t>
  </si>
  <si>
    <t>Supper: 1/3 serving of butter chicken, 1/3 serving saag paneer, 2 pc garlic naan, 3 oz rice, Diet Coke</t>
  </si>
  <si>
    <t>BG 1st peak, 28 pts above BL, at 30 min. after starting supper</t>
  </si>
  <si>
    <t>elliptical 943 to 1007 - 24 minutes</t>
  </si>
  <si>
    <t>elliptical 810 to 852 - 42 minutes</t>
  </si>
  <si>
    <t>BG dropped 25 pts, at 20 min. after starting elliptical</t>
  </si>
  <si>
    <t>BG dropped 30 pts, at 25 min. after starting elliptical</t>
  </si>
  <si>
    <t>BG 3rd peak, 43 pts above BL, at 225 min. after starting supper</t>
  </si>
  <si>
    <t>BG 2nd peak, 25 pts above BL, at 135 min. after starting supper</t>
  </si>
  <si>
    <t>BG dropped 45 pts, at 22 min. after starting elliptical</t>
  </si>
  <si>
    <t>BG dropped 19 pts, at 7 min. after starting elliptical</t>
  </si>
  <si>
    <r>
      <rPr>
        <b/>
        <sz val="14"/>
        <color rgb="FFFF0000"/>
        <rFont val="Arial"/>
        <family val="2"/>
      </rPr>
      <t>same as</t>
    </r>
    <r>
      <rPr>
        <b/>
        <sz val="14"/>
        <color theme="1"/>
        <rFont val="Arial"/>
        <family val="2"/>
      </rPr>
      <t xml:space="preserve"> yesterday'</t>
    </r>
  </si>
  <si>
    <r>
      <rPr>
        <b/>
        <sz val="14"/>
        <color rgb="FFFF0000"/>
        <rFont val="Arial"/>
        <family val="2"/>
      </rPr>
      <t>7 pts</t>
    </r>
    <r>
      <rPr>
        <b/>
        <sz val="14"/>
        <color theme="1"/>
        <rFont val="Arial"/>
        <family val="2"/>
      </rPr>
      <t xml:space="preserve">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theme="1"/>
        <rFont val="Arial"/>
        <family val="2"/>
      </rPr>
      <t xml:space="preserve"> yesterday</t>
    </r>
  </si>
  <si>
    <r>
      <t>Elliptical</t>
    </r>
    <r>
      <rPr>
        <b/>
        <sz val="12"/>
        <color rgb="FFFF0000"/>
        <rFont val="Arial"/>
        <family val="2"/>
      </rPr>
      <t xml:space="preserve">  163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 xml:space="preserve"> 2.7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Run   min.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Total Exercise = 163 min = </t>
    </r>
    <r>
      <rPr>
        <b/>
        <sz val="12"/>
        <color rgb="FFFF0000"/>
        <rFont val="Arial"/>
        <family val="2"/>
      </rPr>
      <t xml:space="preserve">2.7  </t>
    </r>
    <r>
      <rPr>
        <b/>
        <sz val="12"/>
        <color theme="1"/>
        <rFont val="Arial"/>
        <family val="2"/>
      </rPr>
      <t>hrs</t>
    </r>
  </si>
  <si>
    <r>
      <t>Total Steps =</t>
    </r>
    <r>
      <rPr>
        <b/>
        <sz val="14"/>
        <color rgb="FFFF0000"/>
        <rFont val="Arial"/>
        <family val="2"/>
      </rPr>
      <t xml:space="preserve"> 17,294</t>
    </r>
  </si>
  <si>
    <r>
      <rPr>
        <b/>
        <sz val="14"/>
        <color rgb="FFFF0000"/>
        <rFont val="Arial"/>
        <family val="2"/>
      </rPr>
      <t xml:space="preserve">5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yesterday'</t>
    </r>
  </si>
  <si>
    <r>
      <t>Time in Target Range =</t>
    </r>
    <r>
      <rPr>
        <b/>
        <sz val="14"/>
        <color rgb="FFFF0000"/>
        <rFont val="Arial"/>
        <family val="2"/>
      </rPr>
      <t xml:space="preserve"> 100% (except 3% below target range)</t>
    </r>
  </si>
  <si>
    <t>Breakfast #1:  1/2 multigrain roll, water</t>
  </si>
  <si>
    <r>
      <t xml:space="preserve">Breakfast #2:  2 oz scrambled egg, 2 slices bacon, </t>
    </r>
    <r>
      <rPr>
        <b/>
        <sz val="11"/>
        <color rgb="FFFF0000"/>
        <rFont val="Calibri"/>
        <family val="2"/>
        <scheme val="minor"/>
      </rPr>
      <t>4 oz orange juice, 1 slice cinnamon bread</t>
    </r>
  </si>
  <si>
    <t>breakfast #1</t>
  </si>
  <si>
    <t>breakfast #2</t>
  </si>
  <si>
    <t>treadmill start 908 stop 928</t>
  </si>
  <si>
    <t>walk start 845 stop 855  weights 855 to 905</t>
  </si>
  <si>
    <t>elliptical 1226 to 1236 - 10 minutes</t>
  </si>
  <si>
    <r>
      <t xml:space="preserve">Lunch:  3 tbsp peanut butter, </t>
    </r>
    <r>
      <rPr>
        <b/>
        <sz val="11"/>
        <color rgb="FFFF0000"/>
        <rFont val="Calibri"/>
        <family val="2"/>
        <scheme val="minor"/>
      </rPr>
      <t>8 crackers, 8 oz 2% milk, 2 Hershey almond nuggets</t>
    </r>
  </si>
  <si>
    <t>BG 2nd peak, 49 pts above BL, at 330 min. after 1st breakfast, 270 min. after breakfast #2</t>
  </si>
  <si>
    <t>BG 1st peak, 15 pts above BL, at 55 min. after starting lunch</t>
  </si>
  <si>
    <t>BG 2nd peak, 24 pts above BL, at 85 min. after startilng lunch</t>
  </si>
  <si>
    <t>elliptical start 915 stop 950 - 42 minutes</t>
  </si>
  <si>
    <t>elliptical start 752 stop 853 -- 55 minutes</t>
  </si>
  <si>
    <t>elliptical start 708 stop 738 - 30 minutes</t>
  </si>
  <si>
    <t>elliptical start 554 stop 621 - 27 minutes</t>
  </si>
  <si>
    <r>
      <t>Total Steps =</t>
    </r>
    <r>
      <rPr>
        <b/>
        <sz val="14"/>
        <color rgb="FFFF0000"/>
        <rFont val="Arial"/>
        <family val="2"/>
      </rPr>
      <t xml:space="preserve"> 16,494</t>
    </r>
  </si>
  <si>
    <r>
      <t xml:space="preserve">Supper:  3 oz redfish, </t>
    </r>
    <r>
      <rPr>
        <b/>
        <sz val="11"/>
        <color rgb="FFFF0000"/>
        <rFont val="Calibri"/>
        <family val="2"/>
        <scheme val="minor"/>
      </rPr>
      <t xml:space="preserve">3 oz rice, 1 thick slice homemade wheat bread, 4 oz raspberries, </t>
    </r>
    <r>
      <rPr>
        <sz val="11"/>
        <color theme="1"/>
        <rFont val="Calibri"/>
        <family val="2"/>
        <scheme val="minor"/>
      </rPr>
      <t>Coke Zero</t>
    </r>
  </si>
  <si>
    <r>
      <t>Elliptical</t>
    </r>
    <r>
      <rPr>
        <b/>
        <sz val="12"/>
        <color rgb="FFFF0000"/>
        <rFont val="Arial"/>
        <family val="2"/>
      </rPr>
      <t xml:space="preserve">  164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 xml:space="preserve"> 2.7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Run   min.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Total Exercise = </t>
    </r>
    <r>
      <rPr>
        <b/>
        <sz val="12"/>
        <color rgb="FFFF0000"/>
        <rFont val="Arial"/>
        <family val="2"/>
      </rPr>
      <t>164 min</t>
    </r>
    <r>
      <rPr>
        <b/>
        <sz val="12"/>
        <color theme="1"/>
        <rFont val="Arial"/>
        <family val="2"/>
      </rPr>
      <t xml:space="preserve"> = </t>
    </r>
    <r>
      <rPr>
        <b/>
        <sz val="12"/>
        <color rgb="FFFF0000"/>
        <rFont val="Arial"/>
        <family val="2"/>
      </rPr>
      <t xml:space="preserve">2.7  </t>
    </r>
    <r>
      <rPr>
        <b/>
        <sz val="12"/>
        <color theme="1"/>
        <rFont val="Arial"/>
        <family val="2"/>
      </rPr>
      <t>hrs</t>
    </r>
  </si>
  <si>
    <t>hall walk start 958 stop 1031 - 33 minutes</t>
  </si>
  <si>
    <r>
      <t xml:space="preserve">Lunch: 8 oz hot &amp;sour soup with </t>
    </r>
    <r>
      <rPr>
        <b/>
        <sz val="11"/>
        <color rgb="FFFF0000"/>
        <rFont val="Calibri"/>
        <family val="2"/>
        <scheme val="minor"/>
      </rPr>
      <t xml:space="preserve">wonton chips, 2 kiwis, </t>
    </r>
    <r>
      <rPr>
        <sz val="11"/>
        <color theme="1"/>
        <rFont val="Calibri"/>
        <family val="2"/>
        <scheme val="minor"/>
      </rPr>
      <t>Coke Zero</t>
    </r>
  </si>
  <si>
    <r>
      <rPr>
        <b/>
        <sz val="14"/>
        <color rgb="FFFF0000"/>
        <rFont val="Arial"/>
        <family val="2"/>
      </rPr>
      <t>same as</t>
    </r>
    <r>
      <rPr>
        <b/>
        <sz val="14"/>
        <color theme="1"/>
        <rFont val="Arial"/>
        <family val="2"/>
      </rPr>
      <t xml:space="preserve"> yesterday</t>
    </r>
  </si>
  <si>
    <r>
      <rPr>
        <b/>
        <sz val="14"/>
        <color rgb="FFFF0000"/>
        <rFont val="Arial"/>
        <family val="2"/>
      </rPr>
      <t xml:space="preserve">2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yesterday'</t>
    </r>
  </si>
  <si>
    <r>
      <rPr>
        <b/>
        <sz val="14"/>
        <color rgb="FFFF0000"/>
        <rFont val="Arial"/>
        <family val="2"/>
      </rPr>
      <t>9 pts</t>
    </r>
    <r>
      <rPr>
        <b/>
        <sz val="14"/>
        <color theme="1"/>
        <rFont val="Arial"/>
        <family val="2"/>
      </rPr>
      <t xml:space="preserve">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</t>
    </r>
  </si>
  <si>
    <r>
      <t>Time in Target Range =</t>
    </r>
    <r>
      <rPr>
        <b/>
        <sz val="14"/>
        <color rgb="FFFF0000"/>
        <rFont val="Arial"/>
        <family val="2"/>
      </rPr>
      <t xml:space="preserve"> 90%</t>
    </r>
  </si>
  <si>
    <r>
      <rPr>
        <b/>
        <sz val="14"/>
        <color rgb="FFFF0000"/>
        <rFont val="Arial"/>
        <family val="2"/>
      </rPr>
      <t xml:space="preserve">1.5 pt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yesterday'</t>
    </r>
  </si>
  <si>
    <t>Lunch:  3 oz hummus, thick slice homemade wheat bread, 4 oz raspberries, Coke Zero</t>
  </si>
  <si>
    <r>
      <t>Supper:  1/4 serving butter chicken,</t>
    </r>
    <r>
      <rPr>
        <b/>
        <sz val="11"/>
        <color rgb="FFFF0000"/>
        <rFont val="Calibri"/>
        <family val="2"/>
        <scheme val="minor"/>
      </rPr>
      <t xml:space="preserve"> 4 oz rice, 1 pc garlic naan</t>
    </r>
    <r>
      <rPr>
        <sz val="11"/>
        <color theme="1"/>
        <rFont val="Calibri"/>
        <family val="2"/>
        <scheme val="minor"/>
      </rPr>
      <t xml:space="preserve">, 4 oz saag paneer, 1 </t>
    </r>
    <r>
      <rPr>
        <b/>
        <sz val="11"/>
        <color rgb="FFFF0000"/>
        <rFont val="Calibri"/>
        <family val="2"/>
        <scheme val="minor"/>
      </rPr>
      <t>chocolate chip cookie,</t>
    </r>
    <r>
      <rPr>
        <sz val="11"/>
        <color theme="1"/>
        <rFont val="Calibri"/>
        <family val="2"/>
        <scheme val="minor"/>
      </rPr>
      <t xml:space="preserve"> Coke Zero</t>
    </r>
  </si>
  <si>
    <t>BG 1st peak, 25 pts above BL, at 165 min. after starting supper</t>
  </si>
  <si>
    <t>BG 2nd peak, 28 pts above BL, at 240 min. after starting supper</t>
  </si>
  <si>
    <r>
      <rPr>
        <b/>
        <sz val="14"/>
        <color rgb="FFFF0000"/>
        <rFont val="Arial"/>
        <family val="2"/>
      </rPr>
      <t xml:space="preserve">4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yesterday'</t>
    </r>
  </si>
  <si>
    <r>
      <rPr>
        <b/>
        <sz val="14"/>
        <color rgb="FFFF0000"/>
        <rFont val="Arial"/>
        <family val="2"/>
      </rPr>
      <t xml:space="preserve">1 pt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theme="1"/>
        <rFont val="Arial"/>
        <family val="2"/>
      </rPr>
      <t xml:space="preserve"> yesterday'</t>
    </r>
  </si>
  <si>
    <r>
      <rPr>
        <b/>
        <sz val="14"/>
        <color rgb="FFFF0000"/>
        <rFont val="Arial"/>
        <family val="2"/>
      </rPr>
      <t>1 pt</t>
    </r>
    <r>
      <rPr>
        <b/>
        <sz val="14"/>
        <color theme="1"/>
        <rFont val="Arial"/>
        <family val="2"/>
      </rPr>
      <t xml:space="preserve">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theme="1"/>
        <rFont val="Arial"/>
        <family val="2"/>
      </rPr>
      <t xml:space="preserve"> yesterday</t>
    </r>
  </si>
  <si>
    <t>BG 1st peak, 33 pts above BL, at 43 min. after starting breakfast</t>
  </si>
  <si>
    <t>BG 2nd peak, 61 pts above BL, at 163 min. after starting breakfast</t>
  </si>
  <si>
    <r>
      <t xml:space="preserve">Breakfast: </t>
    </r>
    <r>
      <rPr>
        <b/>
        <sz val="11"/>
        <color rgb="FFFF0000"/>
        <rFont val="Calibri"/>
        <family val="2"/>
        <scheme val="minor"/>
      </rPr>
      <t>thick slice homemade wheat bread</t>
    </r>
    <r>
      <rPr>
        <sz val="11"/>
        <color theme="1"/>
        <rFont val="Calibri"/>
        <family val="2"/>
        <scheme val="minor"/>
      </rPr>
      <t xml:space="preserve"> with margarine, 24 almonds, Coke Zero</t>
    </r>
  </si>
  <si>
    <t>Doing ADG presentation at church--probably stressful</t>
  </si>
  <si>
    <t>BG 1st peak, 18 pts above BL, 30 min. after starting lunch</t>
  </si>
  <si>
    <t>BG 2nd peak, 41 pts above BL, 90 min. after starting lunch</t>
  </si>
  <si>
    <r>
      <t xml:space="preserve">Dinner: Restaurant--1/2 serving redfish with </t>
    </r>
    <r>
      <rPr>
        <b/>
        <sz val="11"/>
        <color rgb="FFFF0000"/>
        <rFont val="Calibri"/>
        <family val="2"/>
        <scheme val="minor"/>
      </rPr>
      <t>sauce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1 biscuit,</t>
    </r>
    <r>
      <rPr>
        <sz val="11"/>
        <color theme="1"/>
        <rFont val="Calibri"/>
        <family val="2"/>
        <scheme val="minor"/>
      </rPr>
      <t xml:space="preserve"> Coke Zero</t>
    </r>
  </si>
  <si>
    <r>
      <t xml:space="preserve">Dessert:  </t>
    </r>
    <r>
      <rPr>
        <b/>
        <sz val="11"/>
        <color rgb="FFFF0000"/>
        <rFont val="Calibri"/>
        <family val="2"/>
        <scheme val="minor"/>
      </rPr>
      <t>2 chocolate chip cookies, 1/2 multigrain roll</t>
    </r>
  </si>
  <si>
    <t>BG 1st peak, 24 pts above BL, at 30 min. after starting dessert</t>
  </si>
  <si>
    <t>BG 2nd peak after dessert, 31 pts above BL, at 110 min. after starting dessert</t>
  </si>
  <si>
    <t>BG 3rd peak after dessert, 22 pts above BL, at 170 min. after starting dessert</t>
  </si>
  <si>
    <t>BG 1st peak, 46 pts above BL, at 47 min. after starting breakfast #1</t>
  </si>
  <si>
    <t>BG 2nd peak, 29 pts above BL, at 80 min. after starting supper</t>
  </si>
  <si>
    <t>BG 3rd peak, 31 pts above BL, at 170 min. after starting supper</t>
  </si>
  <si>
    <t>BG 1st peak, 32 pts above BL, at 40 min. after starting lunch</t>
  </si>
  <si>
    <t>BG 2nd peak, 39 pts above BL, at 100 min. after starting lunch</t>
  </si>
  <si>
    <r>
      <t xml:space="preserve">Supper: 8 oz broccoli cheese soup Panera, </t>
    </r>
    <r>
      <rPr>
        <b/>
        <sz val="11"/>
        <color rgb="FFFF0000"/>
        <rFont val="Calibri"/>
        <family val="2"/>
        <scheme val="minor"/>
      </rPr>
      <t>10 crackers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8 oz 2% milk,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1 Hershey almond nugget</t>
    </r>
  </si>
  <si>
    <r>
      <t>Total Steps =</t>
    </r>
    <r>
      <rPr>
        <b/>
        <sz val="14"/>
        <color rgb="FFFF0000"/>
        <rFont val="Arial"/>
        <family val="2"/>
      </rPr>
      <t xml:space="preserve"> 11,892</t>
    </r>
  </si>
  <si>
    <t>Got up at 11:45 a.m.</t>
  </si>
  <si>
    <t>Singing at Woodlands Country Club w Tidelanders</t>
  </si>
  <si>
    <t>Got up at 6:45 a.m.!</t>
  </si>
  <si>
    <r>
      <t>Elliptical</t>
    </r>
    <r>
      <rPr>
        <b/>
        <sz val="12"/>
        <color rgb="FFFF0000"/>
        <rFont val="Arial"/>
        <family val="2"/>
      </rPr>
      <t xml:space="preserve">  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 xml:space="preserve"> 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Run  </t>
    </r>
    <r>
      <rPr>
        <b/>
        <sz val="12"/>
        <color rgb="FFFF0000"/>
        <rFont val="Arial"/>
        <family val="2"/>
      </rPr>
      <t>38 min.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Total Exercise = </t>
    </r>
    <r>
      <rPr>
        <b/>
        <sz val="12"/>
        <color rgb="FFFF0000"/>
        <rFont val="Arial"/>
        <family val="2"/>
      </rPr>
      <t xml:space="preserve"> min</t>
    </r>
    <r>
      <rPr>
        <b/>
        <sz val="12"/>
        <color theme="1"/>
        <rFont val="Arial"/>
        <family val="2"/>
      </rPr>
      <t xml:space="preserve"> = </t>
    </r>
    <r>
      <rPr>
        <b/>
        <sz val="12"/>
        <color rgb="FFFF0000"/>
        <rFont val="Arial"/>
        <family val="2"/>
      </rPr>
      <t xml:space="preserve">  0.6 </t>
    </r>
    <r>
      <rPr>
        <b/>
        <sz val="12"/>
        <color theme="1"/>
        <rFont val="Arial"/>
        <family val="2"/>
      </rPr>
      <t>hrs</t>
    </r>
  </si>
  <si>
    <t>elliptical 100 to 136 - 36 minutes</t>
  </si>
  <si>
    <t>Lunch:  Protein milkshake w 3 scoops chocolate ice cream</t>
  </si>
  <si>
    <t>BG 1st peak, 24 pts above BL, at 30 min. after starting protein milkshake</t>
  </si>
  <si>
    <t>BG 2nd peak, 20 pts above BL, at 135 min. after starting lunch</t>
  </si>
  <si>
    <t>Supper:  1 sl homemade wheat bread, 2 Oreos, 1 Hershey almond nugget, 8 oz 2% milk, 3 tbsp peanut butter</t>
  </si>
  <si>
    <t>BG, 1st peak, 19 pts above BL, at 55 min. after starting supper</t>
  </si>
  <si>
    <t>elliptical start 755 stop 851- 43 minutes</t>
  </si>
  <si>
    <t>elliptical start 910 stop 950 - 30 minutes</t>
  </si>
  <si>
    <t>BG dropped 22 pts at 10 min. after starting elliptical</t>
  </si>
  <si>
    <t>BG went back up 9 pts while still on elliptical</t>
  </si>
  <si>
    <t>BG dropped 18 pts at 10 min. after starting elliptical</t>
  </si>
  <si>
    <t>BG dropped 30 pts at 25 min. after starting elliptical</t>
  </si>
  <si>
    <t>BG 2nd peak, 32 pts above BL, at 85 min. after starting supper</t>
  </si>
  <si>
    <t>BG, 3rd peak, 27 pts above BL, at 150 min. after starting supper; BG rose another 21 pts at 10 min. after stopping elliptical</t>
  </si>
  <si>
    <t>elliptical start 1010 stop 1035 - 25 minutes</t>
  </si>
  <si>
    <t>BG dropped 20 pts at 10 min. after starting elliptical</t>
  </si>
  <si>
    <t>BG dropped 45 pts at 25 min. after starting elliptical</t>
  </si>
  <si>
    <t>BG 4th peak, 33 pts above BL, at 220 min. after starting supper</t>
  </si>
  <si>
    <t>BG rose 38 pts at 30 min. after stopping elliptical</t>
  </si>
  <si>
    <r>
      <t>Total Steps =</t>
    </r>
    <r>
      <rPr>
        <b/>
        <sz val="14"/>
        <color rgb="FFFF0000"/>
        <rFont val="Arial"/>
        <family val="2"/>
      </rPr>
      <t xml:space="preserve"> 15,850</t>
    </r>
  </si>
  <si>
    <t>elliptical start 1123 stop 1206 - 42 minutes</t>
  </si>
  <si>
    <r>
      <t>Elliptical</t>
    </r>
    <r>
      <rPr>
        <b/>
        <sz val="12"/>
        <color rgb="FFFF0000"/>
        <rFont val="Arial"/>
        <family val="2"/>
      </rPr>
      <t xml:space="preserve">  176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 xml:space="preserve"> 3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Run  </t>
    </r>
    <r>
      <rPr>
        <b/>
        <sz val="12"/>
        <color rgb="FFFF0000"/>
        <rFont val="Arial"/>
        <family val="2"/>
      </rPr>
      <t xml:space="preserve"> min.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Total Exercise = </t>
    </r>
    <r>
      <rPr>
        <b/>
        <sz val="12"/>
        <color rgb="FFFF0000"/>
        <rFont val="Arial"/>
        <family val="2"/>
      </rPr>
      <t xml:space="preserve"> min</t>
    </r>
    <r>
      <rPr>
        <b/>
        <sz val="12"/>
        <color theme="1"/>
        <rFont val="Arial"/>
        <family val="2"/>
      </rPr>
      <t xml:space="preserve"> = </t>
    </r>
    <r>
      <rPr>
        <b/>
        <sz val="12"/>
        <color rgb="FFFF0000"/>
        <rFont val="Arial"/>
        <family val="2"/>
      </rPr>
      <t xml:space="preserve">  3 </t>
    </r>
    <r>
      <rPr>
        <b/>
        <sz val="12"/>
        <color theme="1"/>
        <rFont val="Arial"/>
        <family val="2"/>
      </rPr>
      <t>hrs</t>
    </r>
  </si>
  <si>
    <r>
      <rPr>
        <b/>
        <sz val="14"/>
        <color rgb="FFFF0000"/>
        <rFont val="Arial"/>
        <family val="2"/>
      </rPr>
      <t xml:space="preserve">3.5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theme="1"/>
        <rFont val="Arial"/>
        <family val="2"/>
      </rPr>
      <t xml:space="preserve"> yesterday'</t>
    </r>
  </si>
  <si>
    <t>same as yesterday'</t>
  </si>
  <si>
    <r>
      <rPr>
        <b/>
        <sz val="14"/>
        <color rgb="FFFF0000"/>
        <rFont val="Arial"/>
        <family val="2"/>
      </rPr>
      <t>5 pts</t>
    </r>
    <r>
      <rPr>
        <b/>
        <sz val="14"/>
        <color theme="1"/>
        <rFont val="Arial"/>
        <family val="2"/>
      </rPr>
      <t xml:space="preserve">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theme="1"/>
        <rFont val="Arial"/>
        <family val="2"/>
      </rPr>
      <t xml:space="preserve"> yesterday</t>
    </r>
  </si>
  <si>
    <t>BG 5th peak, 34 pts above BL at 280 min. after starting supper</t>
  </si>
  <si>
    <t>elliptical 252 to 307 - 15 minutes</t>
  </si>
  <si>
    <t>elliptical 1225 to 1250 - 25 minutes</t>
  </si>
  <si>
    <r>
      <t xml:space="preserve">Lunch: </t>
    </r>
    <r>
      <rPr>
        <b/>
        <sz val="11"/>
        <color rgb="FFFF0000"/>
        <rFont val="Calibri"/>
        <family val="2"/>
        <scheme val="minor"/>
      </rPr>
      <t>1/2 multigrain roll, 5 crackers, 1 Hershey almond nugget</t>
    </r>
    <r>
      <rPr>
        <sz val="11"/>
        <color theme="1"/>
        <rFont val="Calibri"/>
        <family val="2"/>
        <scheme val="minor"/>
      </rPr>
      <t xml:space="preserve">, 3 tbsp peanut butter, </t>
    </r>
    <r>
      <rPr>
        <b/>
        <sz val="11"/>
        <color rgb="FFFF0000"/>
        <rFont val="Calibri"/>
        <family val="2"/>
        <scheme val="minor"/>
      </rPr>
      <t>8 oz 2% milk</t>
    </r>
  </si>
  <si>
    <t>BG 2nd peak, 32 pts above BL, at 185 min. after starting lunch</t>
  </si>
  <si>
    <t xml:space="preserve">BG 1st peak, 34 pts above BL, at 35 min. after starting lunch </t>
  </si>
  <si>
    <t>elliptical 808 to 837 - 27 minutes</t>
  </si>
  <si>
    <t>elliptical 713 to 752 - 40 minutes</t>
  </si>
  <si>
    <t>elliptical 557 to 621 - 24 minutes</t>
  </si>
  <si>
    <r>
      <t xml:space="preserve">Supper:  6 oz salmon grilled, </t>
    </r>
    <r>
      <rPr>
        <b/>
        <sz val="11"/>
        <color rgb="FFFF0000"/>
        <rFont val="Calibri"/>
        <family val="2"/>
        <scheme val="minor"/>
      </rPr>
      <t>1/2 multigrain roll, 4 oz rice</t>
    </r>
    <r>
      <rPr>
        <sz val="11"/>
        <color theme="1"/>
        <rFont val="Calibri"/>
        <family val="2"/>
        <scheme val="minor"/>
      </rPr>
      <t>, 3/4 cup broccoli, Coke Zero</t>
    </r>
  </si>
  <si>
    <t>elliptical 422 to 452 - 30 minutes</t>
  </si>
  <si>
    <t>3rd peak, 38 pts above BL, at 275 min. after starting lunch</t>
  </si>
  <si>
    <t>BG 1st peak, 37 pts above BL, at 25 min. after starting supper</t>
  </si>
  <si>
    <t>elliptical 908 to 936 - 28 minutes</t>
  </si>
  <si>
    <t>BG 2nd peak, 46 pts above BL, at 145 min. after starting supper</t>
  </si>
  <si>
    <t>BG droppped 21 pts, at 12 min. after starting elliptical</t>
  </si>
  <si>
    <t>BG dropped 51 pts, at 27 min. after starting elliptical</t>
  </si>
  <si>
    <t>BG down 46 pts, at 42 min. after starting elliptical</t>
  </si>
  <si>
    <t>BG down 22 pts at 15 min after starting elliptical</t>
  </si>
  <si>
    <t>BG down 36 pts at 30 min. after starting elliptical</t>
  </si>
  <si>
    <t>BG down 14 pts at 13 min. after starting elliptical</t>
  </si>
  <si>
    <t>BG down 46 pts at 28 min. after starting elliptical</t>
  </si>
  <si>
    <t>BG down 22 pts at 23 min. after starting elliptical</t>
  </si>
  <si>
    <t>BG down 48 pts at 22 min. after starting elliptical</t>
  </si>
  <si>
    <t>BG down 15 pts at 27 min. after starting elliptical</t>
  </si>
  <si>
    <t>BG down 22 pts at 12 min. after starting elliptical</t>
  </si>
  <si>
    <t>BG down 57 pts at 27 min. after starting elliptical</t>
  </si>
  <si>
    <r>
      <rPr>
        <b/>
        <sz val="14"/>
        <color rgb="FFFF0000"/>
        <rFont val="Arial"/>
        <family val="2"/>
      </rPr>
      <t xml:space="preserve">5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theme="1"/>
        <rFont val="Arial"/>
        <family val="2"/>
      </rPr>
      <t xml:space="preserve"> yesterday'</t>
    </r>
  </si>
  <si>
    <r>
      <t xml:space="preserve"> </t>
    </r>
    <r>
      <rPr>
        <b/>
        <sz val="14"/>
        <color rgb="FFFF0000"/>
        <rFont val="Arial"/>
        <family val="2"/>
      </rPr>
      <t xml:space="preserve">5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theme="1"/>
        <rFont val="Arial"/>
        <family val="2"/>
      </rPr>
      <t xml:space="preserve"> yesterday'</t>
    </r>
  </si>
  <si>
    <r>
      <t>Total Steps =</t>
    </r>
    <r>
      <rPr>
        <b/>
        <sz val="14"/>
        <color rgb="FFFF0000"/>
        <rFont val="Arial"/>
        <family val="2"/>
      </rPr>
      <t xml:space="preserve"> 20,388</t>
    </r>
  </si>
  <si>
    <r>
      <t>Elliptical</t>
    </r>
    <r>
      <rPr>
        <b/>
        <sz val="12"/>
        <color rgb="FFFF0000"/>
        <rFont val="Arial"/>
        <family val="2"/>
      </rPr>
      <t xml:space="preserve">  192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 xml:space="preserve"> 3.2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Run  </t>
    </r>
    <r>
      <rPr>
        <b/>
        <sz val="12"/>
        <color rgb="FFFF0000"/>
        <rFont val="Arial"/>
        <family val="2"/>
      </rPr>
      <t xml:space="preserve"> min.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 192</t>
    </r>
    <r>
      <rPr>
        <b/>
        <sz val="12"/>
        <color rgb="FFFF0000"/>
        <rFont val="Arial"/>
        <family val="2"/>
      </rPr>
      <t xml:space="preserve"> min</t>
    </r>
    <r>
      <rPr>
        <b/>
        <sz val="12"/>
        <color theme="1"/>
        <rFont val="Arial"/>
        <family val="2"/>
      </rPr>
      <t xml:space="preserve"> = </t>
    </r>
    <r>
      <rPr>
        <b/>
        <sz val="12"/>
        <color rgb="FFFF0000"/>
        <rFont val="Arial"/>
        <family val="2"/>
      </rPr>
      <t xml:space="preserve"> 3.2  </t>
    </r>
    <r>
      <rPr>
        <b/>
        <sz val="12"/>
        <color theme="1"/>
        <rFont val="Arial"/>
        <family val="2"/>
      </rPr>
      <t>hrs</t>
    </r>
  </si>
  <si>
    <r>
      <t>Time in Target Range =</t>
    </r>
    <r>
      <rPr>
        <b/>
        <sz val="14"/>
        <color rgb="FFFF0000"/>
        <rFont val="Arial"/>
        <family val="2"/>
      </rPr>
      <t xml:space="preserve"> 98%</t>
    </r>
  </si>
  <si>
    <t>Took 2nd dose of metformin in same day for 1st time at about 11:45 p.m.</t>
  </si>
  <si>
    <t xml:space="preserve">BG 1st peak, 11 pts above BL at 30 min. </t>
  </si>
  <si>
    <t>BG 2nd peak, 16 pts above BL, 135 min. after starting breakfast</t>
  </si>
  <si>
    <r>
      <t xml:space="preserve">While taking </t>
    </r>
    <r>
      <rPr>
        <b/>
        <sz val="16"/>
        <color rgb="FFFF0000"/>
        <rFont val="Calibri"/>
        <family val="2"/>
        <scheme val="minor"/>
      </rPr>
      <t>Pioglitazone, 45 mg, q.a.m.</t>
    </r>
    <r>
      <rPr>
        <b/>
        <sz val="16"/>
        <color theme="1"/>
        <rFont val="Calibri"/>
        <family val="2"/>
        <scheme val="minor"/>
      </rPr>
      <t xml:space="preserve"> - June 27-Sept 16, 2025</t>
    </r>
  </si>
  <si>
    <r>
      <t xml:space="preserve">While Taking </t>
    </r>
    <r>
      <rPr>
        <b/>
        <sz val="14"/>
        <color rgb="FFFF0000"/>
        <rFont val="Arial"/>
        <family val="2"/>
      </rPr>
      <t>Metformin, 500 mg, q.a.m.</t>
    </r>
    <r>
      <rPr>
        <b/>
        <sz val="14"/>
        <color theme="1"/>
        <rFont val="Arial"/>
        <family val="2"/>
      </rPr>
      <t xml:space="preserve"> - Sept 17-Oct 23 2025</t>
    </r>
  </si>
  <si>
    <t>First Full Day on Twice-a-Day Metformin 500 mg</t>
  </si>
  <si>
    <t>On metformin 500 1/d</t>
  </si>
  <si>
    <t>On pioglitazone 45 1/d</t>
  </si>
  <si>
    <t>Difference between</t>
  </si>
  <si>
    <t>metformin &amp; pioglitazone</t>
  </si>
  <si>
    <t>On metformin 500 b.i.d.</t>
  </si>
  <si>
    <t>While on metformin 500 mg ER once a day                    Sept 17-Oct 23, 2025</t>
  </si>
  <si>
    <t>Metformin 500ER b.i.d means</t>
  </si>
  <si>
    <t>Metformin 500 b.i.d.</t>
  </si>
  <si>
    <t>Metformin* 500 q.a.m</t>
  </si>
  <si>
    <t>Metformin 500ER q.a.m. means, *omitting 1st 8 days on metformin, when sick*</t>
  </si>
  <si>
    <t>elliptical 1120 to 1136 - 16 minutes</t>
  </si>
  <si>
    <t>Lunch:  8 oz lobster bisque soup, 1/2 multigrain roll, Coke Zero</t>
  </si>
  <si>
    <t>elliptical 854 to 921 - 28 minutes</t>
  </si>
  <si>
    <r>
      <t xml:space="preserve">Supper:  </t>
    </r>
    <r>
      <rPr>
        <b/>
        <sz val="11"/>
        <color rgb="FFFF0000"/>
        <rFont val="Calibri"/>
        <family val="2"/>
        <scheme val="minor"/>
      </rPr>
      <t xml:space="preserve">1/2 multigrain roll, 3 Oreos, 8 oz 2% milk, chocolate chip cookie, peanut butter cookie, 3 tbsp peanut butter </t>
    </r>
  </si>
  <si>
    <t>elliptical 553 to 623 - 30 minutes</t>
  </si>
  <si>
    <t>Gym machines 420 to 450 - 30 min. Bball 455-515 - 20 min.</t>
  </si>
  <si>
    <t>Making a pie</t>
  </si>
  <si>
    <t>Watching World Series Game 1 - Blue Jays beat Dodgers 11-4</t>
  </si>
  <si>
    <r>
      <t xml:space="preserve"> </t>
    </r>
    <r>
      <rPr>
        <b/>
        <sz val="14"/>
        <color rgb="FFFF0000"/>
        <rFont val="Arial"/>
        <family val="2"/>
      </rPr>
      <t>same as</t>
    </r>
    <r>
      <rPr>
        <b/>
        <sz val="14"/>
        <color theme="1"/>
        <rFont val="Arial"/>
        <family val="2"/>
      </rPr>
      <t xml:space="preserve"> yesterday'</t>
    </r>
  </si>
  <si>
    <r>
      <t>Total Steps =</t>
    </r>
    <r>
      <rPr>
        <b/>
        <sz val="14"/>
        <color rgb="FFFF0000"/>
        <rFont val="Arial"/>
        <family val="2"/>
      </rPr>
      <t xml:space="preserve"> 12,907</t>
    </r>
  </si>
  <si>
    <t>Setting up for song circle, sweeping kitchen</t>
  </si>
  <si>
    <r>
      <t xml:space="preserve">Lunch:  8 oz lobster bisque soup, </t>
    </r>
    <r>
      <rPr>
        <b/>
        <sz val="11"/>
        <color rgb="FFFF0000"/>
        <rFont val="Calibri"/>
        <family val="2"/>
        <scheme val="minor"/>
      </rPr>
      <t xml:space="preserve">1/2 wheat roll, </t>
    </r>
    <r>
      <rPr>
        <sz val="11"/>
        <color theme="1"/>
        <rFont val="Calibri"/>
        <family val="2"/>
        <scheme val="minor"/>
      </rPr>
      <t>Coke Zero</t>
    </r>
  </si>
  <si>
    <r>
      <t>Elliptical</t>
    </r>
    <r>
      <rPr>
        <b/>
        <sz val="12"/>
        <color rgb="FFFF0000"/>
        <rFont val="Arial"/>
        <family val="2"/>
      </rPr>
      <t xml:space="preserve">  94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 xml:space="preserve"> 1.5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Run 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20 </t>
    </r>
    <r>
      <rPr>
        <b/>
        <sz val="12"/>
        <color theme="1"/>
        <rFont val="Arial"/>
        <family val="2"/>
      </rPr>
      <t>min.  Total Exercise = 192</t>
    </r>
    <r>
      <rPr>
        <b/>
        <sz val="12"/>
        <color rgb="FFFF0000"/>
        <rFont val="Arial"/>
        <family val="2"/>
      </rPr>
      <t xml:space="preserve"> 144 min</t>
    </r>
    <r>
      <rPr>
        <b/>
        <sz val="12"/>
        <color theme="1"/>
        <rFont val="Arial"/>
        <family val="2"/>
      </rPr>
      <t xml:space="preserve"> = </t>
    </r>
    <r>
      <rPr>
        <b/>
        <sz val="12"/>
        <color rgb="FFFF0000"/>
        <rFont val="Arial"/>
        <family val="2"/>
      </rPr>
      <t xml:space="preserve"> 2.4  </t>
    </r>
    <r>
      <rPr>
        <b/>
        <sz val="12"/>
        <color theme="1"/>
        <rFont val="Arial"/>
        <family val="2"/>
      </rPr>
      <t>hrs</t>
    </r>
  </si>
  <si>
    <t xml:space="preserve">elliptical 315 to 337 - 20 minutes </t>
  </si>
  <si>
    <t>BG 1st peak, 15 pts above BL, at 30 min. after starting lunch</t>
  </si>
  <si>
    <t>BG 2nd peak, 30 pts above BL, at 180 min. after starting lunch</t>
  </si>
  <si>
    <t>ELLIPTICAL 735 to 823 - 45 minutes</t>
  </si>
  <si>
    <t>elliptical 552 to 609 - 17 minutes</t>
  </si>
  <si>
    <r>
      <t xml:space="preserve">Supper:  </t>
    </r>
    <r>
      <rPr>
        <b/>
        <sz val="11"/>
        <color rgb="FFFF0000"/>
        <rFont val="Calibri"/>
        <family val="2"/>
        <scheme val="minor"/>
      </rPr>
      <t>5 small Vietnamese rice-pork things</t>
    </r>
    <r>
      <rPr>
        <sz val="11"/>
        <color theme="1"/>
        <rFont val="Calibri"/>
        <family val="2"/>
        <scheme val="minor"/>
      </rPr>
      <t xml:space="preserve">, 1/2 avocado, 3 oz hummus, </t>
    </r>
    <r>
      <rPr>
        <b/>
        <sz val="11"/>
        <color rgb="FFFF0000"/>
        <rFont val="Calibri"/>
        <family val="2"/>
        <scheme val="minor"/>
      </rPr>
      <t>potato chips, Magnum double caramel chocolate covered ice cream bar,</t>
    </r>
    <r>
      <rPr>
        <sz val="11"/>
        <color theme="1"/>
        <rFont val="Calibri"/>
        <family val="2"/>
        <scheme val="minor"/>
      </rPr>
      <t xml:space="preserve"> Coke Zero</t>
    </r>
  </si>
  <si>
    <t>BG peak 27 pts above BL, at 80 min. after starting supper</t>
  </si>
  <si>
    <t>BG 1st peak, 13 pts above BL, at 75 min. after starting supper</t>
  </si>
  <si>
    <t>BG dropped 16 pts at 26 min. after starting elliptical</t>
  </si>
  <si>
    <r>
      <t xml:space="preserve"> </t>
    </r>
    <r>
      <rPr>
        <b/>
        <sz val="14"/>
        <color rgb="FFFF0000"/>
        <rFont val="Arial"/>
        <family val="2"/>
      </rPr>
      <t xml:space="preserve">1 pt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yesterday'</t>
    </r>
  </si>
  <si>
    <r>
      <t>Total Steps =</t>
    </r>
    <r>
      <rPr>
        <b/>
        <sz val="14"/>
        <color rgb="FFFF0000"/>
        <rFont val="Arial"/>
        <family val="2"/>
      </rPr>
      <t xml:space="preserve"> 12,313</t>
    </r>
  </si>
  <si>
    <t>Ran 0.51 mi. in 5:23 (10:26) pace, quit due to rain starting</t>
  </si>
  <si>
    <r>
      <t>Elliptical</t>
    </r>
    <r>
      <rPr>
        <b/>
        <sz val="12"/>
        <color rgb="FFFF0000"/>
        <rFont val="Arial"/>
        <family val="2"/>
      </rPr>
      <t xml:space="preserve">  82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 xml:space="preserve"> 1.35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Run </t>
    </r>
    <r>
      <rPr>
        <b/>
        <sz val="12"/>
        <color rgb="FFFF0000"/>
        <rFont val="Arial"/>
        <family val="2"/>
      </rPr>
      <t>5.5 min.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Total Exercise = </t>
    </r>
    <r>
      <rPr>
        <b/>
        <sz val="12"/>
        <color rgb="FFFF0000"/>
        <rFont val="Arial"/>
        <family val="2"/>
      </rPr>
      <t xml:space="preserve"> 88 min</t>
    </r>
    <r>
      <rPr>
        <b/>
        <sz val="12"/>
        <color theme="1"/>
        <rFont val="Arial"/>
        <family val="2"/>
      </rPr>
      <t xml:space="preserve"> = </t>
    </r>
    <r>
      <rPr>
        <b/>
        <sz val="12"/>
        <color rgb="FFFF0000"/>
        <rFont val="Arial"/>
        <family val="2"/>
      </rPr>
      <t xml:space="preserve"> 1.5  </t>
    </r>
    <r>
      <rPr>
        <b/>
        <sz val="12"/>
        <color theme="1"/>
        <rFont val="Arial"/>
        <family val="2"/>
      </rPr>
      <t>hrs</t>
    </r>
  </si>
  <si>
    <t>elliptical 500 to 520 - 20 minutes</t>
  </si>
  <si>
    <t>elliptical 100 to 120 - 20 minutes</t>
  </si>
  <si>
    <t>Breakfast:  1/2 multigrain roll, 24 almonds, Coke Zero</t>
  </si>
  <si>
    <t>Got up at 10:05r</t>
  </si>
  <si>
    <t>elliptical 825 to 851 - 26 minutes</t>
  </si>
  <si>
    <t>BG 1st peak, 22 pts above BL, at 35 min. after starting supper</t>
  </si>
  <si>
    <t>BG 2nd peak, 20 pts above BL, at 170 min. after starting supper</t>
  </si>
  <si>
    <t>BG 3rd peak, 32 pts above BL, at 260 min. after starting supper</t>
  </si>
  <si>
    <r>
      <t xml:space="preserve">Supper: </t>
    </r>
    <r>
      <rPr>
        <b/>
        <sz val="11"/>
        <color rgb="FFFF0000"/>
        <rFont val="Calibri"/>
        <family val="2"/>
        <scheme val="minor"/>
      </rPr>
      <t>2/3 multigrain roll,</t>
    </r>
    <r>
      <rPr>
        <sz val="11"/>
        <color theme="1"/>
        <rFont val="Calibri"/>
        <family val="2"/>
        <scheme val="minor"/>
      </rPr>
      <t xml:space="preserve"> 2 spareribs, 2 quail bites, </t>
    </r>
    <r>
      <rPr>
        <b/>
        <sz val="11"/>
        <color rgb="FFFF0000"/>
        <rFont val="Calibri"/>
        <family val="2"/>
        <scheme val="minor"/>
      </rPr>
      <t>chocolate chip cookie, 1 pc key lime pie</t>
    </r>
    <r>
      <rPr>
        <sz val="11"/>
        <color theme="1"/>
        <rFont val="Calibri"/>
        <family val="2"/>
        <scheme val="minor"/>
      </rPr>
      <t>, Coke Zero</t>
    </r>
  </si>
  <si>
    <r>
      <t>Total Steps =</t>
    </r>
    <r>
      <rPr>
        <b/>
        <sz val="14"/>
        <color rgb="FFFF0000"/>
        <rFont val="Arial"/>
        <family val="2"/>
      </rPr>
      <t xml:space="preserve"> 18,350</t>
    </r>
  </si>
  <si>
    <r>
      <t>Elliptical</t>
    </r>
    <r>
      <rPr>
        <b/>
        <sz val="12"/>
        <color rgb="FFFF0000"/>
        <rFont val="Arial"/>
        <family val="2"/>
      </rPr>
      <t xml:space="preserve"> 46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 xml:space="preserve"> 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10 </t>
    </r>
    <r>
      <rPr>
        <b/>
        <sz val="12"/>
        <color theme="1"/>
        <rFont val="Arial"/>
        <family val="2"/>
      </rPr>
      <t xml:space="preserve">min. Run </t>
    </r>
    <r>
      <rPr>
        <b/>
        <sz val="12"/>
        <color rgb="FFFF0000"/>
        <rFont val="Arial"/>
        <family val="2"/>
      </rPr>
      <t>40 min.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Total Exercise = </t>
    </r>
    <r>
      <rPr>
        <b/>
        <sz val="12"/>
        <color rgb="FFFF0000"/>
        <rFont val="Arial"/>
        <family val="2"/>
      </rPr>
      <t xml:space="preserve"> 196 min</t>
    </r>
    <r>
      <rPr>
        <b/>
        <sz val="12"/>
        <color theme="1"/>
        <rFont val="Arial"/>
        <family val="2"/>
      </rPr>
      <t xml:space="preserve"> = </t>
    </r>
    <r>
      <rPr>
        <b/>
        <sz val="12"/>
        <color rgb="FFFF0000"/>
        <rFont val="Arial"/>
        <family val="2"/>
      </rPr>
      <t xml:space="preserve">3.25 </t>
    </r>
    <r>
      <rPr>
        <b/>
        <sz val="12"/>
        <color theme="1"/>
        <rFont val="Arial"/>
        <family val="2"/>
      </rPr>
      <t>hrs</t>
    </r>
  </si>
  <si>
    <t>BG dropped only 4 pts at 20 minutes after starting elliptical</t>
  </si>
  <si>
    <t>BG dropped 41 pts at 26 minutes after starting elliptical</t>
  </si>
  <si>
    <t>ran 3.21 mi. in 39:32 (12:19 pace coasting) walked 10 min cooldown</t>
  </si>
  <si>
    <t>elliptical 1249 to 136 - 47 minutes</t>
  </si>
  <si>
    <t>elliptical 208 to 228 - 20 minutes</t>
  </si>
  <si>
    <t>BG dropped 34 pts at 12 min. after starting elliptical</t>
  </si>
  <si>
    <r>
      <t xml:space="preserve">Lunch:  </t>
    </r>
    <r>
      <rPr>
        <b/>
        <sz val="11"/>
        <color rgb="FFFF0000"/>
        <rFont val="Calibri"/>
        <family val="2"/>
        <scheme val="minor"/>
      </rPr>
      <t>1/2 multigrain roll, 3 crackers, 1 pc key lime pie</t>
    </r>
    <r>
      <rPr>
        <sz val="11"/>
        <color theme="1"/>
        <rFont val="Calibri"/>
        <family val="2"/>
        <scheme val="minor"/>
      </rPr>
      <t>, 3 tbsp peanut butter, Coke Zero</t>
    </r>
  </si>
  <si>
    <t>BG 1st peak, 26 pts above BL, at 35 min. after starting lunch</t>
  </si>
  <si>
    <t>BG 2nd peak, 25 pts above BL, at 125 min. after starting lunch</t>
  </si>
  <si>
    <t>BG 3rd peak, 25 pts above BL, at 200 min. after starting lunch</t>
  </si>
  <si>
    <t>elliptical 1115 to 1246 - 31 minutes</t>
  </si>
  <si>
    <t>elliptical 1025 to 1125 - 60 minutes</t>
  </si>
  <si>
    <t>Barbershop chorus singing</t>
  </si>
  <si>
    <t>elliptical start 325 stop 351 - 26 minutes</t>
  </si>
  <si>
    <r>
      <t>Elliptical</t>
    </r>
    <r>
      <rPr>
        <b/>
        <sz val="12"/>
        <color rgb="FFFF0000"/>
        <rFont val="Arial"/>
        <family val="2"/>
      </rPr>
      <t xml:space="preserve"> 184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 xml:space="preserve"> 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10 </t>
    </r>
    <r>
      <rPr>
        <b/>
        <sz val="12"/>
        <color theme="1"/>
        <rFont val="Arial"/>
        <family val="2"/>
      </rPr>
      <t xml:space="preserve">min. Run </t>
    </r>
    <r>
      <rPr>
        <b/>
        <sz val="12"/>
        <color rgb="FFFF0000"/>
        <rFont val="Arial"/>
        <family val="2"/>
      </rPr>
      <t xml:space="preserve"> min.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Total Exercise = </t>
    </r>
    <r>
      <rPr>
        <b/>
        <sz val="12"/>
        <color rgb="FFFF0000"/>
        <rFont val="Arial"/>
        <family val="2"/>
      </rPr>
      <t xml:space="preserve"> 194 min</t>
    </r>
    <r>
      <rPr>
        <b/>
        <sz val="12"/>
        <color theme="1"/>
        <rFont val="Arial"/>
        <family val="2"/>
      </rPr>
      <t xml:space="preserve"> = </t>
    </r>
    <r>
      <rPr>
        <b/>
        <sz val="12"/>
        <color rgb="FFFF0000"/>
        <rFont val="Arial"/>
        <family val="2"/>
      </rPr>
      <t xml:space="preserve">3.25 </t>
    </r>
    <r>
      <rPr>
        <b/>
        <sz val="12"/>
        <color theme="1"/>
        <rFont val="Arial"/>
        <family val="2"/>
      </rPr>
      <t>hrs</t>
    </r>
  </si>
  <si>
    <r>
      <t>Total Steps =</t>
    </r>
    <r>
      <rPr>
        <b/>
        <sz val="14"/>
        <color rgb="FFFF0000"/>
        <rFont val="Arial"/>
        <family val="2"/>
      </rPr>
      <t xml:space="preserve"> 14,697</t>
    </r>
  </si>
  <si>
    <r>
      <t>Time in Target Range =</t>
    </r>
    <r>
      <rPr>
        <b/>
        <sz val="14"/>
        <color rgb="FFFF0000"/>
        <rFont val="Arial"/>
        <family val="2"/>
      </rPr>
      <t xml:space="preserve"> 99%</t>
    </r>
  </si>
  <si>
    <r>
      <t xml:space="preserve">Supper: salmon filet grilled, </t>
    </r>
    <r>
      <rPr>
        <b/>
        <sz val="11"/>
        <color rgb="FFFF0000"/>
        <rFont val="Calibri"/>
        <family val="2"/>
        <scheme val="minor"/>
      </rPr>
      <t>1/2 multigrain roll, pc key lime pie</t>
    </r>
    <r>
      <rPr>
        <sz val="11"/>
        <color theme="1"/>
        <rFont val="Calibri"/>
        <family val="2"/>
        <scheme val="minor"/>
      </rPr>
      <t>, Coke Zero</t>
    </r>
  </si>
  <si>
    <r>
      <t xml:space="preserve"> </t>
    </r>
    <r>
      <rPr>
        <b/>
        <sz val="14"/>
        <color rgb="FFFF0000"/>
        <rFont val="Arial"/>
        <family val="2"/>
      </rPr>
      <t xml:space="preserve">3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theme="1"/>
        <rFont val="Arial"/>
        <family val="2"/>
      </rPr>
      <t xml:space="preserve"> yesterday'</t>
    </r>
  </si>
  <si>
    <t>BG 1st peak, 37 pts above BL, at 30 min. after starting supper</t>
  </si>
  <si>
    <t>BG 2nd peak, 38 pts above BL, at 165 min. after starting supper</t>
  </si>
  <si>
    <t>BG 3rd peak, 36 pts above BL, at 270 min. after starting supper</t>
  </si>
  <si>
    <t>BG peak, 30 pts above BL, at 35 min. after starting breakfast</t>
  </si>
  <si>
    <r>
      <t xml:space="preserve">Lunch: 1 meatball, </t>
    </r>
    <r>
      <rPr>
        <b/>
        <sz val="11"/>
        <color rgb="FFFF0000"/>
        <rFont val="Calibri"/>
        <family val="2"/>
        <scheme val="minor"/>
      </rPr>
      <t>few pasta shells,</t>
    </r>
    <r>
      <rPr>
        <sz val="11"/>
        <color theme="1"/>
        <rFont val="Calibri"/>
        <family val="2"/>
        <scheme val="minor"/>
      </rPr>
      <t xml:space="preserve"> small amt guacamole, 2 chicken nuggets</t>
    </r>
  </si>
  <si>
    <t>BG 1st peak, 17 pts above BL, at 50 min. after starting lunch</t>
  </si>
  <si>
    <t>BG 2nd peak, 7 pts above BL, at 155 min. after starting lunch</t>
  </si>
  <si>
    <r>
      <rPr>
        <b/>
        <sz val="14"/>
        <color rgb="FFFF0000"/>
        <rFont val="Arial"/>
        <family val="2"/>
      </rPr>
      <t xml:space="preserve">1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</si>
  <si>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2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</si>
  <si>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3.5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yesterday'</t>
    </r>
  </si>
  <si>
    <t>elliptical 1024 to 1051 - 27 minutes</t>
  </si>
  <si>
    <t>elliptical 928 to 1007 - 36 minutes</t>
  </si>
  <si>
    <t>Late dessert</t>
  </si>
  <si>
    <r>
      <t xml:space="preserve">Dessert: </t>
    </r>
    <r>
      <rPr>
        <b/>
        <sz val="11"/>
        <color rgb="FFFF0000"/>
        <rFont val="Calibri"/>
        <family val="2"/>
        <scheme val="minor"/>
      </rPr>
      <t>1 sl key lime pie</t>
    </r>
    <r>
      <rPr>
        <sz val="11"/>
        <color theme="1"/>
        <rFont val="Calibri"/>
        <family val="2"/>
        <scheme val="minor"/>
      </rPr>
      <t>, water</t>
    </r>
  </si>
  <si>
    <t>Playing guitars with Mark and Robert</t>
  </si>
  <si>
    <t>Lunch:  1/2 multigrain roll, 4 crackers, 3 tbsp peanut butter, Coke Zero</t>
  </si>
  <si>
    <t>BG peak, 9 pts above BL, at 65 min. after starting supper</t>
  </si>
  <si>
    <t xml:space="preserve">BG 1st peak, 18 pts above BL, at 25 min. after starting dessert </t>
  </si>
  <si>
    <t>BG 2nd peak, 20 pts above BL, at 85 min. after starting dessert</t>
  </si>
  <si>
    <t>BG 3rd peak, 16 pts above BL, at 145 min. after starting dessert</t>
  </si>
  <si>
    <t>Supper: Mexican restaurant--1 grilled quail, small amt salsa, guacamole, rice, Coke Zero</t>
  </si>
  <si>
    <t>BG 1st peak, 21 pts above BL, at 30 min. after starting lunch</t>
  </si>
  <si>
    <t>BG 2nd peak, 20 pts above BL, at 150 min. after starting lunch</t>
  </si>
  <si>
    <t>BG 3rd peak, 25 pts above BL, at 355 min. after starting lunch</t>
  </si>
  <si>
    <r>
      <rPr>
        <b/>
        <sz val="14"/>
        <color rgb="FFFF0000"/>
        <rFont val="Arial"/>
        <family val="2"/>
      </rPr>
      <t xml:space="preserve">1 point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</si>
  <si>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t xml:space="preserve"> </t>
    </r>
    <r>
      <rPr>
        <b/>
        <sz val="14"/>
        <color rgb="FFFF0000"/>
        <rFont val="Arial"/>
        <family val="2"/>
      </rPr>
      <t xml:space="preserve">4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yesterday'</t>
    </r>
  </si>
  <si>
    <r>
      <t>Total Steps =</t>
    </r>
    <r>
      <rPr>
        <b/>
        <sz val="14"/>
        <color rgb="FFFF0000"/>
        <rFont val="Arial"/>
        <family val="2"/>
      </rPr>
      <t xml:space="preserve"> 8,972</t>
    </r>
  </si>
  <si>
    <r>
      <t>Elliptical</t>
    </r>
    <r>
      <rPr>
        <b/>
        <sz val="12"/>
        <color rgb="FFFF0000"/>
        <rFont val="Arial"/>
        <family val="2"/>
      </rPr>
      <t xml:space="preserve"> 63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 xml:space="preserve"> 1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Run </t>
    </r>
    <r>
      <rPr>
        <b/>
        <sz val="12"/>
        <color rgb="FFFF0000"/>
        <rFont val="Arial"/>
        <family val="2"/>
      </rPr>
      <t xml:space="preserve"> min.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Total Exercise = </t>
    </r>
    <r>
      <rPr>
        <b/>
        <sz val="12"/>
        <color rgb="FFFF0000"/>
        <rFont val="Arial"/>
        <family val="2"/>
      </rPr>
      <t xml:space="preserve"> 63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1 </t>
    </r>
    <r>
      <rPr>
        <b/>
        <sz val="12"/>
        <color theme="1"/>
        <rFont val="Arial"/>
        <family val="2"/>
      </rPr>
      <t>hrs</t>
    </r>
  </si>
  <si>
    <r>
      <rPr>
        <b/>
        <sz val="14"/>
        <color rgb="FFFF0000"/>
        <rFont val="Arial"/>
        <family val="2"/>
      </rPr>
      <t xml:space="preserve">3.7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yesterday'</t>
    </r>
  </si>
  <si>
    <t>elliptical 816 to 923 - 60 minutes</t>
  </si>
  <si>
    <r>
      <t xml:space="preserve">Supper: chicken tortilla soup, </t>
    </r>
    <r>
      <rPr>
        <b/>
        <sz val="11"/>
        <color rgb="FFFF0000"/>
        <rFont val="Calibri"/>
        <family val="2"/>
        <scheme val="minor"/>
      </rPr>
      <t>a few chips w salsa, 1 oz rice</t>
    </r>
    <r>
      <rPr>
        <b/>
        <sz val="11"/>
        <color theme="1"/>
        <rFont val="Calibri"/>
        <family val="2"/>
        <scheme val="minor"/>
      </rPr>
      <t>, Coke Zero</t>
    </r>
  </si>
  <si>
    <r>
      <t xml:space="preserve">Dessert: </t>
    </r>
    <r>
      <rPr>
        <b/>
        <sz val="11"/>
        <color rgb="FFFF0000"/>
        <rFont val="Calibri"/>
        <family val="2"/>
        <scheme val="minor"/>
      </rPr>
      <t>small slice key lime pie</t>
    </r>
  </si>
  <si>
    <r>
      <t xml:space="preserve">Lunch:  1 quail, </t>
    </r>
    <r>
      <rPr>
        <b/>
        <sz val="11"/>
        <color rgb="FFFF0000"/>
        <rFont val="Calibri"/>
        <family val="2"/>
        <scheme val="minor"/>
      </rPr>
      <t>grilled onions, 1/2 multigrain roll</t>
    </r>
    <r>
      <rPr>
        <sz val="11"/>
        <color theme="1"/>
        <rFont val="Calibri"/>
        <family val="2"/>
        <scheme val="minor"/>
      </rPr>
      <t>, Coke Zero</t>
    </r>
  </si>
  <si>
    <t>BG 1st peak, 44 pts above BL, at 30 min. after starting lunch</t>
  </si>
  <si>
    <t>BG 2nd peak, 33 pts above BL, at 195 min. after starting lunch</t>
  </si>
  <si>
    <t>BG 1st peak, 38 pts above BL, at 60 min. after starting supper</t>
  </si>
  <si>
    <t>BG dropped 13 pts at 12 min. after starting elliptical</t>
  </si>
  <si>
    <t>BG dropped 26 pts at 27 min. after starting elliptical</t>
  </si>
  <si>
    <t>elliptical 1010 to 1042 - 30 minutes</t>
  </si>
  <si>
    <r>
      <rPr>
        <b/>
        <sz val="14"/>
        <color rgb="FFFF0000"/>
        <rFont val="Arial"/>
        <family val="2"/>
      </rPr>
      <t xml:space="preserve">10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</si>
  <si>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t>BG 2nd peak, 19 pts above BL, at 195 min. after starting supper</t>
  </si>
  <si>
    <r>
      <t xml:space="preserve"> </t>
    </r>
    <r>
      <rPr>
        <b/>
        <sz val="14"/>
        <color rgb="FFFF0000"/>
        <rFont val="Arial"/>
        <family val="2"/>
      </rPr>
      <t xml:space="preserve">6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yesterday'</t>
    </r>
  </si>
  <si>
    <t>elliptical 1222 to 1235 - 13 minutes</t>
  </si>
  <si>
    <r>
      <t>Elliptical</t>
    </r>
    <r>
      <rPr>
        <b/>
        <sz val="12"/>
        <color rgb="FFFF0000"/>
        <rFont val="Arial"/>
        <family val="2"/>
      </rPr>
      <t xml:space="preserve">  121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 xml:space="preserve"> 2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Run </t>
    </r>
    <r>
      <rPr>
        <b/>
        <sz val="12"/>
        <color rgb="FFFF0000"/>
        <rFont val="Arial"/>
        <family val="2"/>
      </rPr>
      <t xml:space="preserve"> min.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Total Exercise = </t>
    </r>
    <r>
      <rPr>
        <b/>
        <sz val="12"/>
        <color rgb="FFFF0000"/>
        <rFont val="Arial"/>
        <family val="2"/>
      </rPr>
      <t xml:space="preserve"> 121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2 </t>
    </r>
    <r>
      <rPr>
        <b/>
        <sz val="12"/>
        <color theme="1"/>
        <rFont val="Arial"/>
        <family val="2"/>
      </rPr>
      <t>hrs</t>
    </r>
  </si>
  <si>
    <t>BG dropped 43 pts from BL, at 25 min. after starting elliptical</t>
  </si>
  <si>
    <t>BG peak, 28 pts above BL, at 140 min. after starting lunch</t>
  </si>
  <si>
    <t>BG 2nd peak, 15 pts above BL, at 150 min. after starting supper</t>
  </si>
  <si>
    <t>BG 3rd peak, 24 pts above BL at 315 min. after starting elliptical</t>
  </si>
  <si>
    <t>BG 2nd peak, 25 pts above BL, at 80 min. after starting breakfast</t>
  </si>
  <si>
    <r>
      <rPr>
        <b/>
        <sz val="14"/>
        <color rgb="FFFF0000"/>
        <rFont val="Arial"/>
        <family val="2"/>
      </rPr>
      <t xml:space="preserve">6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yesterday'</t>
    </r>
  </si>
  <si>
    <t>elliptical 325 to 351 - 27 minutes</t>
  </si>
  <si>
    <t>elliptical 118 to 226 - 68 minutes</t>
  </si>
  <si>
    <t>Lunch:  ham sandwich on 2 sl sourdough bread, slice key lime pie, Coke Zero</t>
  </si>
  <si>
    <t>elliptical 625 5o 656 - 31 minutes</t>
  </si>
  <si>
    <t>BG dropped 39 pts at 10 min. after starting elliptical</t>
  </si>
  <si>
    <t>BG dropped 72 pts at 25 min. after starting elliptical</t>
  </si>
  <si>
    <t>BG dropped 19 pts at 2 min. after starting elliptical</t>
  </si>
  <si>
    <t>BG dropped 40 pts at 17 min. after starting elliptical</t>
  </si>
  <si>
    <t>BG dropped 36 pts at 32 min. after starting elliptical</t>
  </si>
  <si>
    <t>BG dropped 32 pts at 47 min. after starting elliptical</t>
  </si>
  <si>
    <t>BG dropped 27 pts at 62 min. after starting elliptical</t>
  </si>
  <si>
    <r>
      <t xml:space="preserve">Supper:  2 pc fried catfish, </t>
    </r>
    <r>
      <rPr>
        <b/>
        <sz val="11"/>
        <color rgb="FFFF0000"/>
        <rFont val="Calibri"/>
        <family val="2"/>
        <scheme val="minor"/>
      </rPr>
      <t>3 small fried potato wedges,</t>
    </r>
    <r>
      <rPr>
        <sz val="11"/>
        <color theme="1"/>
        <rFont val="Calibri"/>
        <family val="2"/>
        <scheme val="minor"/>
      </rPr>
      <t xml:space="preserve"> green salad w tomato, avacado, small </t>
    </r>
    <r>
      <rPr>
        <b/>
        <sz val="11"/>
        <color rgb="FFFF0000"/>
        <rFont val="Calibri"/>
        <family val="2"/>
        <scheme val="minor"/>
      </rPr>
      <t>sl sourdough bread, 1 Hershey almond nugget</t>
    </r>
    <r>
      <rPr>
        <sz val="11"/>
        <color theme="1"/>
        <rFont val="Calibri"/>
        <family val="2"/>
        <scheme val="minor"/>
      </rPr>
      <t>, Coke Zero</t>
    </r>
  </si>
  <si>
    <t>BG 1st peak, 26 pts above BL, at 25 min. after starting lunch</t>
  </si>
  <si>
    <t>BG 2nd peak, 48 pts above BL, at 175 min. after starting lunch</t>
  </si>
  <si>
    <t>sensor issue</t>
  </si>
  <si>
    <t>Almost time to change sensor anyway, so will change at bedtime</t>
  </si>
  <si>
    <r>
      <rPr>
        <b/>
        <sz val="14"/>
        <color rgb="FFFF0000"/>
        <rFont val="Arial"/>
        <family val="2"/>
      </rPr>
      <t xml:space="preserve">6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</si>
  <si>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t>No early peak (very unusual) unless it peaked briefly at 6:20 when sensor quit reporting</t>
  </si>
  <si>
    <t>BG peak, 5 pts above BL, at 175 min. after starting supper</t>
  </si>
  <si>
    <t>metformin 500 b.i.d.</t>
  </si>
  <si>
    <t>metformin, 500 1/d</t>
  </si>
  <si>
    <t>Difference between b.i.d. and 1/d metformin</t>
  </si>
  <si>
    <r>
      <t>Total Steps =</t>
    </r>
    <r>
      <rPr>
        <b/>
        <sz val="14"/>
        <color rgb="FFFF0000"/>
        <rFont val="Arial"/>
        <family val="2"/>
      </rPr>
      <t xml:space="preserve"> 12,857</t>
    </r>
  </si>
  <si>
    <r>
      <t xml:space="preserve"> </t>
    </r>
    <r>
      <rPr>
        <b/>
        <sz val="14"/>
        <color rgb="FFFF0000"/>
        <rFont val="Arial"/>
        <family val="2"/>
      </rPr>
      <t xml:space="preserve">7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</t>
    </r>
  </si>
  <si>
    <r>
      <t>Time in Target Range =</t>
    </r>
    <r>
      <rPr>
        <b/>
        <sz val="14"/>
        <color rgb="FFFF0000"/>
        <rFont val="Arial"/>
        <family val="2"/>
      </rPr>
      <t xml:space="preserve"> 100% (except 2% below target range)</t>
    </r>
  </si>
  <si>
    <r>
      <t xml:space="preserve">Supper:  </t>
    </r>
    <r>
      <rPr>
        <b/>
        <sz val="11"/>
        <color rgb="FFFF0000"/>
        <rFont val="Calibri"/>
        <family val="2"/>
        <scheme val="minor"/>
      </rPr>
      <t>1/2 multigrain bun, 3 Oreos,</t>
    </r>
    <r>
      <rPr>
        <sz val="11"/>
        <color theme="1"/>
        <rFont val="Calibri"/>
        <family val="2"/>
        <scheme val="minor"/>
      </rPr>
      <t xml:space="preserve"> 3 tbsp peanut butter, </t>
    </r>
    <r>
      <rPr>
        <b/>
        <sz val="11"/>
        <color rgb="FFFF0000"/>
        <rFont val="Calibri"/>
        <family val="2"/>
        <scheme val="minor"/>
      </rPr>
      <t>chocolate bun</t>
    </r>
    <r>
      <rPr>
        <sz val="11"/>
        <color theme="1"/>
        <rFont val="Calibri"/>
        <family val="2"/>
        <scheme val="minor"/>
      </rPr>
      <t>, Coke Zero</t>
    </r>
  </si>
  <si>
    <t>Breakfast: 1/2 multigrain roll, 12 almonds, Coke Zero</t>
  </si>
  <si>
    <r>
      <t>Lunch: Restaurant--</t>
    </r>
    <r>
      <rPr>
        <b/>
        <sz val="11"/>
        <color rgb="FFFF0000"/>
        <rFont val="Calibri"/>
        <family val="2"/>
        <scheme val="minor"/>
      </rPr>
      <t>chicken sandwich, few French fries, 1 scoop Amy's Begian chocolate ice cream</t>
    </r>
    <r>
      <rPr>
        <sz val="11"/>
        <color theme="1"/>
        <rFont val="Calibri"/>
        <family val="2"/>
        <scheme val="minor"/>
      </rPr>
      <t>, Coke Zero</t>
    </r>
  </si>
  <si>
    <r>
      <t xml:space="preserve">Brunch:  chicken kabob, fried chicken thigh, </t>
    </r>
    <r>
      <rPr>
        <b/>
        <sz val="11"/>
        <color rgb="FFFF0000"/>
        <rFont val="Calibri"/>
        <family val="2"/>
        <scheme val="minor"/>
      </rPr>
      <t>lemonade</t>
    </r>
  </si>
  <si>
    <r>
      <t xml:space="preserve">Supper: </t>
    </r>
    <r>
      <rPr>
        <b/>
        <sz val="11"/>
        <color rgb="FFFF0000"/>
        <rFont val="Calibri"/>
        <family val="2"/>
        <scheme val="minor"/>
      </rPr>
      <t>1 slice pepperoni pizza</t>
    </r>
    <r>
      <rPr>
        <sz val="11"/>
        <color theme="1"/>
        <rFont val="Calibri"/>
        <family val="2"/>
        <scheme val="minor"/>
      </rPr>
      <t>, green salad w tomatoes,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2 choc chip cookies, 5 strawberries</t>
    </r>
    <r>
      <rPr>
        <b/>
        <sz val="11"/>
        <color theme="1"/>
        <rFont val="Calibri"/>
        <family val="2"/>
        <scheme val="minor"/>
      </rPr>
      <t>, Coke Zero</t>
    </r>
  </si>
  <si>
    <t>Hematologist appointment - Andrew Johnsrud</t>
  </si>
  <si>
    <r>
      <t xml:space="preserve">Breakfast: </t>
    </r>
    <r>
      <rPr>
        <b/>
        <sz val="11"/>
        <color rgb="FFFF0000"/>
        <rFont val="Calibri"/>
        <family val="2"/>
        <scheme val="minor"/>
      </rPr>
      <t>1/2 multigrain roll,</t>
    </r>
    <r>
      <rPr>
        <sz val="11"/>
        <color theme="1"/>
        <rFont val="Calibri"/>
        <family val="2"/>
        <scheme val="minor"/>
      </rPr>
      <t xml:space="preserve"> 18 almonds, Coke Zero</t>
    </r>
  </si>
  <si>
    <r>
      <t xml:space="preserve">Lunch: Smithville restaurant--1/2 tuna melt sandwich on </t>
    </r>
    <r>
      <rPr>
        <b/>
        <sz val="11"/>
        <color rgb="FFFF0000"/>
        <rFont val="Calibri"/>
        <family val="2"/>
        <scheme val="minor"/>
      </rPr>
      <t>rye,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few French fries</t>
    </r>
    <r>
      <rPr>
        <sz val="11"/>
        <color theme="1"/>
        <rFont val="Calibri"/>
        <family val="2"/>
        <scheme val="minor"/>
      </rPr>
      <t>, Coke Zero</t>
    </r>
  </si>
  <si>
    <t>Got up at 9:15</t>
  </si>
  <si>
    <t>BG 1st peak, 41 pts above BL, at 80 min. after starting breakfast</t>
  </si>
  <si>
    <t>BG 1st peak, 26 pts above BL, at 35 min. after starting supper</t>
  </si>
  <si>
    <t>BG 1st peak, 22 pts above BL, at 20 min. after starting lunch</t>
  </si>
  <si>
    <t>BG 2nd peak, 53 pts above BL, at 185 min. after starting supper</t>
  </si>
  <si>
    <t>Walked 2 miles in Andy's neighborhood</t>
  </si>
  <si>
    <t>2l0</t>
  </si>
  <si>
    <t>BG 2nd peak, 4 pts above BL, at 215 min after starting lunch</t>
  </si>
  <si>
    <t>BG 3rd peak 14 pts above BL, at 260 min. after starting lunch</t>
  </si>
  <si>
    <r>
      <t xml:space="preserve">Supper: Tai chicken, </t>
    </r>
    <r>
      <rPr>
        <b/>
        <sz val="11"/>
        <color rgb="FFFF0000"/>
        <rFont val="Calibri"/>
        <family val="2"/>
        <scheme val="minor"/>
      </rPr>
      <t>chocolate &amp;lemon gelata</t>
    </r>
    <r>
      <rPr>
        <sz val="11"/>
        <color theme="1"/>
        <rFont val="Calibri"/>
        <family val="2"/>
        <scheme val="minor"/>
      </rPr>
      <t>, Coke Zero</t>
    </r>
  </si>
  <si>
    <r>
      <rPr>
        <b/>
        <sz val="14"/>
        <color rgb="FFFF0000"/>
        <rFont val="Arial"/>
        <family val="2"/>
      </rPr>
      <t xml:space="preserve">32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</si>
  <si>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40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theme="1"/>
        <rFont val="Arial"/>
        <family val="2"/>
      </rPr>
      <t xml:space="preserve"> yesterday</t>
    </r>
  </si>
  <si>
    <r>
      <t xml:space="preserve"> </t>
    </r>
    <r>
      <rPr>
        <b/>
        <sz val="14"/>
        <color rgb="FFFF0000"/>
        <rFont val="Arial"/>
        <family val="2"/>
      </rPr>
      <t xml:space="preserve">42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theme="1"/>
        <rFont val="Arial"/>
        <family val="2"/>
      </rPr>
      <t xml:space="preserve"> yesterday (</t>
    </r>
    <r>
      <rPr>
        <b/>
        <sz val="14"/>
        <color rgb="FFFF0000"/>
        <rFont val="Arial"/>
        <family val="2"/>
      </rPr>
      <t>sick with pink eye</t>
    </r>
    <r>
      <rPr>
        <b/>
        <sz val="14"/>
        <color theme="1"/>
        <rFont val="Arial"/>
        <family val="2"/>
      </rPr>
      <t>)</t>
    </r>
  </si>
  <si>
    <r>
      <t>Time in Target Range =</t>
    </r>
    <r>
      <rPr>
        <b/>
        <sz val="14"/>
        <color rgb="FFFF0000"/>
        <rFont val="Arial"/>
        <family val="2"/>
      </rPr>
      <t xml:space="preserve"> 89%</t>
    </r>
  </si>
  <si>
    <r>
      <t>Total Steps =</t>
    </r>
    <r>
      <rPr>
        <b/>
        <sz val="14"/>
        <color rgb="FFFF0000"/>
        <rFont val="Arial"/>
        <family val="2"/>
      </rPr>
      <t xml:space="preserve"> 11,381</t>
    </r>
  </si>
  <si>
    <t>BG peak, 36 pts above BL, at 50 min. after starting breakfast</t>
  </si>
  <si>
    <t>BG 1st peak, 8 pts above BL, at 5 min. after starting lunch</t>
  </si>
  <si>
    <t>BG 3rd peak, 25 pts above BL, at 290 min. after startilng lunch</t>
  </si>
  <si>
    <t>BG 1st peak, 17 pts above BL, at 100 min. after starting supper</t>
  </si>
  <si>
    <t>BG 2nd peak, 21 pts above BL, at 220 min. after starting supper</t>
  </si>
  <si>
    <t>BG dropped 19 pts at 60 min. after starting walk</t>
  </si>
  <si>
    <r>
      <rPr>
        <b/>
        <sz val="14"/>
        <color rgb="FFFF0000"/>
        <rFont val="Arial"/>
        <family val="2"/>
      </rPr>
      <t xml:space="preserve">7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</si>
  <si>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t>BG 1st peak, 16 pts above BL, at 65 min. after starting supper</t>
  </si>
  <si>
    <t>BG 2nd peak, 11 pts above BL, at 170 min. after starting supper</t>
  </si>
  <si>
    <t>BG 3rd peak, 13 pts above BL, at 275 min. after starting supper</t>
  </si>
  <si>
    <r>
      <rPr>
        <b/>
        <sz val="14"/>
        <color rgb="FFFF0000"/>
        <rFont val="Arial"/>
        <family val="2"/>
      </rPr>
      <t xml:space="preserve">9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</t>
    </r>
  </si>
  <si>
    <r>
      <t>Time in Target Range =</t>
    </r>
    <r>
      <rPr>
        <b/>
        <sz val="14"/>
        <color rgb="FFFF0000"/>
        <rFont val="Arial"/>
        <family val="2"/>
      </rPr>
      <t xml:space="preserve"> 72%</t>
    </r>
  </si>
  <si>
    <t>elliptical 930 to 1017 - 47 minutes</t>
  </si>
  <si>
    <t>BG dropped 16 pts aft 5 min. after starting elliptical</t>
  </si>
  <si>
    <t>BG dropped 57 pts at 20 min. after starting elliptical</t>
  </si>
  <si>
    <t>BG down 54 pts at 35 min. after starting elliptical</t>
  </si>
  <si>
    <t>BG down 49 pts at 50 min. after starting elliptical</t>
  </si>
  <si>
    <t>BG peak 34 pts above BL, at 45 min. after starting brunch</t>
  </si>
  <si>
    <r>
      <rPr>
        <b/>
        <sz val="14"/>
        <color rgb="FFFF0000"/>
        <rFont val="Arial"/>
        <family val="2"/>
      </rPr>
      <t xml:space="preserve">19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</si>
  <si>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t>BG back up 34 pts at 18 min. after stopping elliptical</t>
  </si>
  <si>
    <t>Ran 4.2 mi. in 51:19 (12:13 pace) in neighborhood &amp; on levee</t>
  </si>
  <si>
    <t>resumed elliptical 10:45 to 11:07 - 22 minutes</t>
  </si>
  <si>
    <t>BG 3rd peak, 35 pts above BL, at 350 min. after supper</t>
  </si>
  <si>
    <t>BG dropped 52 pts at 20 min. after starting elliptical</t>
  </si>
  <si>
    <t>BG down 51 pts at 35 min. after starting elliptical</t>
  </si>
  <si>
    <t>BG up 16 pts at 13 min. after stopping elliptical</t>
  </si>
  <si>
    <t>BG up 21 pts at 28 min. after stopping elliptical</t>
  </si>
  <si>
    <r>
      <t xml:space="preserve"> </t>
    </r>
    <r>
      <rPr>
        <b/>
        <sz val="14"/>
        <color rgb="FFFF0000"/>
        <rFont val="Arial"/>
        <family val="2"/>
      </rPr>
      <t xml:space="preserve">13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 (</t>
    </r>
    <r>
      <rPr>
        <b/>
        <sz val="14"/>
        <color rgb="FFFF0000"/>
        <rFont val="Arial"/>
        <family val="2"/>
      </rPr>
      <t>pink eye improving</t>
    </r>
    <r>
      <rPr>
        <b/>
        <sz val="14"/>
        <color theme="1"/>
        <rFont val="Arial"/>
        <family val="2"/>
      </rPr>
      <t>)</t>
    </r>
  </si>
  <si>
    <r>
      <t>Elliptical</t>
    </r>
    <r>
      <rPr>
        <b/>
        <sz val="12"/>
        <color rgb="FFFF0000"/>
        <rFont val="Arial"/>
        <family val="2"/>
      </rPr>
      <t xml:space="preserve">  69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>1.15 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Run</t>
    </r>
    <r>
      <rPr>
        <b/>
        <sz val="12"/>
        <color rgb="FFFF0000"/>
        <rFont val="Arial"/>
        <family val="2"/>
      </rPr>
      <t xml:space="preserve"> 51 min. (0.85)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Total Exercise = </t>
    </r>
    <r>
      <rPr>
        <b/>
        <sz val="12"/>
        <color rgb="FFFF0000"/>
        <rFont val="Arial"/>
        <family val="2"/>
      </rPr>
      <t>120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2.0 </t>
    </r>
    <r>
      <rPr>
        <b/>
        <sz val="12"/>
        <color theme="1"/>
        <rFont val="Arial"/>
        <family val="2"/>
      </rPr>
      <t>hrs</t>
    </r>
  </si>
  <si>
    <r>
      <t>Elliptical</t>
    </r>
    <r>
      <rPr>
        <b/>
        <sz val="12"/>
        <color rgb="FFFF0000"/>
        <rFont val="Arial"/>
        <family val="2"/>
      </rPr>
      <t xml:space="preserve">  </t>
    </r>
    <r>
      <rPr>
        <b/>
        <sz val="12"/>
        <color theme="1"/>
        <rFont val="Arial"/>
        <family val="2"/>
      </rPr>
      <t xml:space="preserve">  (0</t>
    </r>
    <r>
      <rPr>
        <b/>
        <sz val="12"/>
        <color rgb="FFFF0000"/>
        <rFont val="Arial"/>
        <family val="2"/>
      </rPr>
      <t xml:space="preserve"> 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40 </t>
    </r>
    <r>
      <rPr>
        <b/>
        <sz val="12"/>
        <color theme="1"/>
        <rFont val="Arial"/>
        <family val="2"/>
      </rPr>
      <t xml:space="preserve">min. Run </t>
    </r>
    <r>
      <rPr>
        <b/>
        <sz val="12"/>
        <color rgb="FFFF0000"/>
        <rFont val="Arial"/>
        <family val="2"/>
      </rPr>
      <t xml:space="preserve"> min.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Total Exercise = </t>
    </r>
    <r>
      <rPr>
        <b/>
        <sz val="12"/>
        <color rgb="FFFF0000"/>
        <rFont val="Arial"/>
        <family val="2"/>
      </rPr>
      <t xml:space="preserve"> 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0.7 </t>
    </r>
    <r>
      <rPr>
        <b/>
        <sz val="12"/>
        <color theme="1"/>
        <rFont val="Arial"/>
        <family val="2"/>
      </rPr>
      <t>hrs</t>
    </r>
  </si>
  <si>
    <r>
      <rPr>
        <b/>
        <sz val="14"/>
        <color rgb="FFFF0000"/>
        <rFont val="Arial"/>
        <family val="2"/>
      </rPr>
      <t xml:space="preserve"> 8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 (</t>
    </r>
    <r>
      <rPr>
        <b/>
        <sz val="14"/>
        <color rgb="FFFF0000"/>
        <rFont val="Arial"/>
        <family val="2"/>
      </rPr>
      <t>pink eye improving</t>
    </r>
    <r>
      <rPr>
        <b/>
        <sz val="14"/>
        <color theme="1"/>
        <rFont val="Arial"/>
        <family val="2"/>
      </rPr>
      <t>)</t>
    </r>
  </si>
  <si>
    <r>
      <rPr>
        <b/>
        <sz val="14"/>
        <color rgb="FFFF0000"/>
        <rFont val="Arial"/>
        <family val="2"/>
      </rPr>
      <t xml:space="preserve">10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theme="1"/>
        <rFont val="Arial"/>
        <family val="2"/>
      </rPr>
      <t xml:space="preserve"> yesterday</t>
    </r>
  </si>
  <si>
    <t>walked/ran 10 min. 830-840</t>
  </si>
  <si>
    <t>elliptical 537 to 548 - 11 minutes</t>
  </si>
  <si>
    <r>
      <t xml:space="preserve">Supper: 1.5 pork chop, </t>
    </r>
    <r>
      <rPr>
        <b/>
        <sz val="11"/>
        <color rgb="FFFF0000"/>
        <rFont val="Calibri"/>
        <family val="2"/>
        <scheme val="minor"/>
      </rPr>
      <t>1/2 multigrain roll, 1/2 small baked potato</t>
    </r>
    <r>
      <rPr>
        <sz val="11"/>
        <color theme="1"/>
        <rFont val="Calibri"/>
        <family val="2"/>
        <scheme val="minor"/>
      </rPr>
      <t xml:space="preserve">, 4 oz brussel sprouts, </t>
    </r>
    <r>
      <rPr>
        <b/>
        <sz val="11"/>
        <color rgb="FFFF0000"/>
        <rFont val="Calibri"/>
        <family val="2"/>
        <scheme val="minor"/>
      </rPr>
      <t>1 Hershey almond nugget,</t>
    </r>
    <r>
      <rPr>
        <sz val="11"/>
        <color theme="1"/>
        <rFont val="Calibri"/>
        <family val="2"/>
        <scheme val="minor"/>
      </rPr>
      <t xml:space="preserve"> Coke Zero</t>
    </r>
  </si>
  <si>
    <t>elliptical 223 to 335 - 72 minutes</t>
  </si>
  <si>
    <t>elliptical 135 to 205 - 30 minutes</t>
  </si>
  <si>
    <t>BG dropped 21 pts at 15 min. after starting elliptical</t>
  </si>
  <si>
    <t>BG dropped 33 pts at 30 min. after starting elliptical</t>
  </si>
  <si>
    <t>BG rebounded 15 pts at 15 min. after stopping elliptical</t>
  </si>
  <si>
    <t>BG dropped 19 pts at 12 min. after starting elliptical</t>
  </si>
  <si>
    <t>BG rebounded 11 pts at 27 min. after starting elliptical while still on it</t>
  </si>
  <si>
    <t>BG plateaued in mildly elevated range while still on elliptical</t>
  </si>
  <si>
    <r>
      <t xml:space="preserve">Dessert: </t>
    </r>
    <r>
      <rPr>
        <b/>
        <sz val="11"/>
        <color rgb="FFFF0000"/>
        <rFont val="Calibri"/>
        <family val="2"/>
        <scheme val="minor"/>
      </rPr>
      <t>Cinnaholic cinnamon roll, plain</t>
    </r>
  </si>
  <si>
    <r>
      <t xml:space="preserve">Brunch: Torchys Taco--Mr. Orange salmon on </t>
    </r>
    <r>
      <rPr>
        <b/>
        <sz val="11"/>
        <color theme="1"/>
        <rFont val="Calibri"/>
        <family val="2"/>
        <scheme val="minor"/>
      </rPr>
      <t>flour tortilla</t>
    </r>
    <r>
      <rPr>
        <sz val="11"/>
        <color theme="1"/>
        <rFont val="Calibri"/>
        <family val="2"/>
        <scheme val="minor"/>
      </rPr>
      <t>, Coke Zero</t>
    </r>
  </si>
  <si>
    <t>BG peak, 15 pts above BL, at 60 min. after starting brunch</t>
  </si>
  <si>
    <t>BG peak, 41 pts above BL, at 75 min. after dessert</t>
  </si>
  <si>
    <r>
      <t>Total Steps =</t>
    </r>
    <r>
      <rPr>
        <b/>
        <sz val="14"/>
        <color rgb="FFFF0000"/>
        <rFont val="Arial"/>
        <family val="2"/>
      </rPr>
      <t xml:space="preserve"> 13,853</t>
    </r>
  </si>
  <si>
    <t>Ran 4.2 mi. in 51:07 (12:11 pace) in neighborhood &amp; on levee</t>
  </si>
  <si>
    <r>
      <t>Total Steps =</t>
    </r>
    <r>
      <rPr>
        <b/>
        <sz val="14"/>
        <color rgb="FFFF0000"/>
        <rFont val="Arial"/>
        <family val="2"/>
      </rPr>
      <t xml:space="preserve"> 19,595</t>
    </r>
  </si>
  <si>
    <r>
      <t>Total Steps =</t>
    </r>
    <r>
      <rPr>
        <b/>
        <sz val="14"/>
        <color rgb="FFFF0000"/>
        <rFont val="Arial"/>
        <family val="2"/>
      </rPr>
      <t xml:space="preserve"> 5,192</t>
    </r>
  </si>
  <si>
    <r>
      <t>Total Steps =</t>
    </r>
    <r>
      <rPr>
        <b/>
        <sz val="14"/>
        <color rgb="FFFF0000"/>
        <rFont val="Arial"/>
        <family val="2"/>
      </rPr>
      <t xml:space="preserve"> 8,708</t>
    </r>
  </si>
  <si>
    <t>BG 1st peak, 53 pts above BL, at 60 min. after starting supper</t>
  </si>
  <si>
    <t>BG 2nd peak, 63 pts above BL, at 180 min. after starting supper</t>
  </si>
  <si>
    <r>
      <t>Elliptical</t>
    </r>
    <r>
      <rPr>
        <b/>
        <sz val="12"/>
        <color rgb="FFFF0000"/>
        <rFont val="Arial"/>
        <family val="2"/>
      </rPr>
      <t xml:space="preserve">  113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>1.9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>10 min. (0.15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Total Exercise = </t>
    </r>
    <r>
      <rPr>
        <b/>
        <sz val="12"/>
        <color rgb="FFFF0000"/>
        <rFont val="Arial"/>
        <family val="2"/>
      </rPr>
      <t>123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2 </t>
    </r>
    <r>
      <rPr>
        <b/>
        <sz val="12"/>
        <color theme="1"/>
        <rFont val="Arial"/>
        <family val="2"/>
      </rPr>
      <t>hrs</t>
    </r>
  </si>
  <si>
    <r>
      <rPr>
        <b/>
        <sz val="14"/>
        <color rgb="FFFF0000"/>
        <rFont val="Arial"/>
        <family val="2"/>
      </rPr>
      <t xml:space="preserve"> 3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theme="1"/>
        <rFont val="Arial"/>
        <family val="2"/>
      </rPr>
      <t xml:space="preserve"> yesterday (</t>
    </r>
    <r>
      <rPr>
        <b/>
        <sz val="14"/>
        <color rgb="FFFF0000"/>
        <rFont val="Arial"/>
        <family val="2"/>
      </rPr>
      <t>pink eye fading</t>
    </r>
    <r>
      <rPr>
        <b/>
        <sz val="14"/>
        <color theme="1"/>
        <rFont val="Arial"/>
        <family val="2"/>
      </rPr>
      <t>)</t>
    </r>
  </si>
  <si>
    <r>
      <rPr>
        <b/>
        <sz val="14"/>
        <color rgb="FFFF0000"/>
        <rFont val="Arial"/>
        <family val="2"/>
      </rPr>
      <t xml:space="preserve">1.5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theme="1"/>
        <rFont val="Arial"/>
        <family val="2"/>
      </rPr>
      <t xml:space="preserve"> yesterday</t>
    </r>
  </si>
  <si>
    <t>driving</t>
  </si>
  <si>
    <t>computer</t>
  </si>
  <si>
    <r>
      <t>Total Steps =</t>
    </r>
    <r>
      <rPr>
        <b/>
        <sz val="14"/>
        <color rgb="FFFF0000"/>
        <rFont val="Arial"/>
        <family val="2"/>
      </rPr>
      <t xml:space="preserve"> 17,357</t>
    </r>
  </si>
  <si>
    <t>elliptical 1020 to 1050 - 30 minutes</t>
  </si>
  <si>
    <t>elliptical 900 to 923 - 20 minutes</t>
  </si>
  <si>
    <t>elliptical 753 to 823 - 30 minutes</t>
  </si>
  <si>
    <r>
      <t xml:space="preserve">Supper:  chicken breast slices on </t>
    </r>
    <r>
      <rPr>
        <b/>
        <sz val="11"/>
        <color rgb="FFFF0000"/>
        <rFont val="Calibri"/>
        <family val="2"/>
        <scheme val="minor"/>
      </rPr>
      <t>1/2 multigrain roll, 4 oz broccoli, 2 oz mashed potatoes</t>
    </r>
    <r>
      <rPr>
        <sz val="11"/>
        <color theme="1"/>
        <rFont val="Calibri"/>
        <family val="2"/>
        <scheme val="minor"/>
      </rPr>
      <t xml:space="preserve">, 1 </t>
    </r>
    <r>
      <rPr>
        <b/>
        <sz val="11"/>
        <color rgb="FFFF0000"/>
        <rFont val="Calibri"/>
        <family val="2"/>
        <scheme val="minor"/>
      </rPr>
      <t>Hershey almond nugget</t>
    </r>
    <r>
      <rPr>
        <sz val="11"/>
        <color theme="1"/>
        <rFont val="Calibri"/>
        <family val="2"/>
        <scheme val="minor"/>
      </rPr>
      <t>, Coke Zero</t>
    </r>
  </si>
  <si>
    <t>elliptical 507 to 527 - 20 minutes</t>
  </si>
  <si>
    <t>elliptical 153 to 223 - 30 minutes</t>
  </si>
  <si>
    <r>
      <t xml:space="preserve">Lunch:  </t>
    </r>
    <r>
      <rPr>
        <b/>
        <sz val="11"/>
        <color rgb="FFFF0000"/>
        <rFont val="Calibri"/>
        <family val="2"/>
        <scheme val="minor"/>
      </rPr>
      <t>1/2 multigrain roll, 3 crackers</t>
    </r>
    <r>
      <rPr>
        <sz val="11"/>
        <color theme="1"/>
        <rFont val="Calibri"/>
        <family val="2"/>
        <scheme val="minor"/>
      </rPr>
      <t xml:space="preserve">, 3 tbsp peanut butter, </t>
    </r>
    <r>
      <rPr>
        <b/>
        <sz val="11"/>
        <color rgb="FFFF0000"/>
        <rFont val="Calibri"/>
        <family val="2"/>
        <scheme val="minor"/>
      </rPr>
      <t>1 Hershey almond nugget, 8 oz 2% milk</t>
    </r>
  </si>
  <si>
    <t>BG 1st peak, 35 pts above BL, at 90 min. after starting supper</t>
  </si>
  <si>
    <t>BG 2nd peak, 32 pts above BL, at 225 min. after starting supper</t>
  </si>
  <si>
    <t>BG 3rd peak, 28 pts above BL, at 300 min. after starting supper</t>
  </si>
  <si>
    <r>
      <rPr>
        <b/>
        <sz val="14"/>
        <color rgb="FFFF0000"/>
        <rFont val="Arial"/>
        <family val="2"/>
      </rPr>
      <t xml:space="preserve">3 point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</si>
  <si>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 3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theme="1"/>
        <rFont val="Arial"/>
        <family val="2"/>
      </rPr>
      <t xml:space="preserve"> yesterday (</t>
    </r>
    <r>
      <rPr>
        <b/>
        <sz val="14"/>
        <color rgb="FFFF0000"/>
        <rFont val="Arial"/>
        <family val="2"/>
      </rPr>
      <t>pink eye fading</t>
    </r>
    <r>
      <rPr>
        <b/>
        <sz val="14"/>
        <color theme="1"/>
        <rFont val="Arial"/>
        <family val="2"/>
      </rPr>
      <t>)</t>
    </r>
  </si>
  <si>
    <r>
      <t>Elliptical</t>
    </r>
    <r>
      <rPr>
        <b/>
        <sz val="12"/>
        <color rgb="FFFF0000"/>
        <rFont val="Arial"/>
        <family val="2"/>
      </rPr>
      <t xml:space="preserve">  130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>2.15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min. (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130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2.1 </t>
    </r>
    <r>
      <rPr>
        <b/>
        <sz val="12"/>
        <color theme="1"/>
        <rFont val="Arial"/>
        <family val="2"/>
      </rPr>
      <t>hrs</t>
    </r>
  </si>
  <si>
    <t>BG 1st peak, 22 pts above BL, at 125 min. after starting brunch</t>
  </si>
  <si>
    <t>BG 2nd peak, 40 pts above BL, at 305 min. after starting brunch</t>
  </si>
  <si>
    <t>elliptical 850 to 921 - 27 minutes</t>
  </si>
  <si>
    <t>Wiccan Full Moon Ceremony at Thoreau UU</t>
  </si>
  <si>
    <t>Walk around Thoreau driveway 640 to 650 - 10 minutes</t>
  </si>
  <si>
    <r>
      <t>Dessert:</t>
    </r>
    <r>
      <rPr>
        <b/>
        <sz val="11"/>
        <color rgb="FFFF0000"/>
        <rFont val="Calibri"/>
        <family val="2"/>
        <scheme val="minor"/>
      </rPr>
      <t xml:space="preserve">  2 oz raspberries</t>
    </r>
  </si>
  <si>
    <r>
      <t xml:space="preserve">Supper:  </t>
    </r>
    <r>
      <rPr>
        <b/>
        <sz val="11"/>
        <color rgb="FFFF0000"/>
        <rFont val="Calibri"/>
        <family val="2"/>
        <scheme val="minor"/>
      </rPr>
      <t>Popeye's classic chicken sandwich</t>
    </r>
    <r>
      <rPr>
        <sz val="11"/>
        <color theme="1"/>
        <rFont val="Calibri"/>
        <family val="2"/>
        <scheme val="minor"/>
      </rPr>
      <t>, Coke Zero</t>
    </r>
  </si>
  <si>
    <t>elliptical 320 to 400 - 40 minutes</t>
  </si>
  <si>
    <t>elliptical 235 to 310 - 31 minutes</t>
  </si>
  <si>
    <t>elliptical 205 to 225 - 20 minutes</t>
  </si>
  <si>
    <r>
      <t>Lunch:  Becks Prime--</t>
    </r>
    <r>
      <rPr>
        <b/>
        <sz val="11"/>
        <color rgb="FFFF0000"/>
        <rFont val="Calibri"/>
        <family val="2"/>
        <scheme val="minor"/>
      </rPr>
      <t>Ahi Tuna sandwich,small chocolate milkshake</t>
    </r>
    <r>
      <rPr>
        <sz val="11"/>
        <color theme="1"/>
        <rFont val="Calibri"/>
        <family val="2"/>
        <scheme val="minor"/>
      </rPr>
      <t xml:space="preserve">, no fries, Diet Coke </t>
    </r>
  </si>
  <si>
    <t>BG 1st peak, 43 pts above BL, at 55 min. after starting lunch, 30 min. after starting dessert</t>
  </si>
  <si>
    <t>Got Up at 9:50</t>
  </si>
  <si>
    <r>
      <rPr>
        <b/>
        <sz val="14"/>
        <color rgb="FFFF0000"/>
        <rFont val="Arial"/>
        <family val="2"/>
      </rPr>
      <t xml:space="preserve">10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</si>
  <si>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3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theme="1"/>
        <rFont val="Arial"/>
        <family val="2"/>
      </rPr>
      <t xml:space="preserve"> yesterday</t>
    </r>
  </si>
  <si>
    <r>
      <t>Elliptical</t>
    </r>
    <r>
      <rPr>
        <b/>
        <sz val="12"/>
        <color rgb="FFFF0000"/>
        <rFont val="Arial"/>
        <family val="2"/>
      </rPr>
      <t xml:space="preserve">  117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>1.95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10 min. (0.15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127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2.1 </t>
    </r>
    <r>
      <rPr>
        <b/>
        <sz val="12"/>
        <color theme="1"/>
        <rFont val="Arial"/>
        <family val="2"/>
      </rPr>
      <t>hrs</t>
    </r>
  </si>
  <si>
    <t>BG peak, 4 pts above BL, at 155 min. after starting breakfast</t>
  </si>
  <si>
    <t>BG 2nd peak, 25 pts above BL, at 145 min. after starting lunch</t>
  </si>
  <si>
    <t>BG 3rd peak, 32 pts above BL, at 250 min. after starting lunch</t>
  </si>
  <si>
    <t>BG 1st peak, 21 pts above BL, at 35 min. after starting supper</t>
  </si>
  <si>
    <t>BG 2nd peak, 43 pts above BL, at 95 min. after starting supper</t>
  </si>
  <si>
    <r>
      <rPr>
        <b/>
        <sz val="14"/>
        <color rgb="FFFF0000"/>
        <rFont val="Arial"/>
        <family val="2"/>
      </rPr>
      <t xml:space="preserve"> same as</t>
    </r>
    <r>
      <rPr>
        <b/>
        <sz val="14"/>
        <color theme="1"/>
        <rFont val="Arial"/>
        <family val="2"/>
      </rPr>
      <t xml:space="preserve"> yesterday (</t>
    </r>
    <r>
      <rPr>
        <b/>
        <sz val="14"/>
        <color rgb="FFFF0000"/>
        <rFont val="Arial"/>
        <family val="2"/>
      </rPr>
      <t>pink eye resolved?</t>
    </r>
    <r>
      <rPr>
        <b/>
        <sz val="14"/>
        <color theme="1"/>
        <rFont val="Arial"/>
        <family val="2"/>
      </rPr>
      <t>)</t>
    </r>
  </si>
  <si>
    <r>
      <t>Total Steps =</t>
    </r>
    <r>
      <rPr>
        <b/>
        <sz val="14"/>
        <color rgb="FFFF0000"/>
        <rFont val="Arial"/>
        <family val="2"/>
      </rPr>
      <t xml:space="preserve"> 14,508</t>
    </r>
  </si>
  <si>
    <r>
      <t xml:space="preserve">Lunch:  cauliflower parmesaan soup, </t>
    </r>
    <r>
      <rPr>
        <b/>
        <sz val="11"/>
        <color rgb="FFFF0000"/>
        <rFont val="Calibri"/>
        <family val="2"/>
        <scheme val="minor"/>
      </rPr>
      <t>1/2 multigrain roll, 1 Hershey almond nugget, 8 oz 2% milk</t>
    </r>
  </si>
  <si>
    <t>BG 1st peak, 34 pts above BL at 30 min. after starting lunch</t>
  </si>
  <si>
    <t>BG 2nd peak, 36 pts above BL, at 75 min. after starting lunch</t>
  </si>
  <si>
    <t>BG 3rd peak, 36 pts above BL, at 135 min. after starting lunch</t>
  </si>
  <si>
    <t>elliptical 601 to 736 - 90 minutes</t>
  </si>
  <si>
    <t xml:space="preserve">elliptical 430 to 441 - 11 minutes </t>
  </si>
  <si>
    <t>elliptical 243 to 328 - 45 minutes</t>
  </si>
  <si>
    <t>BG 4th peak, 27 pts above BL, at 225 min. after starting lunch</t>
  </si>
  <si>
    <r>
      <rPr>
        <b/>
        <sz val="14"/>
        <color rgb="FFFF0000"/>
        <rFont val="Arial"/>
        <family val="2"/>
      </rPr>
      <t xml:space="preserve">5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theme="1"/>
        <rFont val="Arial"/>
        <family val="2"/>
      </rPr>
      <t xml:space="preserve"> yesterday</t>
    </r>
  </si>
  <si>
    <r>
      <rPr>
        <b/>
        <sz val="14"/>
        <color rgb="FFFF0000"/>
        <rFont val="Arial"/>
        <family val="2"/>
      </rPr>
      <t xml:space="preserve">same as </t>
    </r>
    <r>
      <rPr>
        <b/>
        <sz val="14"/>
        <color theme="1"/>
        <rFont val="Arial"/>
        <family val="2"/>
      </rPr>
      <t>yesterday</t>
    </r>
  </si>
  <si>
    <r>
      <t>Time in Target Range =</t>
    </r>
    <r>
      <rPr>
        <b/>
        <sz val="14"/>
        <color rgb="FFFF0000"/>
        <rFont val="Arial"/>
        <family val="2"/>
      </rPr>
      <t xml:space="preserve"> 91%</t>
    </r>
  </si>
  <si>
    <t>BG 1st peak, 71 pts above BL, at 55 min. after starting supper</t>
  </si>
  <si>
    <t>BG 2nd peak, 17 pts above BL, at 180 min. after starting supper</t>
  </si>
  <si>
    <t>elliptical 1115 to 1150 - 33 minutes</t>
  </si>
  <si>
    <r>
      <t>Elliptical</t>
    </r>
    <r>
      <rPr>
        <b/>
        <sz val="12"/>
        <color rgb="FFFF0000"/>
        <rFont val="Arial"/>
        <family val="2"/>
      </rPr>
      <t xml:space="preserve">  179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>3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179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3 </t>
    </r>
    <r>
      <rPr>
        <b/>
        <sz val="12"/>
        <color theme="1"/>
        <rFont val="Arial"/>
        <family val="2"/>
      </rPr>
      <t>hrs</t>
    </r>
  </si>
  <si>
    <r>
      <rPr>
        <b/>
        <sz val="14"/>
        <color rgb="FFFF0000"/>
        <rFont val="Arial"/>
        <family val="2"/>
      </rPr>
      <t xml:space="preserve"> 6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 (</t>
    </r>
    <r>
      <rPr>
        <b/>
        <sz val="14"/>
        <color rgb="FFFF0000"/>
        <rFont val="Arial"/>
        <family val="2"/>
      </rPr>
      <t>pink eye resolved?</t>
    </r>
    <r>
      <rPr>
        <b/>
        <sz val="14"/>
        <color theme="1"/>
        <rFont val="Arial"/>
        <family val="2"/>
      </rPr>
      <t>)</t>
    </r>
  </si>
  <si>
    <r>
      <t>Total Steps =</t>
    </r>
    <r>
      <rPr>
        <b/>
        <sz val="14"/>
        <color rgb="FFFF0000"/>
        <rFont val="Arial"/>
        <family val="2"/>
      </rPr>
      <t xml:space="preserve"> 13,700</t>
    </r>
  </si>
  <si>
    <t>elliptical 1250-130 - 30 minutes</t>
  </si>
  <si>
    <r>
      <t xml:space="preserve">Lunch: </t>
    </r>
    <r>
      <rPr>
        <b/>
        <sz val="11"/>
        <color rgb="FFFF0000"/>
        <rFont val="Calibri"/>
        <family val="2"/>
        <scheme val="minor"/>
      </rPr>
      <t>1/2 multigrain roll,</t>
    </r>
    <r>
      <rPr>
        <sz val="11"/>
        <color theme="1"/>
        <rFont val="Calibri"/>
        <family val="2"/>
        <scheme val="minor"/>
      </rPr>
      <t xml:space="preserve"> 3 oz chicken breast, spinach, 1/2 avocado, Coke Zero</t>
    </r>
  </si>
  <si>
    <t>elliptical 1148 to 1213 - 25 minutes</t>
  </si>
  <si>
    <t>elipitcal 135 to 150 - 15 minutes</t>
  </si>
  <si>
    <t>elliptical 220 to 253 - 30 minutes</t>
  </si>
  <si>
    <t>BG 1st peak, 31 pts above BL, at 20 min. after starting lunch</t>
  </si>
  <si>
    <t>BG 2nd peak, 36 pts above BL, at 80 min. after starting lunch</t>
  </si>
  <si>
    <t>BG 4th peak, 52 pts above BL, at 200 min. after starting lunch</t>
  </si>
  <si>
    <t>BG 3rd peak, 44 pts above BL, at 125 min. after starting lnch</t>
  </si>
  <si>
    <t>elliptical 807 to 820 - 13 minutes</t>
  </si>
  <si>
    <t>elliptical 730 to 750 - 17 minutes</t>
  </si>
  <si>
    <t>elliptical 628 to 705 - 35 minutes</t>
  </si>
  <si>
    <r>
      <t xml:space="preserve">Supper:  omelet w beef &amp; avocado, </t>
    </r>
    <r>
      <rPr>
        <b/>
        <sz val="11"/>
        <color rgb="FFFF0000"/>
        <rFont val="Calibri"/>
        <family val="2"/>
        <scheme val="minor"/>
      </rPr>
      <t>2.5 pancakes, raspberry syrup, 4 oz cherry juice</t>
    </r>
  </si>
  <si>
    <t>Took 2nd dose of metformin earlier than usual--didn't help</t>
  </si>
  <si>
    <r>
      <t>Total Steps =</t>
    </r>
    <r>
      <rPr>
        <b/>
        <sz val="14"/>
        <color rgb="FFFF0000"/>
        <rFont val="Arial"/>
        <family val="2"/>
      </rPr>
      <t xml:space="preserve"> 25,119</t>
    </r>
  </si>
  <si>
    <r>
      <t>Elliptical</t>
    </r>
    <r>
      <rPr>
        <b/>
        <sz val="12"/>
        <color rgb="FFFF0000"/>
        <rFont val="Arial"/>
        <family val="2"/>
      </rPr>
      <t xml:space="preserve">  165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>2.75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22 min. (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53 min. ()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240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4 </t>
    </r>
    <r>
      <rPr>
        <b/>
        <sz val="12"/>
        <color theme="1"/>
        <rFont val="Arial"/>
        <family val="2"/>
      </rPr>
      <t>hrs</t>
    </r>
  </si>
  <si>
    <r>
      <t>Lunch:  8 oz cauliflower parmesaan soup,</t>
    </r>
    <r>
      <rPr>
        <b/>
        <sz val="11"/>
        <color rgb="FFFF0000"/>
        <rFont val="Calibri"/>
        <family val="2"/>
        <scheme val="minor"/>
      </rPr>
      <t xml:space="preserve"> 2 sl sourdough bread, 8 oz 2% milk, 1 Hershey almond nugget</t>
    </r>
  </si>
  <si>
    <t>Got up at 8:4t a.m.</t>
  </si>
  <si>
    <r>
      <t xml:space="preserve">Breakfast:  </t>
    </r>
    <r>
      <rPr>
        <b/>
        <sz val="11"/>
        <color rgb="FFFF0000"/>
        <rFont val="Calibri"/>
        <family val="2"/>
        <scheme val="minor"/>
      </rPr>
      <t>1/8 multigrain roll, protein shake w 3 scoops Kroger premium chocolate ice cream</t>
    </r>
  </si>
  <si>
    <r>
      <t xml:space="preserve">Supper:  </t>
    </r>
    <r>
      <rPr>
        <b/>
        <sz val="11"/>
        <color rgb="FFFF0000"/>
        <rFont val="Calibri"/>
        <family val="2"/>
        <scheme val="minor"/>
      </rPr>
      <t>spaghetti w meat sauce, 2 sl sourdough bread</t>
    </r>
    <r>
      <rPr>
        <sz val="11"/>
        <color theme="1"/>
        <rFont val="Calibri"/>
        <family val="2"/>
        <scheme val="minor"/>
      </rPr>
      <t xml:space="preserve">, green salad, Coke Zero, </t>
    </r>
    <r>
      <rPr>
        <b/>
        <sz val="11"/>
        <color rgb="FFFF0000"/>
        <rFont val="Calibri"/>
        <family val="2"/>
        <scheme val="minor"/>
      </rPr>
      <t>4 oz raspberries</t>
    </r>
  </si>
  <si>
    <r>
      <rPr>
        <b/>
        <sz val="14"/>
        <color rgb="FFFF0000"/>
        <rFont val="Arial"/>
        <family val="2"/>
      </rPr>
      <t xml:space="preserve"> same as </t>
    </r>
    <r>
      <rPr>
        <b/>
        <sz val="14"/>
        <color theme="1"/>
        <rFont val="Arial"/>
        <family val="2"/>
      </rPr>
      <t>yesterday ()</t>
    </r>
  </si>
  <si>
    <r>
      <rPr>
        <b/>
        <sz val="14"/>
        <color rgb="FFFF0000"/>
        <rFont val="Arial"/>
        <family val="2"/>
      </rPr>
      <t xml:space="preserve"> 6 points </t>
    </r>
    <r>
      <rPr>
        <b/>
        <u/>
        <sz val="14"/>
        <color rgb="FFFF0000"/>
        <rFont val="Arial"/>
        <family val="2"/>
      </rPr>
      <t>lower</t>
    </r>
    <r>
      <rPr>
        <b/>
        <sz val="14"/>
        <color rgb="FFFF0000"/>
        <rFont val="Arial"/>
        <family val="2"/>
      </rPr>
      <t xml:space="preserve"> than </t>
    </r>
    <r>
      <rPr>
        <b/>
        <sz val="14"/>
        <color theme="1"/>
        <rFont val="Arial"/>
        <family val="2"/>
      </rPr>
      <t>yesterday</t>
    </r>
  </si>
  <si>
    <t>elliptical 633 to 806 - 90 minutes</t>
  </si>
  <si>
    <t>BG 1st peak, 11 pts above BL, at 40 min. after starting supper</t>
  </si>
  <si>
    <t>BG 2nd peak, 19 pts above BL, at 160 min. after starting supper</t>
  </si>
  <si>
    <t>Gym machines 255 to 320 - 25 min. Walked 320 to 335 - 15 min.</t>
  </si>
  <si>
    <r>
      <rPr>
        <b/>
        <sz val="14"/>
        <color rgb="FFFF0000"/>
        <rFont val="Arial"/>
        <family val="2"/>
      </rPr>
      <t xml:space="preserve"> 5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</si>
  <si>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t>BG 1st peak, 32 pts above BL, at 50 min. after starting lunch</t>
  </si>
  <si>
    <t>BG 2nd peak, 36 pts above BL, at 95 min. after starting lunch</t>
  </si>
  <si>
    <t>BG 3rd peak, 15 pts above BL, at 230 min. after starting lunch</t>
  </si>
  <si>
    <t>BG 4th peak, 7 pts above BL, at 335 min. after starting lunch</t>
  </si>
  <si>
    <t>elliptical 455 to 520 - 24 minutes</t>
  </si>
  <si>
    <r>
      <t>Elliptical</t>
    </r>
    <r>
      <rPr>
        <b/>
        <sz val="12"/>
        <color rgb="FFFF0000"/>
        <rFont val="Arial"/>
        <family val="2"/>
      </rPr>
      <t xml:space="preserve">  114 min.</t>
    </r>
    <r>
      <rPr>
        <b/>
        <sz val="12"/>
        <color theme="1"/>
        <rFont val="Arial"/>
        <family val="2"/>
      </rPr>
      <t xml:space="preserve">  ( </t>
    </r>
    <r>
      <rPr>
        <b/>
        <sz val="12"/>
        <color rgb="FFFF0000"/>
        <rFont val="Arial"/>
        <family val="2"/>
      </rPr>
      <t>1.9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20 min. (0.33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25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159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2.7 </t>
    </r>
    <r>
      <rPr>
        <b/>
        <sz val="12"/>
        <color theme="1"/>
        <rFont val="Arial"/>
        <family val="2"/>
      </rPr>
      <t>hrs</t>
    </r>
  </si>
  <si>
    <r>
      <t>Total Steps =</t>
    </r>
    <r>
      <rPr>
        <b/>
        <sz val="14"/>
        <color rgb="FFFF0000"/>
        <rFont val="Arial"/>
        <family val="2"/>
      </rPr>
      <t xml:space="preserve"> 13,597</t>
    </r>
  </si>
  <si>
    <t>BG 2nd peak, 30 pts above BL, at 185 min. after startting breakfast</t>
  </si>
  <si>
    <t>No lunch today</t>
  </si>
  <si>
    <t>BG 2nd peak, due to running</t>
  </si>
  <si>
    <t>BG 1st peak, 24 pts above BL, at 60 min. after starting breakfast</t>
  </si>
  <si>
    <t>BG 2nd peak, 16 pts above BL, at 155 min. after starting breakfast</t>
  </si>
  <si>
    <t>BG 1st peak, 33 pts above BL, at 85 min. after starting supper</t>
  </si>
  <si>
    <t>BG 2nd peak, 42 pts above BL, at 205 min. after starting supper</t>
  </si>
  <si>
    <r>
      <t xml:space="preserve">Supper: </t>
    </r>
    <r>
      <rPr>
        <b/>
        <sz val="11"/>
        <color rgb="FFFF0000"/>
        <rFont val="Calibri"/>
        <family val="2"/>
        <scheme val="minor"/>
      </rPr>
      <t>Leftover spaghetti w meat sauce, 1 sl sourdough bread,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 xml:space="preserve">1 Hershey almond nugget, 11 raspberries, </t>
    </r>
    <r>
      <rPr>
        <sz val="11"/>
        <color theme="1"/>
        <rFont val="Calibri"/>
        <family val="2"/>
        <scheme val="minor"/>
      </rPr>
      <t>Coke Zero</t>
    </r>
  </si>
  <si>
    <r>
      <rPr>
        <b/>
        <sz val="14"/>
        <color rgb="FFFF0000"/>
        <rFont val="Arial"/>
        <family val="2"/>
      </rPr>
      <t xml:space="preserve"> 2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 ()</t>
    </r>
  </si>
  <si>
    <r>
      <rPr>
        <b/>
        <sz val="14"/>
        <color rgb="FFFF0000"/>
        <rFont val="Arial"/>
        <family val="2"/>
      </rPr>
      <t xml:space="preserve">5.5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</si>
  <si>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t>BG dropped only 5 pts at 10 min. after starting elliptical</t>
  </si>
  <si>
    <t>BG droppped only 1 point at 24 min. after starting elliptical</t>
  </si>
  <si>
    <t>BG dropped only 12 pts at 25 min. after starting gym machine workout</t>
  </si>
  <si>
    <t>BG didn't drop any more while walking for 20 min.</t>
  </si>
  <si>
    <t>BG dropped only 17 pts at 17 min. after starting elliptial</t>
  </si>
  <si>
    <t>BG went back up 5 pts while still on elliptical</t>
  </si>
  <si>
    <t>BG went up another 6 pts while still on elliptical</t>
  </si>
  <si>
    <t>% Time in Target Range   (70-140)</t>
  </si>
  <si>
    <t>Total Carb Intake g</t>
  </si>
  <si>
    <t>Total Exercise Minutes</t>
  </si>
  <si>
    <r>
      <t>Elliptical</t>
    </r>
    <r>
      <rPr>
        <b/>
        <sz val="12"/>
        <color rgb="FFFF0000"/>
        <rFont val="Arial"/>
        <family val="2"/>
      </rPr>
      <t xml:space="preserve">  126 min.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 xml:space="preserve"> 2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Run </t>
    </r>
    <r>
      <rPr>
        <b/>
        <sz val="12"/>
        <color rgb="FFFF0000"/>
        <rFont val="Arial"/>
        <family val="2"/>
      </rPr>
      <t xml:space="preserve"> min.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Total Exercise = </t>
    </r>
    <r>
      <rPr>
        <b/>
        <sz val="12"/>
        <color rgb="FFFF0000"/>
        <rFont val="Arial"/>
        <family val="2"/>
      </rPr>
      <t xml:space="preserve"> 126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2.1 </t>
    </r>
    <r>
      <rPr>
        <b/>
        <sz val="12"/>
        <color theme="1"/>
        <rFont val="Arial"/>
        <family val="2"/>
      </rPr>
      <t>hrs</t>
    </r>
  </si>
  <si>
    <t>Walked 60 minutes trick or treating with Kaya</t>
  </si>
  <si>
    <t>Walked 2 miles in Andy's neighborhood - 50 minutes</t>
  </si>
  <si>
    <r>
      <t>Elliptical</t>
    </r>
    <r>
      <rPr>
        <b/>
        <sz val="12"/>
        <color rgb="FFFF0000"/>
        <rFont val="Arial"/>
        <family val="2"/>
      </rPr>
      <t xml:space="preserve">  </t>
    </r>
    <r>
      <rPr>
        <b/>
        <sz val="12"/>
        <color theme="1"/>
        <rFont val="Arial"/>
        <family val="2"/>
      </rPr>
      <t xml:space="preserve">  (</t>
    </r>
    <r>
      <rPr>
        <b/>
        <sz val="12"/>
        <color rgb="FFFF0000"/>
        <rFont val="Arial"/>
        <family val="2"/>
      </rPr>
      <t xml:space="preserve">  hr</t>
    </r>
    <r>
      <rPr>
        <b/>
        <sz val="12"/>
        <color theme="1"/>
        <rFont val="Arial"/>
        <family val="2"/>
      </rPr>
      <t xml:space="preserve">) Walk </t>
    </r>
    <r>
      <rPr>
        <b/>
        <sz val="12"/>
        <color rgb="FFFF0000"/>
        <rFont val="Arial"/>
        <family val="2"/>
      </rPr>
      <t xml:space="preserve">110 </t>
    </r>
    <r>
      <rPr>
        <b/>
        <sz val="12"/>
        <color theme="1"/>
        <rFont val="Arial"/>
        <family val="2"/>
      </rPr>
      <t xml:space="preserve">min. Run </t>
    </r>
    <r>
      <rPr>
        <b/>
        <sz val="12"/>
        <color rgb="FFFF0000"/>
        <rFont val="Arial"/>
        <family val="2"/>
      </rPr>
      <t xml:space="preserve"> min.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Total Exercise = </t>
    </r>
    <r>
      <rPr>
        <b/>
        <sz val="12"/>
        <color rgb="FFFF0000"/>
        <rFont val="Arial"/>
        <family val="2"/>
      </rPr>
      <t xml:space="preserve"> 110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1.9 </t>
    </r>
    <r>
      <rPr>
        <b/>
        <sz val="12"/>
        <color theme="1"/>
        <rFont val="Arial"/>
        <family val="2"/>
      </rPr>
      <t>hrs</t>
    </r>
  </si>
  <si>
    <t>Breakfast:  18 almonds, Coke Zero</t>
  </si>
  <si>
    <t>BG 1st peak, 5 pts above BL, at 20 min. after starting breakfast</t>
  </si>
  <si>
    <t>Lunch at church:  2 oz chicken &amp; rice, 2 oz sweet potato &amp; apple casserole, 1/3 donut croissant, 8 oz lemonade</t>
  </si>
  <si>
    <t>BG 1st peak, 49 pts above BL, at 80 min. after starting lunch</t>
  </si>
  <si>
    <t>BG 2nd peak, 60 pts above BL, at 195 min. after starting lunch</t>
  </si>
  <si>
    <t>BG 2nd peak, 25 pts above BL, at 110 min. after starting breakfast</t>
  </si>
  <si>
    <t>elliptical 907 to 1007 - 50 minutes</t>
  </si>
  <si>
    <t>elliptical 557 to 635 - 37 minutes</t>
  </si>
  <si>
    <r>
      <t>Time in Target Range =</t>
    </r>
    <r>
      <rPr>
        <b/>
        <sz val="14"/>
        <color rgb="FFFF0000"/>
        <rFont val="Arial"/>
        <family val="2"/>
      </rPr>
      <t xml:space="preserve"> 83%</t>
    </r>
  </si>
  <si>
    <t>BG 1st peak, 20 pts above BL, at 30 min. after starting supper</t>
  </si>
  <si>
    <t>BG 2nd peak, 61 pts above BL, at 225 min. after starting supper</t>
  </si>
  <si>
    <t>BG 3rd peak, 43 pts above BL, at 330 min. after starting supper</t>
  </si>
  <si>
    <r>
      <rPr>
        <b/>
        <sz val="14"/>
        <color rgb="FFFF0000"/>
        <rFont val="Arial"/>
        <family val="2"/>
      </rPr>
      <t xml:space="preserve">6 points </t>
    </r>
    <r>
      <rPr>
        <b/>
        <u/>
        <sz val="14"/>
        <color rgb="FFFF0000"/>
        <rFont val="Arial"/>
        <family val="2"/>
      </rPr>
      <t>higher than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</si>
  <si>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 1 point higher than </t>
    </r>
    <r>
      <rPr>
        <b/>
        <sz val="14"/>
        <color theme="1"/>
        <rFont val="Arial"/>
        <family val="2"/>
      </rPr>
      <t>yesterday ()</t>
    </r>
  </si>
  <si>
    <r>
      <rPr>
        <b/>
        <sz val="14"/>
        <color rgb="FFFF0000"/>
        <rFont val="Arial"/>
        <family val="2"/>
      </rPr>
      <t xml:space="preserve"> 6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</si>
  <si>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t xml:space="preserve">Supper:  </t>
    </r>
    <r>
      <rPr>
        <b/>
        <sz val="11"/>
        <color rgb="FFFF0000"/>
        <rFont val="Calibri"/>
        <family val="2"/>
        <scheme val="minor"/>
      </rPr>
      <t>1/2 multigrain roll,</t>
    </r>
    <r>
      <rPr>
        <sz val="11"/>
        <color theme="1"/>
        <rFont val="Calibri"/>
        <family val="2"/>
        <scheme val="minor"/>
      </rPr>
      <t xml:space="preserve"> 3 tbsp peanut butter, </t>
    </r>
    <r>
      <rPr>
        <b/>
        <sz val="11"/>
        <color rgb="FFFF0000"/>
        <rFont val="Calibri"/>
        <family val="2"/>
        <scheme val="minor"/>
      </rPr>
      <t>6 crackers, 1 Hershey almond nugget, 8 oz 2 milk</t>
    </r>
  </si>
  <si>
    <r>
      <t>Total Steps =</t>
    </r>
    <r>
      <rPr>
        <b/>
        <sz val="14"/>
        <color rgb="FFFF0000"/>
        <rFont val="Arial"/>
        <family val="2"/>
      </rPr>
      <t xml:space="preserve"> 9,066</t>
    </r>
  </si>
  <si>
    <r>
      <t>Elliptical</t>
    </r>
    <r>
      <rPr>
        <b/>
        <sz val="12"/>
        <color rgb="FFFF0000"/>
        <rFont val="Arial"/>
        <family val="2"/>
      </rPr>
      <t xml:space="preserve">  87 min.</t>
    </r>
    <r>
      <rPr>
        <b/>
        <sz val="12"/>
        <color theme="1"/>
        <rFont val="Arial"/>
        <family val="2"/>
      </rPr>
      <t xml:space="preserve">  ( </t>
    </r>
    <r>
      <rPr>
        <b/>
        <sz val="12"/>
        <color rgb="FFFF0000"/>
        <rFont val="Arial"/>
        <family val="2"/>
      </rPr>
      <t>1.5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87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1.5 </t>
    </r>
    <r>
      <rPr>
        <b/>
        <sz val="12"/>
        <color theme="1"/>
        <rFont val="Arial"/>
        <family val="2"/>
      </rPr>
      <t>hrs</t>
    </r>
  </si>
  <si>
    <t>Got up at 11:35</t>
  </si>
  <si>
    <r>
      <t xml:space="preserve">Lunch:  </t>
    </r>
    <r>
      <rPr>
        <b/>
        <sz val="11"/>
        <color rgb="FFFF0000"/>
        <rFont val="Calibri"/>
        <family val="2"/>
        <scheme val="minor"/>
      </rPr>
      <t>1/2 multigrain roll, 5 crackers,</t>
    </r>
    <r>
      <rPr>
        <sz val="11"/>
        <color theme="1"/>
        <rFont val="Calibri"/>
        <family val="2"/>
        <scheme val="minor"/>
      </rPr>
      <t xml:space="preserve"> 3 tbsp peanut butter, </t>
    </r>
    <r>
      <rPr>
        <b/>
        <sz val="11"/>
        <color rgb="FFFF0000"/>
        <rFont val="Calibri"/>
        <family val="2"/>
        <scheme val="minor"/>
      </rPr>
      <t>1 Hershey almond nugget, 8 oz 2% milk</t>
    </r>
  </si>
  <si>
    <t>BG 1st peak, 17 pts above BL, at 30 min. after starting lunch</t>
  </si>
  <si>
    <t>BG 2nd peak, 24 pts above BL, at 150 min. after starting lunch</t>
  </si>
  <si>
    <t>BG 3rd peak, 32 pts above BL, at 225 min. after starting lunch</t>
  </si>
  <si>
    <t>BG 4th peak, 24 pts above BL, at 285 min. after starting lunch</t>
  </si>
  <si>
    <r>
      <t xml:space="preserve">Supper:  Chinese restaurant--Kung Pao chicken, </t>
    </r>
    <r>
      <rPr>
        <b/>
        <sz val="11"/>
        <color rgb="FFFF0000"/>
        <rFont val="Calibri"/>
        <family val="2"/>
        <scheme val="minor"/>
      </rPr>
      <t>2 oz rice, sweet &amp; sour soup, 1 cream cheese puff,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Coke Zero</t>
    </r>
  </si>
  <si>
    <r>
      <rPr>
        <b/>
        <sz val="14"/>
        <color rgb="FFFF0000"/>
        <rFont val="Arial"/>
        <family val="2"/>
      </rPr>
      <t xml:space="preserve">  1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</si>
  <si>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t>elliptical 445 to 500 - 15 minutes</t>
  </si>
  <si>
    <r>
      <rPr>
        <b/>
        <sz val="14"/>
        <color rgb="FFFF0000"/>
        <rFont val="Arial"/>
        <family val="2"/>
      </rPr>
      <t xml:space="preserve">  2 points </t>
    </r>
    <r>
      <rPr>
        <b/>
        <u/>
        <sz val="14"/>
        <color rgb="FFFF0000"/>
        <rFont val="Arial"/>
        <family val="2"/>
      </rPr>
      <t>lower</t>
    </r>
    <r>
      <rPr>
        <b/>
        <sz val="14"/>
        <color rgb="FFFF0000"/>
        <rFont val="Arial"/>
        <family val="2"/>
      </rPr>
      <t xml:space="preserve"> than </t>
    </r>
    <r>
      <rPr>
        <b/>
        <sz val="14"/>
        <color theme="1"/>
        <rFont val="Arial"/>
        <family val="2"/>
      </rPr>
      <t>yesterday ()</t>
    </r>
  </si>
  <si>
    <t>BG 1st peak, 30 pts above BL, at 45 min. after starting supper</t>
  </si>
  <si>
    <t>BG 2nd peak, 37 pts above BL, at 120 min. after starting supper</t>
  </si>
  <si>
    <t>Singing Tidelanders</t>
  </si>
  <si>
    <t>Church, music</t>
  </si>
  <si>
    <t>elliptical 1025 to 1050 - 25 minutes</t>
  </si>
  <si>
    <t>BG dropped 11 pts at 10 min. after starting elliptical</t>
  </si>
  <si>
    <t>BG dropped 19 pts at 25 min. after starting elliptical</t>
  </si>
  <si>
    <t>BG dropped 24 pts at 40 min. after starting elliptical, 15 min. after stopping elliptical</t>
  </si>
  <si>
    <t>BG dropped 26 pts at 55 min. after starting elliptical, 30 min. after stopping elliptical</t>
  </si>
  <si>
    <r>
      <t>Total Steps =</t>
    </r>
    <r>
      <rPr>
        <b/>
        <sz val="14"/>
        <color rgb="FFFF0000"/>
        <rFont val="Arial"/>
        <family val="2"/>
      </rPr>
      <t xml:space="preserve"> 5,932</t>
    </r>
  </si>
  <si>
    <r>
      <t>Elliptical</t>
    </r>
    <r>
      <rPr>
        <b/>
        <sz val="12"/>
        <color rgb="FFFF0000"/>
        <rFont val="Arial"/>
        <family val="2"/>
      </rPr>
      <t xml:space="preserve">  40 min.</t>
    </r>
    <r>
      <rPr>
        <b/>
        <sz val="12"/>
        <color theme="1"/>
        <rFont val="Arial"/>
        <family val="2"/>
      </rPr>
      <t xml:space="preserve"> (0.7</t>
    </r>
    <r>
      <rPr>
        <b/>
        <sz val="12"/>
        <color rgb="FFFF0000"/>
        <rFont val="Arial"/>
        <family val="2"/>
      </rPr>
      <t xml:space="preserve">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10 min. (0.15)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50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0.8 </t>
    </r>
    <r>
      <rPr>
        <b/>
        <sz val="12"/>
        <color theme="1"/>
        <rFont val="Arial"/>
        <family val="2"/>
      </rPr>
      <t>hrs</t>
    </r>
  </si>
  <si>
    <r>
      <rPr>
        <b/>
        <sz val="14"/>
        <color rgb="FFFF0000"/>
        <rFont val="Arial"/>
        <family val="2"/>
      </rPr>
      <t xml:space="preserve">  7 points </t>
    </r>
    <r>
      <rPr>
        <b/>
        <u/>
        <sz val="14"/>
        <color rgb="FFFF0000"/>
        <rFont val="Arial"/>
        <family val="2"/>
      </rPr>
      <t>lower than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</si>
  <si>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t>Time in Target Range =</t>
    </r>
    <r>
      <rPr>
        <b/>
        <sz val="14"/>
        <color rgb="FFFF0000"/>
        <rFont val="Arial"/>
        <family val="2"/>
      </rPr>
      <t xml:space="preserve"> 95%</t>
    </r>
  </si>
  <si>
    <r>
      <rPr>
        <b/>
        <sz val="14"/>
        <color rgb="FFFF0000"/>
        <rFont val="Arial"/>
        <family val="2"/>
      </rPr>
      <t xml:space="preserve">  3 points </t>
    </r>
    <r>
      <rPr>
        <b/>
        <u/>
        <sz val="14"/>
        <color rgb="FFFF0000"/>
        <rFont val="Arial"/>
        <family val="2"/>
      </rPr>
      <t>lower</t>
    </r>
    <r>
      <rPr>
        <b/>
        <sz val="14"/>
        <color rgb="FFFF0000"/>
        <rFont val="Arial"/>
        <family val="2"/>
      </rPr>
      <t xml:space="preserve"> than </t>
    </r>
    <r>
      <rPr>
        <b/>
        <sz val="14"/>
        <color theme="1"/>
        <rFont val="Arial"/>
        <family val="2"/>
      </rPr>
      <t>yesterday ()</t>
    </r>
  </si>
  <si>
    <t>Recording a song I wrote tonight</t>
  </si>
  <si>
    <t>Writing a song "Latitude, Attitude, &amp; Gratitude"</t>
  </si>
  <si>
    <t>elliptical 620 to 650 - 28 minutes</t>
  </si>
  <si>
    <r>
      <t xml:space="preserve">Supper:  1/2 Kung Pao chicken, </t>
    </r>
    <r>
      <rPr>
        <b/>
        <sz val="11"/>
        <color rgb="FFFF0000"/>
        <rFont val="Calibri"/>
        <family val="2"/>
        <scheme val="minor"/>
      </rPr>
      <t>2 oz rice, 1/3 focaccia bread, 1 Magnum ice cream bar,</t>
    </r>
    <r>
      <rPr>
        <sz val="11"/>
        <color theme="1"/>
        <rFont val="Calibri"/>
        <family val="2"/>
        <scheme val="minor"/>
      </rPr>
      <t xml:space="preserve"> Coke Zero</t>
    </r>
  </si>
  <si>
    <t>elliptical 455 to 520 - 25 minutes</t>
  </si>
  <si>
    <t>Lunch:  1/2 multigrain roll, 5 crackers, 1 Hershey almond nugget, 3 tbsp peanut butter, Coke Zero</t>
  </si>
  <si>
    <t>elliptical 735 to 805 - 28 minutes</t>
  </si>
  <si>
    <t>BG dropped 42 pts at 30 minutes after starting elliptical</t>
  </si>
  <si>
    <t>BG dropped only 6 pts at 25 minutes after starting elliptical</t>
  </si>
  <si>
    <t>BG dropped 21 pts at 30 min after starting elliptical</t>
  </si>
  <si>
    <t>elliptical 1031 to 1044 - 13 minutes</t>
  </si>
  <si>
    <t>Got nosebleed, had to stop</t>
  </si>
  <si>
    <t>elliptical 840 to 920 - 38 minutes</t>
  </si>
  <si>
    <r>
      <t>Elliptical</t>
    </r>
    <r>
      <rPr>
        <b/>
        <sz val="12"/>
        <color rgb="FFFF0000"/>
        <rFont val="Arial"/>
        <family val="2"/>
      </rPr>
      <t xml:space="preserve">  132 min.</t>
    </r>
    <r>
      <rPr>
        <b/>
        <sz val="12"/>
        <color theme="1"/>
        <rFont val="Arial"/>
        <family val="2"/>
      </rPr>
      <t xml:space="preserve"> (</t>
    </r>
    <r>
      <rPr>
        <b/>
        <sz val="12"/>
        <color rgb="FFFF0000"/>
        <rFont val="Arial"/>
        <family val="2"/>
      </rPr>
      <t>2.2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132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2.2 </t>
    </r>
    <r>
      <rPr>
        <b/>
        <sz val="12"/>
        <color theme="1"/>
        <rFont val="Arial"/>
        <family val="2"/>
      </rPr>
      <t>hrs</t>
    </r>
  </si>
  <si>
    <r>
      <t>Total Steps =</t>
    </r>
    <r>
      <rPr>
        <b/>
        <sz val="14"/>
        <color rgb="FFFF0000"/>
        <rFont val="Arial"/>
        <family val="2"/>
      </rPr>
      <t xml:space="preserve"> 11,600</t>
    </r>
  </si>
  <si>
    <r>
      <rPr>
        <b/>
        <sz val="14"/>
        <color rgb="FFFF0000"/>
        <rFont val="Arial"/>
        <family val="2"/>
      </rPr>
      <t xml:space="preserve">  1.5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</si>
  <si>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t>BG 1st peak, 33 pts above BL, at 25 min. after starting lunch</t>
  </si>
  <si>
    <t>BG 2nd peak, 31 pts above BL, at 265 min. after starting lunch</t>
  </si>
  <si>
    <t>BG 1st peak, 27 pts above BL, at 65 min. after starting supper</t>
  </si>
  <si>
    <t>BG 2nd peak, 34 pts above BL, at 125 min. after starting supper</t>
  </si>
  <si>
    <t>BG 3rd peak, 32 pts above BL, at 185 min. after starting supper</t>
  </si>
  <si>
    <t>BG 4th peak, 29 pts above BL, at 260 min. after starting supper</t>
  </si>
  <si>
    <t>BG dropped 32 pts at 25 min. after starting elliptical</t>
  </si>
  <si>
    <t>BG dropped 38 pts at 40 min. after starting elliptical</t>
  </si>
  <si>
    <r>
      <rPr>
        <b/>
        <sz val="14"/>
        <color rgb="FFFF0000"/>
        <rFont val="Arial"/>
        <family val="2"/>
      </rPr>
      <t xml:space="preserve">  same as </t>
    </r>
    <r>
      <rPr>
        <b/>
        <sz val="14"/>
        <color theme="1"/>
        <rFont val="Arial"/>
        <family val="2"/>
      </rPr>
      <t>yesterday</t>
    </r>
  </si>
  <si>
    <t>elliptical 800 to 922 - 82 minutes</t>
  </si>
  <si>
    <t>ELLIPTICAL 220 to 252 - 32 minutes</t>
  </si>
  <si>
    <r>
      <t xml:space="preserve">Lunch:  8 oz broccoli cheese soup, </t>
    </r>
    <r>
      <rPr>
        <b/>
        <sz val="11"/>
        <color rgb="FFFF0000"/>
        <rFont val="Calibri"/>
        <family val="2"/>
        <scheme val="minor"/>
      </rPr>
      <t>1/3 multigrain roll, 8 oz 2% milk, 1 Hershey almond nugget</t>
    </r>
  </si>
  <si>
    <t>Got up at 12:15</t>
  </si>
  <si>
    <r>
      <t>Supper:  2 lamb chops,</t>
    </r>
    <r>
      <rPr>
        <b/>
        <sz val="11"/>
        <color rgb="FFFF0000"/>
        <rFont val="Calibri"/>
        <family val="2"/>
        <scheme val="minor"/>
      </rPr>
      <t xml:space="preserve"> 2 oz mashed potatoes, 1 sl foccacia bread</t>
    </r>
    <r>
      <rPr>
        <sz val="11"/>
        <color theme="1"/>
        <rFont val="Calibri"/>
        <family val="2"/>
        <scheme val="minor"/>
      </rPr>
      <t>, green salad w tomatoes,</t>
    </r>
    <r>
      <rPr>
        <b/>
        <sz val="11"/>
        <color rgb="FFFF0000"/>
        <rFont val="Calibri"/>
        <family val="2"/>
        <scheme val="minor"/>
      </rPr>
      <t xml:space="preserve"> 2 scoops chocolate ice cream, 2 chocolate chip cookies</t>
    </r>
    <r>
      <rPr>
        <sz val="11"/>
        <color theme="1"/>
        <rFont val="Calibri"/>
        <family val="2"/>
        <scheme val="minor"/>
      </rPr>
      <t>, Coke Zero</t>
    </r>
  </si>
  <si>
    <t>BG 1st peak, 51 pts above BL, at 80 min. after starting supper</t>
  </si>
  <si>
    <t>BG 2nd peak, 26 pts above BL, at 210 min. after starting supper</t>
  </si>
  <si>
    <t>BG 1st peak, 35 pts above BL, at 85 min. after starting lunch</t>
  </si>
  <si>
    <t>BG 2nd peak, 38 pts above BL, at 190 min. after starting lunch</t>
  </si>
  <si>
    <t>elliptical 955 to 1020 - 25 minutes</t>
  </si>
  <si>
    <r>
      <rPr>
        <b/>
        <sz val="14"/>
        <color rgb="FFFF0000"/>
        <rFont val="Arial"/>
        <family val="2"/>
      </rPr>
      <t xml:space="preserve">  4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</si>
  <si>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  2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</si>
  <si>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t>Total Steps =</t>
    </r>
    <r>
      <rPr>
        <b/>
        <sz val="14"/>
        <color rgb="FFFF0000"/>
        <rFont val="Arial"/>
        <family val="2"/>
      </rPr>
      <t xml:space="preserve"> 11,861</t>
    </r>
  </si>
  <si>
    <r>
      <t>Elliptical</t>
    </r>
    <r>
      <rPr>
        <b/>
        <sz val="12"/>
        <color rgb="FFFF0000"/>
        <rFont val="Arial"/>
        <family val="2"/>
      </rPr>
      <t xml:space="preserve">  139 min.(2.3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139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(2.3 </t>
    </r>
    <r>
      <rPr>
        <b/>
        <sz val="12"/>
        <color theme="1"/>
        <rFont val="Arial"/>
        <family val="2"/>
      </rPr>
      <t>hrs)</t>
    </r>
  </si>
  <si>
    <r>
      <t>Time in Target Range =</t>
    </r>
    <r>
      <rPr>
        <b/>
        <sz val="14"/>
        <color rgb="FFFF0000"/>
        <rFont val="Arial"/>
        <family val="2"/>
      </rPr>
      <t xml:space="preserve"> 96%</t>
    </r>
  </si>
  <si>
    <r>
      <t xml:space="preserve">Lunch: </t>
    </r>
    <r>
      <rPr>
        <b/>
        <sz val="11"/>
        <color theme="1"/>
        <rFont val="Calibri"/>
        <family val="2"/>
        <scheme val="minor"/>
      </rPr>
      <t>1/3 multigrain roll, 2 crackers</t>
    </r>
    <r>
      <rPr>
        <sz val="11"/>
        <color theme="1"/>
        <rFont val="Calibri"/>
        <family val="2"/>
        <scheme val="minor"/>
      </rPr>
      <t xml:space="preserve">, 2 tbsp peanut butter, </t>
    </r>
    <r>
      <rPr>
        <b/>
        <sz val="11"/>
        <color rgb="FFFF0000"/>
        <rFont val="Calibri"/>
        <family val="2"/>
        <scheme val="minor"/>
      </rPr>
      <t>8 oz 2% milk, 4 scoops chocolate ice cream, protein shake</t>
    </r>
  </si>
  <si>
    <r>
      <rPr>
        <b/>
        <sz val="14"/>
        <color rgb="FFFF0000"/>
        <rFont val="Arial"/>
        <family val="2"/>
      </rPr>
      <t xml:space="preserve">  7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</si>
  <si>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t xml:space="preserve">Supper:  3 oz chicken, </t>
    </r>
    <r>
      <rPr>
        <b/>
        <sz val="11"/>
        <color theme="1"/>
        <rFont val="Calibri"/>
        <family val="2"/>
        <scheme val="minor"/>
      </rPr>
      <t>2 oz rice, 1/2 pita bread, 1 Hershey almond nugget</t>
    </r>
    <r>
      <rPr>
        <sz val="11"/>
        <color theme="1"/>
        <rFont val="Calibri"/>
        <family val="2"/>
        <scheme val="minor"/>
      </rPr>
      <t>, Coke Zero</t>
    </r>
  </si>
  <si>
    <r>
      <rPr>
        <b/>
        <sz val="14"/>
        <color rgb="FFFF0000"/>
        <rFont val="Arial"/>
        <family val="2"/>
      </rPr>
      <t xml:space="preserve">  4.5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</si>
  <si>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t>Ran on levee 4.12 mi in 52:44 (12:33 pace), walked 1/2 mile home</t>
  </si>
  <si>
    <t>BG dropped 56 pts at 20 min. after starting run</t>
  </si>
  <si>
    <t>BG dropped 60 pts at 35 min. after starting run</t>
  </si>
  <si>
    <t>BG dropped 64 pts at 50 min. after starting run</t>
  </si>
  <si>
    <t>BG rose 42 pts at 13 min. after stopping run, while walking</t>
  </si>
  <si>
    <t>BG 1st peak, 14 pts above BL, at 30 min. after starting lunch</t>
  </si>
  <si>
    <t>BG 2nd peak, 38 pts above BL, at 180 min. after starting lunch</t>
  </si>
  <si>
    <t>BG 1st peak, 15 pts above BL, at 20 min. after starting supper</t>
  </si>
  <si>
    <t>BG 2nd peak, 27 pts above BL, at 215 min. after starting supper</t>
  </si>
  <si>
    <r>
      <rPr>
        <b/>
        <sz val="14"/>
        <color rgb="FFFF0000"/>
        <rFont val="Arial"/>
        <family val="2"/>
      </rPr>
      <t xml:space="preserve">  5 points </t>
    </r>
    <r>
      <rPr>
        <b/>
        <u/>
        <sz val="14"/>
        <color rgb="FFFF0000"/>
        <rFont val="Arial"/>
        <family val="2"/>
      </rPr>
      <t>lower</t>
    </r>
    <r>
      <rPr>
        <b/>
        <sz val="14"/>
        <color rgb="FFFF0000"/>
        <rFont val="Arial"/>
        <family val="2"/>
      </rPr>
      <t xml:space="preserve"> than </t>
    </r>
    <r>
      <rPr>
        <b/>
        <sz val="14"/>
        <color theme="1"/>
        <rFont val="Arial"/>
        <family val="2"/>
      </rPr>
      <t>yesterday ()</t>
    </r>
  </si>
  <si>
    <r>
      <t>Time in Target Range =</t>
    </r>
    <r>
      <rPr>
        <b/>
        <sz val="14"/>
        <color rgb="FFFF0000"/>
        <rFont val="Arial"/>
        <family val="2"/>
      </rPr>
      <t xml:space="preserve"> 100% (except 1% below target range)</t>
    </r>
  </si>
  <si>
    <t>BG dropped 24 pts at 10 min. after starting elliptical</t>
  </si>
  <si>
    <t>BG dropped 46 pts at 25 min. after starting elliptical</t>
  </si>
  <si>
    <t>BG rose 20 pts at 15 min. after stopping elliptical</t>
  </si>
  <si>
    <r>
      <t>Lunch: Beck's Prime--</t>
    </r>
    <r>
      <rPr>
        <b/>
        <sz val="11"/>
        <color rgb="FFFF0000"/>
        <rFont val="Calibri"/>
        <family val="2"/>
        <scheme val="minor"/>
      </rPr>
      <t>ahi tuna sandwich</t>
    </r>
    <r>
      <rPr>
        <sz val="11"/>
        <color theme="1"/>
        <rFont val="Calibri"/>
        <family val="2"/>
        <scheme val="minor"/>
      </rPr>
      <t xml:space="preserve">, no fries, Diet Coke, </t>
    </r>
    <r>
      <rPr>
        <b/>
        <sz val="11"/>
        <color rgb="FFFF0000"/>
        <rFont val="Calibri"/>
        <family val="2"/>
        <scheme val="minor"/>
      </rPr>
      <t>small chocolate milkshake</t>
    </r>
  </si>
  <si>
    <t>BG peak, 30 pts above BL, at 30 min. after starting lunch</t>
  </si>
  <si>
    <t>BG 2nd peak, 26 pts above BL, at 150 min. after starting lunch</t>
  </si>
  <si>
    <t>BG peak, 15 pts above BL, at 40 min. after starting breakfast</t>
  </si>
  <si>
    <r>
      <t xml:space="preserve">Supper:  3 lamb chops, </t>
    </r>
    <r>
      <rPr>
        <b/>
        <sz val="11"/>
        <color rgb="FFFF0000"/>
        <rFont val="Calibri"/>
        <family val="2"/>
        <scheme val="minor"/>
      </rPr>
      <t>pc of focaccia bread</t>
    </r>
    <r>
      <rPr>
        <sz val="11"/>
        <color theme="1"/>
        <rFont val="Calibri"/>
        <family val="2"/>
        <scheme val="minor"/>
      </rPr>
      <t xml:space="preserve">, Coke Zero, </t>
    </r>
    <r>
      <rPr>
        <b/>
        <sz val="11"/>
        <color rgb="FFFF0000"/>
        <rFont val="Calibri"/>
        <family val="2"/>
        <scheme val="minor"/>
      </rPr>
      <t>1 Magnum ice cream bar</t>
    </r>
  </si>
  <si>
    <t>sensor failure</t>
  </si>
  <si>
    <t>Changed to new sensor Stelo</t>
  </si>
  <si>
    <t>Changed to new sensor Stelo (almost due to change anyway)</t>
  </si>
  <si>
    <t>BG probably 2nd peak, 54 pts above BL, at 120 min. after starting supper</t>
  </si>
  <si>
    <t>BG 1st peak, height &amp; timing unknown</t>
  </si>
  <si>
    <t>Readings may be inaccurate due to impending sensor failure</t>
  </si>
  <si>
    <t>BG 3rd peak, 53 pts above BL, at 180 min. after starting supper</t>
  </si>
  <si>
    <r>
      <rPr>
        <b/>
        <sz val="14"/>
        <color rgb="FFFF0000"/>
        <rFont val="Arial"/>
        <family val="2"/>
      </rPr>
      <t xml:space="preserve">  3.5 points </t>
    </r>
    <r>
      <rPr>
        <b/>
        <u/>
        <sz val="14"/>
        <color rgb="FFFF0000"/>
        <rFont val="Arial"/>
        <family val="2"/>
      </rPr>
      <t>higher than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</si>
  <si>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  same as </t>
    </r>
    <r>
      <rPr>
        <b/>
        <sz val="14"/>
        <color theme="1"/>
        <rFont val="Arial"/>
        <family val="2"/>
      </rPr>
      <t>yesterday ()</t>
    </r>
  </si>
  <si>
    <t>elliptical 1120 to 1150 - 30 minutes</t>
  </si>
  <si>
    <r>
      <t>Total Steps =</t>
    </r>
    <r>
      <rPr>
        <b/>
        <sz val="14"/>
        <color rgb="FFFF0000"/>
        <rFont val="Arial"/>
        <family val="2"/>
      </rPr>
      <t xml:space="preserve"> 5,000</t>
    </r>
  </si>
  <si>
    <r>
      <t>Elliptical</t>
    </r>
    <r>
      <rPr>
        <b/>
        <sz val="12"/>
        <color rgb="FFFF0000"/>
        <rFont val="Arial"/>
        <family val="2"/>
      </rPr>
      <t xml:space="preserve">  30 min.(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30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</t>
    </r>
    <r>
      <rPr>
        <b/>
        <sz val="12"/>
        <color theme="1"/>
        <rFont val="Arial"/>
        <family val="2"/>
      </rPr>
      <t>hrs)</t>
    </r>
  </si>
  <si>
    <t>Got up at 7:15 am</t>
  </si>
  <si>
    <t xml:space="preserve">Packing Xmas toys for kids </t>
  </si>
  <si>
    <t>Snack: small breakfast croissant, water</t>
  </si>
  <si>
    <r>
      <t>Lunch:  Le Madelaine's--</t>
    </r>
    <r>
      <rPr>
        <b/>
        <sz val="11"/>
        <color rgb="FFFF0000"/>
        <rFont val="Calibri"/>
        <family val="2"/>
        <scheme val="minor"/>
      </rPr>
      <t>small chicken Caesar salad, cup tomato bisque, 6 small WW bread slices, chocolate croissant,</t>
    </r>
    <r>
      <rPr>
        <sz val="11"/>
        <color theme="1"/>
        <rFont val="Calibri"/>
        <family val="2"/>
        <scheme val="minor"/>
      </rPr>
      <t xml:space="preserve"> water</t>
    </r>
  </si>
  <si>
    <r>
      <t xml:space="preserve">Breakfast: </t>
    </r>
    <r>
      <rPr>
        <b/>
        <sz val="11"/>
        <color rgb="FFFF0000"/>
        <rFont val="Calibri"/>
        <family val="2"/>
        <scheme val="minor"/>
      </rPr>
      <t xml:space="preserve">2/3 multigrain roll, </t>
    </r>
    <r>
      <rPr>
        <sz val="11"/>
        <color theme="1"/>
        <rFont val="Calibri"/>
        <family val="2"/>
        <scheme val="minor"/>
      </rPr>
      <t>12 almonds, Coke Zero</t>
    </r>
  </si>
  <si>
    <t>Stanford applicant interview</t>
  </si>
  <si>
    <t>elliptical 840 to 920 - 40 minutes</t>
  </si>
  <si>
    <t>elliptical 734 to 807 - 42 minutes</t>
  </si>
  <si>
    <r>
      <t xml:space="preserve">Supper:  3 oz chicken, </t>
    </r>
    <r>
      <rPr>
        <b/>
        <sz val="11"/>
        <color rgb="FFFF0000"/>
        <rFont val="Calibri"/>
        <family val="2"/>
        <scheme val="minor"/>
      </rPr>
      <t>1/4 multigrain roll</t>
    </r>
    <r>
      <rPr>
        <sz val="11"/>
        <color theme="1"/>
        <rFont val="Calibri"/>
        <family val="2"/>
        <scheme val="minor"/>
      </rPr>
      <t xml:space="preserve">, spinach, 1/4 avacado, </t>
    </r>
    <r>
      <rPr>
        <b/>
        <sz val="11"/>
        <color rgb="FFFF0000"/>
        <rFont val="Calibri"/>
        <family val="2"/>
        <scheme val="minor"/>
      </rPr>
      <t>1 Hershey almond nugget, 1 Magnum ice cream bar</t>
    </r>
    <r>
      <rPr>
        <sz val="11"/>
        <color theme="1"/>
        <rFont val="Calibri"/>
        <family val="2"/>
        <scheme val="minor"/>
      </rPr>
      <t>, 12 almonds, Coke Zero</t>
    </r>
  </si>
  <si>
    <t>elliptical 608 to 636 - 28 minutes</t>
  </si>
  <si>
    <t>elliptical start 343 stop 435 - 52 minutes</t>
  </si>
  <si>
    <r>
      <rPr>
        <b/>
        <sz val="14"/>
        <color rgb="FFFF0000"/>
        <rFont val="Arial"/>
        <family val="2"/>
      </rPr>
      <t xml:space="preserve">  16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</si>
  <si>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t xml:space="preserve">Packing Xmas toys for kids--very physical, lots of lifting &amp; walking </t>
  </si>
  <si>
    <t>BG 1st peak, 32 pts above BL, at 45 min. after starting breakfast</t>
  </si>
  <si>
    <t>BG 2nd peak, 20 pts above BL, at 135 min. after starting breakfast</t>
  </si>
  <si>
    <t>BG 3rd peak, 13 pts above BL, 170 min. after starting snack</t>
  </si>
  <si>
    <t>BG 1st peak, 37 pts above BL, at 130 min. after starting late lunch</t>
  </si>
  <si>
    <t>BG 2nd peak, 33 pts above BL, at 230 min. after starting lunch</t>
  </si>
  <si>
    <t>BG dropped 60 pts, at 20 min. after starting lifting and walking</t>
  </si>
  <si>
    <t>BG dropped 19 pts at 7 min. after starting elliptical</t>
  </si>
  <si>
    <t>BG dropped 41 pts at 22 min. after starting elliptical</t>
  </si>
  <si>
    <t>BG dropped 44 pts at 37 min. after starting elliptical</t>
  </si>
  <si>
    <t>BG dropped 15 pts at 12 min. after starting elliptical</t>
  </si>
  <si>
    <t>BG dropped 28 pts at 27 min. after starting elliptical</t>
  </si>
  <si>
    <t>BG 1st peak, 27 pts above BL, at 35 min. after starting supper</t>
  </si>
  <si>
    <t>BG 2nd peak, 30 pts above BL, at 110 min. after starting supper</t>
  </si>
  <si>
    <r>
      <t>Elliptical</t>
    </r>
    <r>
      <rPr>
        <b/>
        <sz val="12"/>
        <color rgb="FFFF0000"/>
        <rFont val="Arial"/>
        <family val="2"/>
      </rPr>
      <t xml:space="preserve">  182 min.(3.1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60 min. ( 1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242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( 4 </t>
    </r>
    <r>
      <rPr>
        <b/>
        <sz val="12"/>
        <color theme="1"/>
        <rFont val="Arial"/>
        <family val="2"/>
      </rPr>
      <t>hrs)</t>
    </r>
  </si>
  <si>
    <r>
      <t>Total Steps =</t>
    </r>
    <r>
      <rPr>
        <b/>
        <sz val="14"/>
        <color rgb="FFFF0000"/>
        <rFont val="Arial"/>
        <family val="2"/>
      </rPr>
      <t xml:space="preserve"> 15,721</t>
    </r>
  </si>
  <si>
    <r>
      <t>Time in Target Range =</t>
    </r>
    <r>
      <rPr>
        <b/>
        <sz val="14"/>
        <color rgb="FFFF0000"/>
        <rFont val="Arial"/>
        <family val="2"/>
      </rPr>
      <t xml:space="preserve"> 99% (except 2%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</si>
  <si>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r>
      <rPr>
        <b/>
        <sz val="14"/>
        <color rgb="FFFF0000"/>
        <rFont val="Arial"/>
        <family val="2"/>
      </rPr>
      <t xml:space="preserve">  3 points </t>
    </r>
    <r>
      <rPr>
        <b/>
        <u/>
        <sz val="14"/>
        <color rgb="FFFF0000"/>
        <rFont val="Arial"/>
        <family val="2"/>
      </rPr>
      <t>higher</t>
    </r>
    <r>
      <rPr>
        <b/>
        <sz val="14"/>
        <color rgb="FFFF0000"/>
        <rFont val="Arial"/>
        <family val="2"/>
      </rPr>
      <t xml:space="preserve"> than </t>
    </r>
    <r>
      <rPr>
        <b/>
        <sz val="14"/>
        <color theme="1"/>
        <rFont val="Arial"/>
        <family val="2"/>
      </rPr>
      <t>yesterday ()</t>
    </r>
  </si>
  <si>
    <t>elliptical 738 to 806 - 28 minutes</t>
  </si>
  <si>
    <t>Very curious, rising this high after such a low carb meal</t>
  </si>
  <si>
    <t>lunch--bread first, then salad, then main course</t>
  </si>
  <si>
    <t>Got up at 9:45</t>
  </si>
  <si>
    <t>Breakfast:  1/2 multigrain roll, 12 almonds, Coke Zero</t>
  </si>
  <si>
    <t>BG 1st peak, 23 pts above BL, at 35 min. after starting breakfast</t>
  </si>
  <si>
    <t>BG 2nd peak, 22 pts above BL, at 110 min. after starting breakfast</t>
  </si>
  <si>
    <t>BG peak after snack, 35 pts above BL, at 50 min. after starting snack</t>
  </si>
  <si>
    <t>Snack:  1 doughnut, 4 oz lemonade</t>
  </si>
  <si>
    <t xml:space="preserve">BG 1st peak, 67 pts above BL, at 40 min. after starting supper </t>
  </si>
  <si>
    <r>
      <t xml:space="preserve">Supper: green salad, vinegrette dressing, </t>
    </r>
    <r>
      <rPr>
        <b/>
        <sz val="11"/>
        <color rgb="FFFF0000"/>
        <rFont val="Calibri"/>
        <family val="2"/>
        <scheme val="minor"/>
      </rPr>
      <t>12 crackers,</t>
    </r>
    <r>
      <rPr>
        <sz val="11"/>
        <color theme="1"/>
        <rFont val="Calibri"/>
        <family val="2"/>
        <scheme val="minor"/>
      </rPr>
      <t xml:space="preserve"> 12 almonds, Coke Zero</t>
    </r>
  </si>
  <si>
    <t>BG dropped 51 pts at 12 min. after starting elliptical</t>
  </si>
  <si>
    <t>BG dropped 96 pts at 27 min. after starting elliptical</t>
  </si>
  <si>
    <t>Watching Ken Burns Revolutionary War Special on PBS</t>
  </si>
  <si>
    <t>Sedentary, working on computer</t>
  </si>
  <si>
    <t>BG rose 26 pts at 14 min. after stopping elliptical</t>
  </si>
  <si>
    <t>BG rose 52 pts at 29 min. after stopping elliptical</t>
  </si>
  <si>
    <t>BG rose 64 pts at 44 min. after stopping elliptical</t>
  </si>
  <si>
    <t>BG rose 72 pts at 59 min. after stopping elliptical</t>
  </si>
  <si>
    <t>BG 2nd peak, 45 pts above BL, at 145 min. after starting supper, 74 min. after stopping elliptical</t>
  </si>
  <si>
    <r>
      <rPr>
        <b/>
        <sz val="14"/>
        <color rgb="FFFF0000"/>
        <rFont val="Arial"/>
        <family val="2"/>
      </rPr>
      <t xml:space="preserve">  1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</si>
  <si>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  4.5 points </t>
    </r>
    <r>
      <rPr>
        <b/>
        <u/>
        <sz val="14"/>
        <color rgb="FFFF0000"/>
        <rFont val="Arial"/>
        <family val="2"/>
      </rPr>
      <t>higher</t>
    </r>
    <r>
      <rPr>
        <b/>
        <sz val="14"/>
        <color rgb="FFFF0000"/>
        <rFont val="Arial"/>
        <family val="2"/>
      </rPr>
      <t xml:space="preserve"> than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</si>
  <si>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  4 points </t>
    </r>
    <r>
      <rPr>
        <b/>
        <u/>
        <sz val="14"/>
        <color rgb="FFFF0000"/>
        <rFont val="Arial"/>
        <family val="2"/>
      </rPr>
      <t>lower</t>
    </r>
    <r>
      <rPr>
        <b/>
        <sz val="14"/>
        <color rgb="FFFF0000"/>
        <rFont val="Arial"/>
        <family val="2"/>
      </rPr>
      <t xml:space="preserve"> than </t>
    </r>
    <r>
      <rPr>
        <b/>
        <sz val="14"/>
        <color theme="1"/>
        <rFont val="Arial"/>
        <family val="2"/>
      </rPr>
      <t>yesterday ()</t>
    </r>
  </si>
  <si>
    <r>
      <t>Time in Target Range =</t>
    </r>
    <r>
      <rPr>
        <b/>
        <sz val="14"/>
        <color rgb="FFFF0000"/>
        <rFont val="Arial"/>
        <family val="2"/>
      </rPr>
      <t xml:space="preserve"> 94% (except 3%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</si>
  <si>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r>
      <t>Total Steps =</t>
    </r>
    <r>
      <rPr>
        <b/>
        <sz val="14"/>
        <color rgb="FFFF0000"/>
        <rFont val="Arial"/>
        <family val="2"/>
      </rPr>
      <t xml:space="preserve"> 14,300</t>
    </r>
  </si>
  <si>
    <t>Ran 3.15 mi. in 40:10 (12:34 pace)</t>
  </si>
  <si>
    <t>Playing music at Houston Folklore &amp; Music pickin' party</t>
  </si>
  <si>
    <r>
      <t>Elliptical</t>
    </r>
    <r>
      <rPr>
        <b/>
        <sz val="12"/>
        <color rgb="FFFF0000"/>
        <rFont val="Arial"/>
        <family val="2"/>
      </rPr>
      <t xml:space="preserve">  28 min.(0.5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20 min. (0.3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40 min. (0.7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88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( 1.5 </t>
    </r>
    <r>
      <rPr>
        <b/>
        <sz val="12"/>
        <color theme="1"/>
        <rFont val="Arial"/>
        <family val="2"/>
      </rPr>
      <t>hrs)</t>
    </r>
  </si>
  <si>
    <r>
      <rPr>
        <b/>
        <sz val="14"/>
        <color rgb="FFFF0000"/>
        <rFont val="Arial"/>
        <family val="2"/>
      </rPr>
      <t xml:space="preserve">  5 points </t>
    </r>
    <r>
      <rPr>
        <b/>
        <u/>
        <sz val="14"/>
        <color rgb="FFFF0000"/>
        <rFont val="Arial"/>
        <family val="2"/>
      </rPr>
      <t>lower</t>
    </r>
    <r>
      <rPr>
        <b/>
        <sz val="14"/>
        <color rgb="FFFF0000"/>
        <rFont val="Arial"/>
        <family val="2"/>
      </rPr>
      <t xml:space="preserve"> than </t>
    </r>
    <r>
      <rPr>
        <b/>
        <sz val="14"/>
        <color theme="1"/>
        <rFont val="Arial"/>
        <family val="2"/>
      </rPr>
      <t>yesterday</t>
    </r>
  </si>
  <si>
    <t>Lunch:  protein shake w 3 scoops chocolate ice cream</t>
  </si>
  <si>
    <t>BG peak 8 pts above BL, at 150 min. after starting lunch</t>
  </si>
  <si>
    <r>
      <t xml:space="preserve">Supper:  1/4 red snapper, 2 oz broccoli, </t>
    </r>
    <r>
      <rPr>
        <b/>
        <sz val="11"/>
        <color rgb="FFFF0000"/>
        <rFont val="Calibri"/>
        <family val="2"/>
        <scheme val="minor"/>
      </rPr>
      <t>1/4 multigrain roll, 1 pc apple pie</t>
    </r>
    <r>
      <rPr>
        <sz val="11"/>
        <color theme="1"/>
        <rFont val="Calibri"/>
        <family val="2"/>
        <scheme val="minor"/>
      </rPr>
      <t>, Coke Zero</t>
    </r>
  </si>
  <si>
    <r>
      <t>Total Steps =</t>
    </r>
    <r>
      <rPr>
        <b/>
        <sz val="14"/>
        <color rgb="FFFF0000"/>
        <rFont val="Arial"/>
        <family val="2"/>
      </rPr>
      <t xml:space="preserve"> 3,700</t>
    </r>
  </si>
  <si>
    <r>
      <rPr>
        <b/>
        <sz val="14"/>
        <color rgb="FFFF0000"/>
        <rFont val="Arial"/>
        <family val="2"/>
      </rPr>
      <t xml:space="preserve">  22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yesterday!</t>
    </r>
  </si>
  <si>
    <r>
      <t>Elliptical</t>
    </r>
    <r>
      <rPr>
        <b/>
        <sz val="12"/>
        <color rgb="FFFF0000"/>
        <rFont val="Arial"/>
        <family val="2"/>
      </rPr>
      <t xml:space="preserve">  25 min.(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53 min. ()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78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</t>
    </r>
    <r>
      <rPr>
        <b/>
        <sz val="12"/>
        <color theme="1"/>
        <rFont val="Arial"/>
        <family val="2"/>
      </rPr>
      <t>hrs)</t>
    </r>
  </si>
  <si>
    <r>
      <t xml:space="preserve">Lunch: Saltgrass Steakhouse --1/2 red snapper &amp; 1 shrimp w </t>
    </r>
    <r>
      <rPr>
        <b/>
        <sz val="11"/>
        <color rgb="FFFF0000"/>
        <rFont val="Calibri"/>
        <family val="2"/>
        <scheme val="minor"/>
      </rPr>
      <t xml:space="preserve">sauce, WW bread, </t>
    </r>
    <r>
      <rPr>
        <sz val="11"/>
        <color theme="1"/>
        <rFont val="Calibri"/>
        <family val="2"/>
        <scheme val="minor"/>
      </rPr>
      <t>1/2 salad, 2 oz broccoli, Coke Zero</t>
    </r>
  </si>
  <si>
    <r>
      <t>Time in Target Range =</t>
    </r>
    <r>
      <rPr>
        <b/>
        <sz val="14"/>
        <color rgb="FFFF0000"/>
        <rFont val="Arial"/>
        <family val="2"/>
      </rPr>
      <t xml:space="preserve"> 99% (except 3%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</si>
  <si>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r>
      <t>Elliptical</t>
    </r>
    <r>
      <rPr>
        <b/>
        <sz val="12"/>
        <color rgb="FFFF0000"/>
        <rFont val="Arial"/>
        <family val="2"/>
      </rPr>
      <t xml:space="preserve">   min.(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10 min. (0.2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10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( 0.2 </t>
    </r>
    <r>
      <rPr>
        <b/>
        <sz val="12"/>
        <color theme="1"/>
        <rFont val="Arial"/>
        <family val="2"/>
      </rPr>
      <t>hrs)</t>
    </r>
  </si>
  <si>
    <t>BG peak 54 pts above BL, at 65 min. after starting supper</t>
  </si>
  <si>
    <r>
      <rPr>
        <b/>
        <sz val="14"/>
        <color rgb="FFFF0000"/>
        <rFont val="Arial"/>
        <family val="2"/>
      </rPr>
      <t xml:space="preserve">  17.5 points </t>
    </r>
    <r>
      <rPr>
        <b/>
        <u/>
        <sz val="14"/>
        <color rgb="FFFF0000"/>
        <rFont val="Arial"/>
        <family val="2"/>
      </rPr>
      <t>lower</t>
    </r>
    <r>
      <rPr>
        <b/>
        <sz val="14"/>
        <color rgb="FFFF0000"/>
        <rFont val="Arial"/>
        <family val="2"/>
      </rPr>
      <t xml:space="preserve"> than </t>
    </r>
    <r>
      <rPr>
        <b/>
        <sz val="14"/>
        <color theme="1"/>
        <rFont val="Arial"/>
        <family val="2"/>
      </rPr>
      <t>yesterday!</t>
    </r>
  </si>
  <si>
    <r>
      <rPr>
        <b/>
        <sz val="14"/>
        <color rgb="FFFF0000"/>
        <rFont val="Arial"/>
        <family val="2"/>
      </rPr>
      <t xml:space="preserve">  13 points </t>
    </r>
    <r>
      <rPr>
        <b/>
        <u/>
        <sz val="14"/>
        <color rgb="FFFF0000"/>
        <rFont val="Arial"/>
        <family val="2"/>
      </rPr>
      <t>lower</t>
    </r>
    <r>
      <rPr>
        <b/>
        <sz val="14"/>
        <color rgb="FFFF0000"/>
        <rFont val="Arial"/>
        <family val="2"/>
      </rPr>
      <t xml:space="preserve"> than </t>
    </r>
    <r>
      <rPr>
        <b/>
        <sz val="14"/>
        <color theme="1"/>
        <rFont val="Arial"/>
        <family val="2"/>
      </rPr>
      <t>yesterday!</t>
    </r>
  </si>
  <si>
    <t>While on metformin 500 mg ER bi.d.                                        Starting Oct 24, 2025</t>
  </si>
  <si>
    <t>11/18/256</t>
  </si>
  <si>
    <t>Gym machines 1220 to 1245 - 25 minutes</t>
  </si>
  <si>
    <t>Appetizer</t>
  </si>
  <si>
    <t>Appetizer:  12 almonds, Coke Zero</t>
  </si>
  <si>
    <t>Got Up at 11:50</t>
  </si>
  <si>
    <t>elliptical 822 to 852 - 28 minutes</t>
  </si>
  <si>
    <t>elliptical 711 to 807 - 40 minutes</t>
  </si>
  <si>
    <t>Supper:  1/4 multigrain roll, 2 tbsp peanut butter, 3 Oreos, 1 sl HEB apple gormet pie, 2 scoops vanilla ice cream, 8 oz 2% milk</t>
  </si>
  <si>
    <t>BG peak, 24 pts above BL, at 30 min. after starting lunch (chips &amp; salsa)</t>
  </si>
  <si>
    <r>
      <t>Lunch:  Mexican restaurant La Kiche--s</t>
    </r>
    <r>
      <rPr>
        <b/>
        <sz val="11"/>
        <color rgb="FFFF0000"/>
        <rFont val="Calibri"/>
        <family val="2"/>
        <scheme val="minor"/>
      </rPr>
      <t>everal tortilla chips &amp; some green salsa</t>
    </r>
    <r>
      <rPr>
        <sz val="11"/>
        <color theme="1"/>
        <rFont val="Calibri"/>
        <family val="2"/>
        <scheme val="minor"/>
      </rPr>
      <t>, grilled chicken breast, no sauce or rice or tortilla, lettuce, tomato, Coke Zero</t>
    </r>
  </si>
  <si>
    <t>BG spike right after finishing 3 mile run</t>
  </si>
  <si>
    <r>
      <t>Total Steps =</t>
    </r>
    <r>
      <rPr>
        <b/>
        <sz val="14"/>
        <color rgb="FFFF0000"/>
        <rFont val="Arial"/>
        <family val="2"/>
      </rPr>
      <t xml:space="preserve"> 18,163</t>
    </r>
  </si>
  <si>
    <r>
      <t>Elliptical</t>
    </r>
    <r>
      <rPr>
        <b/>
        <sz val="12"/>
        <color rgb="FFFF0000"/>
        <rFont val="Arial"/>
        <family val="2"/>
      </rPr>
      <t xml:space="preserve">  68 min.(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20 min. (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50 min. (0.9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25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173 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(2.9  </t>
    </r>
    <r>
      <rPr>
        <b/>
        <sz val="12"/>
        <color theme="1"/>
        <rFont val="Arial"/>
        <family val="2"/>
      </rPr>
      <t>hrs)</t>
    </r>
  </si>
  <si>
    <r>
      <rPr>
        <b/>
        <sz val="14"/>
        <color rgb="FFFF0000"/>
        <rFont val="Arial"/>
        <family val="2"/>
      </rPr>
      <t xml:space="preserve">  5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yesterday!</t>
    </r>
  </si>
  <si>
    <t>BG 1st peak, 23 pts above BL, at 27 min. after starting supper</t>
  </si>
  <si>
    <t>BG 2nd peak, 38 pts above BL, at 147 min. after starting supper</t>
  </si>
  <si>
    <t>BG 3rd peak, 30 pts above BL, at 282 min. after starting supper</t>
  </si>
  <si>
    <r>
      <rPr>
        <b/>
        <sz val="14"/>
        <color rgb="FFFF0000"/>
        <rFont val="Arial"/>
        <family val="2"/>
      </rPr>
      <t xml:space="preserve">  3 points </t>
    </r>
    <r>
      <rPr>
        <b/>
        <u/>
        <sz val="14"/>
        <color rgb="FFFF0000"/>
        <rFont val="Arial"/>
        <family val="2"/>
      </rPr>
      <t>higher</t>
    </r>
    <r>
      <rPr>
        <b/>
        <sz val="14"/>
        <color rgb="FFFF0000"/>
        <rFont val="Arial"/>
        <family val="2"/>
      </rPr>
      <t xml:space="preserve"> than </t>
    </r>
    <r>
      <rPr>
        <b/>
        <sz val="14"/>
        <color theme="1"/>
        <rFont val="Arial"/>
        <family val="2"/>
      </rPr>
      <t>yesterday</t>
    </r>
  </si>
  <si>
    <r>
      <t>Time in Target Range =</t>
    </r>
    <r>
      <rPr>
        <b/>
        <sz val="14"/>
        <color rgb="FFFF0000"/>
        <rFont val="Arial"/>
        <family val="2"/>
      </rPr>
      <t xml:space="preserve"> 100% (except 1%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</si>
  <si>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t xml:space="preserve">Lunch: 8 oz cauliflower parmesaan soup, 10 crackers, 8 oz 2% milk, 1 Hershey almond nugget </t>
  </si>
  <si>
    <r>
      <rPr>
        <b/>
        <sz val="14"/>
        <color rgb="FFFF0000"/>
        <rFont val="Arial"/>
        <family val="2"/>
      </rPr>
      <t xml:space="preserve">  7.4 points </t>
    </r>
    <r>
      <rPr>
        <b/>
        <u/>
        <sz val="14"/>
        <color rgb="FFFF0000"/>
        <rFont val="Arial"/>
        <family val="2"/>
      </rPr>
      <t>higher</t>
    </r>
    <r>
      <rPr>
        <b/>
        <sz val="14"/>
        <color rgb="FFFF0000"/>
        <rFont val="Arial"/>
        <family val="2"/>
      </rPr>
      <t xml:space="preserve"> than </t>
    </r>
    <r>
      <rPr>
        <b/>
        <sz val="14"/>
        <color theme="1"/>
        <rFont val="Arial"/>
        <family val="2"/>
      </rPr>
      <t>yesterday</t>
    </r>
  </si>
  <si>
    <r>
      <t>Supper: slice ham, 1 fried egg, 1</t>
    </r>
    <r>
      <rPr>
        <b/>
        <sz val="11"/>
        <color rgb="FFFF0000"/>
        <rFont val="Calibri"/>
        <family val="2"/>
        <scheme val="minor"/>
      </rPr>
      <t xml:space="preserve"> sl WW bread </t>
    </r>
    <r>
      <rPr>
        <sz val="11"/>
        <color theme="1"/>
        <rFont val="Calibri"/>
        <family val="2"/>
        <scheme val="minor"/>
      </rPr>
      <t xml:space="preserve">with margarine, </t>
    </r>
    <r>
      <rPr>
        <b/>
        <sz val="11"/>
        <color rgb="FFFF0000"/>
        <rFont val="Calibri"/>
        <family val="2"/>
        <scheme val="minor"/>
      </rPr>
      <t>8 oz 2% milk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large sl gormet apple pie, 2 scoops ice cream</t>
    </r>
  </si>
  <si>
    <t>BG peak, 21 pts above BL, at 45 min. after starting lunch</t>
  </si>
  <si>
    <t>elliptical 730 to 822 - 45 minutes</t>
  </si>
  <si>
    <t>elliptical 856 to 922 - 26 minutes</t>
  </si>
  <si>
    <t>BG 1st peak, 35 pts above BL, at 60 min. after starting supper</t>
  </si>
  <si>
    <t>BG 2nd peak, 15 pts above BL, at 120 min. after starting lunch</t>
  </si>
  <si>
    <t>BG dropped 31 pts at 20 min. after starting elliptical</t>
  </si>
  <si>
    <t>BG dropped 35 pts at 35 min. after starting elliptical</t>
  </si>
  <si>
    <t>BG rose 9 pts while still on ellipticl</t>
  </si>
  <si>
    <t>BG rose another 12 pts at 13 min. after stopping elliptical</t>
  </si>
  <si>
    <t>BG 2nd peak, 30 pts above BL, at 150 min. after starting supper, 28 min. after stopping elliptial</t>
  </si>
  <si>
    <t>BG dropped 35 pts at 24 min. after starting elliptical</t>
  </si>
  <si>
    <t>BG rose 19 pts at 28 min. after stopping elliptical</t>
  </si>
  <si>
    <t>BG rose another 8 pts at 43 min. after stopping elliptical</t>
  </si>
  <si>
    <t>BG 3rd peak, 31 pts above BL, 240 min. after starting supper, 58 min. after stopping elliptical</t>
  </si>
  <si>
    <t>elliptical 1040 to 1107 - 27 minutes</t>
  </si>
  <si>
    <t>BG dropped 13 pts at 10 min. after starting elliptical</t>
  </si>
  <si>
    <t>BG dropped 36 pts at 25 min. after starting elliptical</t>
  </si>
  <si>
    <r>
      <rPr>
        <b/>
        <sz val="14"/>
        <color rgb="FFFF0000"/>
        <rFont val="Arial"/>
        <family val="2"/>
      </rPr>
      <t xml:space="preserve">  9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yesterday!</t>
    </r>
  </si>
  <si>
    <r>
      <t>Time in Target Range =</t>
    </r>
    <r>
      <rPr>
        <b/>
        <sz val="14"/>
        <color rgb="FFFF0000"/>
        <rFont val="Arial"/>
        <family val="2"/>
      </rPr>
      <t xml:space="preserve"> 100% (except 0%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</si>
  <si>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r>
      <t>Total Steps =</t>
    </r>
    <r>
      <rPr>
        <b/>
        <sz val="14"/>
        <color rgb="FFFF0000"/>
        <rFont val="Arial"/>
        <family val="2"/>
      </rPr>
      <t xml:space="preserve"> 8,521</t>
    </r>
  </si>
  <si>
    <r>
      <t>Elliptical</t>
    </r>
    <r>
      <rPr>
        <b/>
        <sz val="12"/>
        <color rgb="FFFF0000"/>
        <rFont val="Arial"/>
        <family val="2"/>
      </rPr>
      <t xml:space="preserve">  98 min.(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(0.9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98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(1.6  </t>
    </r>
    <r>
      <rPr>
        <b/>
        <sz val="12"/>
        <color theme="1"/>
        <rFont val="Arial"/>
        <family val="2"/>
      </rPr>
      <t>hrs)</t>
    </r>
  </si>
  <si>
    <r>
      <rPr>
        <b/>
        <sz val="14"/>
        <color rgb="FFFF0000"/>
        <rFont val="Arial"/>
        <family val="2"/>
      </rPr>
      <t xml:space="preserve">  2 points </t>
    </r>
    <r>
      <rPr>
        <b/>
        <u/>
        <sz val="14"/>
        <color rgb="FFFF0000"/>
        <rFont val="Arial"/>
        <family val="2"/>
      </rPr>
      <t>higher</t>
    </r>
    <r>
      <rPr>
        <b/>
        <sz val="14"/>
        <color rgb="FFFF0000"/>
        <rFont val="Arial"/>
        <family val="2"/>
      </rPr>
      <t xml:space="preserve"> than </t>
    </r>
    <r>
      <rPr>
        <b/>
        <sz val="14"/>
        <color theme="1"/>
        <rFont val="Arial"/>
        <family val="2"/>
      </rPr>
      <t>yesterday</t>
    </r>
  </si>
  <si>
    <r>
      <t xml:space="preserve">Lunch:  8 oz cauliflower-parmesaan soup, </t>
    </r>
    <r>
      <rPr>
        <b/>
        <sz val="11"/>
        <color rgb="FFFF0000"/>
        <rFont val="Calibri"/>
        <family val="2"/>
        <scheme val="minor"/>
      </rPr>
      <t>10 crackers, 8 oz 2% milk, 1 sl banana bread with nuts</t>
    </r>
  </si>
  <si>
    <t>BG 1st peak, 35 pts above BL, at 35 min. after starting lunch</t>
  </si>
  <si>
    <r>
      <t>Snack:  10 crackers,</t>
    </r>
    <r>
      <rPr>
        <b/>
        <sz val="11"/>
        <color rgb="FFFF0000"/>
        <rFont val="Calibri"/>
        <family val="2"/>
        <scheme val="minor"/>
      </rPr>
      <t xml:space="preserve"> 3 tbsp peanut butter,</t>
    </r>
    <r>
      <rPr>
        <sz val="11"/>
        <color theme="1"/>
        <rFont val="Calibri"/>
        <family val="2"/>
        <scheme val="minor"/>
      </rPr>
      <t xml:space="preserve"> Coke Zero</t>
    </r>
  </si>
  <si>
    <r>
      <t xml:space="preserve">Supper:  </t>
    </r>
    <r>
      <rPr>
        <b/>
        <sz val="11"/>
        <color rgb="FFFF0000"/>
        <rFont val="Calibri"/>
        <family val="2"/>
        <scheme val="minor"/>
      </rPr>
      <t>Wendy's--medium chocolate frosty</t>
    </r>
  </si>
  <si>
    <t>walk 15 minutes in shopping mall parking lot &amp; sporting goods store</t>
  </si>
  <si>
    <t>BG 2nd peak, 34 pts above BL, at 200 min. after starting lunch</t>
  </si>
  <si>
    <t>BG 1st peak, 32 pts above BL, at 55 min. after starting snack</t>
  </si>
  <si>
    <r>
      <rPr>
        <b/>
        <sz val="14"/>
        <color rgb="FFFF0000"/>
        <rFont val="Arial"/>
        <family val="2"/>
      </rPr>
      <t xml:space="preserve">  3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yesterday!</t>
    </r>
  </si>
  <si>
    <r>
      <t>Elliptical</t>
    </r>
    <r>
      <rPr>
        <b/>
        <sz val="12"/>
        <color rgb="FFFF0000"/>
        <rFont val="Arial"/>
        <family val="2"/>
      </rPr>
      <t xml:space="preserve"> 20  min.(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10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30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( 0.5 </t>
    </r>
    <r>
      <rPr>
        <b/>
        <sz val="12"/>
        <color theme="1"/>
        <rFont val="Arial"/>
        <family val="2"/>
      </rPr>
      <t>hrs)</t>
    </r>
  </si>
  <si>
    <t>elliptical 1115 to 1152 - 37 minutes</t>
  </si>
  <si>
    <t>BG dropped 27 pts at 35 min. after starting elliptical</t>
  </si>
  <si>
    <t>BG dropped 27 pts at 20 min. after starting elliptical</t>
  </si>
  <si>
    <r>
      <t>Breakfast: Neighbor's--</t>
    </r>
    <r>
      <rPr>
        <b/>
        <sz val="11"/>
        <color rgb="FFFF0000"/>
        <rFont val="Calibri"/>
        <family val="2"/>
        <scheme val="minor"/>
      </rPr>
      <t xml:space="preserve">2 sl garlic toast, 1/2 bagel </t>
    </r>
    <r>
      <rPr>
        <sz val="11"/>
        <color theme="1"/>
        <rFont val="Calibri"/>
        <family val="2"/>
        <scheme val="minor"/>
      </rPr>
      <t xml:space="preserve">w cream cheese &amp; lox, </t>
    </r>
    <r>
      <rPr>
        <b/>
        <sz val="11"/>
        <color rgb="FFFF0000"/>
        <rFont val="Calibri"/>
        <family val="2"/>
        <scheme val="minor"/>
      </rPr>
      <t>bowl pumpkin soup, 2 strawberries large</t>
    </r>
  </si>
  <si>
    <t>BG 1st peak, 38 pts above BL, at 30 min. after starting breakfast</t>
  </si>
  <si>
    <t>BG 2nd peak, 37 pts above BL, at 140 min. after starting breakfast</t>
  </si>
  <si>
    <t>BG 3rd peak, 36 pts above BL, at 245 min. after starting breakfast</t>
  </si>
  <si>
    <r>
      <t>Supper: Indian restaurant--butter chicken, saag paneer,</t>
    </r>
    <r>
      <rPr>
        <b/>
        <sz val="11"/>
        <color rgb="FFFF0000"/>
        <rFont val="Calibri"/>
        <family val="2"/>
        <scheme val="minor"/>
      </rPr>
      <t xml:space="preserve"> 1 pc naan, 4 oz rice, Magnum chocolate ice cream ba</t>
    </r>
    <r>
      <rPr>
        <sz val="11"/>
        <color theme="1"/>
        <rFont val="Calibri"/>
        <family val="2"/>
        <scheme val="minor"/>
      </rPr>
      <t>r, Coke Zero</t>
    </r>
  </si>
  <si>
    <r>
      <t>Time in Target Range =</t>
    </r>
    <r>
      <rPr>
        <b/>
        <sz val="14"/>
        <color rgb="FFFF0000"/>
        <rFont val="Arial"/>
        <family val="2"/>
      </rPr>
      <t xml:space="preserve"> 96% (except 0%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</si>
  <si>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r>
      <rPr>
        <b/>
        <sz val="14"/>
        <color rgb="FFFF0000"/>
        <rFont val="Arial"/>
        <family val="2"/>
      </rPr>
      <t xml:space="preserve">  7 points </t>
    </r>
    <r>
      <rPr>
        <b/>
        <u/>
        <sz val="14"/>
        <color rgb="FFFF0000"/>
        <rFont val="Arial"/>
        <family val="2"/>
      </rPr>
      <t>higher</t>
    </r>
    <r>
      <rPr>
        <b/>
        <sz val="14"/>
        <color rgb="FFFF0000"/>
        <rFont val="Arial"/>
        <family val="2"/>
      </rPr>
      <t xml:space="preserve"> than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</si>
  <si>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  6.5 points </t>
    </r>
    <r>
      <rPr>
        <b/>
        <u/>
        <sz val="14"/>
        <color rgb="FFFF0000"/>
        <rFont val="Arial"/>
        <family val="2"/>
      </rPr>
      <t>higher</t>
    </r>
    <r>
      <rPr>
        <b/>
        <sz val="14"/>
        <color rgb="FFFF0000"/>
        <rFont val="Arial"/>
        <family val="2"/>
      </rPr>
      <t xml:space="preserve"> than </t>
    </r>
    <r>
      <rPr>
        <b/>
        <sz val="14"/>
        <color theme="1"/>
        <rFont val="Arial"/>
        <family val="2"/>
      </rPr>
      <t>yesterday</t>
    </r>
  </si>
  <si>
    <r>
      <t>Total Steps =</t>
    </r>
    <r>
      <rPr>
        <b/>
        <sz val="14"/>
        <color rgb="FFFF0000"/>
        <rFont val="Arial"/>
        <family val="2"/>
      </rPr>
      <t xml:space="preserve"> 10,096</t>
    </r>
  </si>
  <si>
    <t>BG 1st peak, 46 pts above BL, at 90 min. after starting supper</t>
  </si>
  <si>
    <t>elliptical 902 to 937 - 32 minutes</t>
  </si>
  <si>
    <t>BG 2nd peak, 29 pts above BL, at 165 min. after starting supper</t>
  </si>
  <si>
    <t>breakfast with Viet Namese neighbors</t>
  </si>
  <si>
    <t>elliptical 756 to 822 - 26 minutes</t>
  </si>
  <si>
    <t>BG dropped 11 pts at 11 min. after starting elliptical</t>
  </si>
  <si>
    <t>BG dropped 54 pts at 26 min. after starting elliptical</t>
  </si>
  <si>
    <t xml:space="preserve">BG dropped 23 pts at 18 min. after starting elliptical </t>
  </si>
  <si>
    <t>BG dropped 34 pts at 33 min. after starting elliptical</t>
  </si>
  <si>
    <t>Visiting Milos</t>
  </si>
  <si>
    <t>Picking up takeout supper</t>
  </si>
  <si>
    <r>
      <rPr>
        <b/>
        <sz val="14"/>
        <color rgb="FFFF0000"/>
        <rFont val="Arial"/>
        <family val="2"/>
      </rPr>
      <t xml:space="preserve">  2 points </t>
    </r>
    <r>
      <rPr>
        <b/>
        <u/>
        <sz val="14"/>
        <color rgb="FFFF0000"/>
        <rFont val="Arial"/>
        <family val="2"/>
      </rPr>
      <t>lower</t>
    </r>
    <r>
      <rPr>
        <b/>
        <sz val="14"/>
        <color rgb="FFFF0000"/>
        <rFont val="Arial"/>
        <family val="2"/>
      </rPr>
      <t xml:space="preserve"> than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</si>
  <si>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  2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yesterday!</t>
    </r>
  </si>
  <si>
    <r>
      <t>Total Steps =</t>
    </r>
    <r>
      <rPr>
        <b/>
        <sz val="14"/>
        <color rgb="FFFF0000"/>
        <rFont val="Arial"/>
        <family val="2"/>
      </rPr>
      <t xml:space="preserve"> 5,894</t>
    </r>
  </si>
  <si>
    <r>
      <t>Elliptical</t>
    </r>
    <r>
      <rPr>
        <b/>
        <sz val="12"/>
        <color rgb="FFFF0000"/>
        <rFont val="Arial"/>
        <family val="2"/>
      </rPr>
      <t xml:space="preserve">  58 min.(1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58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(1 </t>
    </r>
    <r>
      <rPr>
        <b/>
        <sz val="12"/>
        <color theme="1"/>
        <rFont val="Arial"/>
        <family val="2"/>
      </rPr>
      <t>hrs)</t>
    </r>
  </si>
  <si>
    <r>
      <rPr>
        <b/>
        <sz val="14"/>
        <color rgb="FFFF0000"/>
        <rFont val="Arial"/>
        <family val="2"/>
      </rPr>
      <t xml:space="preserve">  1 point </t>
    </r>
    <r>
      <rPr>
        <b/>
        <u/>
        <sz val="14"/>
        <color rgb="FFFF0000"/>
        <rFont val="Arial"/>
        <family val="2"/>
      </rPr>
      <t>lower than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</si>
  <si>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t xml:space="preserve">Lunch:  </t>
    </r>
    <r>
      <rPr>
        <b/>
        <sz val="11"/>
        <color rgb="FFFF0000"/>
        <rFont val="Calibri"/>
        <family val="2"/>
        <scheme val="minor"/>
      </rPr>
      <t>thick sl wheat bread</t>
    </r>
    <r>
      <rPr>
        <sz val="11"/>
        <color theme="1"/>
        <rFont val="Calibri"/>
        <family val="2"/>
        <scheme val="minor"/>
      </rPr>
      <t xml:space="preserve"> w butter, 3 tbsp peanut butter, </t>
    </r>
    <r>
      <rPr>
        <b/>
        <sz val="11"/>
        <color theme="1"/>
        <rFont val="Calibri"/>
        <family val="2"/>
        <scheme val="minor"/>
      </rPr>
      <t>3 Oreos, 8 oz 2% milk</t>
    </r>
  </si>
  <si>
    <t>BG 1st peak, 23 pts above BL, at 60 min. after starting lunch</t>
  </si>
  <si>
    <t>elliptical 1154 to 1122 - 28 minutes</t>
  </si>
  <si>
    <t>elliptical 903 to 922 - 19 minutes</t>
  </si>
  <si>
    <t>elliptical 810 to 837 - 25 minutes</t>
  </si>
  <si>
    <t>elliptical 703 to 737 - 30 minutes</t>
  </si>
  <si>
    <r>
      <t>Total Steps =</t>
    </r>
    <r>
      <rPr>
        <b/>
        <sz val="14"/>
        <color rgb="FFFF0000"/>
        <rFont val="Arial"/>
        <family val="2"/>
      </rPr>
      <t xml:space="preserve"> 24,572!</t>
    </r>
  </si>
  <si>
    <t>ran 3.21 mi in 41:35 (12:55 pace)</t>
  </si>
  <si>
    <t>elliptical 130 to 207 - 33 minutes</t>
  </si>
  <si>
    <r>
      <t xml:space="preserve">Supper:  1/4 butter chicken &amp; saag paneer, </t>
    </r>
    <r>
      <rPr>
        <b/>
        <sz val="11"/>
        <color rgb="FFFF0000"/>
        <rFont val="Calibri"/>
        <family val="2"/>
        <scheme val="minor"/>
      </rPr>
      <t xml:space="preserve">1 sl naan, 3 oz rice, 2 cinnamon rolls, </t>
    </r>
    <r>
      <rPr>
        <sz val="11"/>
        <color theme="1"/>
        <rFont val="Calibri"/>
        <family val="2"/>
        <scheme val="minor"/>
      </rPr>
      <t>Coke Zero</t>
    </r>
  </si>
  <si>
    <t>BG 3rd oeak, 29 pts above BL, at 315 min. after starting lunch</t>
  </si>
  <si>
    <t>BG 1st peak, 24 pts above BL, at 75 min. after starting supper</t>
  </si>
  <si>
    <t>BG 2nd peak, 28 pts above BL, at 135 min. after starting supper</t>
  </si>
  <si>
    <t>BG 3rd peak, 32 pts above BL, at 210 min. after starting supper</t>
  </si>
  <si>
    <t>BG 4th peak, 26 pts above BL, at 255 min. after starting supper</t>
  </si>
  <si>
    <r>
      <t>Elliptical</t>
    </r>
    <r>
      <rPr>
        <b/>
        <sz val="12"/>
        <color rgb="FFFF0000"/>
        <rFont val="Arial"/>
        <family val="2"/>
      </rPr>
      <t xml:space="preserve">  135 min.(2.25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10 min. (0.15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40 min. ( 0.7hr)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185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(3 </t>
    </r>
    <r>
      <rPr>
        <b/>
        <sz val="12"/>
        <color theme="1"/>
        <rFont val="Arial"/>
        <family val="2"/>
      </rPr>
      <t>hrs)</t>
    </r>
  </si>
  <si>
    <t>elliptical 357 to 522 - 25 minutes</t>
  </si>
  <si>
    <t>elliptical 140 to 314 - 90 minutes</t>
  </si>
  <si>
    <r>
      <t xml:space="preserve">Lunch: </t>
    </r>
    <r>
      <rPr>
        <b/>
        <sz val="11"/>
        <color rgb="FFFF0000"/>
        <rFont val="Calibri"/>
        <family val="2"/>
        <scheme val="minor"/>
      </rPr>
      <t>1 sl white bread, 1 sl banana bread, 1 sl raisin bread, 3/4 cinnamon roll, 1 sl cranberry scone ,</t>
    </r>
    <r>
      <rPr>
        <sz val="11"/>
        <color theme="1"/>
        <rFont val="Calibri"/>
        <family val="2"/>
        <scheme val="minor"/>
      </rPr>
      <t xml:space="preserve"> 4 small cheese slices, pesto in olive oil, </t>
    </r>
    <r>
      <rPr>
        <b/>
        <sz val="11"/>
        <color rgb="FFFF0000"/>
        <rFont val="Calibri"/>
        <family val="2"/>
        <scheme val="minor"/>
      </rPr>
      <t>8 oz lemonade</t>
    </r>
  </si>
  <si>
    <t>BG 1st peak, 9 pts above BL at 75 min. after starting lunch</t>
  </si>
  <si>
    <t>Breakfast: 1 sl homemade wheat bread w margarine, 3 oz nuts, Coke Zero</t>
  </si>
  <si>
    <t>BG 2nd peak, 21 pts above BL, at 210 min. after starting lunch</t>
  </si>
  <si>
    <t>BG peak, 36 pts above BL, at 25 min. after starting breakfast</t>
  </si>
  <si>
    <t>BG 2nd peak, 24 pts above BL, at 105 min. after starting breakfast</t>
  </si>
  <si>
    <t>elliptical 838 to 924 - 45 minutes</t>
  </si>
  <si>
    <t>elliptical 703 to 722 - 18 minutes</t>
  </si>
  <si>
    <r>
      <t xml:space="preserve">Supper:  </t>
    </r>
    <r>
      <rPr>
        <b/>
        <sz val="11"/>
        <color rgb="FFFF0000"/>
        <rFont val="Calibri"/>
        <family val="2"/>
        <scheme val="minor"/>
      </rPr>
      <t>1 sl homemade wheat bread</t>
    </r>
    <r>
      <rPr>
        <sz val="11"/>
        <color theme="1"/>
        <rFont val="Calibri"/>
        <family val="2"/>
        <scheme val="minor"/>
      </rPr>
      <t xml:space="preserve">, tuna salad, lettuce, onion, 1.5 deviled eggs, 1 </t>
    </r>
    <r>
      <rPr>
        <b/>
        <sz val="11"/>
        <color rgb="FFFF0000"/>
        <rFont val="Calibri"/>
        <family val="2"/>
        <scheme val="minor"/>
      </rPr>
      <t>cinnamon roll,</t>
    </r>
    <r>
      <rPr>
        <sz val="11"/>
        <color theme="1"/>
        <rFont val="Calibri"/>
        <family val="2"/>
        <scheme val="minor"/>
      </rPr>
      <t xml:space="preserve"> Coke Zero</t>
    </r>
  </si>
  <si>
    <t>elliptical 515 to 537 - 21 minutes</t>
  </si>
  <si>
    <r>
      <rPr>
        <b/>
        <sz val="14"/>
        <color rgb="FFFF0000"/>
        <rFont val="Arial"/>
        <family val="2"/>
      </rPr>
      <t xml:space="preserve">  7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yesterday!</t>
    </r>
  </si>
  <si>
    <r>
      <rPr>
        <b/>
        <sz val="14"/>
        <color rgb="FFFF0000"/>
        <rFont val="Arial"/>
        <family val="2"/>
      </rPr>
      <t xml:space="preserve">  3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</si>
  <si>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t>Total Steps =</t>
    </r>
    <r>
      <rPr>
        <b/>
        <sz val="14"/>
        <color rgb="FFFF0000"/>
        <rFont val="Arial"/>
        <family val="2"/>
      </rPr>
      <t xml:space="preserve"> 17,609</t>
    </r>
  </si>
  <si>
    <t>elliptical 1028 to 1059 - 31 minutes</t>
  </si>
  <si>
    <t>BG dropped 16 pts at 7 min. after starting elliptical</t>
  </si>
  <si>
    <r>
      <rPr>
        <b/>
        <sz val="14"/>
        <color rgb="FFFF0000"/>
        <rFont val="Arial"/>
        <family val="2"/>
      </rPr>
      <t xml:space="preserve">  4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 (</t>
    </r>
    <r>
      <rPr>
        <b/>
        <sz val="14"/>
        <color rgb="FFFF0000"/>
        <rFont val="Arial"/>
        <family val="2"/>
      </rPr>
      <t>hi carb day</t>
    </r>
    <r>
      <rPr>
        <b/>
        <sz val="14"/>
        <color theme="1"/>
        <rFont val="Arial"/>
        <family val="2"/>
      </rPr>
      <t>)</t>
    </r>
  </si>
  <si>
    <r>
      <t>Time in Target Range =</t>
    </r>
    <r>
      <rPr>
        <b/>
        <sz val="14"/>
        <color rgb="FFFF0000"/>
        <rFont val="Arial"/>
        <family val="2"/>
      </rPr>
      <t xml:space="preserve"> 99% (except 0%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</si>
  <si>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r>
      <t>Elliptical</t>
    </r>
    <r>
      <rPr>
        <b/>
        <sz val="12"/>
        <color rgb="FFFF0000"/>
        <rFont val="Arial"/>
        <family val="2"/>
      </rPr>
      <t xml:space="preserve">  230 min. (3.8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min. (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230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(3.8 </t>
    </r>
    <r>
      <rPr>
        <b/>
        <sz val="12"/>
        <color theme="1"/>
        <rFont val="Arial"/>
        <family val="2"/>
      </rPr>
      <t>hrs)</t>
    </r>
  </si>
  <si>
    <r>
      <t>Time in Target Range =</t>
    </r>
    <r>
      <rPr>
        <b/>
        <sz val="14"/>
        <color rgb="FFFF0000"/>
        <rFont val="Arial"/>
        <family val="2"/>
      </rPr>
      <t xml:space="preserve"> 98% (except 0%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</si>
  <si>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r>
      <t>Total Steps =</t>
    </r>
    <r>
      <rPr>
        <b/>
        <sz val="14"/>
        <color rgb="FFFF0000"/>
        <rFont val="Arial"/>
        <family val="2"/>
      </rPr>
      <t xml:space="preserve"> 16,685</t>
    </r>
  </si>
  <si>
    <t>elliptical 1050 to 1122 - 31 minutes</t>
  </si>
  <si>
    <r>
      <t xml:space="preserve">Supper: 1/8 butter chicken, </t>
    </r>
    <r>
      <rPr>
        <b/>
        <sz val="11"/>
        <color rgb="FFFF0000"/>
        <rFont val="Calibri"/>
        <family val="2"/>
        <scheme val="minor"/>
      </rPr>
      <t>2 oz rice,</t>
    </r>
    <r>
      <rPr>
        <sz val="11"/>
        <color theme="1"/>
        <rFont val="Calibri"/>
        <family val="2"/>
        <scheme val="minor"/>
      </rPr>
      <t xml:space="preserve"> 3 oz saag paneer, </t>
    </r>
    <r>
      <rPr>
        <b/>
        <sz val="11"/>
        <color rgb="FFFF0000"/>
        <rFont val="Calibri"/>
        <family val="2"/>
        <scheme val="minor"/>
      </rPr>
      <t>1 thick sl wheat bread</t>
    </r>
    <r>
      <rPr>
        <sz val="11"/>
        <color theme="1"/>
        <rFont val="Calibri"/>
        <family val="2"/>
        <scheme val="minor"/>
      </rPr>
      <t xml:space="preserve">, protein shake w </t>
    </r>
    <r>
      <rPr>
        <b/>
        <sz val="11"/>
        <color rgb="FFFF0000"/>
        <rFont val="Calibri"/>
        <family val="2"/>
        <scheme val="minor"/>
      </rPr>
      <t>3 scoops chocolate ice cream</t>
    </r>
    <r>
      <rPr>
        <sz val="11"/>
        <color theme="1"/>
        <rFont val="Calibri"/>
        <family val="2"/>
        <scheme val="minor"/>
      </rPr>
      <t>, Coke Zero</t>
    </r>
  </si>
  <si>
    <t>walked 1 mile in 23:15 neighborhood</t>
  </si>
  <si>
    <t>walked 2.1 mi. in 54:12 -- 54 minutes</t>
  </si>
  <si>
    <t>walked 1 mile in 23:15 neighborhood - 23 minutes</t>
  </si>
  <si>
    <t>gym machines 1205 to 1235 - 30 minutes</t>
  </si>
  <si>
    <t>Brunch</t>
  </si>
  <si>
    <r>
      <t xml:space="preserve">Brunch:  tuna salad sandwich on </t>
    </r>
    <r>
      <rPr>
        <b/>
        <sz val="11"/>
        <color rgb="FFFF0000"/>
        <rFont val="Calibri"/>
        <family val="2"/>
        <scheme val="minor"/>
      </rPr>
      <t>1 sl wheat bread</t>
    </r>
    <r>
      <rPr>
        <sz val="11"/>
        <color theme="1"/>
        <rFont val="Calibri"/>
        <family val="2"/>
        <scheme val="minor"/>
      </rPr>
      <t xml:space="preserve">, 1/2 avacado, Coke Zero, </t>
    </r>
    <r>
      <rPr>
        <b/>
        <sz val="11"/>
        <color rgb="FFFF0000"/>
        <rFont val="Calibri"/>
        <family val="2"/>
        <scheme val="minor"/>
      </rPr>
      <t>1 cinnamon roll</t>
    </r>
  </si>
  <si>
    <r>
      <rPr>
        <b/>
        <sz val="14"/>
        <color rgb="FFFF0000"/>
        <rFont val="Arial"/>
        <family val="2"/>
      </rPr>
      <t xml:space="preserve">  10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yesterday!</t>
    </r>
  </si>
  <si>
    <t>BG, 1st peak, 13 pts above BL, at 30 min. after starting brunch</t>
  </si>
  <si>
    <t>BG 2nd peak, 21 pts above BL, at 150 min. after starting brunch</t>
  </si>
  <si>
    <t>BG 3rd peak, 23 pts above BL, at 240 min. after starting brunch</t>
  </si>
  <si>
    <t>BG 4th peak, 21 pts above BL, at 300 min. after starting brunch</t>
  </si>
  <si>
    <t>BG 1st peak, 9 pts above BL, at 35 min after starting supper</t>
  </si>
  <si>
    <t>BG 2nd peak, 28 pts above BL, at 215 min. after starting supper</t>
  </si>
  <si>
    <t>BG 3rd peak, 25 pts above BL, at 290 min. after starting supper</t>
  </si>
  <si>
    <t>Barbershop singing</t>
  </si>
  <si>
    <t>Driving</t>
  </si>
  <si>
    <r>
      <rPr>
        <b/>
        <sz val="14"/>
        <color rgb="FFFF0000"/>
        <rFont val="Arial"/>
        <family val="2"/>
      </rPr>
      <t xml:space="preserve">  same as </t>
    </r>
    <r>
      <rPr>
        <b/>
        <sz val="14"/>
        <color theme="1"/>
        <rFont val="Arial"/>
        <family val="2"/>
      </rPr>
      <t>yesterday (</t>
    </r>
    <r>
      <rPr>
        <b/>
        <sz val="14"/>
        <color rgb="FFFF0000"/>
        <rFont val="Arial"/>
        <family val="2"/>
      </rPr>
      <t>hi carb day</t>
    </r>
    <r>
      <rPr>
        <b/>
        <sz val="14"/>
        <color theme="1"/>
        <rFont val="Arial"/>
        <family val="2"/>
      </rPr>
      <t>)</t>
    </r>
  </si>
  <si>
    <r>
      <t>Elliptical</t>
    </r>
    <r>
      <rPr>
        <b/>
        <sz val="12"/>
        <color rgb="FFFF0000"/>
        <rFont val="Arial"/>
        <family val="2"/>
      </rPr>
      <t xml:space="preserve">  31 min. (3.8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77 min. (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30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138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(2.25 </t>
    </r>
    <r>
      <rPr>
        <b/>
        <sz val="12"/>
        <color theme="1"/>
        <rFont val="Arial"/>
        <family val="2"/>
      </rPr>
      <t>hrs)</t>
    </r>
  </si>
  <si>
    <t>elliptical 1038 to 1106 - 26 minutes</t>
  </si>
  <si>
    <t>elliptical 937 to 1009 - 30 minutes</t>
  </si>
  <si>
    <r>
      <t xml:space="preserve">Supper: St. Louis ribs (3), </t>
    </r>
    <r>
      <rPr>
        <b/>
        <sz val="11"/>
        <color rgb="FFFF0000"/>
        <rFont val="Calibri"/>
        <family val="2"/>
        <scheme val="minor"/>
      </rPr>
      <t>1/4 baked potato</t>
    </r>
    <r>
      <rPr>
        <sz val="11"/>
        <color theme="1"/>
        <rFont val="Calibri"/>
        <family val="2"/>
        <scheme val="minor"/>
      </rPr>
      <t>, 3 oz green beans, 2 oz cole slaw,</t>
    </r>
    <r>
      <rPr>
        <b/>
        <sz val="11"/>
        <color rgb="FFFF0000"/>
        <rFont val="Calibri"/>
        <family val="2"/>
        <scheme val="minor"/>
      </rPr>
      <t xml:space="preserve"> 3 large rolls </t>
    </r>
    <r>
      <rPr>
        <sz val="11"/>
        <color theme="1"/>
        <rFont val="Calibri"/>
        <family val="2"/>
        <scheme val="minor"/>
      </rPr>
      <t>w butter, Diet Coke</t>
    </r>
  </si>
  <si>
    <t>Lunch:  5 pc bacon, thick slice homemade wheat bread w margarine, Coke Zero</t>
  </si>
  <si>
    <t>BG 2nd peak, 27 pts above BL, at 195 min. after starting lunch</t>
  </si>
  <si>
    <t>BG 3rd peak, 23 pts above BL, at 255 min. after starting lunch</t>
  </si>
  <si>
    <t>BG 1st peak, 30 pts above BL, at 65 min. after starting supper</t>
  </si>
  <si>
    <t>BG 2nd peak, 50 pts above BL, at 170 min. after starting supper</t>
  </si>
  <si>
    <t>BG 3rd peak, 37 pts above BL, at 283 min. after starting supper</t>
  </si>
  <si>
    <t>BG 4th peak, 31 pts above BL, at 373 min. after starting supper</t>
  </si>
  <si>
    <t>BG dropped 16 pts from BL at 23 min. after starting elliptical</t>
  </si>
  <si>
    <t>BG dropped 36 pts from BL at 21 min. after starting elliptical</t>
  </si>
  <si>
    <t>BG dropped 21 pts from BL at 19min. after starting elliptical</t>
  </si>
  <si>
    <t>BG dropped 40 pts at 12 min. after starting elliptical</t>
  </si>
  <si>
    <t>BG dropped 49 pts at 27 min. after starting elliptical</t>
  </si>
  <si>
    <t>BG dropped 26 pts at 17 min. after starting elliptical</t>
  </si>
  <si>
    <r>
      <rPr>
        <b/>
        <sz val="14"/>
        <color rgb="FFFF0000"/>
        <rFont val="Arial"/>
        <family val="2"/>
      </rPr>
      <t xml:space="preserve">  10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yesterday!</t>
    </r>
  </si>
  <si>
    <r>
      <rPr>
        <b/>
        <sz val="14"/>
        <color rgb="FFFF0000"/>
        <rFont val="Arial"/>
        <family val="2"/>
      </rPr>
      <t xml:space="preserve">  2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 (</t>
    </r>
    <r>
      <rPr>
        <b/>
        <sz val="14"/>
        <color rgb="FFFF0000"/>
        <rFont val="Arial"/>
        <family val="2"/>
      </rPr>
      <t>hi carb day</t>
    </r>
    <r>
      <rPr>
        <b/>
        <sz val="14"/>
        <color theme="1"/>
        <rFont val="Arial"/>
        <family val="2"/>
      </rPr>
      <t>)</t>
    </r>
  </si>
  <si>
    <r>
      <rPr>
        <b/>
        <sz val="14"/>
        <color rgb="FFFF0000"/>
        <rFont val="Arial"/>
        <family val="2"/>
      </rPr>
      <t xml:space="preserve">  3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</si>
  <si>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t>BG 2nd peak, 47 pts above BL, at 215 min. after starting supper</t>
  </si>
  <si>
    <t>BG 1st peak, 8 pts above BL at 15 min. after starting supper</t>
  </si>
  <si>
    <t>BG 3rd peak, 30 pts above BL, at 300 min. after starting supper</t>
  </si>
  <si>
    <t>BG dropped 37 pts from BL at 28 min. after starting elliptical</t>
  </si>
  <si>
    <t>BG dropped 22 pts from BL at 13 min. after starting elliptical</t>
  </si>
  <si>
    <r>
      <t>Total Steps =</t>
    </r>
    <r>
      <rPr>
        <b/>
        <sz val="14"/>
        <color rgb="FFFF0000"/>
        <rFont val="Arial"/>
        <family val="2"/>
      </rPr>
      <t xml:space="preserve"> 8,130</t>
    </r>
  </si>
  <si>
    <r>
      <t>Elliptical</t>
    </r>
    <r>
      <rPr>
        <b/>
        <sz val="12"/>
        <color rgb="FFFF0000"/>
        <rFont val="Arial"/>
        <family val="2"/>
      </rPr>
      <t xml:space="preserve">  56 min. (1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56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(1 </t>
    </r>
    <r>
      <rPr>
        <b/>
        <sz val="12"/>
        <color theme="1"/>
        <rFont val="Arial"/>
        <family val="2"/>
      </rPr>
      <t>hrs)</t>
    </r>
  </si>
  <si>
    <t xml:space="preserve">Up at 10:15 </t>
  </si>
  <si>
    <t>To bed at 3:15</t>
  </si>
  <si>
    <t>elliptical 1042 to 1107 - 25 minutes</t>
  </si>
  <si>
    <r>
      <t xml:space="preserve">Supper:  fried fish flet, 6 fried oysters, </t>
    </r>
    <r>
      <rPr>
        <b/>
        <sz val="11"/>
        <color rgb="FFFF0000"/>
        <rFont val="Calibri"/>
        <family val="2"/>
        <scheme val="minor"/>
      </rPr>
      <t>1/2 ear corn, 1 Spring Creek barbecue roll, 1.5 cinnamon rolls</t>
    </r>
    <r>
      <rPr>
        <sz val="11"/>
        <color theme="1"/>
        <rFont val="Calibri"/>
        <family val="2"/>
        <scheme val="minor"/>
      </rPr>
      <t>, Coke Zero</t>
    </r>
  </si>
  <si>
    <t>BG 1st peak, 25 pts above BL, at 35 min. after starting supper</t>
  </si>
  <si>
    <t>BG 2nd peak, 35 pts above BL, at 200 min. after starting supper</t>
  </si>
  <si>
    <t>Making lemon meringue pie cake from scratch all afternoon</t>
  </si>
  <si>
    <r>
      <t>Lunch: 1/4 butter chicken,</t>
    </r>
    <r>
      <rPr>
        <b/>
        <sz val="11"/>
        <color rgb="FFFF0000"/>
        <rFont val="Calibri"/>
        <family val="2"/>
        <scheme val="minor"/>
      </rPr>
      <t xml:space="preserve"> 2 oz rice</t>
    </r>
    <r>
      <rPr>
        <sz val="11"/>
        <color theme="1"/>
        <rFont val="Calibri"/>
        <family val="2"/>
        <scheme val="minor"/>
      </rPr>
      <t xml:space="preserve">, 3 oz saag paneer, 24 almonds, </t>
    </r>
    <r>
      <rPr>
        <b/>
        <sz val="11"/>
        <color rgb="FFFF0000"/>
        <rFont val="Calibri"/>
        <family val="2"/>
        <scheme val="minor"/>
      </rPr>
      <t>1 thick sl homemade wheat bread</t>
    </r>
    <r>
      <rPr>
        <sz val="11"/>
        <color theme="1"/>
        <rFont val="Calibri"/>
        <family val="2"/>
        <scheme val="minor"/>
      </rPr>
      <t>, Coke Zero</t>
    </r>
  </si>
  <si>
    <t>BG 1st peak, 16 pts above BL, at 30 min. after starting lunch</t>
  </si>
  <si>
    <t>BG 2nd peak, 24 pts above BL, at 165 min. after starting lunch</t>
  </si>
  <si>
    <t>BG 3rd peak, 27 pts above BL, at 255 min. after starting lunch</t>
  </si>
  <si>
    <r>
      <rPr>
        <b/>
        <sz val="14"/>
        <color rgb="FFFF0000"/>
        <rFont val="Arial"/>
        <family val="2"/>
      </rPr>
      <t xml:space="preserve">  4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yesterday!</t>
    </r>
  </si>
  <si>
    <r>
      <rPr>
        <b/>
        <sz val="14"/>
        <color rgb="FFFF0000"/>
        <rFont val="Arial"/>
        <family val="2"/>
      </rPr>
      <t xml:space="preserve">  1 point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</si>
  <si>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t>Watching Rockets vs. Warriors NBA game (Rockets won)</t>
  </si>
  <si>
    <t>BG 3rd peak, 23 pts above BL, at 260 min. after starting supper</t>
  </si>
  <si>
    <t>BG dropped 43 pts at 25 min. after starting elliptical</t>
  </si>
  <si>
    <r>
      <rPr>
        <b/>
        <sz val="14"/>
        <color rgb="FFFF0000"/>
        <rFont val="Arial"/>
        <family val="2"/>
      </rPr>
      <t xml:space="preserve">  1.5 point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</si>
  <si>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t xml:space="preserve">Lunch:  5 oz turkey, </t>
    </r>
    <r>
      <rPr>
        <b/>
        <sz val="11"/>
        <color rgb="FFFF0000"/>
        <rFont val="Calibri"/>
        <family val="2"/>
        <scheme val="minor"/>
      </rPr>
      <t>3 oz mashed potatoes</t>
    </r>
    <r>
      <rPr>
        <sz val="11"/>
        <color theme="1"/>
        <rFont val="Calibri"/>
        <family val="2"/>
        <scheme val="minor"/>
      </rPr>
      <t xml:space="preserve">, roasted brussel sprouts, green beans, </t>
    </r>
    <r>
      <rPr>
        <b/>
        <sz val="11"/>
        <color rgb="FFFF0000"/>
        <rFont val="Calibri"/>
        <family val="2"/>
        <scheme val="minor"/>
      </rPr>
      <t>2 small rolls</t>
    </r>
    <r>
      <rPr>
        <sz val="11"/>
        <color theme="1"/>
        <rFont val="Calibri"/>
        <family val="2"/>
        <scheme val="minor"/>
      </rPr>
      <t>, cranberry margarita</t>
    </r>
  </si>
  <si>
    <r>
      <t xml:space="preserve">Dessert: </t>
    </r>
    <r>
      <rPr>
        <b/>
        <sz val="11"/>
        <color rgb="FFFF0000"/>
        <rFont val="Calibri"/>
        <family val="2"/>
        <scheme val="minor"/>
      </rPr>
      <t>1 pc lemon meringue pie cake, 1 sl pecan pie</t>
    </r>
    <r>
      <rPr>
        <sz val="11"/>
        <color theme="1"/>
        <rFont val="Calibri"/>
        <family val="2"/>
        <scheme val="minor"/>
      </rPr>
      <t>, water</t>
    </r>
  </si>
  <si>
    <r>
      <t>Total Steps =</t>
    </r>
    <r>
      <rPr>
        <b/>
        <sz val="14"/>
        <color rgb="FFFF0000"/>
        <rFont val="Arial"/>
        <family val="2"/>
      </rPr>
      <t xml:space="preserve"> 12,780</t>
    </r>
  </si>
  <si>
    <r>
      <t>Elliptical</t>
    </r>
    <r>
      <rPr>
        <b/>
        <sz val="12"/>
        <color rgb="FFFF0000"/>
        <rFont val="Arial"/>
        <family val="2"/>
      </rPr>
      <t xml:space="preserve">  25 min. 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40 min. (0.7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65 min</t>
    </r>
    <r>
      <rPr>
        <b/>
        <sz val="12"/>
        <color theme="1"/>
        <rFont val="Arial"/>
        <family val="2"/>
      </rPr>
      <t xml:space="preserve"> = (</t>
    </r>
    <r>
      <rPr>
        <b/>
        <sz val="12"/>
        <color rgb="FFFF0000"/>
        <rFont val="Arial"/>
        <family val="2"/>
      </rPr>
      <t xml:space="preserve">1 </t>
    </r>
    <r>
      <rPr>
        <b/>
        <sz val="12"/>
        <color theme="1"/>
        <rFont val="Arial"/>
        <family val="2"/>
      </rPr>
      <t>hrs)</t>
    </r>
  </si>
  <si>
    <t>Late lunch</t>
  </si>
  <si>
    <r>
      <t xml:space="preserve">Brunch: Protein shake w </t>
    </r>
    <r>
      <rPr>
        <b/>
        <sz val="12"/>
        <color rgb="FFFF0000"/>
        <rFont val="Calibri"/>
        <family val="2"/>
        <scheme val="minor"/>
      </rPr>
      <t>3 scoops chocolate ice cream</t>
    </r>
  </si>
  <si>
    <t>BG peak, 18 pts above BL, at 35 min. after starting brunch</t>
  </si>
  <si>
    <t>BG peak, 11 pts above BL, at 30 min. after starting lunch</t>
  </si>
  <si>
    <t>BG 1st peak, 27 pts above BL, at 100 min. after starting dessert</t>
  </si>
  <si>
    <t>BG 2nd peak, 46 pts above BL, at 160 min. after starting dessert</t>
  </si>
  <si>
    <r>
      <t xml:space="preserve">Snack: protein shake w </t>
    </r>
    <r>
      <rPr>
        <b/>
        <sz val="11"/>
        <color rgb="FFFF0000"/>
        <rFont val="Calibri"/>
        <family val="2"/>
        <scheme val="minor"/>
      </rPr>
      <t>3 scoops chocolate ice cream</t>
    </r>
  </si>
  <si>
    <t>elliptical 1123 to 1203 - 38 minutes</t>
  </si>
  <si>
    <t>elliptical 1038 to 1107 - 28 minutes</t>
  </si>
  <si>
    <t>elliptical 934 to 952 - 18 minutes</t>
  </si>
  <si>
    <r>
      <t xml:space="preserve">Supper:  3 oz turkey, </t>
    </r>
    <r>
      <rPr>
        <b/>
        <sz val="11"/>
        <color rgb="FFFF0000"/>
        <rFont val="Calibri"/>
        <family val="2"/>
        <scheme val="minor"/>
      </rPr>
      <t>1 sl homemade wheat bread, 1 pc lemon meringue pie cake</t>
    </r>
    <r>
      <rPr>
        <sz val="11"/>
        <color theme="1"/>
        <rFont val="Calibri"/>
        <family val="2"/>
        <scheme val="minor"/>
      </rPr>
      <t>, Coke Zero</t>
    </r>
  </si>
  <si>
    <t>elliptical 810 to 837 - 27 minutes</t>
  </si>
  <si>
    <r>
      <rPr>
        <b/>
        <sz val="14"/>
        <color rgb="FFFF0000"/>
        <rFont val="Arial"/>
        <family val="2"/>
      </rPr>
      <t xml:space="preserve">  2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yesterday!</t>
    </r>
  </si>
  <si>
    <r>
      <t>Total Steps =</t>
    </r>
    <r>
      <rPr>
        <b/>
        <sz val="14"/>
        <color rgb="FFFF0000"/>
        <rFont val="Arial"/>
        <family val="2"/>
      </rPr>
      <t xml:space="preserve"> 14,270</t>
    </r>
  </si>
  <si>
    <t>walk with dinner group - 1 mile - 25 minutes</t>
  </si>
  <si>
    <t>BG 1st peak, 46 pts above BL, at 43 min. after starting supper</t>
  </si>
  <si>
    <t>BG 2nd peak, 48 pts above BL, at 118 min. after starting supper</t>
  </si>
  <si>
    <t>BG 3rd peak, 40 pts above BL, at 223 min. after starting supper</t>
  </si>
  <si>
    <t>Thanksgiving dinner with Tolmans &amp; their family &amp; friends</t>
  </si>
  <si>
    <r>
      <t>Elliptical</t>
    </r>
    <r>
      <rPr>
        <b/>
        <sz val="12"/>
        <color rgb="FFFF0000"/>
        <rFont val="Arial"/>
        <family val="2"/>
      </rPr>
      <t xml:space="preserve">  111 min. ( 1.9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25 min. ( 0.4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136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( 2.3 </t>
    </r>
    <r>
      <rPr>
        <b/>
        <sz val="12"/>
        <color theme="1"/>
        <rFont val="Arial"/>
        <family val="2"/>
      </rPr>
      <t>hrs)</t>
    </r>
  </si>
  <si>
    <t>elliptical 1238 to 1253 - 15 minutes</t>
  </si>
  <si>
    <r>
      <t>Lunch:  8 oz cauliflower parmesaan soup</t>
    </r>
    <r>
      <rPr>
        <b/>
        <sz val="11"/>
        <color rgb="FFFF0000"/>
        <rFont val="Calibri"/>
        <family val="2"/>
        <scheme val="minor"/>
      </rPr>
      <t>, 5 crackers, 8 oz 2% milk, 1 cinnamon roll</t>
    </r>
  </si>
  <si>
    <t>BG 1st peak, 40 pts above BL at 35 min. after starting lunch</t>
  </si>
  <si>
    <t>elliptical 802 to 822 - 20 minutes</t>
  </si>
  <si>
    <t>elliptical 655 to 722 - 27 minutes</t>
  </si>
  <si>
    <t>elliptical 559 to 624 - 25 minutes</t>
  </si>
  <si>
    <r>
      <t>Supper: 1 St. Louis rib,</t>
    </r>
    <r>
      <rPr>
        <b/>
        <sz val="11"/>
        <color rgb="FFFF0000"/>
        <rFont val="Calibri"/>
        <family val="2"/>
        <scheme val="minor"/>
      </rPr>
      <t xml:space="preserve"> 1/4 baked potato, 1 Spring Creek roll</t>
    </r>
    <r>
      <rPr>
        <sz val="11"/>
        <color theme="1"/>
        <rFont val="Calibri"/>
        <family val="2"/>
        <scheme val="minor"/>
      </rPr>
      <t xml:space="preserve"> w butter, 2 oz green beans, 2 oz coleslaw, </t>
    </r>
    <r>
      <rPr>
        <b/>
        <sz val="11"/>
        <color rgb="FFFF0000"/>
        <rFont val="Calibri"/>
        <family val="2"/>
        <scheme val="minor"/>
      </rPr>
      <t>1 sl pecan pie</t>
    </r>
    <r>
      <rPr>
        <sz val="11"/>
        <color theme="1"/>
        <rFont val="Calibri"/>
        <family val="2"/>
        <scheme val="minor"/>
      </rPr>
      <t>, Coke Zero</t>
    </r>
  </si>
  <si>
    <t>BG 1st peak, 45 pts above BL, at 43 min. after starting supper</t>
  </si>
  <si>
    <t>BG 2nd peak, 31 pts above BL, at 178 min. after starting supper</t>
  </si>
  <si>
    <t>Snack:  protein shake w 3 scoops of cholate ice cream</t>
  </si>
  <si>
    <t>elliptical 1055 to 1122 - 25 minutes</t>
  </si>
  <si>
    <t>elliptical 1138 to 1208 - 30 minutes</t>
  </si>
  <si>
    <t>BG dropped 12 pts at 10 min. after starting elliptical</t>
  </si>
  <si>
    <t>BG 1st peak, 21 pts above BL, at 15 min. after starting snack</t>
  </si>
  <si>
    <t>BG 2nd peak, 13 pts above BL, at 105 min. after starting snack</t>
  </si>
  <si>
    <r>
      <rPr>
        <b/>
        <sz val="14"/>
        <color rgb="FFFF0000"/>
        <rFont val="Arial"/>
        <family val="2"/>
      </rPr>
      <t xml:space="preserve">  6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</si>
  <si>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t>Total Steps =</t>
    </r>
    <r>
      <rPr>
        <b/>
        <sz val="14"/>
        <color rgb="FFFF0000"/>
        <rFont val="Arial"/>
        <family val="2"/>
      </rPr>
      <t xml:space="preserve"> 12,642</t>
    </r>
  </si>
  <si>
    <r>
      <t>Elliptical</t>
    </r>
    <r>
      <rPr>
        <b/>
        <sz val="12"/>
        <color rgb="FFFF0000"/>
        <rFont val="Arial"/>
        <family val="2"/>
      </rPr>
      <t xml:space="preserve">  142 min. (2.3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142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(2.3 </t>
    </r>
    <r>
      <rPr>
        <b/>
        <sz val="12"/>
        <color theme="1"/>
        <rFont val="Arial"/>
        <family val="2"/>
      </rPr>
      <t>hrs)</t>
    </r>
  </si>
  <si>
    <r>
      <t>Lunch: Golden Corral--fried chicken breast,</t>
    </r>
    <r>
      <rPr>
        <b/>
        <sz val="11"/>
        <color rgb="FFFF0000"/>
        <rFont val="Calibri"/>
        <family val="2"/>
        <scheme val="minor"/>
      </rPr>
      <t xml:space="preserve"> 2 rolls, 3 oz mashed potatoes, 3 oz sweet potatoes, 2 oz bread pudding, 2 oz vanilla ice cream, </t>
    </r>
    <r>
      <rPr>
        <sz val="11"/>
        <color theme="1"/>
        <rFont val="Calibri"/>
        <family val="2"/>
        <scheme val="minor"/>
      </rPr>
      <t>green beans, broccoli, crowder peas, Coke Zero</t>
    </r>
  </si>
  <si>
    <t>ELLIPTICAL 837 TO 908 - 30 minutes</t>
  </si>
  <si>
    <t>elliptical 713 to 744 - 31 minutes</t>
  </si>
  <si>
    <r>
      <t xml:space="preserve">Supper: 10 oz chicken noodle soup, </t>
    </r>
    <r>
      <rPr>
        <b/>
        <sz val="11"/>
        <color rgb="FFFF0000"/>
        <rFont val="Calibri"/>
        <family val="2"/>
        <scheme val="minor"/>
      </rPr>
      <t>12 crackers, 12 oz 2% milk, 1 pc lemon meringue pie cake, 1 tbsp pecan pie</t>
    </r>
  </si>
  <si>
    <t>walk 410 to 440 - 30 min.</t>
  </si>
  <si>
    <t>gym machines 300 to 340 - 40 minutes</t>
  </si>
  <si>
    <t>elliptical 212 to 242 - 30 minutes</t>
  </si>
  <si>
    <t>Ran 3.22 mi. in 40:50 (12:40 pace)</t>
  </si>
  <si>
    <t>BG 1st peak, 31 pts above BL, at 30 min. after starting lunch</t>
  </si>
  <si>
    <t>BG 2nd peak, 33 pts above BL, at 150 min. after starting lunch</t>
  </si>
  <si>
    <t>BG 3rd peak, 44 pts above BL, at 270 min. after starting lunch</t>
  </si>
  <si>
    <t>BG 42 pts above BL, at 45 min. after starting supper</t>
  </si>
  <si>
    <t>BG 42 pts above BL, at 135 min. after starting supper</t>
  </si>
  <si>
    <r>
      <t>Total Steps =</t>
    </r>
    <r>
      <rPr>
        <b/>
        <sz val="14"/>
        <color rgb="FFFF0000"/>
        <rFont val="Arial"/>
        <family val="2"/>
      </rPr>
      <t xml:space="preserve"> 24,308</t>
    </r>
  </si>
  <si>
    <r>
      <t>Elliptical</t>
    </r>
    <r>
      <rPr>
        <b/>
        <sz val="12"/>
        <color rgb="FFFF0000"/>
        <rFont val="Arial"/>
        <family val="2"/>
      </rPr>
      <t xml:space="preserve">  161 min. (2.7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30 min. ( 0.5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40 min. (0.7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231 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(3.9 </t>
    </r>
    <r>
      <rPr>
        <b/>
        <sz val="12"/>
        <color theme="1"/>
        <rFont val="Arial"/>
        <family val="2"/>
      </rPr>
      <t>hrs)</t>
    </r>
  </si>
  <si>
    <r>
      <rPr>
        <b/>
        <sz val="14"/>
        <color rgb="FFFF0000"/>
        <rFont val="Arial"/>
        <family val="2"/>
      </rPr>
      <t xml:space="preserve">  3.5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yesterday!</t>
    </r>
  </si>
  <si>
    <t>elliptical 602 to 628 - 27 minutes</t>
  </si>
  <si>
    <t>elliptical 20 to 307 - 60 minutes</t>
  </si>
  <si>
    <r>
      <t xml:space="preserve">Lunch: Middle East Restaurant--grilled chicken salad bow w alvacado, </t>
    </r>
    <r>
      <rPr>
        <b/>
        <sz val="11"/>
        <color theme="1"/>
        <rFont val="Calibri"/>
        <family val="2"/>
        <scheme val="minor"/>
      </rPr>
      <t>8 oz lemonade</t>
    </r>
  </si>
  <si>
    <r>
      <t xml:space="preserve">Supper: 8 oz cauliflower parmesaan soup, </t>
    </r>
    <r>
      <rPr>
        <b/>
        <sz val="11"/>
        <color rgb="FFFF0000"/>
        <rFont val="Calibri"/>
        <family val="2"/>
        <scheme val="minor"/>
      </rPr>
      <t xml:space="preserve">thick sl homemade bread </t>
    </r>
    <r>
      <rPr>
        <sz val="11"/>
        <color theme="1"/>
        <rFont val="Calibri"/>
        <family val="2"/>
        <scheme val="minor"/>
      </rPr>
      <t xml:space="preserve">with butter, </t>
    </r>
    <r>
      <rPr>
        <b/>
        <sz val="11"/>
        <color rgb="FFFF0000"/>
        <rFont val="Calibri"/>
        <family val="2"/>
        <scheme val="minor"/>
      </rPr>
      <t xml:space="preserve">12 oz 2% milk, 1 cinnamon roll </t>
    </r>
  </si>
  <si>
    <r>
      <rPr>
        <b/>
        <sz val="14"/>
        <color rgb="FFFF0000"/>
        <rFont val="Arial"/>
        <family val="2"/>
      </rPr>
      <t xml:space="preserve">  27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 (</t>
    </r>
    <r>
      <rPr>
        <b/>
        <sz val="14"/>
        <color rgb="FFFF0000"/>
        <rFont val="Arial"/>
        <family val="2"/>
      </rPr>
      <t>mild URI</t>
    </r>
    <r>
      <rPr>
        <b/>
        <sz val="14"/>
        <color theme="1"/>
        <rFont val="Arial"/>
        <family val="2"/>
      </rPr>
      <t>)</t>
    </r>
  </si>
  <si>
    <t>Replaced Stelo monitor patch--glucose 30 pts higher (valid? vs. mild upper resperatory infection worsening subtly)</t>
  </si>
  <si>
    <t>Got up at 8:30, felt only slightly under the weather, throat slightly scratchy but not hoarse</t>
  </si>
  <si>
    <t>Presenting ADG session on AED use with Rico Suarez - slightly stressful</t>
  </si>
  <si>
    <t>Church- leading singing, played guitar on closing hymn</t>
  </si>
  <si>
    <t>BG 1st peak, 54 pts above BL, at 65 min. after starting supper</t>
  </si>
  <si>
    <t>BG 2nd peak, 51 pts above BL, at 140 min. after starting supper</t>
  </si>
  <si>
    <r>
      <rPr>
        <b/>
        <sz val="14"/>
        <color rgb="FFFF0000"/>
        <rFont val="Arial"/>
        <family val="2"/>
      </rPr>
      <t xml:space="preserve">  23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yesterday! (</t>
    </r>
    <r>
      <rPr>
        <b/>
        <u/>
        <sz val="14"/>
        <color rgb="FFFF0000"/>
        <rFont val="Arial"/>
        <family val="2"/>
      </rPr>
      <t>mild URI)</t>
    </r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</si>
  <si>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7030A0"/>
        <rFont val="Arial"/>
        <family val="2"/>
      </rPr>
      <t>89%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0%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</si>
  <si>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r>
      <t>Total Steps =</t>
    </r>
    <r>
      <rPr>
        <b/>
        <sz val="14"/>
        <color rgb="FFFF0000"/>
        <rFont val="Arial"/>
        <family val="2"/>
      </rPr>
      <t xml:space="preserve"> 11,853</t>
    </r>
  </si>
  <si>
    <t>elliptical 1034 to 1100 - 26 minutes</t>
  </si>
  <si>
    <t>BG dropped 33 pts at 26 minutes after starting elliptical</t>
  </si>
  <si>
    <t>BG dropped only 2 pts at 12 min. after starting elliptical</t>
  </si>
  <si>
    <t>BG 3rd peak, 27 pts above BL at 245 min. after starting supper; BG didn't budge at 11 min. after starting elliptical</t>
  </si>
  <si>
    <t>BG 1st peak, 18 pts above BL, at 25 min. after starting lunch</t>
  </si>
  <si>
    <t>BG 2nd peak 26 pts above BL, at 250 min. after starting lunch</t>
  </si>
  <si>
    <r>
      <rPr>
        <b/>
        <sz val="14"/>
        <color rgb="FFFF0000"/>
        <rFont val="Arial"/>
        <family val="2"/>
      </rPr>
      <t xml:space="preserve">  25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 (</t>
    </r>
    <r>
      <rPr>
        <b/>
        <sz val="14"/>
        <color rgb="FFFF0000"/>
        <rFont val="Arial"/>
        <family val="2"/>
      </rPr>
      <t>mild URI</t>
    </r>
    <r>
      <rPr>
        <b/>
        <sz val="14"/>
        <color theme="1"/>
        <rFont val="Arial"/>
        <family val="2"/>
      </rPr>
      <t>)</t>
    </r>
  </si>
  <si>
    <t>Snack:  protein shake w 3 scoops chocolate ice cream</t>
  </si>
  <si>
    <r>
      <t>Elliptical</t>
    </r>
    <r>
      <rPr>
        <b/>
        <sz val="12"/>
        <color rgb="FFFF0000"/>
        <rFont val="Arial"/>
        <family val="2"/>
      </rPr>
      <t xml:space="preserve">  113 min. (1.9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113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( 1.9 </t>
    </r>
    <r>
      <rPr>
        <b/>
        <sz val="12"/>
        <color theme="1"/>
        <rFont val="Arial"/>
        <family val="2"/>
      </rPr>
      <t>hrs)</t>
    </r>
  </si>
  <si>
    <t>BG 1st peak, 22 pts above BL, at 30 min. after starting lunch</t>
  </si>
  <si>
    <t>elliptical start 332 stop 413 - 40 minutes</t>
  </si>
  <si>
    <t>elliptical 1131 to 1201 - 30 minutes</t>
  </si>
  <si>
    <t>Tai Chi and a few yoga poses</t>
  </si>
  <si>
    <t>BG 2nd peak, 24 pts above BL, at 135 min. after starting lunch</t>
  </si>
  <si>
    <t>BG 3rd peak, 48 pts above BL, at 180 min. after starting lunch</t>
  </si>
  <si>
    <t>BG 4th peak, 44 pts above BL, at 300 min. after starting lunch</t>
  </si>
  <si>
    <r>
      <t xml:space="preserve">Late Dessert:  </t>
    </r>
    <r>
      <rPr>
        <b/>
        <sz val="11"/>
        <color rgb="FFFF0000"/>
        <rFont val="Calibri"/>
        <family val="2"/>
        <scheme val="minor"/>
      </rPr>
      <t>small sl fudge, 2 scoops vanilla ice cream</t>
    </r>
  </si>
  <si>
    <r>
      <t xml:space="preserve">Supper: </t>
    </r>
    <r>
      <rPr>
        <b/>
        <sz val="11"/>
        <color rgb="FFFF0000"/>
        <rFont val="Calibri"/>
        <family val="2"/>
        <scheme val="minor"/>
      </rPr>
      <t>1/2 wheat roll</t>
    </r>
    <r>
      <rPr>
        <b/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24 almonds, Coke Zero</t>
    </r>
  </si>
  <si>
    <t>hi-carb day</t>
  </si>
  <si>
    <r>
      <t>Total Steps =</t>
    </r>
    <r>
      <rPr>
        <b/>
        <sz val="14"/>
        <color rgb="FFFF0000"/>
        <rFont val="Arial"/>
        <family val="2"/>
      </rPr>
      <t xml:space="preserve"> 8,482</t>
    </r>
  </si>
  <si>
    <r>
      <t>Elliptical</t>
    </r>
    <r>
      <rPr>
        <b/>
        <sz val="12"/>
        <color rgb="FFFF0000"/>
        <rFont val="Arial"/>
        <family val="2"/>
      </rPr>
      <t xml:space="preserve">  70 min. ( 1.1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70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 1.1 </t>
    </r>
    <r>
      <rPr>
        <b/>
        <sz val="12"/>
        <color theme="1"/>
        <rFont val="Arial"/>
        <family val="2"/>
      </rPr>
      <t>hrs)</t>
    </r>
  </si>
  <si>
    <t>BG 1st peak, 18 pts above BL, at 15 min. after starting supper</t>
  </si>
  <si>
    <t>BG 2nd peak, 21 pts above BL, at 135 min. after starting supper</t>
  </si>
  <si>
    <t>BG peak, 26 pts above BL, at 70 min. after starting late dessert</t>
  </si>
  <si>
    <t>BG 2nd peak, 21 pts above BL, at 145 min. after starting late dessert</t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</si>
  <si>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FF66FF"/>
        <rFont val="Arial"/>
        <family val="2"/>
      </rPr>
      <t xml:space="preserve"> 94% </t>
    </r>
    <r>
      <rPr>
        <b/>
        <sz val="14"/>
        <color rgb="FFFF0000"/>
        <rFont val="Arial"/>
        <family val="2"/>
      </rPr>
      <t xml:space="preserve">(except 0%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</si>
  <si>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t>BG dropped 47 pts at 27 min. after starting elliptical</t>
  </si>
  <si>
    <t>BG dropped only 6 pts at 12 min. after starting elliptical</t>
  </si>
  <si>
    <t>BG dropped 19 pts at 11 min. after starting elliptical</t>
  </si>
  <si>
    <t>BG dropped 51 pts at 26 min. after starting elliptical</t>
  </si>
  <si>
    <t>BG dropped 20 pts at 30 min. after starting Tai Chi and yoga</t>
  </si>
  <si>
    <t>Tai Chi and Yoga</t>
  </si>
  <si>
    <r>
      <t xml:space="preserve">Supper: Mexican restaurant--salsa &amp; </t>
    </r>
    <r>
      <rPr>
        <b/>
        <sz val="11"/>
        <color rgb="FFFF0000"/>
        <rFont val="Calibri"/>
        <family val="2"/>
        <scheme val="minor"/>
      </rPr>
      <t>chips,</t>
    </r>
    <r>
      <rPr>
        <sz val="11"/>
        <color theme="1"/>
        <rFont val="Calibri"/>
        <family val="2"/>
        <scheme val="minor"/>
      </rPr>
      <t xml:space="preserve"> 1 grilled quail, 1 oz guacamole, Coke Zero</t>
    </r>
  </si>
  <si>
    <t>BG 1st peak, 32 pts above BL, at 35 min. after starting supper</t>
  </si>
  <si>
    <t>BG 1st peak, 10 pts above BL, at 15 min. after starting lunch</t>
  </si>
  <si>
    <t>BG 2nd peak, 22 pts above BL, at 210 min. after starting lunch</t>
  </si>
  <si>
    <t>BG 2nd peak, 21 pts above BL,at 170 min. after starting supper</t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</si>
  <si>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100%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0%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</si>
  <si>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t>Lo-Carb Day</t>
  </si>
  <si>
    <r>
      <t>Total Steps =</t>
    </r>
    <r>
      <rPr>
        <b/>
        <sz val="14"/>
        <color rgb="FFFF0000"/>
        <rFont val="Arial"/>
        <family val="2"/>
      </rPr>
      <t xml:space="preserve"> 1,981</t>
    </r>
  </si>
  <si>
    <t>Went to Methodist ER with R lower quadrant abdominal pain--CT showed only constipation</t>
  </si>
  <si>
    <r>
      <t>Elliptical</t>
    </r>
    <r>
      <rPr>
        <b/>
        <sz val="12"/>
        <color rgb="FFFF0000"/>
        <rFont val="Arial"/>
        <family val="2"/>
      </rPr>
      <t xml:space="preserve">  0 min. (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0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  </t>
    </r>
    <r>
      <rPr>
        <b/>
        <sz val="12"/>
        <color theme="1"/>
        <rFont val="Arial"/>
        <family val="2"/>
      </rPr>
      <t>hrs)</t>
    </r>
  </si>
  <si>
    <t>BG 1st peak 24 pts above BL, at 30 min. after starting lunch</t>
  </si>
  <si>
    <t>elliptical 717 to 745 - 27 minutes</t>
  </si>
  <si>
    <t>elliptical 610 to 646 - 36 minutes</t>
  </si>
  <si>
    <r>
      <t xml:space="preserve">Supper: 8 oz vegetable beef soup, </t>
    </r>
    <r>
      <rPr>
        <b/>
        <sz val="11"/>
        <color rgb="FFFF0000"/>
        <rFont val="Calibri"/>
        <family val="2"/>
        <scheme val="minor"/>
      </rPr>
      <t>1/2 multigrain roll, 2 lime cookies, 8 oz 2% milk</t>
    </r>
  </si>
  <si>
    <t>elliptical 455 to 515 - 20 minutes</t>
  </si>
  <si>
    <t>BG 1st peak, 41 pts above BL, at 35 min. after starting supper</t>
  </si>
  <si>
    <t>BG 2nd peak, 40 pts above BL, at 110 min. after starting supper</t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</si>
  <si>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FF66FF"/>
        <rFont val="Arial"/>
        <family val="2"/>
      </rPr>
      <t xml:space="preserve"> 94</t>
    </r>
    <r>
      <rPr>
        <b/>
        <sz val="14"/>
        <color rgb="FFFF97FF"/>
        <rFont val="Arial"/>
        <family val="2"/>
      </rPr>
      <t>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0%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</si>
  <si>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r>
      <rPr>
        <b/>
        <sz val="14"/>
        <color rgb="FFFF0000"/>
        <rFont val="Arial"/>
        <family val="2"/>
      </rPr>
      <t xml:space="preserve">  5.5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</si>
  <si>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rPr>
        <b/>
        <sz val="14"/>
        <color rgb="FFFF0000"/>
        <rFont val="Arial"/>
        <family val="2"/>
      </rPr>
      <t xml:space="preserve">  8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</si>
  <si>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rPr>
        <b/>
        <sz val="14"/>
        <color rgb="FFFF0000"/>
        <rFont val="Arial"/>
        <family val="2"/>
      </rPr>
      <t xml:space="preserve">  6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</si>
  <si>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rPr>
        <b/>
        <sz val="14"/>
        <color rgb="FFFF0000"/>
        <rFont val="Arial"/>
        <family val="2"/>
      </rPr>
      <t xml:space="preserve">  6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</si>
  <si>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rPr>
        <b/>
        <sz val="14"/>
        <color rgb="FFFF0000"/>
        <rFont val="Arial"/>
        <family val="2"/>
      </rPr>
      <t xml:space="preserve">  7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</si>
  <si>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rPr>
        <b/>
        <sz val="14"/>
        <color rgb="FFFF0000"/>
        <rFont val="Arial"/>
        <family val="2"/>
      </rPr>
      <t xml:space="preserve">  11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</si>
  <si>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rPr>
        <b/>
        <sz val="14"/>
        <color rgb="FFFF0000"/>
        <rFont val="Arial"/>
        <family val="2"/>
      </rPr>
      <t xml:space="preserve">  11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</si>
  <si>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t xml:space="preserve">Lunch:  </t>
    </r>
    <r>
      <rPr>
        <b/>
        <sz val="11"/>
        <color rgb="FFFF0000"/>
        <rFont val="Calibri"/>
        <family val="2"/>
        <scheme val="minor"/>
      </rPr>
      <t>1/3 wheat roll</t>
    </r>
    <r>
      <rPr>
        <sz val="11"/>
        <color theme="1"/>
        <rFont val="Calibri"/>
        <family val="2"/>
        <scheme val="minor"/>
      </rPr>
      <t>, 3 tbsp peanut butter,</t>
    </r>
    <r>
      <rPr>
        <b/>
        <sz val="11"/>
        <color rgb="FFFF0000"/>
        <rFont val="Calibri"/>
        <family val="2"/>
        <scheme val="minor"/>
      </rPr>
      <t xml:space="preserve"> 2 crackers, 8 oz 2% milk, 1 cinnamon roll</t>
    </r>
  </si>
  <si>
    <r>
      <t xml:space="preserve">Lunch:  8 oz broccoli cheese soup, </t>
    </r>
    <r>
      <rPr>
        <b/>
        <sz val="11"/>
        <color rgb="FFFF0000"/>
        <rFont val="Calibri"/>
        <family val="2"/>
        <scheme val="minor"/>
      </rPr>
      <t>8 crackers, 8 oz 2% milk, small pc fudge pie</t>
    </r>
    <r>
      <rPr>
        <sz val="11"/>
        <color theme="1"/>
        <rFont val="Calibri"/>
        <family val="2"/>
        <scheme val="minor"/>
      </rPr>
      <t>, protein shake</t>
    </r>
  </si>
  <si>
    <t>BG 2nd peak, 44 pts above BL, at 300 min. after starting lunch</t>
  </si>
  <si>
    <t>BG droped 22 pts from BL at 20 min. after starting elliptical</t>
  </si>
  <si>
    <t>BG dropped 16 pts at 5 min. after starting elliptical</t>
  </si>
  <si>
    <t>BG dropped 44 pts from BL, at 20 min. after starting elliptical</t>
  </si>
  <si>
    <t>BG dropped 53 pts from BL, at 35 min. after starting elliptical</t>
  </si>
  <si>
    <t>BG dropped 39 pts at 27 min. after starting elliptical</t>
  </si>
  <si>
    <t>BG 3rd peak, 51 pts above BL, at 195 min. after starting supper</t>
  </si>
  <si>
    <t>elliptical 1025 to 1107 - 40 minutes</t>
  </si>
  <si>
    <r>
      <t>Total Steps =</t>
    </r>
    <r>
      <rPr>
        <b/>
        <sz val="14"/>
        <color rgb="FFFF0000"/>
        <rFont val="Arial"/>
        <family val="2"/>
      </rPr>
      <t xml:space="preserve"> 11,827</t>
    </r>
  </si>
  <si>
    <r>
      <t>Elliptical</t>
    </r>
    <r>
      <rPr>
        <b/>
        <sz val="12"/>
        <color rgb="FFFF0000"/>
        <rFont val="Arial"/>
        <family val="2"/>
      </rPr>
      <t xml:space="preserve">  123 min. ( 2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123 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( 2  </t>
    </r>
    <r>
      <rPr>
        <b/>
        <sz val="12"/>
        <color theme="1"/>
        <rFont val="Arial"/>
        <family val="2"/>
      </rPr>
      <t>hrs)</t>
    </r>
  </si>
  <si>
    <r>
      <t>Lunch:  1</t>
    </r>
    <r>
      <rPr>
        <b/>
        <sz val="11"/>
        <color rgb="FFFF0000"/>
        <rFont val="Calibri"/>
        <family val="2"/>
        <scheme val="minor"/>
      </rPr>
      <t>/2 multigrain roll, 5 crackers</t>
    </r>
    <r>
      <rPr>
        <sz val="11"/>
        <color theme="1"/>
        <rFont val="Calibri"/>
        <family val="2"/>
        <scheme val="minor"/>
      </rPr>
      <t xml:space="preserve">, 3 tbsp peanut butter, </t>
    </r>
    <r>
      <rPr>
        <b/>
        <sz val="11"/>
        <color rgb="FFFF0000"/>
        <rFont val="Calibri"/>
        <family val="2"/>
        <scheme val="minor"/>
      </rPr>
      <t>8 oz 2% milk</t>
    </r>
  </si>
  <si>
    <t>Massage Envy massage with Pan 1.5 hrs</t>
  </si>
  <si>
    <r>
      <rPr>
        <b/>
        <sz val="14"/>
        <color rgb="FFFF0000"/>
        <rFont val="Arial"/>
        <family val="2"/>
      </rPr>
      <t xml:space="preserve">  2.5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</si>
  <si>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t>BG dropped 25 pts at 20 min. after starting elliptical</t>
  </si>
  <si>
    <t>BG dropped 50 pts at 35 min. after starting elliptical</t>
  </si>
  <si>
    <t>BG still down 44 pts at 8 min. after stopping elliptical</t>
  </si>
  <si>
    <t>Practicing barbershop songs for Xmas concerts</t>
  </si>
  <si>
    <t>Got up at 12:30</t>
  </si>
  <si>
    <t>Lunch:  2/3 multigrain roll, 5 sl bacon, small brownie, Coke Zero</t>
  </si>
  <si>
    <t>BG 1st peak, 56 pts above BL, at 35 min. after starting lunch</t>
  </si>
  <si>
    <t>BG 2nd peak, 41 pts above BL, at 125 min. after starting lunch</t>
  </si>
  <si>
    <t>BG 3rd peak, 29 pts above BL, at 170 min. after starting lunch</t>
  </si>
  <si>
    <r>
      <t xml:space="preserve">Supper:  fish filet, brussel sprouts, almonds, </t>
    </r>
    <r>
      <rPr>
        <b/>
        <sz val="11"/>
        <color rgb="FFFF0000"/>
        <rFont val="Calibri"/>
        <family val="2"/>
        <scheme val="minor"/>
      </rPr>
      <t>1/2 multigrain roll, small brownie</t>
    </r>
    <r>
      <rPr>
        <sz val="11"/>
        <color theme="1"/>
        <rFont val="Calibri"/>
        <family val="2"/>
        <scheme val="minor"/>
      </rPr>
      <t>, Coke Zero</t>
    </r>
  </si>
  <si>
    <t>Writing workshop - slightly stressful?</t>
  </si>
  <si>
    <t>elliptical 730 to 815 - 45 minutes</t>
  </si>
  <si>
    <r>
      <rPr>
        <b/>
        <sz val="14"/>
        <color rgb="FFFF0000"/>
        <rFont val="Arial"/>
        <family val="2"/>
      </rPr>
      <t xml:space="preserve">   22.5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</si>
  <si>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t>To bed at 5:30 a.m.</t>
  </si>
  <si>
    <t>BG 4th peak, 21 pts above BL, at 275 min. after starting lunch</t>
  </si>
  <si>
    <t>YDH band rehearsal</t>
  </si>
  <si>
    <t>BG dropped 10 pts at 15 min. after starting elliptical</t>
  </si>
  <si>
    <t>BG dropped 42 pts at 30 min. after starting elliptical</t>
  </si>
  <si>
    <t>BG still 38 pts below BL at 45 min. after starting elliptical</t>
  </si>
  <si>
    <t>YDH band rehearsal--mildly stressful</t>
  </si>
  <si>
    <t>BG 2nd peak, 12 pts above BL, at 165 min. after starting supper</t>
  </si>
  <si>
    <t>BG 1st peak, 16 pts above BL, at 90 min. after starting supper</t>
  </si>
  <si>
    <t>elliptical 1137 to 1202 - 25 minutes</t>
  </si>
  <si>
    <t>BG dropped 22 pts at 22 min. after startilng elliptical</t>
  </si>
  <si>
    <t>BG dropped only 7 pts at 7 min. after starting elliptical</t>
  </si>
  <si>
    <r>
      <rPr>
        <b/>
        <sz val="14"/>
        <color rgb="FFFF0000"/>
        <rFont val="Arial"/>
        <family val="2"/>
      </rPr>
      <t xml:space="preserve">   9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</si>
  <si>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t>Total Steps =</t>
    </r>
    <r>
      <rPr>
        <b/>
        <sz val="14"/>
        <color rgb="FFFF0000"/>
        <rFont val="Arial"/>
        <family val="2"/>
      </rPr>
      <t xml:space="preserve"> 6,880</t>
    </r>
  </si>
  <si>
    <t>Snack: protein shake without ice cream</t>
  </si>
  <si>
    <r>
      <rPr>
        <b/>
        <sz val="14"/>
        <color rgb="FFFF0000"/>
        <rFont val="Arial"/>
        <family val="2"/>
      </rPr>
      <t xml:space="preserve">   9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</si>
  <si>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rPr>
        <b/>
        <sz val="14"/>
        <color rgb="FFFF0000"/>
        <rFont val="Arial"/>
        <family val="2"/>
      </rPr>
      <t xml:space="preserve">   8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</si>
  <si>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t>Got up at 12:00</t>
  </si>
  <si>
    <r>
      <t xml:space="preserve">Lunch: 4 tbsp hummus, </t>
    </r>
    <r>
      <rPr>
        <b/>
        <sz val="11"/>
        <color rgb="FFFF0000"/>
        <rFont val="Calibri"/>
        <family val="2"/>
        <scheme val="minor"/>
      </rPr>
      <t>1/4 multigrain roll, small lime cookie</t>
    </r>
    <r>
      <rPr>
        <sz val="11"/>
        <color theme="1"/>
        <rFont val="Calibri"/>
        <family val="2"/>
        <scheme val="minor"/>
      </rPr>
      <t>, Coke Zero</t>
    </r>
  </si>
  <si>
    <t>BG 1st peak, 12 pts above BL, at 25 min. after starting lunch</t>
  </si>
  <si>
    <t>BG 2nd peak, 25 pts above BL, at 130 min. after starting lunch</t>
  </si>
  <si>
    <t>elliptical 311 to 401 - 50 minutes</t>
  </si>
  <si>
    <t>BG 3rd peak, 14 pts above BL, at 235 min. after starting lunch</t>
  </si>
  <si>
    <t>elliptical 715 to 802 - 45 minutes</t>
  </si>
  <si>
    <t>elliptical 602 to 647 - 45 minutes</t>
  </si>
  <si>
    <t>BG dropped 66 pts from BL at 45 min. after starting elliptical</t>
  </si>
  <si>
    <t>BG dropped 42 pts from BL at 18 min. after starting elliptical</t>
  </si>
  <si>
    <t>BG dropped 49 pts from BL at 45 min. after starting elliptical</t>
  </si>
  <si>
    <t>elliptical 455 to 516 - 21 minutes</t>
  </si>
  <si>
    <t>BG 1st peak, 60 pts above BL, at 35 min. after starting supper</t>
  </si>
  <si>
    <t>BG 2nd peak, 60 pts above BL, at 65 min. after starting supper</t>
  </si>
  <si>
    <t>BG 3rd peak, 68 pts above BL, at 125 min. after starting supper</t>
  </si>
  <si>
    <t>BG dropped 24 pts from BL at 18 min. after starting elliptical</t>
  </si>
  <si>
    <t>elliptical 856 to 921 - 25 minutes</t>
  </si>
  <si>
    <r>
      <rPr>
        <b/>
        <sz val="14"/>
        <color rgb="FFFF0000"/>
        <rFont val="Arial"/>
        <family val="2"/>
      </rPr>
      <t xml:space="preserve">   8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</si>
  <si>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rPr>
        <b/>
        <sz val="14"/>
        <color rgb="FFFF0000"/>
        <rFont val="Arial"/>
        <family val="2"/>
      </rPr>
      <t xml:space="preserve">   18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</si>
  <si>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FF66FF"/>
        <rFont val="Arial"/>
        <family val="2"/>
      </rPr>
      <t xml:space="preserve"> 95</t>
    </r>
    <r>
      <rPr>
        <b/>
        <sz val="14"/>
        <color rgb="FFFF97FF"/>
        <rFont val="Arial"/>
        <family val="2"/>
      </rPr>
      <t>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0%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</si>
  <si>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r>
      <t>Elliptical</t>
    </r>
    <r>
      <rPr>
        <b/>
        <sz val="12"/>
        <color rgb="FFFF0000"/>
        <rFont val="Arial"/>
        <family val="2"/>
      </rPr>
      <t xml:space="preserve"> 186 min. (3.1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 hr</t>
    </r>
    <r>
      <rPr>
        <b/>
        <sz val="12"/>
        <color theme="1"/>
        <rFont val="Arial"/>
        <family val="2"/>
      </rPr>
      <t>) Run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186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 3.1 </t>
    </r>
    <r>
      <rPr>
        <b/>
        <sz val="12"/>
        <color theme="1"/>
        <rFont val="Arial"/>
        <family val="2"/>
      </rPr>
      <t>hrs)</t>
    </r>
  </si>
  <si>
    <r>
      <t>Total Steps =</t>
    </r>
    <r>
      <rPr>
        <b/>
        <sz val="14"/>
        <color rgb="FFFF0000"/>
        <rFont val="Arial"/>
        <family val="2"/>
      </rPr>
      <t xml:space="preserve"> 15,482</t>
    </r>
  </si>
  <si>
    <t>Supper:  1 quail, 3 oz grilled onions, 1/3 multigrain roll,  6 Oreos, 8 oz homemade fruit salad, Coke Zero</t>
  </si>
  <si>
    <r>
      <rPr>
        <b/>
        <sz val="14"/>
        <color rgb="FFFF0000"/>
        <rFont val="Arial"/>
        <family val="2"/>
      </rPr>
      <t xml:space="preserve">   9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</si>
  <si>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t xml:space="preserve">Supper:  homemade vegetable beef soup w added bacon, </t>
    </r>
    <r>
      <rPr>
        <b/>
        <sz val="11"/>
        <color rgb="FFFF0000"/>
        <rFont val="Calibri"/>
        <family val="2"/>
        <scheme val="minor"/>
      </rPr>
      <t>10 crackers, 6 oz homemade fruit salad</t>
    </r>
    <r>
      <rPr>
        <sz val="11"/>
        <color theme="1"/>
        <rFont val="Calibri"/>
        <family val="2"/>
        <scheme val="minor"/>
      </rPr>
      <t>, Coke Zero</t>
    </r>
  </si>
  <si>
    <t>Breakfast:  Protein shake w 3 scoops chocolate ice cream</t>
  </si>
  <si>
    <t xml:space="preserve">elliptical 745 to </t>
  </si>
  <si>
    <r>
      <t xml:space="preserve">Lunch:  brisket 3 oz, </t>
    </r>
    <r>
      <rPr>
        <b/>
        <sz val="11"/>
        <color rgb="FFFF0000"/>
        <rFont val="Calibri"/>
        <family val="2"/>
        <scheme val="minor"/>
      </rPr>
      <t>2 small sl white bread</t>
    </r>
    <r>
      <rPr>
        <sz val="11"/>
        <color theme="1"/>
        <rFont val="Calibri"/>
        <family val="2"/>
        <scheme val="minor"/>
      </rPr>
      <t xml:space="preserve">, slaw, spinach salad, </t>
    </r>
    <r>
      <rPr>
        <b/>
        <sz val="11"/>
        <color rgb="FFFF0000"/>
        <rFont val="Calibri"/>
        <family val="2"/>
        <scheme val="minor"/>
      </rPr>
      <t>4 oz fruit salad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small pc chocolate cake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8 oz lemonade</t>
    </r>
  </si>
  <si>
    <t>BG peak, 15 pts above BL, at 150 min. after starting breakfast</t>
  </si>
  <si>
    <t>BG 1st peak, 8 pts above BL, at 45 min. after starting lunch</t>
  </si>
  <si>
    <t>BG 2nd peak, 27 pts above BL, at 150 min. after starting lunch</t>
  </si>
  <si>
    <t>BG 3rd peak, 14 pts above BL, at 330 min. after starting lunch</t>
  </si>
  <si>
    <r>
      <rPr>
        <b/>
        <sz val="14"/>
        <color rgb="FFFF0000"/>
        <rFont val="Arial"/>
        <family val="2"/>
      </rPr>
      <t xml:space="preserve">   3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</si>
  <si>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t>BG dropped 50 pts at 30 min. after starting elliptical</t>
  </si>
  <si>
    <t>BG dropped 30 pts at 15 min. after starting elliptical</t>
  </si>
  <si>
    <t>elliptical 745 to 815 - 30 minutes</t>
  </si>
  <si>
    <t>Ran 3.54 mi. in 42:39 (12:03 pace)</t>
  </si>
  <si>
    <t>elliptical 850 to 9:13 - 21 minutes</t>
  </si>
  <si>
    <t>elliptical 540 to 600 - 20 minutes</t>
  </si>
  <si>
    <t>BG 1st peak, 49 pts above BL, at 35 min. after starting supper</t>
  </si>
  <si>
    <t>BG 2nd peak, 47 pts above BL, at 95 min. after starting supper</t>
  </si>
  <si>
    <t>BG 3rd peak, 44 pts above BL, at 155 min. after starting supper</t>
  </si>
  <si>
    <t>Gary Williams memorial service</t>
  </si>
  <si>
    <t>Decorating church</t>
  </si>
  <si>
    <t>Games at church</t>
  </si>
  <si>
    <t>Setup for memorial service</t>
  </si>
  <si>
    <r>
      <t>Elliptical</t>
    </r>
    <r>
      <rPr>
        <b/>
        <sz val="12"/>
        <color rgb="FFFF0000"/>
        <rFont val="Arial"/>
        <family val="2"/>
      </rPr>
      <t xml:space="preserve"> 51 min. 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>42 min. (0.7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93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 1.5 </t>
    </r>
    <r>
      <rPr>
        <b/>
        <sz val="12"/>
        <color theme="1"/>
        <rFont val="Arial"/>
        <family val="2"/>
      </rPr>
      <t>hrs)</t>
    </r>
  </si>
  <si>
    <r>
      <t>Total Steps =</t>
    </r>
    <r>
      <rPr>
        <b/>
        <sz val="14"/>
        <color rgb="FFFF0000"/>
        <rFont val="Arial"/>
        <family val="2"/>
      </rPr>
      <t xml:space="preserve"> 18,459</t>
    </r>
  </si>
  <si>
    <r>
      <rPr>
        <b/>
        <sz val="14"/>
        <color rgb="FFFF0000"/>
        <rFont val="Arial"/>
        <family val="2"/>
      </rPr>
      <t xml:space="preserve">   1 point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</si>
  <si>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   2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</si>
  <si>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t>Got up at 945</t>
  </si>
  <si>
    <r>
      <t xml:space="preserve">Breakfast:  protein shake w </t>
    </r>
    <r>
      <rPr>
        <b/>
        <sz val="11"/>
        <color rgb="FFFF0000"/>
        <rFont val="Calibri"/>
        <family val="2"/>
        <scheme val="minor"/>
      </rPr>
      <t>3 scoops chocolate ice cream</t>
    </r>
  </si>
  <si>
    <r>
      <t>Lunch: 49er Grill--</t>
    </r>
    <r>
      <rPr>
        <b/>
        <sz val="11"/>
        <color rgb="FFFF0000"/>
        <rFont val="Calibri"/>
        <family val="2"/>
        <scheme val="minor"/>
      </rPr>
      <t>grilled chicken sandwich w avacado, 4 oz French fries</t>
    </r>
    <r>
      <rPr>
        <sz val="11"/>
        <color theme="1"/>
        <rFont val="Calibri"/>
        <family val="2"/>
        <scheme val="minor"/>
      </rPr>
      <t>, Coke Zero</t>
    </r>
  </si>
  <si>
    <t>BG 1st peak, 25 pts above BL, at 30 min. after starting breakfast</t>
  </si>
  <si>
    <t>BG 2nd peak, 23 pts above BL, at 110 min. after starting lunch</t>
  </si>
  <si>
    <t>TUUC church service</t>
  </si>
  <si>
    <t>BG 3rd peak, 12 pts above BL, at 275 min. after startng lunch</t>
  </si>
  <si>
    <t>elliptical 743 to 816 - 32 minutes</t>
  </si>
  <si>
    <t>`</t>
  </si>
  <si>
    <t>BG 1st peak, 15 pts above BL, at 45 min. after starting supper</t>
  </si>
  <si>
    <r>
      <t xml:space="preserve">Supper: 8 oz clam chowder, </t>
    </r>
    <r>
      <rPr>
        <b/>
        <sz val="11"/>
        <color rgb="FFFF0000"/>
        <rFont val="Calibri"/>
        <family val="2"/>
        <scheme val="minor"/>
      </rPr>
      <t>10 crackers, 5 Oreos, 6 oz fruit salad, 8 oz 2% milk</t>
    </r>
  </si>
  <si>
    <t>elliptical 957 to 1037 - 40 minutes</t>
  </si>
  <si>
    <r>
      <rPr>
        <b/>
        <sz val="14"/>
        <color rgb="FFFF0000"/>
        <rFont val="Arial"/>
        <family val="2"/>
      </rPr>
      <t xml:space="preserve">   6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</si>
  <si>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FF66FF"/>
        <rFont val="Arial"/>
        <family val="2"/>
      </rPr>
      <t xml:space="preserve"> 94</t>
    </r>
    <r>
      <rPr>
        <b/>
        <sz val="14"/>
        <color rgb="FFFF0000"/>
        <rFont val="Arial"/>
        <family val="2"/>
      </rPr>
      <t>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0%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</si>
  <si>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r>
      <t>Elliptical</t>
    </r>
    <r>
      <rPr>
        <b/>
        <sz val="12"/>
        <color rgb="FFFF0000"/>
        <rFont val="Arial"/>
        <family val="2"/>
      </rPr>
      <t xml:space="preserve">  72 min. (1.2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72 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( 1.2  </t>
    </r>
    <r>
      <rPr>
        <b/>
        <sz val="12"/>
        <color theme="1"/>
        <rFont val="Arial"/>
        <family val="2"/>
      </rPr>
      <t>hrs)</t>
    </r>
  </si>
  <si>
    <t>BG dropped 22 pts at 32 min. after starting elliptical</t>
  </si>
  <si>
    <t>BG dropped 11 pts at 17 min. after starting elliptical</t>
  </si>
  <si>
    <t>BG 2nd peak, 37 pts above BL ,at 135 min. after starting elliptical</t>
  </si>
  <si>
    <r>
      <rPr>
        <b/>
        <sz val="14"/>
        <color rgb="FFFF0000"/>
        <rFont val="Arial"/>
        <family val="2"/>
      </rPr>
      <t xml:space="preserve">   7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</si>
  <si>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rPr>
        <b/>
        <sz val="14"/>
        <color rgb="FFFF0000"/>
        <rFont val="Arial"/>
        <family val="2"/>
      </rPr>
      <t xml:space="preserve">   3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</si>
  <si>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t>Total Steps =</t>
    </r>
    <r>
      <rPr>
        <b/>
        <sz val="14"/>
        <color rgb="FFFF0000"/>
        <rFont val="Arial"/>
        <family val="2"/>
      </rPr>
      <t xml:space="preserve"> 8,978</t>
    </r>
  </si>
  <si>
    <r>
      <t xml:space="preserve">Lunch:  </t>
    </r>
    <r>
      <rPr>
        <b/>
        <sz val="11"/>
        <color rgb="FFFF0000"/>
        <rFont val="Calibri"/>
        <family val="2"/>
        <scheme val="minor"/>
      </rPr>
      <t>bagel,</t>
    </r>
    <r>
      <rPr>
        <sz val="11"/>
        <color theme="1"/>
        <rFont val="Calibri"/>
        <family val="2"/>
        <scheme val="minor"/>
      </rPr>
      <t xml:space="preserve"> 2 tbsp cream cheese, </t>
    </r>
    <r>
      <rPr>
        <b/>
        <sz val="11"/>
        <color rgb="FFFF0000"/>
        <rFont val="Calibri"/>
        <family val="2"/>
        <scheme val="minor"/>
      </rPr>
      <t>2 lime cookies, 6 oz homemade fruit salad</t>
    </r>
    <r>
      <rPr>
        <sz val="11"/>
        <color theme="1"/>
        <rFont val="Calibri"/>
        <family val="2"/>
        <scheme val="minor"/>
      </rPr>
      <t>, Coke Zero</t>
    </r>
  </si>
  <si>
    <t>BG 1st peak, 49 pts above BL, at 30 min. after starting lunch</t>
  </si>
  <si>
    <t>elliptical 307 to 337 - 30 minutes</t>
  </si>
  <si>
    <t>BG dropped 56 pts from BL, at 8 min. after starting elliptical</t>
  </si>
  <si>
    <t>elliptical 405 to 430 - 25 minutes</t>
  </si>
  <si>
    <t>BG 2nd peak, 46 pts above BL, at 105 min. after starting lunch</t>
  </si>
  <si>
    <r>
      <t xml:space="preserve">Snack: protein shake w </t>
    </r>
    <r>
      <rPr>
        <b/>
        <sz val="11"/>
        <color rgb="FFFF0000"/>
        <rFont val="Calibri"/>
        <family val="2"/>
        <scheme val="minor"/>
      </rPr>
      <t>3 scoops vanilla ice cream, 1 sl WW bread, 2 tbsp peanut butter, 3 crackers</t>
    </r>
    <r>
      <rPr>
        <sz val="11"/>
        <color theme="1"/>
        <rFont val="Calibri"/>
        <family val="2"/>
        <scheme val="minor"/>
      </rPr>
      <t>, Coke Zero</t>
    </r>
  </si>
  <si>
    <t>Supper: 36 almonds, Coke Zero</t>
  </si>
  <si>
    <t>Ran around church twice - 1/2 mile?</t>
  </si>
  <si>
    <t>Driving to rehearsal - wreck on 59</t>
  </si>
  <si>
    <t>Tidelanders rehearsal</t>
  </si>
  <si>
    <t xml:space="preserve">Got up at 1:55 </t>
  </si>
  <si>
    <t>elliptical 532 to 602 - 30 minutes</t>
  </si>
  <si>
    <t>supper while driving</t>
  </si>
  <si>
    <t>BG 3rd peak, 52 pts above BL, at 180 min. after starting lunch</t>
  </si>
  <si>
    <t>BG dropped 26 pts at 25 min. after starting elliptical</t>
  </si>
  <si>
    <t>BG peak, 9 pts above BL at 25 min. after starting light supper</t>
  </si>
  <si>
    <r>
      <t>Total Steps =</t>
    </r>
    <r>
      <rPr>
        <b/>
        <sz val="14"/>
        <color rgb="FFFF0000"/>
        <rFont val="Arial"/>
        <family val="2"/>
      </rPr>
      <t xml:space="preserve"> 9,187</t>
    </r>
  </si>
  <si>
    <r>
      <t>Elliptical</t>
    </r>
    <r>
      <rPr>
        <b/>
        <sz val="12"/>
        <color rgb="FFFF0000"/>
        <rFont val="Arial"/>
        <family val="2"/>
      </rPr>
      <t xml:space="preserve">   85 min. (1.45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>6 min. ( 0.1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91 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 1.5 </t>
    </r>
    <r>
      <rPr>
        <b/>
        <sz val="12"/>
        <color theme="1"/>
        <rFont val="Arial"/>
        <family val="2"/>
      </rPr>
      <t>hrs)</t>
    </r>
  </si>
  <si>
    <t>BG 1st spike, 40 pts above BL, at 50 min. after starting snack</t>
  </si>
  <si>
    <r>
      <rPr>
        <b/>
        <sz val="14"/>
        <color rgb="FFFF0000"/>
        <rFont val="Arial"/>
        <family val="2"/>
      </rPr>
      <t xml:space="preserve">   3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</si>
  <si>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   5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</si>
  <si>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rPr>
        <b/>
        <sz val="14"/>
        <color rgb="FFFF0000"/>
        <rFont val="Arial"/>
        <family val="2"/>
      </rPr>
      <t xml:space="preserve">   15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</si>
  <si>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t>elliptical 122 to 207 - 45 minutes</t>
  </si>
  <si>
    <t>Appetizer: 12 almonds, water</t>
  </si>
  <si>
    <r>
      <t xml:space="preserve">Lunch:  8 oz cauliflower parmesaan soup, </t>
    </r>
    <r>
      <rPr>
        <b/>
        <sz val="11"/>
        <color rgb="FFFF0000"/>
        <rFont val="Calibri"/>
        <family val="2"/>
        <scheme val="minor"/>
      </rPr>
      <t>12 crackers, 1 pc chocolate fudge, 8 oz 2% milk</t>
    </r>
  </si>
  <si>
    <t>BG 1st peak, 24 pts above BL at 30 min. after starting lunch</t>
  </si>
  <si>
    <r>
      <t>Breakfast:  Hotel buffet--</t>
    </r>
    <r>
      <rPr>
        <b/>
        <sz val="11"/>
        <color rgb="FFFF0000"/>
        <rFont val="Calibri"/>
        <family val="2"/>
        <scheme val="minor"/>
      </rPr>
      <t xml:space="preserve">2 sl WW toast </t>
    </r>
    <r>
      <rPr>
        <sz val="11"/>
        <color theme="1"/>
        <rFont val="Calibri"/>
        <family val="2"/>
        <scheme val="minor"/>
      </rPr>
      <t xml:space="preserve">w butter, 3 oz scrambled eggs, </t>
    </r>
    <r>
      <rPr>
        <b/>
        <sz val="11"/>
        <color rgb="FFFF0000"/>
        <rFont val="Calibri"/>
        <family val="2"/>
        <scheme val="minor"/>
      </rPr>
      <t>4 oz OJ</t>
    </r>
  </si>
  <si>
    <t>walk 1000 to 1115 - 75 minutes</t>
  </si>
  <si>
    <t>Late Dessert</t>
  </si>
  <si>
    <r>
      <t>Dessert--</t>
    </r>
    <r>
      <rPr>
        <b/>
        <sz val="11"/>
        <color rgb="FFFF0000"/>
        <rFont val="Calibri"/>
        <family val="2"/>
        <scheme val="minor"/>
      </rPr>
      <t>2 pc fudge</t>
    </r>
    <r>
      <rPr>
        <sz val="11"/>
        <color theme="1"/>
        <rFont val="Calibri"/>
        <family val="2"/>
        <scheme val="minor"/>
      </rPr>
      <t>, water</t>
    </r>
  </si>
  <si>
    <t>Supper:  wheat roll, cod sandwich, french fries, Diet Coke</t>
  </si>
  <si>
    <r>
      <t xml:space="preserve">Lunch: Torchy's--Mr. Orange w </t>
    </r>
    <r>
      <rPr>
        <b/>
        <sz val="11"/>
        <color rgb="FFFF0000"/>
        <rFont val="Calibri"/>
        <family val="2"/>
        <scheme val="minor"/>
      </rPr>
      <t>flour tortilla</t>
    </r>
    <r>
      <rPr>
        <sz val="11"/>
        <color theme="1"/>
        <rFont val="Calibri"/>
        <family val="2"/>
        <scheme val="minor"/>
      </rPr>
      <t>, large guacamole, Coke Zero</t>
    </r>
  </si>
  <si>
    <t>Breakfast:  protein shake</t>
  </si>
  <si>
    <t>BG 2nd peak, 35 pts above BL, at 165 min. after starting lunch</t>
  </si>
  <si>
    <t>elliptical 635 to 658 - 23 minutes</t>
  </si>
  <si>
    <t>elliptical 515 o 548 - 33 minutes</t>
  </si>
  <si>
    <r>
      <t xml:space="preserve">Supper:  </t>
    </r>
    <r>
      <rPr>
        <b/>
        <sz val="11"/>
        <color rgb="FFFF0000"/>
        <rFont val="Calibri"/>
        <family val="2"/>
        <scheme val="minor"/>
      </rPr>
      <t>1 sl WW bread</t>
    </r>
    <r>
      <rPr>
        <sz val="11"/>
        <color theme="1"/>
        <rFont val="Calibri"/>
        <family val="2"/>
        <scheme val="minor"/>
      </rPr>
      <t xml:space="preserve">, 2 tbsp peanut butter, </t>
    </r>
    <r>
      <rPr>
        <b/>
        <sz val="11"/>
        <color rgb="FFFF0000"/>
        <rFont val="Calibri"/>
        <family val="2"/>
        <scheme val="minor"/>
      </rPr>
      <t>4 crackers, 1.5 pc fudge</t>
    </r>
    <r>
      <rPr>
        <sz val="11"/>
        <color theme="1"/>
        <rFont val="Calibri"/>
        <family val="2"/>
        <scheme val="minor"/>
      </rPr>
      <t>, Coke Zero</t>
    </r>
  </si>
  <si>
    <t>BG 3rd peak, 25 pts above BL, at 240 min. after starting lunch</t>
  </si>
  <si>
    <t>Casa Juan Diego clinic patient care</t>
  </si>
  <si>
    <t>BG peak,57 pts above BL at 105 min. after starting dessert</t>
  </si>
  <si>
    <t>BG peak, 8 pts above BL, at 115 min. after starting lunch</t>
  </si>
  <si>
    <r>
      <t xml:space="preserve">Dessert:  </t>
    </r>
    <r>
      <rPr>
        <b/>
        <sz val="11"/>
        <color rgb="FFFF0000"/>
        <rFont val="Calibri"/>
        <family val="2"/>
        <scheme val="minor"/>
      </rPr>
      <t>1/2 pc fudge</t>
    </r>
  </si>
  <si>
    <t>BG peak, 26 pts above BL, at 45 min. after starting dessert</t>
  </si>
  <si>
    <t>BG peak, 35 pts above BL, at 70 min. after starting supper</t>
  </si>
  <si>
    <r>
      <rPr>
        <b/>
        <sz val="14"/>
        <color rgb="FFFF0000"/>
        <rFont val="Arial"/>
        <family val="2"/>
      </rPr>
      <t xml:space="preserve">   9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</si>
  <si>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rPr>
        <b/>
        <sz val="14"/>
        <color rgb="FFFF0000"/>
        <rFont val="Arial"/>
        <family val="2"/>
      </rPr>
      <t xml:space="preserve">   6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</si>
  <si>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FF66FF"/>
        <rFont val="Arial"/>
        <family val="2"/>
      </rPr>
      <t xml:space="preserve"> 87</t>
    </r>
    <r>
      <rPr>
        <b/>
        <sz val="14"/>
        <color rgb="FFFF0000"/>
        <rFont val="Arial"/>
        <family val="2"/>
      </rPr>
      <t>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1%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</si>
  <si>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r>
      <t>Total Steps =</t>
    </r>
    <r>
      <rPr>
        <b/>
        <sz val="14"/>
        <color rgb="FFFF0000"/>
        <rFont val="Arial"/>
        <family val="2"/>
      </rPr>
      <t xml:space="preserve"> 9,168</t>
    </r>
  </si>
  <si>
    <r>
      <t>Elliptical</t>
    </r>
    <r>
      <rPr>
        <b/>
        <sz val="12"/>
        <color rgb="FFFF0000"/>
        <rFont val="Arial"/>
        <family val="2"/>
      </rPr>
      <t xml:space="preserve">    min. 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75 min. ( 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75 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( 1.25  </t>
    </r>
    <r>
      <rPr>
        <b/>
        <sz val="12"/>
        <color theme="1"/>
        <rFont val="Arial"/>
        <family val="2"/>
      </rPr>
      <t>hrs)</t>
    </r>
  </si>
  <si>
    <t>elliptical 835 to 905 - 30 minutes</t>
  </si>
  <si>
    <t>BG 1st peak, 22 pts above BL, at 55 min. after starting breakfast</t>
  </si>
  <si>
    <t>BG 2nd peak, 19 pts above BL, at 145 min. after starting breakfast</t>
  </si>
  <si>
    <t>BG 1st peak, 69 pts above BL, at 35 min. after starting supper</t>
  </si>
  <si>
    <t>BG 2nd peak, 61 pts above BL, at 125 min. after starting supper</t>
  </si>
  <si>
    <r>
      <rPr>
        <b/>
        <sz val="14"/>
        <color rgb="FFFF0000"/>
        <rFont val="Arial"/>
        <family val="2"/>
      </rPr>
      <t xml:space="preserve">   1 point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</si>
  <si>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t>Total Steps =</t>
    </r>
    <r>
      <rPr>
        <b/>
        <sz val="14"/>
        <color rgb="FFFF0000"/>
        <rFont val="Arial"/>
        <family val="2"/>
      </rPr>
      <t xml:space="preserve"> 13,916</t>
    </r>
  </si>
  <si>
    <r>
      <t>Elliptical</t>
    </r>
    <r>
      <rPr>
        <b/>
        <sz val="12"/>
        <color rgb="FFFF0000"/>
        <rFont val="Arial"/>
        <family val="2"/>
      </rPr>
      <t xml:space="preserve">   131 min. (2.1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20 min. ( 0.3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151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( 2.5  </t>
    </r>
    <r>
      <rPr>
        <b/>
        <sz val="12"/>
        <color theme="1"/>
        <rFont val="Arial"/>
        <family val="2"/>
      </rPr>
      <t>hrs)</t>
    </r>
  </si>
  <si>
    <r>
      <rPr>
        <b/>
        <sz val="14"/>
        <color rgb="FFFF0000"/>
        <rFont val="Arial"/>
        <family val="2"/>
      </rPr>
      <t xml:space="preserve">   9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</si>
  <si>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FF66FF"/>
        <rFont val="Arial"/>
        <family val="2"/>
      </rPr>
      <t xml:space="preserve"> 92</t>
    </r>
    <r>
      <rPr>
        <b/>
        <sz val="14"/>
        <color rgb="FFFF0000"/>
        <rFont val="Arial"/>
        <family val="2"/>
      </rPr>
      <t>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0%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</si>
  <si>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r>
      <rPr>
        <b/>
        <sz val="14"/>
        <color rgb="FFFF0000"/>
        <rFont val="Arial"/>
        <family val="2"/>
      </rPr>
      <t xml:space="preserve">   2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</si>
  <si>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t>Prairie Home Companion Xmas Show - Galveston Opera House</t>
  </si>
  <si>
    <t>Driving to Galveston</t>
  </si>
  <si>
    <t>Walking on beach at Galveston</t>
  </si>
  <si>
    <t>BG dropped 41 pts at 30 minutes after starting elliptical</t>
  </si>
  <si>
    <t>BG dropped 19 pts at 15 minutes after starting elliptical</t>
  </si>
  <si>
    <t>BG dropped 24 pts at 10 minutes after starting elliptical</t>
  </si>
  <si>
    <t>BG dropped 60 pts at 25 minutes after starting elliptical</t>
  </si>
  <si>
    <t>BG dropped 27 pts at 8 minutes after starting elliptical</t>
  </si>
  <si>
    <t>BG dropped 52 pts at 23 minutes after starting elliptical</t>
  </si>
  <si>
    <t>BG dropped 30 pts at 38 minutes after starting elliptical</t>
  </si>
  <si>
    <t>BG dropped 48 pts at 30 min. after starting walk</t>
  </si>
  <si>
    <t>BG dropped 33 pts at 15 min. after starting walk</t>
  </si>
  <si>
    <t>BG dropped 22 pts at 15 min. after starting walk</t>
  </si>
  <si>
    <r>
      <t xml:space="preserve">Lunch:  </t>
    </r>
    <r>
      <rPr>
        <b/>
        <sz val="11"/>
        <color theme="1"/>
        <rFont val="Calibri"/>
        <family val="2"/>
        <scheme val="minor"/>
      </rPr>
      <t>Ihop omelette w avacado beef peppers 1/2 serving</t>
    </r>
    <r>
      <rPr>
        <sz val="11"/>
        <color theme="1"/>
        <rFont val="Calibri"/>
        <family val="2"/>
        <scheme val="minor"/>
      </rPr>
      <t xml:space="preserve">, Coke Zero, </t>
    </r>
    <r>
      <rPr>
        <b/>
        <sz val="11"/>
        <color rgb="FFFF0000"/>
        <rFont val="Calibri"/>
        <family val="2"/>
        <scheme val="minor"/>
      </rPr>
      <t>3 oz fruit</t>
    </r>
  </si>
  <si>
    <t>elliptical 300 to 342 - 42 minutes</t>
  </si>
  <si>
    <t>Supper:  Kung Pao chicken 1/4 serving w 2 oz rice, cheese puff, 1 pc fudge, Coke Zero</t>
  </si>
  <si>
    <t>Watched "Miss Congeniality"</t>
  </si>
  <si>
    <t>Ran 3.58 mi. in 43:39 (12:11 pace)</t>
  </si>
  <si>
    <r>
      <t>Snack:  protein shake w</t>
    </r>
    <r>
      <rPr>
        <b/>
        <sz val="11"/>
        <color rgb="FFFF0000"/>
        <rFont val="Calibri"/>
        <family val="2"/>
        <scheme val="minor"/>
      </rPr>
      <t xml:space="preserve"> 2 scoops vanilla ice cream</t>
    </r>
  </si>
  <si>
    <t>elliptical 1015 to 1045 - 30 minutes</t>
  </si>
  <si>
    <t>elliptical 855 to 945 - 45 minutes</t>
  </si>
  <si>
    <t>elliptical 753 to 813 - 20 minutes</t>
  </si>
  <si>
    <r>
      <rPr>
        <b/>
        <sz val="14"/>
        <color rgb="FFFF0000"/>
        <rFont val="Arial"/>
        <family val="2"/>
      </rPr>
      <t xml:space="preserve">   17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</si>
  <si>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99%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0%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</si>
  <si>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r>
      <t>Total Steps =</t>
    </r>
    <r>
      <rPr>
        <b/>
        <sz val="14"/>
        <color rgb="FFFF0000"/>
        <rFont val="Arial"/>
        <family val="2"/>
      </rPr>
      <t xml:space="preserve"> 22,686</t>
    </r>
  </si>
  <si>
    <r>
      <t>Elliptical</t>
    </r>
    <r>
      <rPr>
        <b/>
        <sz val="12"/>
        <color rgb="FFFF0000"/>
        <rFont val="Arial"/>
        <family val="2"/>
      </rPr>
      <t xml:space="preserve">  152 min. (2.5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>43 min. (0.7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195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 3.2 </t>
    </r>
    <r>
      <rPr>
        <b/>
        <sz val="12"/>
        <color theme="1"/>
        <rFont val="Arial"/>
        <family val="2"/>
      </rPr>
      <t>hrs)</t>
    </r>
  </si>
  <si>
    <t>BG spike, 17 pts above BL, at 75 min. after starting snack</t>
  </si>
  <si>
    <t>BG 1st peak, 6 pts above BL, at 60 min. after starting supper</t>
  </si>
  <si>
    <t>BG 2nd peak, 18 pts above BL, at 150 min. after starting supper</t>
  </si>
  <si>
    <t>BG peak, 15 pts above BL, at 20 min. after starting lunch</t>
  </si>
  <si>
    <t>BG did not drop at all, but rose 20 pts during run</t>
  </si>
  <si>
    <t>BG dropped 15 pts at 20 minutes after starting elliptical</t>
  </si>
  <si>
    <t>BG dropped 43 pts at 20 minutes after starting elliptical</t>
  </si>
  <si>
    <t>BG dropped 53 pts at 35 minutes after starting elliptical</t>
  </si>
  <si>
    <t>BG dropped 32 pts at 15 minutes after starting elliptical</t>
  </si>
  <si>
    <t>BG dropped 52 pts at 30 minutes after starting elliptical</t>
  </si>
  <si>
    <t>elliptical 1125 to 1204 - 39 minutes</t>
  </si>
  <si>
    <t>elliptical 1022 to 1100 - 28 minutes</t>
  </si>
  <si>
    <t>elliptical 920 to 1002 - 42 minutes</t>
  </si>
  <si>
    <t>elliptical 820 to 902 - 37 minutes</t>
  </si>
  <si>
    <r>
      <t>Supper: Indian restaurant--</t>
    </r>
    <r>
      <rPr>
        <b/>
        <sz val="11"/>
        <color rgb="FFFF0000"/>
        <rFont val="Calibri"/>
        <family val="2"/>
        <scheme val="minor"/>
      </rPr>
      <t>vegetarian red sauce soy dish, fried spinach appetizer, 4 oz rice. 3 pc naan, blackberry juice, brownie, blackberry peach cobbler, 2 oz ice cream</t>
    </r>
  </si>
  <si>
    <t>elliptical 225 to 246 - 21 minutes</t>
  </si>
  <si>
    <t>elliptical 1150 to 1219 - 25 minutes</t>
  </si>
  <si>
    <r>
      <t xml:space="preserve">Lunch:  Kung Pao chucken 1/4 serving, </t>
    </r>
    <r>
      <rPr>
        <b/>
        <sz val="11"/>
        <color rgb="FFFF0000"/>
        <rFont val="Calibri"/>
        <family val="2"/>
        <scheme val="minor"/>
      </rPr>
      <t>4 oz rice,</t>
    </r>
    <r>
      <rPr>
        <sz val="11"/>
        <color theme="1"/>
        <rFont val="Calibri"/>
        <family val="2"/>
        <scheme val="minor"/>
      </rPr>
      <t xml:space="preserve"> Coke Zero</t>
    </r>
  </si>
  <si>
    <t>Got up at 10:15</t>
  </si>
  <si>
    <t>BG 2nd peak, 33 pts above BL, at 210 min. after starting lunch</t>
  </si>
  <si>
    <r>
      <t>Total Steps =</t>
    </r>
    <r>
      <rPr>
        <b/>
        <sz val="14"/>
        <color rgb="FFFF0000"/>
        <rFont val="Arial"/>
        <family val="2"/>
      </rPr>
      <t xml:space="preserve">  19,267</t>
    </r>
  </si>
  <si>
    <t>Digging hole for Lola's burial</t>
  </si>
  <si>
    <r>
      <rPr>
        <b/>
        <sz val="14"/>
        <color rgb="FFFF0000"/>
        <rFont val="Arial"/>
        <family val="2"/>
      </rPr>
      <t xml:space="preserve">    11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</si>
  <si>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FF66FF"/>
        <rFont val="Arial"/>
        <family val="2"/>
      </rPr>
      <t xml:space="preserve">92 </t>
    </r>
    <r>
      <rPr>
        <b/>
        <sz val="14"/>
        <color rgb="FFFF0000"/>
        <rFont val="Arial"/>
        <family val="2"/>
      </rPr>
      <t>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0%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</si>
  <si>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r>
      <rPr>
        <b/>
        <sz val="14"/>
        <color rgb="FFFF0000"/>
        <rFont val="Arial"/>
        <family val="2"/>
      </rPr>
      <t xml:space="preserve">    5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</si>
  <si>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t>Elliptical</t>
    </r>
    <r>
      <rPr>
        <b/>
        <sz val="12"/>
        <color rgb="FFFF0000"/>
        <rFont val="Arial"/>
        <family val="2"/>
      </rPr>
      <t xml:space="preserve">  192 min. ( 3.2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192 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( 3.2  </t>
    </r>
    <r>
      <rPr>
        <b/>
        <sz val="12"/>
        <color theme="1"/>
        <rFont val="Arial"/>
        <family val="2"/>
      </rPr>
      <t>hrs)</t>
    </r>
  </si>
  <si>
    <t>elliptical 1105 to 1130 - 25 minutes</t>
  </si>
  <si>
    <t>elliptical 1104 to 1034 - 30 minutes</t>
  </si>
  <si>
    <t>elliptical 457 to 522 - 25 minutes</t>
  </si>
  <si>
    <t>elliptical 838 to 915 - 37 minutes</t>
  </si>
  <si>
    <r>
      <t>Supper:</t>
    </r>
    <r>
      <rPr>
        <b/>
        <sz val="11"/>
        <color rgb="FFFF0000"/>
        <rFont val="Calibri"/>
        <family val="2"/>
        <scheme val="minor"/>
      </rPr>
      <t xml:space="preserve"> 8 oz cauliflower parmesaan soup, 8 crackers, 8 oz 2% milk, 1 chocolate peanut butter ball, 4 oz fruit salad</t>
    </r>
  </si>
  <si>
    <t>BG 3rd peak, 15 pts above BL, at 240 min. after starting supper</t>
  </si>
  <si>
    <t>BG 4th peak, 15 pts above BL, at 315 min. after starting supper</t>
  </si>
  <si>
    <r>
      <t xml:space="preserve">Lunch:  </t>
    </r>
    <r>
      <rPr>
        <b/>
        <sz val="11"/>
        <color rgb="FFFF0000"/>
        <rFont val="Calibri"/>
        <family val="2"/>
        <scheme val="minor"/>
      </rPr>
      <t>Popeye's--fried chicken breast &amp; thigh, 1/2 serving French fries, biscuit,</t>
    </r>
    <r>
      <rPr>
        <sz val="11"/>
        <color theme="1"/>
        <rFont val="Calibri"/>
        <family val="2"/>
        <scheme val="minor"/>
      </rPr>
      <t xml:space="preserve"> Coke Zero</t>
    </r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</si>
  <si>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7030A0"/>
        <rFont val="Arial"/>
        <family val="2"/>
      </rPr>
      <t xml:space="preserve">69 </t>
    </r>
    <r>
      <rPr>
        <b/>
        <sz val="14"/>
        <color rgb="FFFF0000"/>
        <rFont val="Arial"/>
        <family val="2"/>
      </rPr>
      <t>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0%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</si>
  <si>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t>BG 1st peak, 36 pts above BL, at 60 min. after starting lunch</t>
  </si>
  <si>
    <t>BG 2nd peak, 14 pts above BL, at 240 min. after starting lunch</t>
  </si>
  <si>
    <t>BG 3rd peak, 6 pts above BL, at 360 min. after starting lunch</t>
  </si>
  <si>
    <t>BG peak, 12 pts above BL, at 20 min. after starting breakfast</t>
  </si>
  <si>
    <r>
      <rPr>
        <b/>
        <sz val="14"/>
        <color rgb="FFFF0000"/>
        <rFont val="Arial"/>
        <family val="2"/>
      </rPr>
      <t xml:space="preserve">    13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</si>
  <si>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   7.5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</si>
  <si>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rPr>
        <b/>
        <sz val="14"/>
        <color rgb="FFFF0000"/>
        <rFont val="Arial"/>
        <family val="2"/>
      </rPr>
      <t xml:space="preserve">    18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</si>
  <si>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t>Total Steps =</t>
    </r>
    <r>
      <rPr>
        <b/>
        <sz val="14"/>
        <color rgb="FFFF0000"/>
        <rFont val="Arial"/>
        <family val="2"/>
      </rPr>
      <t xml:space="preserve">  14,407</t>
    </r>
  </si>
  <si>
    <t>Tidelander concert</t>
  </si>
  <si>
    <t>Tidelander warmup</t>
  </si>
  <si>
    <t>Writing Xmas card notes &amp; watching TV</t>
  </si>
  <si>
    <r>
      <t>Elliptical</t>
    </r>
    <r>
      <rPr>
        <b/>
        <sz val="12"/>
        <color rgb="FFFF0000"/>
        <rFont val="Arial"/>
        <family val="2"/>
      </rPr>
      <t xml:space="preserve">  147 min. (2.5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147 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( 2.5  </t>
    </r>
    <r>
      <rPr>
        <b/>
        <sz val="12"/>
        <color theme="1"/>
        <rFont val="Arial"/>
        <family val="2"/>
      </rPr>
      <t>hrs)</t>
    </r>
  </si>
  <si>
    <t>elliptical 147 to 217 - 30 minutes</t>
  </si>
  <si>
    <t>elliptical 850 to 915 - 24 minutes</t>
  </si>
  <si>
    <t>elliptial 712 to 830 - 77 minutes</t>
  </si>
  <si>
    <r>
      <t xml:space="preserve">Supper: chicken thigh &amp; wing, </t>
    </r>
    <r>
      <rPr>
        <b/>
        <sz val="11"/>
        <color rgb="FFFF0000"/>
        <rFont val="Calibri"/>
        <family val="2"/>
        <scheme val="minor"/>
      </rPr>
      <t>2 oz slaw, 1/4 biscuit, 1/2 wheat roll, 1 pc fudge, 1 lime cookie</t>
    </r>
    <r>
      <rPr>
        <sz val="11"/>
        <color theme="1"/>
        <rFont val="Calibri"/>
        <family val="2"/>
        <scheme val="minor"/>
      </rPr>
      <t>, Coke Zero</t>
    </r>
  </si>
  <si>
    <t>BG 1st peak, 19 pts above BL, at 120 min.</t>
  </si>
  <si>
    <t>BG 2nd peak, 14 pts above BL, at 195 min.</t>
  </si>
  <si>
    <r>
      <t xml:space="preserve">Late Dessert:  </t>
    </r>
    <r>
      <rPr>
        <b/>
        <sz val="11"/>
        <color rgb="FFFF0000"/>
        <rFont val="Calibri"/>
        <family val="2"/>
        <scheme val="minor"/>
      </rPr>
      <t>1 chocolate chip cookie,</t>
    </r>
    <r>
      <rPr>
        <sz val="11"/>
        <color theme="1"/>
        <rFont val="Calibri"/>
        <family val="2"/>
        <scheme val="minor"/>
      </rPr>
      <t xml:space="preserve"> 1 salmon mouse, </t>
    </r>
    <r>
      <rPr>
        <b/>
        <sz val="11"/>
        <color rgb="FFFF0000"/>
        <rFont val="Calibri"/>
        <family val="2"/>
        <scheme val="minor"/>
      </rPr>
      <t>1 small other cookie</t>
    </r>
    <r>
      <rPr>
        <sz val="11"/>
        <color theme="1"/>
        <rFont val="Calibri"/>
        <family val="2"/>
        <scheme val="minor"/>
      </rPr>
      <t>, 1 small sl cheese</t>
    </r>
  </si>
  <si>
    <r>
      <t xml:space="preserve">Breakfast:  </t>
    </r>
    <r>
      <rPr>
        <b/>
        <sz val="11"/>
        <color rgb="FFFF0000"/>
        <rFont val="Calibri"/>
        <family val="2"/>
        <scheme val="minor"/>
      </rPr>
      <t>1 whole multigrain roll,</t>
    </r>
    <r>
      <rPr>
        <sz val="11"/>
        <color theme="1"/>
        <rFont val="Calibri"/>
        <family val="2"/>
        <scheme val="minor"/>
      </rPr>
      <t xml:space="preserve"> Coke Zero</t>
    </r>
  </si>
  <si>
    <r>
      <rPr>
        <b/>
        <sz val="14"/>
        <color rgb="FFFF0000"/>
        <rFont val="Arial"/>
        <family val="2"/>
      </rPr>
      <t xml:space="preserve">    3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</si>
  <si>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t>Total Steps =</t>
    </r>
    <r>
      <rPr>
        <b/>
        <sz val="14"/>
        <color rgb="FFFF0000"/>
        <rFont val="Arial"/>
        <family val="2"/>
      </rPr>
      <t xml:space="preserve">  12,745</t>
    </r>
  </si>
  <si>
    <t>elliptical 550 to 630 - 40 minutes</t>
  </si>
  <si>
    <r>
      <t>Elliptical</t>
    </r>
    <r>
      <rPr>
        <b/>
        <sz val="12"/>
        <color rgb="FFFF0000"/>
        <rFont val="Arial"/>
        <family val="2"/>
      </rPr>
      <t xml:space="preserve">  171 min. ( 2.9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171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(2.9   </t>
    </r>
    <r>
      <rPr>
        <b/>
        <sz val="12"/>
        <color theme="1"/>
        <rFont val="Arial"/>
        <family val="2"/>
      </rPr>
      <t>hrs)</t>
    </r>
  </si>
  <si>
    <t>BG 1st peak, 26 pts above BL, at 60 min. after starting breakfast</t>
  </si>
  <si>
    <t>BG 2nd peak, 74 pts above BL, at 210 min. after starting breakfast</t>
  </si>
  <si>
    <r>
      <t>Lunch: Popeye's--</t>
    </r>
    <r>
      <rPr>
        <b/>
        <sz val="11"/>
        <color rgb="FFFF0000"/>
        <rFont val="Calibri"/>
        <family val="2"/>
        <scheme val="minor"/>
      </rPr>
      <t>chicken breast, 2 oz slaw, 1 biscuit</t>
    </r>
    <r>
      <rPr>
        <sz val="11"/>
        <color theme="1"/>
        <rFont val="Calibri"/>
        <family val="2"/>
        <scheme val="minor"/>
      </rPr>
      <t>, Diet Coke</t>
    </r>
  </si>
  <si>
    <t>BG 1st peak, 49 pts above BL, at 45 min. after starting late dessert</t>
  </si>
  <si>
    <t>BG 2nd peak, 52 pts above BL, at 215 min. after starting late dessert</t>
  </si>
  <si>
    <t>Tidelanders warmup</t>
  </si>
  <si>
    <t>Tidelanders Concert</t>
  </si>
  <si>
    <t>Buried our 15 y.o. cat Lola in backyard</t>
  </si>
  <si>
    <r>
      <t xml:space="preserve">Lunch: Lupe Tortilla's--grilled salmon 8oz, </t>
    </r>
    <r>
      <rPr>
        <b/>
        <sz val="11"/>
        <color theme="1"/>
        <rFont val="Calibri"/>
        <family val="2"/>
        <scheme val="minor"/>
      </rPr>
      <t>1 oz rice</t>
    </r>
    <r>
      <rPr>
        <sz val="11"/>
        <color theme="1"/>
        <rFont val="Calibri"/>
        <family val="2"/>
        <scheme val="minor"/>
      </rPr>
      <t>, 1 oz tomatoes, 2 oz guacamole, Coke Zero</t>
    </r>
  </si>
  <si>
    <r>
      <rPr>
        <b/>
        <sz val="14"/>
        <color rgb="FFFF0000"/>
        <rFont val="Arial"/>
        <family val="2"/>
      </rPr>
      <t xml:space="preserve">    1 point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</si>
  <si>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7030A0"/>
        <rFont val="Arial"/>
        <family val="2"/>
      </rPr>
      <t xml:space="preserve"> 77 </t>
    </r>
    <r>
      <rPr>
        <b/>
        <sz val="14"/>
        <color rgb="FFFF0000"/>
        <rFont val="Arial"/>
        <family val="2"/>
      </rPr>
      <t>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0%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</si>
  <si>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t>Had our cat Lola put down at vet's office</t>
  </si>
  <si>
    <t>elliptical 1023 to 1200 - 90 minutes</t>
  </si>
  <si>
    <r>
      <t xml:space="preserve">Supper:  2/3 grilled chicken Caesar salad, </t>
    </r>
    <r>
      <rPr>
        <b/>
        <sz val="11"/>
        <color rgb="FFFF0000"/>
        <rFont val="Calibri"/>
        <family val="2"/>
        <scheme val="minor"/>
      </rPr>
      <t>6 crackers</t>
    </r>
    <r>
      <rPr>
        <sz val="11"/>
        <color theme="1"/>
        <rFont val="Calibri"/>
        <family val="2"/>
        <scheme val="minor"/>
      </rPr>
      <t>, Coke Zero</t>
    </r>
  </si>
  <si>
    <r>
      <t xml:space="preserve">Supper:  1/3 grilled chicken Caesar salad, </t>
    </r>
    <r>
      <rPr>
        <b/>
        <sz val="11"/>
        <color rgb="FFFF0000"/>
        <rFont val="Calibri"/>
        <family val="2"/>
        <scheme val="minor"/>
      </rPr>
      <t>1/2 wheat roll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1 pc chocolate fudge</t>
    </r>
    <r>
      <rPr>
        <sz val="11"/>
        <color theme="1"/>
        <rFont val="Calibri"/>
        <family val="2"/>
        <scheme val="minor"/>
      </rPr>
      <t>, Coke Zero</t>
    </r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</si>
  <si>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7030A0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100%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0%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</si>
  <si>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r>
      <rPr>
        <b/>
        <sz val="14"/>
        <color rgb="FFFF0000"/>
        <rFont val="Arial"/>
        <family val="2"/>
      </rPr>
      <t xml:space="preserve">   19 points below </t>
    </r>
    <r>
      <rPr>
        <b/>
        <sz val="14"/>
        <color theme="1"/>
        <rFont val="Arial"/>
        <family val="2"/>
      </rPr>
      <t>yesterday</t>
    </r>
  </si>
  <si>
    <r>
      <t>Total Steps =</t>
    </r>
    <r>
      <rPr>
        <b/>
        <sz val="14"/>
        <color rgb="FFFF0000"/>
        <rFont val="Arial"/>
        <family val="2"/>
      </rPr>
      <t xml:space="preserve">  14,443</t>
    </r>
  </si>
  <si>
    <r>
      <t>Elliptical</t>
    </r>
    <r>
      <rPr>
        <b/>
        <sz val="12"/>
        <color rgb="FFFF0000"/>
        <rFont val="Arial"/>
        <family val="2"/>
      </rPr>
      <t xml:space="preserve">  90 min. ( 1.5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90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( 1.5   </t>
    </r>
    <r>
      <rPr>
        <b/>
        <sz val="12"/>
        <color theme="1"/>
        <rFont val="Arial"/>
        <family val="2"/>
      </rPr>
      <t>hrs)</t>
    </r>
  </si>
  <si>
    <r>
      <rPr>
        <b/>
        <sz val="14"/>
        <color rgb="FFFF0000"/>
        <rFont val="Arial"/>
        <family val="2"/>
      </rPr>
      <t xml:space="preserve">    18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</si>
  <si>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rPr>
        <b/>
        <sz val="14"/>
        <color rgb="FFFF0000"/>
        <rFont val="Arial"/>
        <family val="2"/>
      </rPr>
      <t xml:space="preserve">    13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</si>
  <si>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t>BG peak, 20 pts above BL, at 90 min. after starting breakfast</t>
  </si>
  <si>
    <t>BG 2nd peak, 6 pts above BL, at 175 min. after starting lunch</t>
  </si>
  <si>
    <t>BG 1st peak, 4 pts above BL, at 10 min. after starting lunch</t>
  </si>
  <si>
    <t>BG peak, 12 pts above BL, at 120 min. after starting supper</t>
  </si>
  <si>
    <t>BG peak, 28 pts above BL, at 45 min. after starting 2nd portion of supper</t>
  </si>
  <si>
    <t>finished up supper from earlier tonight + dessert</t>
  </si>
  <si>
    <t>elliptical 358 to 433 - 35 minutes</t>
  </si>
  <si>
    <t>elliptical 505 to 533 - 25 minutes</t>
  </si>
  <si>
    <t>Data entry</t>
  </si>
  <si>
    <r>
      <t xml:space="preserve">Supper: </t>
    </r>
    <r>
      <rPr>
        <b/>
        <sz val="11"/>
        <color rgb="FFFF0000"/>
        <rFont val="Calibri"/>
        <family val="2"/>
        <scheme val="minor"/>
      </rPr>
      <t>1/2 mutigrain bun</t>
    </r>
    <r>
      <rPr>
        <sz val="11"/>
        <color theme="1"/>
        <rFont val="Calibri"/>
        <family val="2"/>
        <scheme val="minor"/>
      </rPr>
      <t xml:space="preserve">, 3 tbsp peanut butter, </t>
    </r>
    <r>
      <rPr>
        <b/>
        <sz val="11"/>
        <color rgb="FFFF0000"/>
        <rFont val="Calibri"/>
        <family val="2"/>
        <scheme val="minor"/>
      </rPr>
      <t xml:space="preserve">8 crackers, </t>
    </r>
    <r>
      <rPr>
        <sz val="11"/>
        <color theme="1"/>
        <rFont val="Calibri"/>
        <family val="2"/>
        <scheme val="minor"/>
      </rPr>
      <t xml:space="preserve">protein shake w </t>
    </r>
    <r>
      <rPr>
        <b/>
        <sz val="11"/>
        <color rgb="FFFF0000"/>
        <rFont val="Calibri"/>
        <family val="2"/>
        <scheme val="minor"/>
      </rPr>
      <t>3 scoops chocolate ice cream</t>
    </r>
    <r>
      <rPr>
        <sz val="11"/>
        <color theme="1"/>
        <rFont val="Calibri"/>
        <family val="2"/>
        <scheme val="minor"/>
      </rPr>
      <t>, Coke Zero</t>
    </r>
  </si>
  <si>
    <t>BG 1st peak, 27 pts above BL, at 140 min. after starting supper</t>
  </si>
  <si>
    <r>
      <t xml:space="preserve">Breakfast: </t>
    </r>
    <r>
      <rPr>
        <b/>
        <sz val="11"/>
        <color theme="1"/>
        <rFont val="Calibri"/>
        <family val="2"/>
        <scheme val="minor"/>
      </rPr>
      <t xml:space="preserve">Roast beef &amp; Havarta cheese sandwich on </t>
    </r>
    <r>
      <rPr>
        <b/>
        <sz val="11"/>
        <color rgb="FFFF0000"/>
        <rFont val="Calibri"/>
        <family val="2"/>
        <scheme val="minor"/>
      </rPr>
      <t>1/2 WW bun</t>
    </r>
    <r>
      <rPr>
        <sz val="11"/>
        <color theme="1"/>
        <rFont val="Calibri"/>
        <family val="2"/>
        <scheme val="minor"/>
      </rPr>
      <t>, Coke Zero</t>
    </r>
  </si>
  <si>
    <r>
      <t xml:space="preserve">Dessert:  </t>
    </r>
    <r>
      <rPr>
        <b/>
        <sz val="11"/>
        <color rgb="FFFF0000"/>
        <rFont val="Calibri"/>
        <family val="2"/>
        <scheme val="minor"/>
      </rPr>
      <t>1 large pc fudge</t>
    </r>
    <r>
      <rPr>
        <sz val="11"/>
        <color theme="1"/>
        <rFont val="Calibri"/>
        <family val="2"/>
        <scheme val="minor"/>
      </rPr>
      <t>, Coke Zero</t>
    </r>
  </si>
  <si>
    <t>BG 1st peak, 7 pts above BL, at 85 min. after starting dessert</t>
  </si>
  <si>
    <t>BG 2nd peak, 13 pts above BL, at 160 min. after starting dessert</t>
  </si>
  <si>
    <t>Playing music w Mark &amp; Robert</t>
  </si>
  <si>
    <t>BG 2nd peak, 26 pts above BL, at 230 min. after starting supper</t>
  </si>
  <si>
    <t>elliptical 1010 to 1030 - 20 minutes</t>
  </si>
  <si>
    <r>
      <rPr>
        <b/>
        <sz val="14"/>
        <color rgb="FFFF0000"/>
        <rFont val="Arial"/>
        <family val="2"/>
      </rPr>
      <t xml:space="preserve">    10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</si>
  <si>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t>elliptical start 1125 stop 1200 - 35 minutes</t>
  </si>
  <si>
    <r>
      <t>Elliptical</t>
    </r>
    <r>
      <rPr>
        <b/>
        <sz val="12"/>
        <color rgb="FFFF0000"/>
        <rFont val="Arial"/>
        <family val="2"/>
      </rPr>
      <t xml:space="preserve">  115 min. ( 1.95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115 min</t>
    </r>
    <r>
      <rPr>
        <b/>
        <sz val="12"/>
        <color theme="1"/>
        <rFont val="Arial"/>
        <family val="2"/>
      </rPr>
      <t xml:space="preserve"> =</t>
    </r>
    <r>
      <rPr>
        <b/>
        <sz val="12"/>
        <color rgb="FFFF0000"/>
        <rFont val="Arial"/>
        <family val="2"/>
      </rPr>
      <t xml:space="preserve"> (  1.95 </t>
    </r>
    <r>
      <rPr>
        <b/>
        <sz val="12"/>
        <color theme="1"/>
        <rFont val="Arial"/>
        <family val="2"/>
      </rPr>
      <t>hrs)</t>
    </r>
  </si>
  <si>
    <r>
      <t>Total Steps =</t>
    </r>
    <r>
      <rPr>
        <b/>
        <sz val="14"/>
        <color rgb="FFFF0000"/>
        <rFont val="Arial"/>
        <family val="2"/>
      </rPr>
      <t xml:space="preserve">  11,824</t>
    </r>
  </si>
  <si>
    <r>
      <rPr>
        <b/>
        <sz val="14"/>
        <color rgb="FFFF0000"/>
        <rFont val="Arial"/>
        <family val="2"/>
      </rPr>
      <t xml:space="preserve">    8 points below </t>
    </r>
    <r>
      <rPr>
        <b/>
        <sz val="14"/>
        <color theme="1"/>
        <rFont val="Arial"/>
        <family val="2"/>
      </rPr>
      <t>yesterday</t>
    </r>
  </si>
  <si>
    <t>BG 3rd peak, 38 pts above BL, at 305 min. after starting supper</t>
  </si>
  <si>
    <t>BG dropped 48 pts at 35 min after starting elliptical</t>
  </si>
  <si>
    <t>BG dropped 37 pts at 35 min after starting elliptical</t>
  </si>
  <si>
    <t>BG dropped 24 pts at 20 minutes after starting elliptical</t>
  </si>
  <si>
    <t>walk 734 to 745 - 11 minutes</t>
  </si>
  <si>
    <t>walk 754 to 838 - 44 minutes</t>
  </si>
  <si>
    <r>
      <t xml:space="preserve">Breakfast:  </t>
    </r>
    <r>
      <rPr>
        <b/>
        <sz val="11"/>
        <color rgb="FFFF0000"/>
        <rFont val="Calibri"/>
        <family val="2"/>
        <scheme val="minor"/>
      </rPr>
      <t>1/2 multigrain roll,</t>
    </r>
    <r>
      <rPr>
        <sz val="11"/>
        <color theme="1"/>
        <rFont val="Calibri"/>
        <family val="2"/>
        <scheme val="minor"/>
      </rPr>
      <t xml:space="preserve"> 2 oz smoked salmon, Coke Zero</t>
    </r>
  </si>
  <si>
    <t>BG 1st peak, 45 pts above BL, at 35 min. after starting breakfast</t>
  </si>
  <si>
    <t>BG 2nd peak, 21 pts above BL, at 140 min. after starting breakfast</t>
  </si>
  <si>
    <t>BG 1st peak, 31 pts above BL, at 25 min. after starting lunch</t>
  </si>
  <si>
    <r>
      <t>Lunch:  Airplane plus carry-on--24 almonds,</t>
    </r>
    <r>
      <rPr>
        <b/>
        <sz val="11"/>
        <color rgb="FFFF0000"/>
        <rFont val="Calibri"/>
        <family val="2"/>
        <scheme val="minor"/>
      </rPr>
      <t xml:space="preserve"> 2 oz pretzels, 2 oz graham crackers, </t>
    </r>
    <r>
      <rPr>
        <sz val="11"/>
        <color theme="1"/>
        <rFont val="Calibri"/>
        <family val="2"/>
        <scheme val="minor"/>
      </rPr>
      <t>Coke Zero</t>
    </r>
  </si>
  <si>
    <t>BG 2nd peak, 18 pts above BL,at 145 min. after starting lunch</t>
  </si>
  <si>
    <r>
      <t xml:space="preserve">Supper:  Restaurant--grilled chicken </t>
    </r>
    <r>
      <rPr>
        <b/>
        <sz val="11"/>
        <color rgb="FFFF0000"/>
        <rFont val="Calibri"/>
        <family val="2"/>
        <scheme val="minor"/>
      </rPr>
      <t>sandwich, French fries,</t>
    </r>
    <r>
      <rPr>
        <sz val="11"/>
        <color theme="1"/>
        <rFont val="Calibri"/>
        <family val="2"/>
        <scheme val="minor"/>
      </rPr>
      <t xml:space="preserve"> Coke Zero, </t>
    </r>
    <r>
      <rPr>
        <b/>
        <sz val="11"/>
        <color rgb="FFFF0000"/>
        <rFont val="Calibri"/>
        <family val="2"/>
        <scheme val="minor"/>
      </rPr>
      <t>1 pc fudge</t>
    </r>
  </si>
  <si>
    <r>
      <rPr>
        <b/>
        <sz val="14"/>
        <color rgb="FFFF0000"/>
        <rFont val="Arial"/>
        <family val="2"/>
      </rPr>
      <t xml:space="preserve">    4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</si>
  <si>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t>Elliptical</t>
    </r>
    <r>
      <rPr>
        <b/>
        <sz val="12"/>
        <color rgb="FFFF0000"/>
        <rFont val="Arial"/>
        <family val="2"/>
      </rPr>
      <t xml:space="preserve">   min. (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75 min. ( 1.25 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75 min</t>
    </r>
    <r>
      <rPr>
        <b/>
        <sz val="12"/>
        <color theme="1"/>
        <rFont val="Arial"/>
        <family val="2"/>
      </rPr>
      <t xml:space="preserve"> = </t>
    </r>
    <r>
      <rPr>
        <b/>
        <sz val="12"/>
        <color rgb="FFFF0000"/>
        <rFont val="Arial"/>
        <family val="2"/>
      </rPr>
      <t xml:space="preserve"> 75 min. ( 1.25 </t>
    </r>
    <r>
      <rPr>
        <b/>
        <sz val="12"/>
        <color theme="1"/>
        <rFont val="Arial"/>
        <family val="2"/>
      </rPr>
      <t>hrs)</t>
    </r>
  </si>
  <si>
    <r>
      <rPr>
        <b/>
        <sz val="14"/>
        <color rgb="FFFF0000"/>
        <rFont val="Arial"/>
        <family val="2"/>
      </rPr>
      <t xml:space="preserve">    15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</si>
  <si>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rPr>
        <b/>
        <sz val="14"/>
        <color rgb="FFFF0000"/>
        <rFont val="Arial"/>
        <family val="2"/>
      </rPr>
      <t xml:space="preserve">    14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</si>
  <si>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7030A0"/>
        <rFont val="Arial"/>
        <family val="2"/>
      </rPr>
      <t xml:space="preserve"> 89</t>
    </r>
    <r>
      <rPr>
        <b/>
        <sz val="14"/>
        <color rgb="FFFF0000"/>
        <rFont val="Arial"/>
        <family val="2"/>
      </rPr>
      <t>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0%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</si>
  <si>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t>Lunch: café--Aztec chicken soup with tortilla strips &amp; avacado, cinnamon roll, lemonade smoothee</t>
  </si>
  <si>
    <r>
      <t xml:space="preserve">Breakfast: </t>
    </r>
    <r>
      <rPr>
        <b/>
        <sz val="11"/>
        <color rgb="FFFF0000"/>
        <rFont val="Calibri"/>
        <family val="2"/>
        <scheme val="minor"/>
      </rPr>
      <t xml:space="preserve">2 sl WW toast, </t>
    </r>
    <r>
      <rPr>
        <sz val="11"/>
        <color theme="1"/>
        <rFont val="Calibri"/>
        <family val="2"/>
        <scheme val="minor"/>
      </rPr>
      <t xml:space="preserve">3 oz smoked salmon , 2 oz cream cheese, </t>
    </r>
    <r>
      <rPr>
        <b/>
        <sz val="11"/>
        <color rgb="FFFF0000"/>
        <rFont val="Calibri"/>
        <family val="2"/>
        <scheme val="minor"/>
      </rPr>
      <t>8 oz hot chocolate</t>
    </r>
  </si>
  <si>
    <t>BG peak 30 pts above BL, at 65 miln. After starting breakfast</t>
  </si>
  <si>
    <t>BG 1st peak, 9 pts above BL, at 65 min. after starting lunch</t>
  </si>
  <si>
    <r>
      <t xml:space="preserve">Supper: veggile butter chicken, </t>
    </r>
    <r>
      <rPr>
        <b/>
        <sz val="11"/>
        <color rgb="FFFF0000"/>
        <rFont val="Calibri"/>
        <family val="2"/>
        <scheme val="minor"/>
      </rPr>
      <t>2 oz rice,</t>
    </r>
    <r>
      <rPr>
        <sz val="11"/>
        <color theme="1"/>
        <rFont val="Calibri"/>
        <family val="2"/>
        <scheme val="minor"/>
      </rPr>
      <t xml:space="preserve"> saag paneer, </t>
    </r>
    <r>
      <rPr>
        <b/>
        <sz val="11"/>
        <color rgb="FFFF0000"/>
        <rFont val="Calibri"/>
        <family val="2"/>
        <scheme val="minor"/>
      </rPr>
      <t>1.5 pc naan</t>
    </r>
    <r>
      <rPr>
        <sz val="11"/>
        <color theme="1"/>
        <rFont val="Calibri"/>
        <family val="2"/>
        <scheme val="minor"/>
      </rPr>
      <t xml:space="preserve">, Coke Zero,  </t>
    </r>
    <r>
      <rPr>
        <b/>
        <sz val="11"/>
        <color rgb="FFFF0000"/>
        <rFont val="Calibri"/>
        <family val="2"/>
        <scheme val="minor"/>
      </rPr>
      <t>pc fudge, 4 toasted marshmallows</t>
    </r>
  </si>
  <si>
    <t>BG 1st peak, 38 pts above BL, at 65 min. after starting supper</t>
  </si>
  <si>
    <t>walk 723 to 733 - 10 minutes</t>
  </si>
  <si>
    <t>Hike to falls - 2 miles</t>
  </si>
  <si>
    <r>
      <rPr>
        <b/>
        <sz val="14"/>
        <color rgb="FFFF0000"/>
        <rFont val="Arial"/>
        <family val="2"/>
      </rPr>
      <t xml:space="preserve">    10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</si>
  <si>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rPr>
        <b/>
        <sz val="14"/>
        <color rgb="FFFF0000"/>
        <rFont val="Arial"/>
        <family val="2"/>
      </rPr>
      <t xml:space="preserve">    13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</si>
  <si>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rPr>
        <b/>
        <sz val="14"/>
        <color rgb="FFFF0000"/>
        <rFont val="Arial"/>
        <family val="2"/>
      </rPr>
      <t xml:space="preserve">    8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</si>
  <si>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t>Total Steps =</t>
    </r>
    <r>
      <rPr>
        <b/>
        <sz val="14"/>
        <color rgb="FFFF0000"/>
        <rFont val="Arial"/>
        <family val="2"/>
      </rPr>
      <t xml:space="preserve">  10,300</t>
    </r>
  </si>
  <si>
    <r>
      <t>Total Steps =</t>
    </r>
    <r>
      <rPr>
        <b/>
        <sz val="14"/>
        <color rgb="FFFF0000"/>
        <rFont val="Arial"/>
        <family val="2"/>
      </rPr>
      <t xml:space="preserve">  10,660</t>
    </r>
  </si>
  <si>
    <t>Hike to falls - 2 miles - 50 minutes</t>
  </si>
  <si>
    <r>
      <t>Elliptical</t>
    </r>
    <r>
      <rPr>
        <b/>
        <sz val="12"/>
        <color rgb="FFFF0000"/>
        <rFont val="Arial"/>
        <family val="2"/>
      </rPr>
      <t xml:space="preserve">   min. (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60 min. ( 1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60 min. ( 1 </t>
    </r>
    <r>
      <rPr>
        <b/>
        <sz val="12"/>
        <color theme="1"/>
        <rFont val="Arial"/>
        <family val="2"/>
      </rPr>
      <t>hrs)</t>
    </r>
  </si>
  <si>
    <r>
      <t xml:space="preserve">Breakfast: peanut butter sandwich on </t>
    </r>
    <r>
      <rPr>
        <b/>
        <sz val="11"/>
        <color rgb="FFFF0000"/>
        <rFont val="Calibri"/>
        <family val="2"/>
        <scheme val="minor"/>
      </rPr>
      <t>2 sl WW toast, 4 Oreos, 8 oz hot chocolate</t>
    </r>
  </si>
  <si>
    <t>walk 1135 to 1141 and 1152 to 1158 - 12 minutes</t>
  </si>
  <si>
    <t>BG peak, 28 pts above BL, at 45 min. after starting breakfast</t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</si>
  <si>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7030A0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100%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4%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</si>
  <si>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r>
      <t xml:space="preserve">Lunch: tuna fish sandwich on </t>
    </r>
    <r>
      <rPr>
        <b/>
        <sz val="11"/>
        <color rgb="FFFF0000"/>
        <rFont val="Calibri"/>
        <family val="2"/>
        <scheme val="minor"/>
      </rPr>
      <t>2 sl ww bread toasted</t>
    </r>
    <r>
      <rPr>
        <sz val="11"/>
        <color theme="1"/>
        <rFont val="Calibri"/>
        <family val="2"/>
        <scheme val="minor"/>
      </rPr>
      <t xml:space="preserve">, Coke Zero, </t>
    </r>
    <r>
      <rPr>
        <b/>
        <sz val="11"/>
        <color rgb="FFFF0000"/>
        <rFont val="Calibri"/>
        <family val="2"/>
        <scheme val="minor"/>
      </rPr>
      <t>1 pc fudge</t>
    </r>
  </si>
  <si>
    <t>BG peak, 35 pts above BL, at 50 min. after starting breakfast</t>
  </si>
  <si>
    <t xml:space="preserve">walk 345 to 420 - 35 minutes </t>
  </si>
  <si>
    <r>
      <t xml:space="preserve">Supper: cashews, almonds, fake butter chicken, </t>
    </r>
    <r>
      <rPr>
        <b/>
        <sz val="11"/>
        <color rgb="FFFF0000"/>
        <rFont val="Calibri"/>
        <family val="2"/>
        <scheme val="minor"/>
      </rPr>
      <t>2 oz rice, 1/2 pita bread,</t>
    </r>
    <r>
      <rPr>
        <sz val="11"/>
        <color theme="1"/>
        <rFont val="Calibri"/>
        <family val="2"/>
        <scheme val="minor"/>
      </rPr>
      <t xml:space="preserve"> Coke Zero</t>
    </r>
  </si>
  <si>
    <t>BG 1st peak, 64 pts above BL, at 105 min. after starting hi-carb supper</t>
  </si>
  <si>
    <t>BG 2nd peak, 27 pts above BL, at 300 min. after starting supper</t>
  </si>
  <si>
    <t>BG 2nd peak, 38 pts above BL, at 170 min. after starting supper</t>
  </si>
  <si>
    <r>
      <rPr>
        <b/>
        <sz val="14"/>
        <color rgb="FFFF0000"/>
        <rFont val="Arial"/>
        <family val="2"/>
      </rPr>
      <t xml:space="preserve">    same as </t>
    </r>
    <r>
      <rPr>
        <b/>
        <sz val="14"/>
        <color theme="1"/>
        <rFont val="Arial"/>
        <family val="2"/>
      </rPr>
      <t xml:space="preserve">yesterday! </t>
    </r>
  </si>
  <si>
    <t>Dessert:  2 scoops ice cream</t>
  </si>
  <si>
    <r>
      <t xml:space="preserve">Supper: </t>
    </r>
    <r>
      <rPr>
        <b/>
        <sz val="11"/>
        <color rgb="FFFF0000"/>
        <rFont val="Calibri"/>
        <family val="2"/>
        <scheme val="minor"/>
      </rPr>
      <t>1 wheat bun</t>
    </r>
    <r>
      <rPr>
        <sz val="11"/>
        <color theme="1"/>
        <rFont val="Calibri"/>
        <family val="2"/>
        <scheme val="minor"/>
      </rPr>
      <t xml:space="preserve">, 1 tbsp peanut butter, </t>
    </r>
    <r>
      <rPr>
        <b/>
        <sz val="11"/>
        <color rgb="FFFF0000"/>
        <rFont val="Calibri"/>
        <family val="2"/>
        <scheme val="minor"/>
      </rPr>
      <t>4 Oreos,</t>
    </r>
    <r>
      <rPr>
        <sz val="11"/>
        <color theme="1"/>
        <rFont val="Calibri"/>
        <family val="2"/>
        <scheme val="minor"/>
      </rPr>
      <t xml:space="preserve"> cashews, almonds, Coke Zero</t>
    </r>
  </si>
  <si>
    <t>Lunch:  grilled chicken, 2 oz rice,pork stew with potatoes,  lentils, lettuce salad, Coke Zero</t>
  </si>
  <si>
    <t>BG peak 30 pts above BL, at 40 min. after starting dessert</t>
  </si>
  <si>
    <t>BG peak, 43 pts above BL, at 40 min. after starting supper</t>
  </si>
  <si>
    <t>BG 1st peak, 15 pts above BL, at 105 min. after starting lunch</t>
  </si>
  <si>
    <t>BG 2nd peak, 23 pts above BL, at 180 min. after starting lunch</t>
  </si>
  <si>
    <t>BG 1st peak, 26 pts above BL, at 30 min. after starting breakfast</t>
  </si>
  <si>
    <t>Breakfast: 2 small wheat rolls, almonds, 8 oz hot chocolate</t>
  </si>
  <si>
    <t>BG 2nd peak, 17 pts above BL, at 145 min. after starting breakfast</t>
  </si>
  <si>
    <r>
      <t>Total Steps =</t>
    </r>
    <r>
      <rPr>
        <b/>
        <sz val="14"/>
        <color rgb="FFFF0000"/>
        <rFont val="Arial"/>
        <family val="2"/>
      </rPr>
      <t xml:space="preserve">  12,768</t>
    </r>
  </si>
  <si>
    <r>
      <rPr>
        <b/>
        <sz val="14"/>
        <color rgb="FFFF0000"/>
        <rFont val="Arial"/>
        <family val="2"/>
      </rPr>
      <t xml:space="preserve">    1 point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</si>
  <si>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     same as </t>
    </r>
    <r>
      <rPr>
        <b/>
        <sz val="14"/>
        <color theme="1"/>
        <rFont val="Arial"/>
        <family val="2"/>
      </rPr>
      <t xml:space="preserve">yesterday </t>
    </r>
  </si>
  <si>
    <t>Run  1040 to 1055 - 15 minutes 1.15 mile</t>
  </si>
  <si>
    <r>
      <rPr>
        <b/>
        <sz val="14"/>
        <color rgb="FFFF0000"/>
        <rFont val="Arial"/>
        <family val="2"/>
      </rPr>
      <t xml:space="preserve">    3 points above y</t>
    </r>
    <r>
      <rPr>
        <b/>
        <sz val="14"/>
        <color theme="1"/>
        <rFont val="Arial"/>
        <family val="2"/>
      </rPr>
      <t xml:space="preserve">esterday </t>
    </r>
  </si>
  <si>
    <r>
      <rPr>
        <b/>
        <sz val="14"/>
        <color rgb="FFFF0000"/>
        <rFont val="Arial"/>
        <family val="2"/>
      </rPr>
      <t xml:space="preserve">    3 points above  </t>
    </r>
    <r>
      <rPr>
        <b/>
        <sz val="14"/>
        <color theme="1"/>
        <rFont val="Arial"/>
        <family val="2"/>
      </rPr>
      <t>yesterday</t>
    </r>
  </si>
  <si>
    <r>
      <t>Elliptical</t>
    </r>
    <r>
      <rPr>
        <b/>
        <sz val="12"/>
        <color rgb="FFFF0000"/>
        <rFont val="Arial"/>
        <family val="2"/>
      </rPr>
      <t xml:space="preserve">   min. (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180 min. ( 3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15 min. (0.25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180.25 min. ( 3.25 </t>
    </r>
    <r>
      <rPr>
        <b/>
        <sz val="12"/>
        <color theme="1"/>
        <rFont val="Arial"/>
        <family val="2"/>
      </rPr>
      <t>hrs)</t>
    </r>
  </si>
  <si>
    <t>Ran 1.15 mile in 16:44 (14:29 pace)</t>
  </si>
  <si>
    <r>
      <t xml:space="preserve">Lunch: turkey sandwich on </t>
    </r>
    <r>
      <rPr>
        <b/>
        <sz val="11"/>
        <color rgb="FFFF0000"/>
        <rFont val="Calibri"/>
        <family val="2"/>
        <scheme val="minor"/>
      </rPr>
      <t>2 thin sl sourdough bread,</t>
    </r>
    <r>
      <rPr>
        <sz val="11"/>
        <color theme="1"/>
        <rFont val="Calibri"/>
        <family val="2"/>
        <scheme val="minor"/>
      </rPr>
      <t xml:space="preserve"> 24 almonds, Coke Zero, avacado</t>
    </r>
  </si>
  <si>
    <r>
      <t>Time in Target Range =</t>
    </r>
    <r>
      <rPr>
        <b/>
        <sz val="14"/>
        <color rgb="FFFF0000"/>
        <rFont val="Arial"/>
        <family val="2"/>
      </rPr>
      <t xml:space="preserve"> 99%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2%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</si>
  <si>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t>Supper:  3 oz rice, almonds, cashews, squash, beans, sauce, Coke Zero, Hershey almond bar</t>
  </si>
  <si>
    <t>BG peak, 7 pts above BL, at 100 min. after starting breakfast</t>
  </si>
  <si>
    <t>BG 1st peak, 27 pts above BL, at 95 min. after starting lunch</t>
  </si>
  <si>
    <t>BG 2nd peak, 20 pts above BL, at 185 min. after starting lunch</t>
  </si>
  <si>
    <t>BG 1st peak, 47 pts above  BL at 100 min. after starting supper</t>
  </si>
  <si>
    <t>BG 2nd peak, 29 pts above BL, at 220 min. after starting supper</t>
  </si>
  <si>
    <r>
      <t>Time in Target Range =</t>
    </r>
    <r>
      <rPr>
        <b/>
        <sz val="14"/>
        <color rgb="FFFF0000"/>
        <rFont val="Arial"/>
        <family val="2"/>
      </rPr>
      <t xml:space="preserve"> 100%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3%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</si>
  <si>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r>
      <rPr>
        <b/>
        <sz val="14"/>
        <color rgb="FFFF0000"/>
        <rFont val="Arial"/>
        <family val="2"/>
      </rPr>
      <t xml:space="preserve">    12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</si>
  <si>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rPr>
        <b/>
        <sz val="14"/>
        <color rgb="FFFF0000"/>
        <rFont val="Arial"/>
        <family val="2"/>
      </rPr>
      <t xml:space="preserve">    3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</si>
  <si>
    <r>
      <t>Total Steps =</t>
    </r>
    <r>
      <rPr>
        <b/>
        <sz val="14"/>
        <color rgb="FFFF0000"/>
        <rFont val="Arial"/>
        <family val="2"/>
      </rPr>
      <t xml:space="preserve">  7,835</t>
    </r>
  </si>
  <si>
    <r>
      <t>Elliptical</t>
    </r>
    <r>
      <rPr>
        <b/>
        <sz val="12"/>
        <color rgb="FFFF0000"/>
        <rFont val="Arial"/>
        <family val="2"/>
      </rPr>
      <t xml:space="preserve">   min. (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43 min. ( 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17 min. (0.2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60 min. (1 hr</t>
    </r>
    <r>
      <rPr>
        <b/>
        <sz val="12"/>
        <color theme="1"/>
        <rFont val="Arial"/>
        <family val="2"/>
      </rPr>
      <t>s)</t>
    </r>
  </si>
  <si>
    <r>
      <rPr>
        <b/>
        <sz val="14"/>
        <color rgb="FFFF0000"/>
        <rFont val="Arial"/>
        <family val="2"/>
      </rPr>
      <t xml:space="preserve">    10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y</t>
    </r>
    <r>
      <rPr>
        <b/>
        <sz val="14"/>
        <color theme="1"/>
        <rFont val="Arial"/>
        <family val="2"/>
      </rPr>
      <t xml:space="preserve">esterday </t>
    </r>
  </si>
  <si>
    <t>Lunch:  Grilled chicken sandwich, French fries, choloate cookie, Coke Zero</t>
  </si>
  <si>
    <t>BG spike, 10 pts above BL, at 100 min. after starting breakfast</t>
  </si>
  <si>
    <t>BG 1st spike, 37 pts above BL, at 35 min. after starting lunch</t>
  </si>
  <si>
    <r>
      <rPr>
        <b/>
        <sz val="14"/>
        <color rgb="FFFF0000"/>
        <rFont val="Arial"/>
        <family val="2"/>
      </rPr>
      <t xml:space="preserve">    8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</si>
  <si>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    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</si>
  <si>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t xml:space="preserve">Ran 1.0 mi. in 12:49 </t>
  </si>
  <si>
    <t>Walked 1.0 mi. in 25 min. on beach</t>
  </si>
  <si>
    <t>Walked 1.3 mi. in 28:00</t>
  </si>
  <si>
    <t>walk 515 to 535 - 20 min. 2/3 mile</t>
  </si>
  <si>
    <t>walk 602 to 622 - 20 minutes 2/3 mile</t>
  </si>
  <si>
    <t xml:space="preserve">Supper: grilled chicken, avacado, lettuce, tomato, beans, water, 2 scoops vanilla ice cream, 3 oz chocolate sauce </t>
  </si>
  <si>
    <t>BG 1st peak, 35 pts above BL, at 95 min. after starting supper</t>
  </si>
  <si>
    <t>BG 2nd peak, 26 pts above BL, at 180 min. after starting supper</t>
  </si>
  <si>
    <r>
      <t>Total Steps =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8,259</t>
    </r>
  </si>
  <si>
    <r>
      <rPr>
        <b/>
        <sz val="14"/>
        <color rgb="FFFF0000"/>
        <rFont val="Arial"/>
        <family val="2"/>
      </rPr>
      <t xml:space="preserve">    4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y</t>
    </r>
    <r>
      <rPr>
        <b/>
        <sz val="14"/>
        <color theme="1"/>
        <rFont val="Arial"/>
        <family val="2"/>
      </rPr>
      <t xml:space="preserve">esterday </t>
    </r>
  </si>
  <si>
    <r>
      <t>Elliptical</t>
    </r>
    <r>
      <rPr>
        <b/>
        <sz val="12"/>
        <color rgb="FFFF0000"/>
        <rFont val="Arial"/>
        <family val="2"/>
      </rPr>
      <t xml:space="preserve">   min. (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90 min. ( 1.5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13 min. (0.126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103 min. (1.75 hr</t>
    </r>
    <r>
      <rPr>
        <b/>
        <sz val="12"/>
        <color theme="1"/>
        <rFont val="Arial"/>
        <family val="2"/>
      </rPr>
      <t>s)</t>
    </r>
  </si>
  <si>
    <r>
      <rPr>
        <b/>
        <sz val="14"/>
        <color rgb="FFFF0000"/>
        <rFont val="Arial"/>
        <family val="2"/>
      </rPr>
      <t xml:space="preserve">    2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</si>
  <si>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     1 pt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</si>
  <si>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t>Breakfast: chicken and plantain 1/2</t>
  </si>
  <si>
    <r>
      <t>Time in Target Range =</t>
    </r>
    <r>
      <rPr>
        <b/>
        <sz val="14"/>
        <color rgb="FFFF0000"/>
        <rFont val="Arial"/>
        <family val="2"/>
      </rPr>
      <t xml:space="preserve"> 100%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1%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</si>
  <si>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t>BG 2nd spike, 40 pts above BL, at 1r0 min. after starting lunch</t>
  </si>
  <si>
    <t>BG 3rd spike, 51 ptsd above BL, at 230 min. after starting lunch</t>
  </si>
  <si>
    <t>BG 1st peak, 28 ptds abover BL, at 25 min. after starting breakfast</t>
  </si>
  <si>
    <t>Supper: restaurant--lobster bisque w one large shrimp, grilled salmon, 2 oz mashed potatoes, veggies, daiquiri</t>
  </si>
  <si>
    <r>
      <t xml:space="preserve">Dessert: </t>
    </r>
    <r>
      <rPr>
        <b/>
        <sz val="11"/>
        <color rgb="FFFF0000"/>
        <rFont val="Calibri"/>
        <family val="2"/>
        <scheme val="minor"/>
      </rPr>
      <t xml:space="preserve"> 2 scoops ice cream, 1/2 brownie</t>
    </r>
  </si>
  <si>
    <r>
      <t xml:space="preserve">Lunch:  </t>
    </r>
    <r>
      <rPr>
        <b/>
        <sz val="11"/>
        <color rgb="FFFF0000"/>
        <rFont val="Calibri"/>
        <family val="2"/>
        <scheme val="minor"/>
      </rPr>
      <t>1 slice WW bread,</t>
    </r>
    <r>
      <rPr>
        <sz val="11"/>
        <color theme="1"/>
        <rFont val="Calibri"/>
        <family val="2"/>
        <scheme val="minor"/>
      </rPr>
      <t xml:space="preserve"> 2 tbsp peanut butter, </t>
    </r>
    <r>
      <rPr>
        <b/>
        <sz val="11"/>
        <color rgb="FFFF0000"/>
        <rFont val="Calibri"/>
        <family val="2"/>
        <scheme val="minor"/>
      </rPr>
      <t>2 Oreos, 1/2 cookie</t>
    </r>
    <r>
      <rPr>
        <sz val="11"/>
        <color theme="1"/>
        <rFont val="Calibri"/>
        <family val="2"/>
        <scheme val="minor"/>
      </rPr>
      <t>, Coke Zero</t>
    </r>
  </si>
  <si>
    <t>walk 957 to 1040 - 43 minutes</t>
  </si>
  <si>
    <t xml:space="preserve">BG peak, 25 pts above BL, at 40 min. after startilng supper </t>
  </si>
  <si>
    <t>BG peak, 21 pts above BL, at 130 min. after starting lunch</t>
  </si>
  <si>
    <r>
      <t>Total Steps =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6,294</t>
    </r>
  </si>
  <si>
    <r>
      <t>Elliptical</t>
    </r>
    <r>
      <rPr>
        <b/>
        <sz val="12"/>
        <color rgb="FFFF0000"/>
        <rFont val="Arial"/>
        <family val="2"/>
      </rPr>
      <t xml:space="preserve">   min. (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60 min. (1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60 min. (1 hr</t>
    </r>
    <r>
      <rPr>
        <b/>
        <sz val="12"/>
        <color theme="1"/>
        <rFont val="Arial"/>
        <family val="2"/>
      </rPr>
      <t>s)</t>
    </r>
  </si>
  <si>
    <t>Walked to nearby grocery store - 17 min.</t>
  </si>
  <si>
    <t>BG 1st peak, 7 pts above BL, at 65 min. after starting dessert</t>
  </si>
  <si>
    <r>
      <rPr>
        <b/>
        <sz val="14"/>
        <color rgb="FFFF0000"/>
        <rFont val="Arial"/>
        <family val="2"/>
      </rPr>
      <t xml:space="preserve">    4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y</t>
    </r>
    <r>
      <rPr>
        <b/>
        <sz val="14"/>
        <color theme="1"/>
        <rFont val="Arial"/>
        <family val="2"/>
      </rPr>
      <t xml:space="preserve">esterday </t>
    </r>
  </si>
  <si>
    <r>
      <t xml:space="preserve">Breakfast: </t>
    </r>
    <r>
      <rPr>
        <b/>
        <sz val="11"/>
        <color rgb="FFFF0000"/>
        <rFont val="Calibri"/>
        <family val="2"/>
        <scheme val="minor"/>
      </rPr>
      <t>2 sl WW toast</t>
    </r>
    <r>
      <rPr>
        <sz val="11"/>
        <color theme="1"/>
        <rFont val="Calibri"/>
        <family val="2"/>
        <scheme val="minor"/>
      </rPr>
      <t xml:space="preserve">, 2 tbsp peanut butter, </t>
    </r>
    <r>
      <rPr>
        <b/>
        <sz val="11"/>
        <color rgb="FFFF0000"/>
        <rFont val="Calibri"/>
        <family val="2"/>
        <scheme val="minor"/>
      </rPr>
      <t>2 Oreos</t>
    </r>
    <r>
      <rPr>
        <sz val="11"/>
        <color theme="1"/>
        <rFont val="Calibri"/>
        <family val="2"/>
        <scheme val="minor"/>
      </rPr>
      <t>, Coke Zero</t>
    </r>
  </si>
  <si>
    <r>
      <t xml:space="preserve">Lunch:  grilled chicken sandwich </t>
    </r>
    <r>
      <rPr>
        <b/>
        <sz val="11"/>
        <color rgb="FFFF0000"/>
        <rFont val="Calibri"/>
        <family val="2"/>
        <scheme val="minor"/>
      </rPr>
      <t>1 sl WW bread</t>
    </r>
    <r>
      <rPr>
        <sz val="11"/>
        <color theme="1"/>
        <rFont val="Calibri"/>
        <family val="2"/>
        <scheme val="minor"/>
      </rPr>
      <t>, 12 almonds, 1 scoop Ice cream</t>
    </r>
  </si>
  <si>
    <r>
      <t>Time in Target Range =</t>
    </r>
    <r>
      <rPr>
        <b/>
        <sz val="14"/>
        <color rgb="FFFF0000"/>
        <rFont val="Arial"/>
        <family val="2"/>
      </rPr>
      <t xml:space="preserve"> 100%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2%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</si>
  <si>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t>BG peak, 4 pts above BL, at 20 min. after starting breakfast</t>
  </si>
  <si>
    <t>hors d'oevres</t>
  </si>
  <si>
    <t>Hors d'oevres:  Cream cheese popper w bacon, tuna ceviche, Coke Zero</t>
  </si>
  <si>
    <r>
      <t xml:space="preserve">Dessert:  </t>
    </r>
    <r>
      <rPr>
        <b/>
        <sz val="11"/>
        <color rgb="FFFF0000"/>
        <rFont val="Calibri"/>
        <family val="2"/>
        <scheme val="minor"/>
      </rPr>
      <t>2 small pc orange cake withwhipped cream</t>
    </r>
  </si>
  <si>
    <r>
      <t>Supper: Grilled chicken sandwich on</t>
    </r>
    <r>
      <rPr>
        <b/>
        <sz val="11"/>
        <color rgb="FFFF0000"/>
        <rFont val="Calibri"/>
        <family val="2"/>
        <scheme val="minor"/>
      </rPr>
      <t xml:space="preserve"> 2 sl WW bread, sauce,</t>
    </r>
    <r>
      <rPr>
        <sz val="11"/>
        <color theme="1"/>
        <rFont val="Calibri"/>
        <family val="2"/>
        <scheme val="minor"/>
      </rPr>
      <t xml:space="preserve"> lettuce, Coke Zero</t>
    </r>
  </si>
  <si>
    <r>
      <rPr>
        <b/>
        <sz val="14"/>
        <color rgb="FFFF0000"/>
        <rFont val="Arial"/>
        <family val="2"/>
      </rPr>
      <t xml:space="preserve">     13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</si>
  <si>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t>BG peak 9 pts above BL, at 55 min. after starting hors d'oevres</t>
  </si>
  <si>
    <r>
      <rPr>
        <b/>
        <sz val="14"/>
        <color rgb="FFFF0000"/>
        <rFont val="Arial"/>
        <family val="2"/>
      </rPr>
      <t xml:space="preserve">    7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y</t>
    </r>
    <r>
      <rPr>
        <b/>
        <sz val="14"/>
        <color theme="1"/>
        <rFont val="Arial"/>
        <family val="2"/>
      </rPr>
      <t xml:space="preserve">esterday </t>
    </r>
  </si>
  <si>
    <r>
      <t>Total Steps =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6,578</t>
    </r>
  </si>
  <si>
    <r>
      <t>Elliptical</t>
    </r>
    <r>
      <rPr>
        <b/>
        <sz val="12"/>
        <color rgb="FFFF0000"/>
        <rFont val="Arial"/>
        <family val="2"/>
      </rPr>
      <t xml:space="preserve">   min. (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60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60 min. ( 1 hr</t>
    </r>
    <r>
      <rPr>
        <b/>
        <sz val="12"/>
        <color theme="1"/>
        <rFont val="Arial"/>
        <family val="2"/>
      </rPr>
      <t>)</t>
    </r>
  </si>
  <si>
    <t>BG peak, 5 pts above BL, at 40 min. after starting dessert</t>
  </si>
  <si>
    <t>BG peak, 26 pts above BL, at 45 min. after starting breakfast</t>
  </si>
  <si>
    <r>
      <rPr>
        <b/>
        <sz val="14"/>
        <color rgb="FFFF0000"/>
        <rFont val="Arial"/>
        <family val="2"/>
      </rPr>
      <t xml:space="preserve">    4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</si>
  <si>
    <t>Breakfast:  12 almonds, 8 oz hot chocolate</t>
  </si>
  <si>
    <t>BG peak, 5 pts above BL,  at 10 min. after startilng breakfast</t>
  </si>
  <si>
    <t>Xmas Lunch</t>
  </si>
  <si>
    <t>walk 310 to 325 - 15 minutes</t>
  </si>
  <si>
    <t>Supper:  chicken burrito, salad, chocolate chip cookie, Coke Zero</t>
  </si>
  <si>
    <t>BG 2nd peak, 26 pts above BL, at 205 min. after starting lunch</t>
  </si>
  <si>
    <t>BG 1st peak, 38 pts above BL, at 70 min. after starting lunch</t>
  </si>
  <si>
    <t>BG 1st peak, 8 pts above BL,at 20 min. after starting supper</t>
  </si>
  <si>
    <t>BG 2nd peak, 12 pts above BL, at 80 min. after supper</t>
  </si>
  <si>
    <t>Lunch:  roast beef, 3 sl bread, broccoli, water, cranberry cobbler</t>
  </si>
  <si>
    <r>
      <rPr>
        <b/>
        <sz val="14"/>
        <color rgb="FFFF0000"/>
        <rFont val="Arial"/>
        <family val="2"/>
      </rPr>
      <t xml:space="preserve">    same as y</t>
    </r>
    <r>
      <rPr>
        <b/>
        <sz val="14"/>
        <color theme="1"/>
        <rFont val="Arial"/>
        <family val="2"/>
      </rPr>
      <t xml:space="preserve">esterday </t>
    </r>
  </si>
  <si>
    <t>BG  3rd peak, 20 pts above BL, at 170 min. after starting supper</t>
  </si>
  <si>
    <t>Ran  908 to 949 (40:56, 12:59 pace)  3.15 mi.</t>
  </si>
  <si>
    <r>
      <t>Total Steps =</t>
    </r>
    <r>
      <rPr>
        <b/>
        <sz val="14"/>
        <color rgb="FFFF0000"/>
        <rFont val="Arial"/>
        <family val="2"/>
      </rPr>
      <t xml:space="preserve">  11,150</t>
    </r>
  </si>
  <si>
    <t xml:space="preserve">Walk 10 min 430-440 </t>
  </si>
  <si>
    <r>
      <t>Elliptical</t>
    </r>
    <r>
      <rPr>
        <b/>
        <sz val="12"/>
        <color rgb="FFFF0000"/>
        <rFont val="Arial"/>
        <family val="2"/>
      </rPr>
      <t xml:space="preserve">   min. (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35 min. (0.5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41 min. (0.7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76 min. ( 1.2 hr</t>
    </r>
    <r>
      <rPr>
        <b/>
        <sz val="12"/>
        <color theme="1"/>
        <rFont val="Arial"/>
        <family val="2"/>
      </rPr>
      <t>)</t>
    </r>
  </si>
  <si>
    <r>
      <rPr>
        <b/>
        <sz val="14"/>
        <color rgb="FFFF0000"/>
        <rFont val="Arial"/>
        <family val="2"/>
      </rPr>
      <t xml:space="preserve">     5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</si>
  <si>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t>Snack: Hershey almond bar &amp; 6 chocolate covered almonds, Coke Zero</t>
  </si>
  <si>
    <t>BG peak, 22 pts above BL, at 45 min. after starting snack</t>
  </si>
  <si>
    <r>
      <rPr>
        <b/>
        <sz val="14"/>
        <color rgb="FFFF0000"/>
        <rFont val="Arial"/>
        <family val="2"/>
      </rPr>
      <t xml:space="preserve">    1 point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</si>
  <si>
    <r>
      <t>Time in Target Range =</t>
    </r>
    <r>
      <rPr>
        <b/>
        <sz val="14"/>
        <color rgb="FFFF0000"/>
        <rFont val="Arial"/>
        <family val="2"/>
      </rPr>
      <t xml:space="preserve"> 100%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6%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target range)</t>
    </r>
  </si>
  <si>
    <t>BREAKFAST</t>
  </si>
  <si>
    <r>
      <t xml:space="preserve">Breakfast:  </t>
    </r>
    <r>
      <rPr>
        <b/>
        <sz val="11"/>
        <color rgb="FFFF0000"/>
        <rFont val="Calibri"/>
        <family val="2"/>
        <scheme val="minor"/>
      </rPr>
      <t>1 scone, 1 muffin</t>
    </r>
    <r>
      <rPr>
        <sz val="11"/>
        <color theme="1"/>
        <rFont val="Calibri"/>
        <family val="2"/>
        <scheme val="minor"/>
      </rPr>
      <t>, 3 strips bacon, Coke Zero</t>
    </r>
  </si>
  <si>
    <t>BG 1stpeak, 15 pts above BL, at 35 min. after starting breakfast</t>
  </si>
  <si>
    <r>
      <t>Lunch:  4 oz grilled tuna,</t>
    </r>
    <r>
      <rPr>
        <b/>
        <sz val="11"/>
        <color rgb="FFFF0000"/>
        <rFont val="Calibri"/>
        <family val="2"/>
        <scheme val="minor"/>
      </rPr>
      <t xml:space="preserve"> 2 sl WW bread</t>
    </r>
    <r>
      <rPr>
        <sz val="11"/>
        <color theme="1"/>
        <rFont val="Calibri"/>
        <family val="2"/>
        <scheme val="minor"/>
      </rPr>
      <t xml:space="preserve"> with butter,</t>
    </r>
    <r>
      <rPr>
        <b/>
        <sz val="11"/>
        <color rgb="FFFF0000"/>
        <rFont val="Calibri"/>
        <family val="2"/>
        <scheme val="minor"/>
      </rPr>
      <t xml:space="preserve"> 2 scoops vanilla ice cream</t>
    </r>
    <r>
      <rPr>
        <sz val="11"/>
        <color theme="1"/>
        <rFont val="Calibri"/>
        <family val="2"/>
        <scheme val="minor"/>
      </rPr>
      <t>, Coke Zero</t>
    </r>
  </si>
  <si>
    <t>BG 2nd peak, 13 pts above BL, at 140 min. after starting breakfast</t>
  </si>
  <si>
    <t>BG 1st peak, 24 pts above BL, at 65 min. after starting lunch</t>
  </si>
  <si>
    <t>Appetizer:  1 oz guacamole</t>
  </si>
  <si>
    <r>
      <t xml:space="preserve">Supper:  2 ribs, </t>
    </r>
    <r>
      <rPr>
        <b/>
        <sz val="11"/>
        <color rgb="FFFF0000"/>
        <rFont val="Calibri"/>
        <family val="2"/>
        <scheme val="minor"/>
      </rPr>
      <t>1 oz potato,1 pc chicken pizza</t>
    </r>
    <r>
      <rPr>
        <sz val="11"/>
        <color theme="1"/>
        <rFont val="Calibri"/>
        <family val="2"/>
        <scheme val="minor"/>
      </rPr>
      <t>, salad, Coke Zero</t>
    </r>
  </si>
  <si>
    <t>Snack:  dried berries &amp; raisins, 2 oz</t>
  </si>
  <si>
    <t>BG peak 14 pts above BL, at 100 min. after starting supper</t>
  </si>
  <si>
    <r>
      <rPr>
        <b/>
        <sz val="14"/>
        <color rgb="FFFF0000"/>
        <rFont val="Arial"/>
        <family val="2"/>
      </rPr>
      <t xml:space="preserve">     6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</si>
  <si>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rPr>
        <b/>
        <sz val="14"/>
        <color rgb="FFFF0000"/>
        <rFont val="Arial"/>
        <family val="2"/>
      </rPr>
      <t xml:space="preserve">    6 pts below </t>
    </r>
    <r>
      <rPr>
        <b/>
        <sz val="14"/>
        <color theme="1"/>
        <rFont val="Arial"/>
        <family val="2"/>
      </rPr>
      <t xml:space="preserve">yesterday </t>
    </r>
  </si>
  <si>
    <t>walk 1055 to 1138 - 43 minurtes - 2.0 miles</t>
  </si>
  <si>
    <r>
      <t>Total Steps =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7,082</t>
    </r>
  </si>
  <si>
    <r>
      <t>Elliptical</t>
    </r>
    <r>
      <rPr>
        <b/>
        <sz val="12"/>
        <color rgb="FFFF0000"/>
        <rFont val="Arial"/>
        <family val="2"/>
      </rPr>
      <t xml:space="preserve">   min. (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60 min. (1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60 min. ( 1 hr</t>
    </r>
    <r>
      <rPr>
        <b/>
        <sz val="12"/>
        <color theme="1"/>
        <rFont val="Arial"/>
        <family val="2"/>
      </rPr>
      <t>)</t>
    </r>
  </si>
  <si>
    <t>BG dropped 15 pts at 5 min. after starting walk</t>
  </si>
  <si>
    <t>BG dropped 19 pts at 20 min. after starting walk</t>
  </si>
  <si>
    <r>
      <rPr>
        <b/>
        <sz val="14"/>
        <color rgb="FFFF0000"/>
        <rFont val="Arial"/>
        <family val="2"/>
      </rPr>
      <t xml:space="preserve">    7 pts below  </t>
    </r>
    <r>
      <rPr>
        <b/>
        <sz val="14"/>
        <color theme="1"/>
        <rFont val="Arial"/>
        <family val="2"/>
      </rPr>
      <t>yesterday</t>
    </r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</si>
  <si>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00B050"/>
        <rFont val="Arial"/>
        <family val="2"/>
      </rPr>
      <t>100%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</t>
    </r>
    <r>
      <rPr>
        <b/>
        <sz val="14"/>
        <color rgb="FF00B050"/>
        <rFont val="Arial"/>
        <family val="2"/>
      </rPr>
      <t xml:space="preserve">14% </t>
    </r>
    <r>
      <rPr>
        <b/>
        <u/>
        <sz val="14"/>
        <color rgb="FF00B050"/>
        <rFont val="Arial"/>
        <family val="2"/>
      </rPr>
      <t>below</t>
    </r>
    <r>
      <rPr>
        <b/>
        <sz val="14"/>
        <color rgb="FF00B050"/>
        <rFont val="Arial"/>
        <family val="2"/>
      </rPr>
      <t xml:space="preserve"> target range</t>
    </r>
    <r>
      <rPr>
        <b/>
        <sz val="14"/>
        <color rgb="FFFF0000"/>
        <rFont val="Arial"/>
        <family val="2"/>
      </rPr>
      <t>)</t>
    </r>
  </si>
  <si>
    <t>sn</t>
  </si>
  <si>
    <r>
      <t xml:space="preserve">Snack: 24 almonds, </t>
    </r>
    <r>
      <rPr>
        <b/>
        <sz val="11"/>
        <color rgb="FFFF0000"/>
        <rFont val="Calibri"/>
        <family val="2"/>
        <scheme val="minor"/>
      </rPr>
      <t>1 Hershey almond bar</t>
    </r>
    <r>
      <rPr>
        <sz val="11"/>
        <color theme="1"/>
        <rFont val="Calibri"/>
        <family val="2"/>
        <scheme val="minor"/>
      </rPr>
      <t>, Pepsi Zero</t>
    </r>
  </si>
  <si>
    <t>Lunch:2 sl WW toast w 2 tbsp peanute butter, 4 Oreos, Coke Zero</t>
  </si>
  <si>
    <r>
      <t xml:space="preserve">Breakfast: </t>
    </r>
    <r>
      <rPr>
        <b/>
        <sz val="11"/>
        <color rgb="FFFF0000"/>
        <rFont val="Calibri"/>
        <family val="2"/>
        <scheme val="minor"/>
      </rPr>
      <t xml:space="preserve">2 sl WW toast </t>
    </r>
    <r>
      <rPr>
        <sz val="11"/>
        <color theme="1"/>
        <rFont val="Calibri"/>
        <family val="2"/>
        <scheme val="minor"/>
      </rPr>
      <t xml:space="preserve">w butter, 24 almonds, </t>
    </r>
    <r>
      <rPr>
        <b/>
        <sz val="11"/>
        <color rgb="FFFF0000"/>
        <rFont val="Calibri"/>
        <family val="2"/>
        <scheme val="minor"/>
      </rPr>
      <t>8 oz hot chocolate</t>
    </r>
  </si>
  <si>
    <t>BG peak, 10 pts above BL, at 100 min. after starting snack</t>
  </si>
  <si>
    <t>BG peak 10 pts above BL, at 25 min. after starting lunch</t>
  </si>
  <si>
    <r>
      <t xml:space="preserve">Lunch: </t>
    </r>
    <r>
      <rPr>
        <b/>
        <sz val="11"/>
        <color rgb="FFFF0000"/>
        <rFont val="Calibri"/>
        <family val="2"/>
        <scheme val="minor"/>
      </rPr>
      <t>small WW roll</t>
    </r>
    <r>
      <rPr>
        <sz val="11"/>
        <color theme="1"/>
        <rFont val="Calibri"/>
        <family val="2"/>
        <scheme val="minor"/>
      </rPr>
      <t xml:space="preserve">, 2 tbsp peanut butter, </t>
    </r>
    <r>
      <rPr>
        <b/>
        <sz val="11"/>
        <color rgb="FFFF0000"/>
        <rFont val="Calibri"/>
        <family val="2"/>
        <scheme val="minor"/>
      </rPr>
      <t>4 crackers, 8 oz 2% milk, 1 cinnamon roll, protein shake w 3 scoops chocolate ice cream</t>
    </r>
  </si>
  <si>
    <r>
      <rPr>
        <b/>
        <sz val="14"/>
        <color rgb="FFFF0000"/>
        <rFont val="Arial"/>
        <family val="2"/>
      </rPr>
      <t xml:space="preserve">     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</si>
  <si>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A365D1"/>
        <rFont val="Arial"/>
        <family val="2"/>
      </rPr>
      <t>83%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</t>
    </r>
    <r>
      <rPr>
        <b/>
        <sz val="14"/>
        <color rgb="FF00B050"/>
        <rFont val="Arial"/>
        <family val="2"/>
      </rPr>
      <t xml:space="preserve">0% </t>
    </r>
    <r>
      <rPr>
        <b/>
        <u/>
        <sz val="14"/>
        <color rgb="FF00B050"/>
        <rFont val="Arial"/>
        <family val="2"/>
      </rPr>
      <t>below</t>
    </r>
    <r>
      <rPr>
        <b/>
        <sz val="14"/>
        <color rgb="FF00B050"/>
        <rFont val="Arial"/>
        <family val="2"/>
      </rPr>
      <t xml:space="preserve"> target range</t>
    </r>
    <r>
      <rPr>
        <b/>
        <sz val="14"/>
        <color rgb="FFFF0000"/>
        <rFont val="Arial"/>
        <family val="2"/>
      </rPr>
      <t>)</t>
    </r>
  </si>
  <si>
    <r>
      <t>Total Steps =</t>
    </r>
    <r>
      <rPr>
        <b/>
        <sz val="14"/>
        <color rgb="FFFF0000"/>
        <rFont val="Arial"/>
        <family val="2"/>
      </rPr>
      <t xml:space="preserve">  15,014</t>
    </r>
  </si>
  <si>
    <r>
      <t xml:space="preserve">Breakfast:  12 almonds, </t>
    </r>
    <r>
      <rPr>
        <b/>
        <sz val="11"/>
        <color rgb="FFFF0000"/>
        <rFont val="Calibri"/>
        <family val="2"/>
        <scheme val="minor"/>
      </rPr>
      <t>12 oz hot chocolate, 1 WW bagel,</t>
    </r>
    <r>
      <rPr>
        <sz val="11"/>
        <color theme="1"/>
        <rFont val="Calibri"/>
        <family val="2"/>
        <scheme val="minor"/>
      </rPr>
      <t xml:space="preserve"> 2 oz smoked salmon, 1 oz cream cheese, 1 sl tomato</t>
    </r>
  </si>
  <si>
    <t>elliptical 910 to 953 - 40 minutes</t>
  </si>
  <si>
    <t>elliptical 650 to 734 - 45 minutes</t>
  </si>
  <si>
    <t xml:space="preserve">Supper: Malaysian restaurant, 1 serving roti canai, 3 oz chicken, 2 oz fish, 1 oz rice, </t>
  </si>
  <si>
    <t xml:space="preserve">Dessert:  raspberry cranberry cobbler, 2 scoops vanilla ice cream </t>
  </si>
  <si>
    <t>sensor</t>
  </si>
  <si>
    <t>failure</t>
  </si>
  <si>
    <t xml:space="preserve">Applied new sensor </t>
  </si>
  <si>
    <t>Flying Costa Rica to Houston</t>
  </si>
  <si>
    <t>Sensor warming up</t>
  </si>
  <si>
    <r>
      <t xml:space="preserve">Breakfast:  8 oz cauliflower parmesaan soup, </t>
    </r>
    <r>
      <rPr>
        <b/>
        <sz val="11"/>
        <color rgb="FFFF0000"/>
        <rFont val="Calibri"/>
        <family val="2"/>
        <scheme val="minor"/>
      </rPr>
      <t>1 WW roll w butter, 8 oz 2% milk</t>
    </r>
  </si>
  <si>
    <r>
      <rPr>
        <b/>
        <sz val="14"/>
        <color rgb="FFFF0000"/>
        <rFont val="Arial"/>
        <family val="2"/>
      </rPr>
      <t xml:space="preserve">    42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</si>
  <si>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     31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</si>
  <si>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t>BG peak, 27 pts above BL, at 35 min. after starting breakfast</t>
  </si>
  <si>
    <t>BG 3rd peak, 20 pts above BL, at 200 min. after starting breakfast</t>
  </si>
  <si>
    <t>BG 1st peak,10 pts above BL at 25 min. after starting lunch</t>
  </si>
  <si>
    <t>BG 2nd peak, 17 pts above BL, at 140 min. after starting breakfast</t>
  </si>
  <si>
    <r>
      <t>Elliptical</t>
    </r>
    <r>
      <rPr>
        <b/>
        <sz val="12"/>
        <color rgb="FFFF0000"/>
        <rFont val="Arial"/>
        <family val="2"/>
      </rPr>
      <t xml:space="preserve">  85 min. ( 1.5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85 min. (1.5 hr</t>
    </r>
    <r>
      <rPr>
        <b/>
        <sz val="12"/>
        <color theme="1"/>
        <rFont val="Arial"/>
        <family val="2"/>
      </rPr>
      <t>)</t>
    </r>
  </si>
  <si>
    <r>
      <rPr>
        <b/>
        <sz val="14"/>
        <color rgb="FFFF0000"/>
        <rFont val="Arial"/>
        <family val="2"/>
      </rPr>
      <t xml:space="preserve">    39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</si>
  <si>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t xml:space="preserve">Supper:  5 oz duck, </t>
    </r>
    <r>
      <rPr>
        <b/>
        <sz val="11"/>
        <color rgb="FFFF0000"/>
        <rFont val="Calibri"/>
        <family val="2"/>
        <scheme val="minor"/>
      </rPr>
      <t>1/3 baked potato, 1/2 multigrain roll,</t>
    </r>
    <r>
      <rPr>
        <sz val="11"/>
        <color theme="1"/>
        <rFont val="Calibri"/>
        <family val="2"/>
        <scheme val="minor"/>
      </rPr>
      <t xml:space="preserve"> broccoli, Coke Zero,</t>
    </r>
    <r>
      <rPr>
        <b/>
        <sz val="11"/>
        <color rgb="FFFF0000"/>
        <rFont val="Calibri"/>
        <family val="2"/>
        <scheme val="minor"/>
      </rPr>
      <t xml:space="preserve"> berry cobbler, 2 scoops vanilla ice cream </t>
    </r>
  </si>
  <si>
    <t>BG 2nd peak,10 pts above BL at 130 min. after starting lunch</t>
  </si>
  <si>
    <t>BG 3rd peak, 23 pts above BL, at 250 min. after starting lunch</t>
  </si>
  <si>
    <t>BG 1st peak, 23 pts above BL, at 35 min. after starting supper</t>
  </si>
  <si>
    <r>
      <rPr>
        <b/>
        <sz val="14"/>
        <color rgb="FFFF0000"/>
        <rFont val="Arial"/>
        <family val="2"/>
      </rPr>
      <t xml:space="preserve">     10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</si>
  <si>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00B050"/>
        <rFont val="Arial"/>
        <family val="2"/>
      </rPr>
      <t>100%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</t>
    </r>
    <r>
      <rPr>
        <b/>
        <sz val="14"/>
        <color rgb="FF00B050"/>
        <rFont val="Arial"/>
        <family val="2"/>
      </rPr>
      <t xml:space="preserve">0% </t>
    </r>
    <r>
      <rPr>
        <b/>
        <u/>
        <sz val="14"/>
        <color rgb="FF00B050"/>
        <rFont val="Arial"/>
        <family val="2"/>
      </rPr>
      <t>below</t>
    </r>
    <r>
      <rPr>
        <b/>
        <sz val="14"/>
        <color rgb="FF00B050"/>
        <rFont val="Arial"/>
        <family val="2"/>
      </rPr>
      <t xml:space="preserve"> target range</t>
    </r>
    <r>
      <rPr>
        <b/>
        <sz val="14"/>
        <color rgb="FFFF0000"/>
        <rFont val="Arial"/>
        <family val="2"/>
      </rPr>
      <t>)</t>
    </r>
  </si>
  <si>
    <t>BG 2nd peak, 18 pts above BL, at 185 min. after starting supper</t>
  </si>
  <si>
    <r>
      <t xml:space="preserve">Supper:  </t>
    </r>
    <r>
      <rPr>
        <b/>
        <sz val="11"/>
        <color rgb="FFFF0000"/>
        <rFont val="Calibri"/>
        <family val="2"/>
        <scheme val="minor"/>
      </rPr>
      <t>1/2 multigrain roll,</t>
    </r>
    <r>
      <rPr>
        <sz val="11"/>
        <color theme="1"/>
        <rFont val="Calibri"/>
        <family val="2"/>
        <scheme val="minor"/>
      </rPr>
      <t xml:space="preserve"> 3 tbsp peanut butter, </t>
    </r>
    <r>
      <rPr>
        <b/>
        <sz val="11"/>
        <color theme="1"/>
        <rFont val="Calibri"/>
        <family val="2"/>
        <scheme val="minor"/>
      </rPr>
      <t>7 crackers, 8 oz 2% milk,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berry cobbler serving, 2 scoops vanilla ice cream</t>
    </r>
  </si>
  <si>
    <t>BG 1st peak, 19 pts above BL, at 40 min. after starting supper</t>
  </si>
  <si>
    <t>Got up at 9:05 a.m.</t>
  </si>
  <si>
    <r>
      <t xml:space="preserve">Breakfast:  </t>
    </r>
    <r>
      <rPr>
        <b/>
        <sz val="11"/>
        <color rgb="FFFF0000"/>
        <rFont val="Calibri"/>
        <family val="2"/>
        <scheme val="minor"/>
      </rPr>
      <t xml:space="preserve">cinnamon roll, </t>
    </r>
    <r>
      <rPr>
        <sz val="11"/>
        <color theme="1"/>
        <rFont val="Calibri"/>
        <family val="2"/>
        <scheme val="minor"/>
      </rPr>
      <t xml:space="preserve">12 almonds, </t>
    </r>
    <r>
      <rPr>
        <b/>
        <sz val="11"/>
        <color rgb="FFFF0000"/>
        <rFont val="Calibri"/>
        <family val="2"/>
        <scheme val="minor"/>
      </rPr>
      <t>12 oz hot chocolate</t>
    </r>
  </si>
  <si>
    <t>BG peak, 15 pts above BL, at 75 min. after starting breakfast</t>
  </si>
  <si>
    <t>Lunch:  Beck's Prime--ahi tuna sandwich, Diet Coke</t>
  </si>
  <si>
    <t>BG 1st peak, 20 pts above BL, at 25 min. after starting lunch</t>
  </si>
  <si>
    <r>
      <t>Total Steps =</t>
    </r>
    <r>
      <rPr>
        <b/>
        <sz val="14"/>
        <color rgb="FFFF0000"/>
        <rFont val="Arial"/>
        <family val="2"/>
      </rPr>
      <t xml:space="preserve">  2,663</t>
    </r>
  </si>
  <si>
    <r>
      <t>Elliptical</t>
    </r>
    <r>
      <rPr>
        <b/>
        <sz val="12"/>
        <color rgb="FFFF0000"/>
        <rFont val="Arial"/>
        <family val="2"/>
      </rPr>
      <t xml:space="preserve">  0 min. (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0 min. (  hr</t>
    </r>
    <r>
      <rPr>
        <b/>
        <sz val="12"/>
        <color theme="1"/>
        <rFont val="Arial"/>
        <family val="2"/>
      </rPr>
      <t>)</t>
    </r>
  </si>
  <si>
    <r>
      <rPr>
        <b/>
        <sz val="14"/>
        <color rgb="FFFF0000"/>
        <rFont val="Arial"/>
        <family val="2"/>
      </rPr>
      <t xml:space="preserve">    9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</si>
  <si>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rPr>
        <b/>
        <sz val="14"/>
        <color rgb="FFFF0000"/>
        <rFont val="Arial"/>
        <family val="2"/>
      </rPr>
      <t xml:space="preserve">     8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</si>
  <si>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     2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</si>
  <si>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t>Seeing patient at Casa Juan Diego Clinic</t>
  </si>
  <si>
    <t>Elliptical 743 to 814 - 30 minutes</t>
  </si>
  <si>
    <t>BG 2nd peak, 36 pts above BL, at 160 min. after starting supper</t>
  </si>
  <si>
    <t>BG 3rd peak, 36 pts above BL, at 250 min. after starting supper</t>
  </si>
  <si>
    <t>elliptical 930 to 1003 - 30 minutes</t>
  </si>
  <si>
    <t>BG dropped 36 pts at 17 min. after starting elliptical</t>
  </si>
  <si>
    <t>BG dropped 58 pts at 32 min. after starting elliptical</t>
  </si>
  <si>
    <t>BG dropped 57 pts at 27 min. after starting elliptical</t>
  </si>
  <si>
    <t>BG 4th peak, 32 pts above BL, at 325 min. after starting supper</t>
  </si>
  <si>
    <r>
      <rPr>
        <b/>
        <sz val="14"/>
        <color rgb="FFFF0000"/>
        <rFont val="Arial"/>
        <family val="2"/>
      </rPr>
      <t xml:space="preserve">    7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</si>
  <si>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t>Total Steps =</t>
    </r>
    <r>
      <rPr>
        <b/>
        <sz val="14"/>
        <color rgb="FFFF0000"/>
        <rFont val="Arial"/>
        <family val="2"/>
      </rPr>
      <t xml:space="preserve">  7,780</t>
    </r>
  </si>
  <si>
    <r>
      <t>Elliptical</t>
    </r>
    <r>
      <rPr>
        <b/>
        <sz val="12"/>
        <color rgb="FFFF0000"/>
        <rFont val="Arial"/>
        <family val="2"/>
      </rPr>
      <t xml:space="preserve">  60 min. (1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60 min. ( 1 hr</t>
    </r>
    <r>
      <rPr>
        <b/>
        <sz val="12"/>
        <color theme="1"/>
        <rFont val="Arial"/>
        <family val="2"/>
      </rPr>
      <t>)</t>
    </r>
  </si>
  <si>
    <t>BG 5th peak, 20 pts above BL, at 385 min. after starting supper</t>
  </si>
  <si>
    <r>
      <t xml:space="preserve">Lunch:  8 oz cauliflower parmesaan soup, </t>
    </r>
    <r>
      <rPr>
        <b/>
        <sz val="11"/>
        <color rgb="FFFF0000"/>
        <rFont val="Calibri"/>
        <family val="2"/>
        <scheme val="minor"/>
      </rPr>
      <t>1/2 multigrain roll, 3 Hershey almond nuggets, 8 oz 2% milk</t>
    </r>
  </si>
  <si>
    <t>Got up at 11:15 a.m.</t>
  </si>
  <si>
    <t>BG 1st peak, 31 pts above BL, at 60 min. after starting lunch</t>
  </si>
  <si>
    <t>BG 1st peak, 6 pts above BL, at 65 min. after starting snack</t>
  </si>
  <si>
    <t>BG 2nd peak, 26 pts above BL, at 90 min. after starting lunch</t>
  </si>
  <si>
    <r>
      <t xml:space="preserve">Supper: Golden Corral--fried chicken breast, green beans, broccoli, crowder peas, </t>
    </r>
    <r>
      <rPr>
        <b/>
        <sz val="11"/>
        <color rgb="FFFF0000"/>
        <rFont val="Calibri"/>
        <family val="2"/>
        <scheme val="minor"/>
      </rPr>
      <t xml:space="preserve">3 oz mashed potatoes,  3 oz sweet potatoes, 2.5 rolls, 2 oz bread pudding, 2 oz ice cream, </t>
    </r>
    <r>
      <rPr>
        <sz val="11"/>
        <color theme="1"/>
        <rFont val="Calibri"/>
        <family val="2"/>
        <scheme val="minor"/>
      </rPr>
      <t>Coke Zero</t>
    </r>
  </si>
  <si>
    <r>
      <t>Total Steps =</t>
    </r>
    <r>
      <rPr>
        <b/>
        <sz val="14"/>
        <color rgb="FFFF0000"/>
        <rFont val="Arial"/>
        <family val="2"/>
      </rPr>
      <t xml:space="preserve">  2,468</t>
    </r>
  </si>
  <si>
    <r>
      <t>Elliptical</t>
    </r>
    <r>
      <rPr>
        <b/>
        <sz val="12"/>
        <color rgb="FFFF0000"/>
        <rFont val="Arial"/>
        <family val="2"/>
      </rPr>
      <t xml:space="preserve">   0 min. (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0 min. (  hr</t>
    </r>
    <r>
      <rPr>
        <b/>
        <sz val="12"/>
        <color theme="1"/>
        <rFont val="Arial"/>
        <family val="2"/>
      </rPr>
      <t>)</t>
    </r>
  </si>
  <si>
    <r>
      <rPr>
        <b/>
        <sz val="14"/>
        <color rgb="FFFF0000"/>
        <rFont val="Arial"/>
        <family val="2"/>
      </rPr>
      <t xml:space="preserve">    same as </t>
    </r>
    <r>
      <rPr>
        <b/>
        <sz val="14"/>
        <color theme="1"/>
        <rFont val="Arial"/>
        <family val="2"/>
      </rPr>
      <t xml:space="preserve">yesterday </t>
    </r>
  </si>
  <si>
    <r>
      <rPr>
        <b/>
        <sz val="14"/>
        <color rgb="FFFF0000"/>
        <rFont val="Arial"/>
        <family val="2"/>
      </rPr>
      <t xml:space="preserve">     4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</si>
  <si>
    <t>BG 1st peak, 30 pts above BL, at 50 min. after starting supper</t>
  </si>
  <si>
    <t>BG 2nd peak, 30 pts above BL, at 155 min. after starting supper</t>
  </si>
  <si>
    <r>
      <t xml:space="preserve">Lunch:  </t>
    </r>
    <r>
      <rPr>
        <b/>
        <sz val="11"/>
        <color rgb="FFFF0000"/>
        <rFont val="Calibri"/>
        <family val="2"/>
        <scheme val="minor"/>
      </rPr>
      <t>1/2 multigrain roll, 3 Oreos</t>
    </r>
    <r>
      <rPr>
        <sz val="11"/>
        <color theme="1"/>
        <rFont val="Calibri"/>
        <family val="2"/>
        <scheme val="minor"/>
      </rPr>
      <t xml:space="preserve">, 3 tbsp peanut butter, </t>
    </r>
    <r>
      <rPr>
        <b/>
        <sz val="11"/>
        <color rgb="FFFF0000"/>
        <rFont val="Calibri"/>
        <family val="2"/>
        <scheme val="minor"/>
      </rPr>
      <t>8 oz 2% milk</t>
    </r>
  </si>
  <si>
    <t>BG 1st peak, 28 pts above BL, at 35 min. after starting lunch</t>
  </si>
  <si>
    <r>
      <t xml:space="preserve">Snack:  protein shake w </t>
    </r>
    <r>
      <rPr>
        <b/>
        <sz val="11"/>
        <color rgb="FFFF0000"/>
        <rFont val="Calibri"/>
        <family val="2"/>
        <scheme val="minor"/>
      </rPr>
      <t>2 scoops chocolate ice cream</t>
    </r>
  </si>
  <si>
    <t>elliptical 100 to 115 - 15 minutes</t>
  </si>
  <si>
    <t>BG 2nd peak, 47 pts above BL, at 230 min. after starting lunch</t>
  </si>
  <si>
    <t>elliptical 510 to 525 - 15 minutes</t>
  </si>
  <si>
    <t>BG 1st peak, 29 pts above BL, at 40 min. after starting supper</t>
  </si>
  <si>
    <r>
      <t xml:space="preserve">Supper: </t>
    </r>
    <r>
      <rPr>
        <b/>
        <sz val="11"/>
        <color rgb="FFFF0000"/>
        <rFont val="Calibri"/>
        <family val="2"/>
        <scheme val="minor"/>
      </rPr>
      <t xml:space="preserve"> 2 fried breaded pork chops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 xml:space="preserve">1.5 WW rolls, </t>
    </r>
    <r>
      <rPr>
        <sz val="11"/>
        <color theme="1"/>
        <rFont val="Calibri"/>
        <family val="2"/>
        <scheme val="minor"/>
      </rPr>
      <t xml:space="preserve">cauliflower &amp; brussel sprouts, Coke Zero, </t>
    </r>
    <r>
      <rPr>
        <b/>
        <sz val="11"/>
        <color rgb="FFFF0000"/>
        <rFont val="Calibri"/>
        <family val="2"/>
        <scheme val="minor"/>
      </rPr>
      <t>cinnamon roll, 2 chocolate covered almonds</t>
    </r>
  </si>
  <si>
    <t>BG dropped 20 pts at 15 min. after starting elliptical</t>
  </si>
  <si>
    <t>elliptical 625 to 645 - 20 minutes</t>
  </si>
  <si>
    <t>Ran 3.14 mi. in 37:15 (11:48 pace) 340 to 423 w bathroom break</t>
  </si>
  <si>
    <t>walked 1 mile in 23 minutes</t>
  </si>
  <si>
    <t>BG 2nd peak, 16 pts above BL, at 85 min. after starting supper</t>
  </si>
  <si>
    <r>
      <rPr>
        <b/>
        <sz val="14"/>
        <color rgb="FFFF0000"/>
        <rFont val="Arial"/>
        <family val="2"/>
      </rPr>
      <t xml:space="preserve">    1 pt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</si>
  <si>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t>Total Steps =</t>
    </r>
    <r>
      <rPr>
        <b/>
        <sz val="14"/>
        <color rgb="FFFF0000"/>
        <rFont val="Arial"/>
        <family val="2"/>
      </rPr>
      <t xml:space="preserve">  15,246</t>
    </r>
  </si>
  <si>
    <r>
      <t>Elliptical</t>
    </r>
    <r>
      <rPr>
        <b/>
        <sz val="12"/>
        <color rgb="FFFF0000"/>
        <rFont val="Arial"/>
        <family val="2"/>
      </rPr>
      <t xml:space="preserve">   50 min. ( 0.8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23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37 min. (0.4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73 min. ( 1.2 hr</t>
    </r>
    <r>
      <rPr>
        <b/>
        <sz val="12"/>
        <color theme="1"/>
        <rFont val="Arial"/>
        <family val="2"/>
      </rPr>
      <t>)</t>
    </r>
  </si>
  <si>
    <r>
      <rPr>
        <b/>
        <sz val="14"/>
        <color rgb="FFFF0000"/>
        <rFont val="Arial"/>
        <family val="2"/>
      </rPr>
      <t xml:space="preserve">     3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</si>
  <si>
    <t xml:space="preserve">   </t>
  </si>
  <si>
    <t>Snack:  protein shake with 1 scoop chocolate ice cream</t>
  </si>
  <si>
    <t>BG peak, 15 pts above BL at 35 min. after starting snack</t>
  </si>
  <si>
    <r>
      <rPr>
        <b/>
        <sz val="14"/>
        <color rgb="FFFF0000"/>
        <rFont val="Arial"/>
        <family val="2"/>
      </rPr>
      <t xml:space="preserve">     2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</si>
  <si>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t xml:space="preserve">Supper:  8 oz beef vegetable soup, </t>
    </r>
    <r>
      <rPr>
        <b/>
        <sz val="11"/>
        <color rgb="FFFF0000"/>
        <rFont val="Calibri"/>
        <family val="2"/>
        <scheme val="minor"/>
      </rPr>
      <t>7 crackers, 14 oz 2% milk, 8 chocolate almonds</t>
    </r>
  </si>
  <si>
    <r>
      <t xml:space="preserve">Lunch:  8 oz cauliflower parmesaan soup, </t>
    </r>
    <r>
      <rPr>
        <b/>
        <sz val="11"/>
        <color rgb="FFFF0000"/>
        <rFont val="Calibri"/>
        <family val="2"/>
        <scheme val="minor"/>
      </rPr>
      <t>1 WW roll, 10 oz 2% milk, 8 Hershey almond nuggets</t>
    </r>
  </si>
  <si>
    <t>BG 1st peak, 47 pts above BL, at 65 min. after starting supper</t>
  </si>
  <si>
    <t>BG 1st peak, 21 pts above BL, at 35 min. after starting lunch</t>
  </si>
  <si>
    <t>BG 2nd peak, 31 pts abve BL, at 125 min. after starting lunch</t>
  </si>
  <si>
    <t>BG 2nd peak, 30 pts above BL, at 170 min. after starting supper</t>
  </si>
  <si>
    <t>Saw Avatar 3 movie Fire and Ash at AMC Cinemas</t>
  </si>
  <si>
    <t>elliptical 630 to 715 - 45 minutes</t>
  </si>
  <si>
    <t>BG dropped 25 pts at 12 min. after starting elliptical</t>
  </si>
  <si>
    <t>BG dropped 46 pts at 27 min. after starting elliptical</t>
  </si>
  <si>
    <t>BG dropped 38 pts at 42 min. after starting elliptical</t>
  </si>
  <si>
    <r>
      <rPr>
        <b/>
        <sz val="14"/>
        <color rgb="FFFF0000"/>
        <rFont val="Arial"/>
        <family val="2"/>
      </rPr>
      <t xml:space="preserve">     8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</si>
  <si>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t>Elliptical</t>
    </r>
    <r>
      <rPr>
        <b/>
        <sz val="12"/>
        <color rgb="FFFF0000"/>
        <rFont val="Arial"/>
        <family val="2"/>
      </rPr>
      <t xml:space="preserve">  45 min. (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45  min. (0.75 hr</t>
    </r>
    <r>
      <rPr>
        <b/>
        <sz val="12"/>
        <color theme="1"/>
        <rFont val="Arial"/>
        <family val="2"/>
      </rPr>
      <t>)</t>
    </r>
  </si>
  <si>
    <r>
      <t>Total Steps =</t>
    </r>
    <r>
      <rPr>
        <b/>
        <sz val="14"/>
        <color rgb="FFFF0000"/>
        <rFont val="Arial"/>
        <family val="2"/>
      </rPr>
      <t xml:space="preserve">  6,427</t>
    </r>
  </si>
  <si>
    <t>elliptical 1130 to 1200 mn - 30 minutes</t>
  </si>
  <si>
    <r>
      <t xml:space="preserve">Supper:  Tapitias Mexican Restaurant--chicken fahitas, </t>
    </r>
    <r>
      <rPr>
        <b/>
        <sz val="11"/>
        <color rgb="FFFF0000"/>
        <rFont val="Calibri"/>
        <family val="2"/>
        <scheme val="minor"/>
      </rPr>
      <t xml:space="preserve">grilled onions, 1/2 oz rice, </t>
    </r>
    <r>
      <rPr>
        <sz val="11"/>
        <color theme="1"/>
        <rFont val="Calibri"/>
        <family val="2"/>
        <scheme val="minor"/>
      </rPr>
      <t xml:space="preserve">guacamole, tomatoes, </t>
    </r>
    <r>
      <rPr>
        <b/>
        <sz val="11"/>
        <color rgb="FFFF0000"/>
        <rFont val="Calibri"/>
        <family val="2"/>
        <scheme val="minor"/>
      </rPr>
      <t>2 Hershey almond nuggets,</t>
    </r>
    <r>
      <rPr>
        <sz val="11"/>
        <color theme="1"/>
        <rFont val="Calibri"/>
        <family val="2"/>
        <scheme val="minor"/>
      </rPr>
      <t xml:space="preserve"> Coke Zeo</t>
    </r>
  </si>
  <si>
    <r>
      <t xml:space="preserve">Lunch:  </t>
    </r>
    <r>
      <rPr>
        <b/>
        <sz val="11"/>
        <color rgb="FFFF0000"/>
        <rFont val="Calibri"/>
        <family val="2"/>
        <scheme val="minor"/>
      </rPr>
      <t>1/2 multigrain roll</t>
    </r>
    <r>
      <rPr>
        <sz val="11"/>
        <color theme="1"/>
        <rFont val="Calibri"/>
        <family val="2"/>
        <scheme val="minor"/>
      </rPr>
      <t>, 3 tbsp peanut butter,</t>
    </r>
    <r>
      <rPr>
        <b/>
        <sz val="11"/>
        <color rgb="FFFF0000"/>
        <rFont val="Calibri"/>
        <family val="2"/>
        <scheme val="minor"/>
      </rPr>
      <t xml:space="preserve"> 5 crackers, 1/2 banana, 2 Hershey almond nuggets</t>
    </r>
    <r>
      <rPr>
        <sz val="11"/>
        <color theme="1"/>
        <rFont val="Calibri"/>
        <family val="2"/>
        <scheme val="minor"/>
      </rPr>
      <t>, 8 oz 2% milk</t>
    </r>
  </si>
  <si>
    <t>Dessert:  lemon cheese cake small pc</t>
  </si>
  <si>
    <r>
      <rPr>
        <b/>
        <sz val="14"/>
        <color rgb="FFFF0000"/>
        <rFont val="Arial"/>
        <family val="2"/>
      </rPr>
      <t xml:space="preserve">     22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</si>
  <si>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t>BG 1st peak, 17 pts above BL at 30 min. after starting lunch</t>
  </si>
  <si>
    <t>BG 2nd peak, 34 pts above BL, at 240 min. after starting lunch</t>
  </si>
  <si>
    <t>BG peak, 9 pts above BL, at 75 min. after starting lunch</t>
  </si>
  <si>
    <t>elliptical 1010 to 1057 - 45 minutes</t>
  </si>
  <si>
    <r>
      <rPr>
        <b/>
        <sz val="14"/>
        <color rgb="FFFF0000"/>
        <rFont val="Arial"/>
        <family val="2"/>
      </rPr>
      <t xml:space="preserve">      same as  </t>
    </r>
    <r>
      <rPr>
        <b/>
        <sz val="14"/>
        <color theme="1"/>
        <rFont val="Arial"/>
        <family val="2"/>
      </rPr>
      <t>yesterday</t>
    </r>
  </si>
  <si>
    <r>
      <t>Total Steps =</t>
    </r>
    <r>
      <rPr>
        <b/>
        <sz val="14"/>
        <color rgb="FFFF0000"/>
        <rFont val="Arial"/>
        <family val="2"/>
      </rPr>
      <t xml:space="preserve">  6,859</t>
    </r>
  </si>
  <si>
    <r>
      <t>Elliptical</t>
    </r>
    <r>
      <rPr>
        <b/>
        <sz val="12"/>
        <color rgb="FFFF0000"/>
        <rFont val="Arial"/>
        <family val="2"/>
      </rPr>
      <t xml:space="preserve">  45 min. (0.75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45 min. ( 0.75 hr</t>
    </r>
    <r>
      <rPr>
        <b/>
        <sz val="12"/>
        <color theme="1"/>
        <rFont val="Arial"/>
        <family val="2"/>
      </rPr>
      <t>)</t>
    </r>
  </si>
  <si>
    <r>
      <rPr>
        <b/>
        <sz val="14"/>
        <color rgb="FFFF0000"/>
        <rFont val="Arial"/>
        <family val="2"/>
      </rPr>
      <t xml:space="preserve">     2.5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</si>
  <si>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t>elliptical 228 to 258 - 30 minutes</t>
  </si>
  <si>
    <t>BG dropped 6 pts at 2 minutes after starting elliptical</t>
  </si>
  <si>
    <r>
      <t>Lunch: New York Pizza--</t>
    </r>
    <r>
      <rPr>
        <b/>
        <sz val="11"/>
        <color rgb="FFFF0000"/>
        <rFont val="Calibri"/>
        <family val="2"/>
        <scheme val="minor"/>
      </rPr>
      <t>chicken parmesaan sandwich,</t>
    </r>
    <r>
      <rPr>
        <sz val="11"/>
        <color theme="1"/>
        <rFont val="Calibri"/>
        <family val="2"/>
        <scheme val="minor"/>
      </rPr>
      <t xml:space="preserve"> 1/2 small salad, </t>
    </r>
    <r>
      <rPr>
        <b/>
        <sz val="11"/>
        <color rgb="FFFF0000"/>
        <rFont val="Calibri"/>
        <family val="2"/>
        <scheme val="minor"/>
      </rPr>
      <t>small pc bread</t>
    </r>
    <r>
      <rPr>
        <sz val="11"/>
        <color theme="1"/>
        <rFont val="Calibri"/>
        <family val="2"/>
        <scheme val="minor"/>
      </rPr>
      <t>, Coke Zero</t>
    </r>
  </si>
  <si>
    <t>BG 1st peak, 33 pts abov BL, at 90 min. after starting lunch</t>
  </si>
  <si>
    <r>
      <t xml:space="preserve">Breakfast:  </t>
    </r>
    <r>
      <rPr>
        <b/>
        <sz val="11"/>
        <color rgb="FFFF0000"/>
        <rFont val="Calibri"/>
        <family val="2"/>
        <scheme val="minor"/>
      </rPr>
      <t>1/2 multigrain roll, 10 oz hot chocolate</t>
    </r>
  </si>
  <si>
    <t>elliptical 400-430 - 30 minutes</t>
  </si>
  <si>
    <t>BG dropped 27 pts at 12 min. after starting elliptical</t>
  </si>
  <si>
    <t>BG dropped 40 pts at 30 minutes after starting elliptical</t>
  </si>
  <si>
    <t>BG dropped 34 pts at 15 minutes after starting elliptical</t>
  </si>
  <si>
    <t>BG dropped 49 pts at 27 minutes after starting elliptical</t>
  </si>
  <si>
    <t>elliptical 544 to 616 - 32 minutes</t>
  </si>
  <si>
    <t>BG 3rd peak, 34 pts above BL, at 300 min. after starting lunch</t>
  </si>
  <si>
    <t>BG 2nd peak, 30 pts above BL, at 195 min. after starting lunch</t>
  </si>
  <si>
    <t>BG dropped 37 pts at 29 min. after starting elliptical</t>
  </si>
  <si>
    <t>BG dropped 28 pts at 16 minutes after starting elliptical</t>
  </si>
  <si>
    <t>Supper:  2 sl WW bread, 4 tbsp peanut butter, 8 crackers, 4 Hershey almond nuggets, 8 oz 2% milk</t>
  </si>
  <si>
    <r>
      <rPr>
        <b/>
        <sz val="14"/>
        <color rgb="FFFF0000"/>
        <rFont val="Arial"/>
        <family val="2"/>
      </rPr>
      <t xml:space="preserve">     14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</si>
  <si>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t>BG 1st peak, 21 pts above BL, at 15 min. after starting supper</t>
  </si>
  <si>
    <t>elliptical 925 to 955 - 30 minutes</t>
  </si>
  <si>
    <r>
      <t>Total Steps =</t>
    </r>
    <r>
      <rPr>
        <b/>
        <sz val="14"/>
        <color rgb="FFFF0000"/>
        <rFont val="Arial"/>
        <family val="2"/>
      </rPr>
      <t xml:space="preserve">  12,219</t>
    </r>
  </si>
  <si>
    <r>
      <t>Elliptical</t>
    </r>
    <r>
      <rPr>
        <b/>
        <sz val="12"/>
        <color rgb="FFFF0000"/>
        <rFont val="Arial"/>
        <family val="2"/>
      </rPr>
      <t xml:space="preserve">  122 min. (2 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 min. (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122  min. ( 2 hr</t>
    </r>
    <r>
      <rPr>
        <b/>
        <sz val="12"/>
        <color theme="1"/>
        <rFont val="Arial"/>
        <family val="2"/>
      </rPr>
      <t>)</t>
    </r>
  </si>
  <si>
    <t>BG 2nd peak, 17 pts abov BL, at 75 min. after starting supper</t>
  </si>
  <si>
    <t>BG 3rd peak, 23 pts above BL, at 150 min. after starting supper</t>
  </si>
  <si>
    <t>BG dropped 37 pts at 17 min. after starting elliptical</t>
  </si>
  <si>
    <t>BG dropped 50 pts at 32 min. after starting elliptical</t>
  </si>
  <si>
    <t>BG 1st peak, 37 pts above BL, at 45 min. after starting breakfast</t>
  </si>
  <si>
    <r>
      <rPr>
        <b/>
        <sz val="14"/>
        <color rgb="FFFF0000"/>
        <rFont val="Arial"/>
        <family val="2"/>
      </rPr>
      <t xml:space="preserve">      1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</si>
  <si>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     6.5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</si>
  <si>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t xml:space="preserve">Lunch:  8 oz cauliflower parmesaan soup, </t>
    </r>
    <r>
      <rPr>
        <b/>
        <sz val="11"/>
        <color rgb="FFFF0000"/>
        <rFont val="Calibri"/>
        <family val="2"/>
        <scheme val="minor"/>
      </rPr>
      <t>5 crackers,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8 oz 2% milk, cherry cobbler</t>
    </r>
  </si>
  <si>
    <r>
      <rPr>
        <b/>
        <sz val="14"/>
        <color rgb="FFFF0000"/>
        <rFont val="Arial"/>
        <family val="2"/>
      </rPr>
      <t xml:space="preserve">      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</si>
  <si>
    <r>
      <rPr>
        <b/>
        <sz val="14"/>
        <color rgb="FFFF0000"/>
        <rFont val="Arial"/>
        <family val="2"/>
      </rPr>
      <t xml:space="preserve">     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</si>
  <si>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00B050"/>
        <rFont val="Arial"/>
        <family val="2"/>
      </rPr>
      <t>100%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(except 1</t>
    </r>
    <r>
      <rPr>
        <b/>
        <sz val="14"/>
        <color rgb="FF00B050"/>
        <rFont val="Arial"/>
        <family val="2"/>
      </rPr>
      <t xml:space="preserve">% </t>
    </r>
    <r>
      <rPr>
        <b/>
        <u/>
        <sz val="14"/>
        <color rgb="FF00B050"/>
        <rFont val="Arial"/>
        <family val="2"/>
      </rPr>
      <t>below</t>
    </r>
    <r>
      <rPr>
        <b/>
        <sz val="14"/>
        <color rgb="FF00B050"/>
        <rFont val="Arial"/>
        <family val="2"/>
      </rPr>
      <t xml:space="preserve"> target range</t>
    </r>
    <r>
      <rPr>
        <b/>
        <sz val="14"/>
        <color rgb="FFFF0000"/>
        <rFont val="Arial"/>
        <family val="2"/>
      </rPr>
      <t>)</t>
    </r>
  </si>
  <si>
    <r>
      <t>Total Steps =</t>
    </r>
    <r>
      <rPr>
        <b/>
        <sz val="14"/>
        <color rgb="FFFF0000"/>
        <rFont val="Arial"/>
        <family val="2"/>
      </rPr>
      <t xml:space="preserve">  </t>
    </r>
  </si>
  <si>
    <t>BG 1st peak, 13 pts above BL, at 30 min. after starting lunch</t>
  </si>
  <si>
    <t>BG 2nd peak, 20 pts above BL, at 90 min. after starting lunch</t>
  </si>
  <si>
    <t>elliptical 538 to 608 - 30 minutes</t>
  </si>
  <si>
    <t>Supper:  6 oz duck, 4 oz mashed potatoes, 1.5 WW rolls, broccoli &amp; brussel sprouts, Coke Zero, 4 oz cherry cobbler, 4 oz chocolate chip pastry, 1 scoop vanilla ice cream</t>
  </si>
  <si>
    <t>BG 1st peak, 37 pts above BL, at 40 min. after starting supper</t>
  </si>
  <si>
    <t>Ran 3.38 mi. in 42:05 (12:26 pace)</t>
  </si>
  <si>
    <t>elliptical 702 to 7:32 - 30 minutes</t>
  </si>
  <si>
    <t>BG dropped 7 pts at 5 min. after starting elliptical</t>
  </si>
  <si>
    <t>BG dropped 53 pts at 35 min. after starting elliptical</t>
  </si>
  <si>
    <t>BG dropped 8 pts at 11 min. after starting elliptical</t>
  </si>
  <si>
    <t>BG dropped 55 pts at 26 min. after starting elliptical</t>
  </si>
  <si>
    <r>
      <rPr>
        <b/>
        <sz val="14"/>
        <color rgb="FFFF0000"/>
        <rFont val="Arial"/>
        <family val="2"/>
      </rPr>
      <t xml:space="preserve">     9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</si>
  <si>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t>elliptical 855 to 925 - 30 minutes</t>
  </si>
  <si>
    <t>BG dropped 20 pts at 20 min. after starting elliptical</t>
  </si>
  <si>
    <t>BG dropped 34 pts at 35 min. after starting elliptical</t>
  </si>
  <si>
    <r>
      <t>Elliptical</t>
    </r>
    <r>
      <rPr>
        <b/>
        <sz val="12"/>
        <color rgb="FFFF0000"/>
        <rFont val="Arial"/>
        <family val="2"/>
      </rPr>
      <t xml:space="preserve">  90 min. (1.5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42 min. ( 0.7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132 min. ( 2.2 hr</t>
    </r>
    <r>
      <rPr>
        <b/>
        <sz val="12"/>
        <color theme="1"/>
        <rFont val="Arial"/>
        <family val="2"/>
      </rPr>
      <t>)</t>
    </r>
  </si>
  <si>
    <t>BD 2nd peak, 41 pts above BL, at 130 min. after eating supper</t>
  </si>
  <si>
    <t>BG 3rd peak, 30 pts above BL, at 205 min. after starting supper</t>
  </si>
  <si>
    <t>Got up at 9:30 a.m.</t>
  </si>
  <si>
    <r>
      <t>Total Steps =</t>
    </r>
    <r>
      <rPr>
        <b/>
        <sz val="14"/>
        <color rgb="FFFF0000"/>
        <rFont val="Arial"/>
        <family val="2"/>
      </rPr>
      <t xml:space="preserve">  17,111</t>
    </r>
  </si>
  <si>
    <r>
      <rPr>
        <b/>
        <sz val="14"/>
        <color rgb="FFFF0000"/>
        <rFont val="Arial"/>
        <family val="2"/>
      </rPr>
      <t xml:space="preserve">      11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</si>
  <si>
    <t>BG 2nd peak, 22 pts above BL, at 115 min. after starting lunch</t>
  </si>
  <si>
    <r>
      <t xml:space="preserve">Lunch:  </t>
    </r>
    <r>
      <rPr>
        <b/>
        <sz val="11"/>
        <color rgb="FFFF0000"/>
        <rFont val="Calibri"/>
        <family val="2"/>
        <scheme val="minor"/>
      </rPr>
      <t>2 sl WW bread,</t>
    </r>
    <r>
      <rPr>
        <sz val="11"/>
        <color theme="1"/>
        <rFont val="Calibri"/>
        <family val="2"/>
        <scheme val="minor"/>
      </rPr>
      <t xml:space="preserve"> 3 tbsp peanut butter, </t>
    </r>
    <r>
      <rPr>
        <b/>
        <sz val="11"/>
        <color rgb="FFFF0000"/>
        <rFont val="Calibri"/>
        <family val="2"/>
        <scheme val="minor"/>
      </rPr>
      <t>6 crackers, 1 cherry puff pastry, 8 oz 2% milk</t>
    </r>
  </si>
  <si>
    <t>senor issue 1120-1125</t>
  </si>
  <si>
    <t xml:space="preserve">sensor issue 105, 110, 115, 120, </t>
  </si>
  <si>
    <t xml:space="preserve">  </t>
  </si>
  <si>
    <t>BG 3rd peak, 22 pts above BL, at 285 min. after starting lunch</t>
  </si>
  <si>
    <t>BG peak, 37 pts above BL, at 80 min. after starting snack</t>
  </si>
  <si>
    <t>BG 1st peak, 16 pts above BL, at 35 min. after starting lunch</t>
  </si>
  <si>
    <t>11/30/25 New Stelo</t>
  </si>
  <si>
    <t>BG 1st peak, 26 pts above BL, at 45 min. after starting supper</t>
  </si>
  <si>
    <t>BG 2nd peak, 37 pts above BL, at 105 min. after starting supper</t>
  </si>
  <si>
    <t>BG 3rd peak, 34 pts above BL, at 210 min. after starting supper</t>
  </si>
  <si>
    <t>BG 4th peak, 34 pts above BL, at 270 min. after starting supper</t>
  </si>
  <si>
    <t>BG 5th peak, 56 pts above BL, at 330 min. after starting supper</t>
  </si>
  <si>
    <t>BG 6th peak, 56 pts above BL, at 405 min. after starting supper</t>
  </si>
  <si>
    <t>BG peak, 29 pts above BL at 60 min. after starting snack</t>
  </si>
  <si>
    <t>low carb day</t>
  </si>
  <si>
    <t>BG peak, 12 pts above BL, at 35 min. after starting lunch</t>
  </si>
  <si>
    <t>BG peak, 39 pts above BL, at 135 min. after starting supper</t>
  </si>
  <si>
    <t>BG 2nd peak, 16 pts above BL, at 170 min. after starting lunch</t>
  </si>
  <si>
    <t>BG peak, 35 pts above BL, at 160 min. after starting lunch</t>
  </si>
  <si>
    <t>BG peak, 68 pts above BL, at 45 min. after starting supper</t>
  </si>
  <si>
    <t>BG 1st peak, 66 pts above BL, at 75 min. after starting dessert</t>
  </si>
  <si>
    <t>BG 2nd peak, 51 pts above BL, at 195 min. after starting dessert</t>
  </si>
  <si>
    <t>BG 2nd peak, 27 pts above BL, at 215 min. after starting lunch</t>
  </si>
  <si>
    <t>hicarb day</t>
  </si>
  <si>
    <t>BG peak, 10 pts above BL at 35 min. after starting supper</t>
  </si>
  <si>
    <t>BG 2nd peak, 36 pts above BL, at 120 min. after starting breakfast</t>
  </si>
  <si>
    <t>sensor issue 210, 215, 220, 225</t>
  </si>
  <si>
    <t>sensor failure, shutdown prematurely (Day 10)</t>
  </si>
  <si>
    <r>
      <t>Total Steps =</t>
    </r>
    <r>
      <rPr>
        <b/>
        <sz val="14"/>
        <color rgb="FFFF0000"/>
        <rFont val="Arial"/>
        <family val="2"/>
      </rPr>
      <t xml:space="preserve">  2,655</t>
    </r>
  </si>
  <si>
    <r>
      <t>Elliptical</t>
    </r>
    <r>
      <rPr>
        <b/>
        <sz val="12"/>
        <color rgb="FFFF0000"/>
        <rFont val="Arial"/>
        <family val="2"/>
      </rPr>
      <t xml:space="preserve">   min. 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0 min. (  hr</t>
    </r>
    <r>
      <rPr>
        <b/>
        <sz val="12"/>
        <color theme="1"/>
        <rFont val="Arial"/>
        <family val="2"/>
      </rPr>
      <t>)</t>
    </r>
  </si>
  <si>
    <t>Manaufacturer emailed that they would send free replacement</t>
  </si>
  <si>
    <t>Indian veg restaurant</t>
  </si>
  <si>
    <t>Popeyes</t>
  </si>
  <si>
    <t>fruit salad, pnut btr ball</t>
  </si>
  <si>
    <t>salmon</t>
  </si>
  <si>
    <t>chick Caesar salad</t>
  </si>
  <si>
    <t>French fries, fudge</t>
  </si>
  <si>
    <t>fake butter chicken</t>
  </si>
  <si>
    <t>Hershey bar &amp; choc alm</t>
  </si>
  <si>
    <t>Malaysian restaurant</t>
  </si>
  <si>
    <t>Popeye's</t>
  </si>
  <si>
    <t>fruit salad fudge</t>
  </si>
  <si>
    <t>French fries, cookie</t>
  </si>
  <si>
    <t>Costa Rica Avg</t>
  </si>
  <si>
    <t>12/18-12/27/25</t>
  </si>
  <si>
    <t>Back Home Avg</t>
  </si>
  <si>
    <t>10/24-12/16/25</t>
  </si>
  <si>
    <t>Pre-Trip Avg</t>
  </si>
  <si>
    <t>While Taking Metformin, 500 mg ER, b.i.d. -- Oct 24--</t>
  </si>
  <si>
    <r>
      <t>Averages on</t>
    </r>
    <r>
      <rPr>
        <b/>
        <sz val="12"/>
        <color rgb="FF00B050"/>
        <rFont val="Arial"/>
        <family val="2"/>
      </rPr>
      <t xml:space="preserve"> metformin 500/d 9/17-10/23/25</t>
    </r>
  </si>
  <si>
    <t>Elliptical 1238 to 108 - 30 minutes</t>
  </si>
  <si>
    <r>
      <t xml:space="preserve">Lunch:  </t>
    </r>
    <r>
      <rPr>
        <b/>
        <sz val="11"/>
        <color rgb="FFFF0000"/>
        <rFont val="Calibri"/>
        <family val="2"/>
        <scheme val="minor"/>
      </rPr>
      <t xml:space="preserve">1/3 multigrain roll, </t>
    </r>
    <r>
      <rPr>
        <sz val="11"/>
        <color theme="1"/>
        <rFont val="Calibri"/>
        <family val="2"/>
        <scheme val="minor"/>
      </rPr>
      <t xml:space="preserve">2 tbsp peanut butter, </t>
    </r>
    <r>
      <rPr>
        <b/>
        <sz val="11"/>
        <color rgb="FFFF0000"/>
        <rFont val="Calibri"/>
        <family val="2"/>
        <scheme val="minor"/>
      </rPr>
      <t>2 Oreos, 8 oz 2% milk, 2 chocolate almonds</t>
    </r>
  </si>
  <si>
    <r>
      <t xml:space="preserve">Breakfast: </t>
    </r>
    <r>
      <rPr>
        <b/>
        <sz val="11"/>
        <color rgb="FFFF0000"/>
        <rFont val="Calibri"/>
        <family val="2"/>
        <scheme val="minor"/>
      </rPr>
      <t>1/3 multigrain roll</t>
    </r>
    <r>
      <rPr>
        <sz val="11"/>
        <color theme="1"/>
        <rFont val="Calibri"/>
        <family val="2"/>
        <scheme val="minor"/>
      </rPr>
      <t>, 24 almonds, Coke Zero</t>
    </r>
  </si>
  <si>
    <t>Got up at 11:00, voice hoarse yesterday and today--glucose up</t>
  </si>
  <si>
    <t>No data for Thursday 1/8/26 due to premature sensor failure</t>
  </si>
  <si>
    <r>
      <t>Averages on</t>
    </r>
    <r>
      <rPr>
        <b/>
        <sz val="12"/>
        <color rgb="FF00B050"/>
        <rFont val="Arial"/>
        <family val="2"/>
      </rPr>
      <t xml:space="preserve"> metformin 500 bid (since 10/24/25)</t>
    </r>
  </si>
  <si>
    <t>BG 1st peak, 19 pts above BL, at 26 minutes after starting lunch</t>
  </si>
  <si>
    <t>BG peak, 15 pts above BL, at 36 min. after starting breakfast</t>
  </si>
  <si>
    <t>elliptical 623 to 653 - 30 minutes</t>
  </si>
  <si>
    <t>elliptical 3:25 to 402 -- 35 minutes</t>
  </si>
  <si>
    <t>Ran 3.42 mi. slowly in 45:25 (13:16 pace)</t>
  </si>
  <si>
    <t>BG dropped 42 pts at 24 min. after starting run</t>
  </si>
  <si>
    <t>BG dropped 44 pts at 39 min. after starting run</t>
  </si>
  <si>
    <t>Ran 3.42 mi. slowly in 45:25 (13:16 pace)- 427 to 512</t>
  </si>
  <si>
    <t>BG rose 30 pts at 3 min. after finishing run</t>
  </si>
  <si>
    <r>
      <t xml:space="preserve">Supper:  3.5 oz grilled salmon, small lettuce salad, </t>
    </r>
    <r>
      <rPr>
        <b/>
        <sz val="11"/>
        <color rgb="FFFF0000"/>
        <rFont val="Calibri"/>
        <family val="2"/>
        <scheme val="minor"/>
      </rPr>
      <t>7 crackers, Dove chocolate ice cream bar</t>
    </r>
    <r>
      <rPr>
        <sz val="11"/>
        <color theme="1"/>
        <rFont val="Calibri"/>
        <family val="2"/>
        <scheme val="minor"/>
      </rPr>
      <t>, Coke Zero</t>
    </r>
  </si>
  <si>
    <t>BG peak, 22 pts above BL, at 50 min. after starting supper</t>
  </si>
  <si>
    <t>BG 2nd peak, 25 pts above BL, at 131 min. after starting lunch</t>
  </si>
  <si>
    <t>BG 3rd peak, 19 pts above BL, at 200 min. after starting lunch</t>
  </si>
  <si>
    <t>BG 4th peak, 27 pts above BL, at 275 min. after starting lunch</t>
  </si>
  <si>
    <r>
      <t>Total Steps =</t>
    </r>
    <r>
      <rPr>
        <b/>
        <sz val="14"/>
        <color rgb="FFFF0000"/>
        <rFont val="Arial"/>
        <family val="2"/>
      </rPr>
      <t xml:space="preserve">  20,885</t>
    </r>
  </si>
  <si>
    <t>Walked 0.82 mi. in 20:42 - 512 to 532</t>
  </si>
  <si>
    <t>Trainer workout in gym 1130-1200</t>
  </si>
  <si>
    <r>
      <t>Elliptical</t>
    </r>
    <r>
      <rPr>
        <b/>
        <sz val="12"/>
        <color rgb="FFFF0000"/>
        <rFont val="Arial"/>
        <family val="2"/>
      </rPr>
      <t xml:space="preserve">  95 min. 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20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>45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30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200 min. (3.33 hr</t>
    </r>
    <r>
      <rPr>
        <b/>
        <sz val="12"/>
        <color theme="1"/>
        <rFont val="Arial"/>
        <family val="2"/>
      </rPr>
      <t>)</t>
    </r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</si>
  <si>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00B050"/>
        <rFont val="Arial"/>
        <family val="2"/>
      </rPr>
      <t>98%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</t>
    </r>
    <r>
      <rPr>
        <b/>
        <sz val="14"/>
        <color rgb="FF00B050"/>
        <rFont val="Arial"/>
        <family val="2"/>
      </rPr>
      <t xml:space="preserve">0% </t>
    </r>
    <r>
      <rPr>
        <b/>
        <u/>
        <sz val="14"/>
        <color rgb="FF00B050"/>
        <rFont val="Arial"/>
        <family val="2"/>
      </rPr>
      <t>below</t>
    </r>
    <r>
      <rPr>
        <b/>
        <sz val="14"/>
        <color rgb="FF00B050"/>
        <rFont val="Arial"/>
        <family val="2"/>
      </rPr>
      <t xml:space="preserve"> target range</t>
    </r>
    <r>
      <rPr>
        <b/>
        <sz val="14"/>
        <color rgb="FFFF0000"/>
        <rFont val="Arial"/>
        <family val="2"/>
      </rPr>
      <t>)</t>
    </r>
  </si>
  <si>
    <r>
      <rPr>
        <b/>
        <sz val="14"/>
        <color rgb="FFFF0000"/>
        <rFont val="Arial"/>
        <family val="2"/>
      </rPr>
      <t xml:space="preserve">24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 (</t>
    </r>
    <r>
      <rPr>
        <b/>
        <sz val="14"/>
        <color rgb="FFFF0000"/>
        <rFont val="Arial"/>
        <family val="2"/>
      </rPr>
      <t>hoarse, viral URI</t>
    </r>
    <r>
      <rPr>
        <b/>
        <sz val="14"/>
        <color theme="1"/>
        <rFont val="Arial"/>
        <family val="2"/>
      </rPr>
      <t>?)</t>
    </r>
  </si>
  <si>
    <r>
      <rPr>
        <b/>
        <sz val="14"/>
        <color rgb="FFFF0000"/>
        <rFont val="Arial"/>
        <family val="2"/>
      </rPr>
      <t xml:space="preserve">28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</si>
  <si>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rPr>
        <b/>
        <sz val="14"/>
        <color rgb="FFFF0000"/>
        <rFont val="Arial"/>
        <family val="2"/>
      </rPr>
      <t xml:space="preserve">23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  <r>
      <rPr>
        <b/>
        <sz val="14"/>
        <color rgb="FFFF0000"/>
        <rFont val="Arial"/>
        <family val="2"/>
      </rPr>
      <t>(hoarse, viral URI?)</t>
    </r>
  </si>
  <si>
    <r>
      <t xml:space="preserve">Lunch: Berrapiretti's Restaurant--grilled salmon 3.5 oz, </t>
    </r>
    <r>
      <rPr>
        <b/>
        <sz val="11"/>
        <color rgb="FFFF0000"/>
        <rFont val="Calibri"/>
        <family val="2"/>
        <scheme val="minor"/>
      </rPr>
      <t>3 oz pasta</t>
    </r>
    <r>
      <rPr>
        <sz val="11"/>
        <color theme="1"/>
        <rFont val="Calibri"/>
        <family val="2"/>
        <scheme val="minor"/>
      </rPr>
      <t xml:space="preserve">, broccoli, green beans, asparagus, </t>
    </r>
    <r>
      <rPr>
        <b/>
        <sz val="11"/>
        <color rgb="FFFF0000"/>
        <rFont val="Calibri"/>
        <family val="2"/>
        <scheme val="minor"/>
      </rPr>
      <t>2 pc garlic toast,</t>
    </r>
    <r>
      <rPr>
        <sz val="11"/>
        <color theme="1"/>
        <rFont val="Calibri"/>
        <family val="2"/>
        <scheme val="minor"/>
      </rPr>
      <t xml:space="preserve"> Coke Zero</t>
    </r>
  </si>
  <si>
    <t>BG peak, 19 pts above BL, at 75 min. after starting lunch</t>
  </si>
  <si>
    <r>
      <t xml:space="preserve">Breakfast: protein shake w </t>
    </r>
    <r>
      <rPr>
        <b/>
        <sz val="11"/>
        <color rgb="FFFF0000"/>
        <rFont val="Calibri"/>
        <family val="2"/>
        <scheme val="minor"/>
      </rPr>
      <t>2 scoops of vanilla ice cream</t>
    </r>
  </si>
  <si>
    <t>BFG peak, 30 pts above BL, at 40 min. after starting breakfast</t>
  </si>
  <si>
    <t>Supper:  1/2 multigrain roll, 7 crackers, 8 oz 2% milk, 4 chocolate almonds</t>
  </si>
  <si>
    <t>elliptical 815 to 835 - 20 minutes</t>
  </si>
  <si>
    <r>
      <rPr>
        <b/>
        <sz val="14"/>
        <color rgb="FFFF0000"/>
        <rFont val="Arial"/>
        <family val="2"/>
      </rPr>
      <t xml:space="preserve">5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  <r>
      <rPr>
        <b/>
        <sz val="14"/>
        <color rgb="FFFF0000"/>
        <rFont val="Arial"/>
        <family val="2"/>
      </rPr>
      <t>(hoarse, viral URI?)</t>
    </r>
  </si>
  <si>
    <r>
      <rPr>
        <b/>
        <sz val="14"/>
        <color rgb="FFFF0000"/>
        <rFont val="Arial"/>
        <family val="2"/>
      </rPr>
      <t xml:space="preserve">6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 (</t>
    </r>
    <r>
      <rPr>
        <b/>
        <sz val="14"/>
        <color rgb="FFFF0000"/>
        <rFont val="Arial"/>
        <family val="2"/>
      </rPr>
      <t>hoarse, viral URI</t>
    </r>
    <r>
      <rPr>
        <b/>
        <sz val="14"/>
        <color theme="1"/>
        <rFont val="Arial"/>
        <family val="2"/>
      </rPr>
      <t>?)</t>
    </r>
  </si>
  <si>
    <t>BG 1st peak, 14 pts above BL, at 25 min. after starting supper</t>
  </si>
  <si>
    <t>BG 2nd peak, 36 pts above BL at 130 min. after starting supper</t>
  </si>
  <si>
    <t>BG 3rd peak, 35 pts above BL, at 205 min. after starting supper</t>
  </si>
  <si>
    <t>elliptical 1055 to 1121 - 26 minutes</t>
  </si>
  <si>
    <t>BG 4th peak, 26 pts above BL, at 265 min. after starting supper</t>
  </si>
  <si>
    <t>BG dropped 34 pts at 21 min. after starting elliptical</t>
  </si>
  <si>
    <t>BG dropped 37 pts at 36 min. after starting elliptical</t>
  </si>
  <si>
    <r>
      <t>Total Steps =</t>
    </r>
    <r>
      <rPr>
        <b/>
        <sz val="14"/>
        <color rgb="FFFF0000"/>
        <rFont val="Arial"/>
        <family val="2"/>
      </rPr>
      <t xml:space="preserve">  10,828</t>
    </r>
  </si>
  <si>
    <t>Tidelander annual banquet</t>
  </si>
  <si>
    <t>elliptical 936 to 1006 - 30 minutes</t>
  </si>
  <si>
    <t>BG dropped 37 pts at 30 min. after starting elliptical</t>
  </si>
  <si>
    <r>
      <t>Elliptical</t>
    </r>
    <r>
      <rPr>
        <b/>
        <sz val="12"/>
        <color rgb="FFFF0000"/>
        <rFont val="Arial"/>
        <family val="2"/>
      </rPr>
      <t xml:space="preserve">  76 min. 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76 min. (1.3 hr</t>
    </r>
    <r>
      <rPr>
        <b/>
        <sz val="12"/>
        <color theme="1"/>
        <rFont val="Arial"/>
        <family val="2"/>
      </rPr>
      <t>)</t>
    </r>
  </si>
  <si>
    <t>elliptical 1130 to 856 - 25 minutes</t>
  </si>
  <si>
    <t>elliptical 739 to 809 - 30 minutes</t>
  </si>
  <si>
    <t>elliptical 655 to 722 - 25 minutes</t>
  </si>
  <si>
    <r>
      <t xml:space="preserve">Supper:  </t>
    </r>
    <r>
      <rPr>
        <b/>
        <sz val="11"/>
        <color rgb="FFFF0000"/>
        <rFont val="Calibri"/>
        <family val="2"/>
        <scheme val="minor"/>
      </rPr>
      <t>1/2 multigrain roll</t>
    </r>
    <r>
      <rPr>
        <sz val="11"/>
        <color theme="1"/>
        <rFont val="Calibri"/>
        <family val="2"/>
        <scheme val="minor"/>
      </rPr>
      <t xml:space="preserve">, 3 tbsp peanut butter, </t>
    </r>
    <r>
      <rPr>
        <b/>
        <sz val="11"/>
        <color rgb="FFFF0000"/>
        <rFont val="Calibri"/>
        <family val="2"/>
        <scheme val="minor"/>
      </rPr>
      <t>7 crackers, 8 oz 2% milk, Shipleys apple fritter</t>
    </r>
  </si>
  <si>
    <t>Lunch:  turkey chili, 1 white bun, 2 pc chicken, 8 oz lemonade</t>
  </si>
  <si>
    <r>
      <t>Time in Target Range =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00B050"/>
        <rFont val="Arial"/>
        <family val="2"/>
      </rPr>
      <t>99%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</t>
    </r>
    <r>
      <rPr>
        <b/>
        <sz val="14"/>
        <color rgb="FF00B050"/>
        <rFont val="Arial"/>
        <family val="2"/>
      </rPr>
      <t xml:space="preserve">0% </t>
    </r>
    <r>
      <rPr>
        <b/>
        <u/>
        <sz val="14"/>
        <color rgb="FF00B050"/>
        <rFont val="Arial"/>
        <family val="2"/>
      </rPr>
      <t>below</t>
    </r>
    <r>
      <rPr>
        <b/>
        <sz val="14"/>
        <color rgb="FF00B050"/>
        <rFont val="Arial"/>
        <family val="2"/>
      </rPr>
      <t xml:space="preserve"> target range</t>
    </r>
    <r>
      <rPr>
        <b/>
        <sz val="14"/>
        <color rgb="FFFF0000"/>
        <rFont val="Arial"/>
        <family val="2"/>
      </rPr>
      <t>)</t>
    </r>
  </si>
  <si>
    <t>Breakfast:  1/2 multigrain roll, 24 almonds, 8 oz hot chocolate</t>
  </si>
  <si>
    <r>
      <t>Total Steps =</t>
    </r>
    <r>
      <rPr>
        <b/>
        <sz val="14"/>
        <color rgb="FFFF0000"/>
        <rFont val="Arial"/>
        <family val="2"/>
      </rPr>
      <t xml:space="preserve">  18,345</t>
    </r>
  </si>
  <si>
    <r>
      <t>Elliptical</t>
    </r>
    <r>
      <rPr>
        <b/>
        <sz val="12"/>
        <color rgb="FFFF0000"/>
        <rFont val="Arial"/>
        <family val="2"/>
      </rPr>
      <t xml:space="preserve">  80 min. 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16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>40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136 min. (2.3 hr</t>
    </r>
    <r>
      <rPr>
        <b/>
        <sz val="12"/>
        <color theme="1"/>
        <rFont val="Arial"/>
        <family val="2"/>
      </rPr>
      <t>)</t>
    </r>
  </si>
  <si>
    <t>Ran 3.43 mi. in 39:09 (11:24 pace)</t>
  </si>
  <si>
    <t>BG 1st peak, 33 pts above BL, at 26 min. after starting supper</t>
  </si>
  <si>
    <t>BG 2nd peak, 26 pts above BL, at 115 min. after starting supper</t>
  </si>
  <si>
    <t>BG 3rd peak, 29 pts above BL, at 160 min. after starting supper</t>
  </si>
  <si>
    <t>BG 4th peak, 36 pts above BL, at 235 min. after starting supper</t>
  </si>
  <si>
    <r>
      <rPr>
        <b/>
        <sz val="14"/>
        <color rgb="FFFF0000"/>
        <rFont val="Arial"/>
        <family val="2"/>
      </rPr>
      <t xml:space="preserve"> 2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</si>
  <si>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t>Super Hi Carb Day</t>
  </si>
  <si>
    <t>BG 5th peak, 33 pts above BL, at 280 min. after starting supper</t>
  </si>
  <si>
    <r>
      <rPr>
        <b/>
        <sz val="14"/>
        <color rgb="FFFF0000"/>
        <rFont val="Arial"/>
        <family val="2"/>
      </rPr>
      <t xml:space="preserve"> 2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 (</t>
    </r>
    <r>
      <rPr>
        <b/>
        <sz val="14"/>
        <color rgb="FFFF0000"/>
        <rFont val="Arial"/>
        <family val="2"/>
      </rPr>
      <t>hoarse, viral URI</t>
    </r>
    <r>
      <rPr>
        <b/>
        <sz val="14"/>
        <color theme="1"/>
        <rFont val="Arial"/>
        <family val="2"/>
      </rPr>
      <t>?)</t>
    </r>
  </si>
  <si>
    <r>
      <rPr>
        <b/>
        <sz val="14"/>
        <color rgb="FFFF0000"/>
        <rFont val="Arial"/>
        <family val="2"/>
      </rPr>
      <t xml:space="preserve"> 5.5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  <r>
      <rPr>
        <b/>
        <sz val="14"/>
        <color rgb="FFFF0000"/>
        <rFont val="Arial"/>
        <family val="2"/>
      </rPr>
      <t>(hoarse, viral URI?)</t>
    </r>
  </si>
  <si>
    <r>
      <t>Lunch: Spring Hill BBQ--</t>
    </r>
    <r>
      <rPr>
        <b/>
        <sz val="11"/>
        <color rgb="FFFF0000"/>
        <rFont val="Calibri"/>
        <family val="2"/>
        <scheme val="minor"/>
      </rPr>
      <t>4 St. Louis ribs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1/4 baked potato, 3 rolls</t>
    </r>
    <r>
      <rPr>
        <sz val="11"/>
        <color theme="1"/>
        <rFont val="Calibri"/>
        <family val="2"/>
        <scheme val="minor"/>
      </rPr>
      <t>, green beans, slaw, Coke Zero</t>
    </r>
  </si>
  <si>
    <t>gym machines workout 135 to 220 - 45 minutes</t>
  </si>
  <si>
    <t>BG dropped 17 pts from BL, at 16 min. after starting gym machines</t>
  </si>
  <si>
    <t>BG dropped 21 pts from BL, at 31 min. after starting gym machines</t>
  </si>
  <si>
    <r>
      <t xml:space="preserve">Supper: </t>
    </r>
    <r>
      <rPr>
        <b/>
        <sz val="11"/>
        <color rgb="FFFF0000"/>
        <rFont val="Calibri"/>
        <family val="2"/>
        <scheme val="minor"/>
      </rPr>
      <t xml:space="preserve">1/3 multigrain roll, </t>
    </r>
    <r>
      <rPr>
        <sz val="11"/>
        <color theme="1"/>
        <rFont val="Calibri"/>
        <family val="2"/>
        <scheme val="minor"/>
      </rPr>
      <t xml:space="preserve">3 tbsp peanut butter, </t>
    </r>
    <r>
      <rPr>
        <b/>
        <sz val="11"/>
        <color rgb="FFFF0000"/>
        <rFont val="Calibri"/>
        <family val="2"/>
        <scheme val="minor"/>
      </rPr>
      <t>3 Oreos, 8 oz 2% milk</t>
    </r>
  </si>
  <si>
    <t>elliptical 1110 to 1140 - 30 minutes</t>
  </si>
  <si>
    <t>BG dropped 24 pts at 26 min. after starting elliptical</t>
  </si>
  <si>
    <t>BG dropped 27 pts at 41 min. after starting elliptical</t>
  </si>
  <si>
    <r>
      <t>Total Steps =</t>
    </r>
    <r>
      <rPr>
        <b/>
        <sz val="14"/>
        <color rgb="FFFF0000"/>
        <rFont val="Arial"/>
        <family val="2"/>
      </rPr>
      <t xml:space="preserve">  6,581</t>
    </r>
  </si>
  <si>
    <r>
      <rPr>
        <b/>
        <sz val="14"/>
        <color rgb="FFFF0000"/>
        <rFont val="Arial"/>
        <family val="2"/>
      </rPr>
      <t xml:space="preserve"> 15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</si>
  <si>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rPr>
        <b/>
        <sz val="14"/>
        <color rgb="FFFF0000"/>
        <rFont val="Arial"/>
        <family val="2"/>
      </rPr>
      <t xml:space="preserve"> 12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  <r>
      <rPr>
        <b/>
        <sz val="14"/>
        <color rgb="FF00B050"/>
        <rFont val="Arial"/>
        <family val="2"/>
      </rPr>
      <t xml:space="preserve"> hoarseness gone</t>
    </r>
  </si>
  <si>
    <r>
      <rPr>
        <b/>
        <sz val="14"/>
        <color rgb="FFFF0000"/>
        <rFont val="Arial"/>
        <family val="2"/>
      </rPr>
      <t xml:space="preserve"> 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</si>
  <si>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t>Elliptical</t>
    </r>
    <r>
      <rPr>
        <b/>
        <sz val="12"/>
        <color rgb="FFFF0000"/>
        <rFont val="Arial"/>
        <family val="2"/>
      </rPr>
      <t xml:space="preserve">  30 min. 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45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75 min. ( 1.25 hr</t>
    </r>
    <r>
      <rPr>
        <b/>
        <sz val="12"/>
        <color theme="1"/>
        <rFont val="Arial"/>
        <family val="2"/>
      </rPr>
      <t>)</t>
    </r>
  </si>
  <si>
    <r>
      <t xml:space="preserve">Snack:  protein shake w </t>
    </r>
    <r>
      <rPr>
        <b/>
        <sz val="11"/>
        <color rgb="FFFF0000"/>
        <rFont val="Calibri"/>
        <family val="2"/>
        <scheme val="minor"/>
      </rPr>
      <t>2 scoops chocolate oat milk frozen dessert</t>
    </r>
  </si>
  <si>
    <r>
      <t xml:space="preserve">Lunch:  8 oz cauliflower parmesaan soup, </t>
    </r>
    <r>
      <rPr>
        <b/>
        <sz val="11"/>
        <color rgb="FFFF0000"/>
        <rFont val="Calibri"/>
        <family val="2"/>
        <scheme val="minor"/>
      </rPr>
      <t>7 crackers, 8 oz 2% milk</t>
    </r>
  </si>
  <si>
    <t>elliptical 510 to 540 - 30 minutes</t>
  </si>
  <si>
    <r>
      <t xml:space="preserve">Supper:  4 oz hummus, </t>
    </r>
    <r>
      <rPr>
        <b/>
        <sz val="11"/>
        <color rgb="FFFF0000"/>
        <rFont val="Calibri"/>
        <family val="2"/>
        <scheme val="minor"/>
      </rPr>
      <t>sour onion potato chips,</t>
    </r>
    <r>
      <rPr>
        <sz val="11"/>
        <color theme="1"/>
        <rFont val="Calibri"/>
        <family val="2"/>
        <scheme val="minor"/>
      </rPr>
      <t xml:space="preserve"> 1 oz almonds, </t>
    </r>
    <r>
      <rPr>
        <b/>
        <sz val="11"/>
        <color rgb="FFFF0000"/>
        <rFont val="Calibri"/>
        <family val="2"/>
        <scheme val="minor"/>
      </rPr>
      <t>1/2 cup raspberries</t>
    </r>
    <r>
      <rPr>
        <sz val="11"/>
        <color theme="1"/>
        <rFont val="Calibri"/>
        <family val="2"/>
        <scheme val="minor"/>
      </rPr>
      <t>, Coke Zero</t>
    </r>
  </si>
  <si>
    <t>Casa Juan Diego patient care &amp; results review</t>
  </si>
  <si>
    <t>Driving to Casa Juan Diego</t>
  </si>
  <si>
    <t>Driving home from Casa Juan Diego</t>
  </si>
  <si>
    <t>BG 2nd peak, 11 pts above BL, at 140 min. after starting lunch</t>
  </si>
  <si>
    <t>BG st peak, 10 pts above BL, at 65 min. after starting lunch</t>
  </si>
  <si>
    <t>BG 1st peak, 21 pts above BL, at 130 min. after starting supper</t>
  </si>
  <si>
    <r>
      <rPr>
        <b/>
        <sz val="14"/>
        <color rgb="FFFF0000"/>
        <rFont val="Arial"/>
        <family val="2"/>
      </rPr>
      <t xml:space="preserve">  3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</si>
  <si>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rPr>
        <b/>
        <sz val="14"/>
        <color rgb="FFFF0000"/>
        <rFont val="Arial"/>
        <family val="2"/>
      </rPr>
      <t xml:space="preserve">  3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  <r>
      <rPr>
        <b/>
        <sz val="14"/>
        <color rgb="FF00B050"/>
        <rFont val="Arial"/>
        <family val="2"/>
      </rPr>
      <t xml:space="preserve"> hoarseness gone</t>
    </r>
  </si>
  <si>
    <r>
      <t xml:space="preserve">Snack:  protein shake w </t>
    </r>
    <r>
      <rPr>
        <b/>
        <sz val="11"/>
        <color rgb="FFFF0000"/>
        <rFont val="Calibri"/>
        <family val="2"/>
        <scheme val="minor"/>
      </rPr>
      <t>3 scoops of oat milk frozen dessert</t>
    </r>
  </si>
  <si>
    <t>elliptical 210 to 235 - 25 minutes</t>
  </si>
  <si>
    <r>
      <t>Elliptical</t>
    </r>
    <r>
      <rPr>
        <b/>
        <sz val="12"/>
        <color rgb="FFFF0000"/>
        <rFont val="Arial"/>
        <family val="2"/>
      </rPr>
      <t xml:space="preserve">   25 min. 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25 min. (  hr</t>
    </r>
    <r>
      <rPr>
        <b/>
        <sz val="12"/>
        <color theme="1"/>
        <rFont val="Arial"/>
        <family val="2"/>
      </rPr>
      <t>)</t>
    </r>
  </si>
  <si>
    <r>
      <t>Total Steps =</t>
    </r>
    <r>
      <rPr>
        <b/>
        <sz val="14"/>
        <color rgb="FFFF0000"/>
        <rFont val="Arial"/>
        <family val="2"/>
      </rPr>
      <t xml:space="preserve">  6,695 </t>
    </r>
  </si>
  <si>
    <r>
      <t>Elliptical</t>
    </r>
    <r>
      <rPr>
        <b/>
        <sz val="12"/>
        <color rgb="FFFF0000"/>
        <rFont val="Arial"/>
        <family val="2"/>
      </rPr>
      <t xml:space="preserve">    min. 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 min. (  hr</t>
    </r>
    <r>
      <rPr>
        <b/>
        <sz val="12"/>
        <color theme="1"/>
        <rFont val="Arial"/>
        <family val="2"/>
      </rPr>
      <t>)</t>
    </r>
  </si>
  <si>
    <t>New sensor applied; will expire 1/23/26</t>
  </si>
  <si>
    <r>
      <t xml:space="preserve">Lunch:  12 almonds, 1 fried quail, </t>
    </r>
    <r>
      <rPr>
        <b/>
        <sz val="11"/>
        <color rgb="FFFF0000"/>
        <rFont val="Calibri"/>
        <family val="2"/>
        <scheme val="minor"/>
      </rPr>
      <t>2 small sl sourdough bread, 1/2 cup raspberries,</t>
    </r>
    <r>
      <rPr>
        <sz val="11"/>
        <color theme="1"/>
        <rFont val="Calibri"/>
        <family val="2"/>
        <scheme val="minor"/>
      </rPr>
      <t xml:space="preserve"> Coke Zero</t>
    </r>
  </si>
  <si>
    <t>BG 1st peak, 21 pts above BL, at 45 min. after starting lunch</t>
  </si>
  <si>
    <r>
      <t xml:space="preserve">Supper: Luby's--fried chicken breast, </t>
    </r>
    <r>
      <rPr>
        <b/>
        <sz val="11"/>
        <color rgb="FFFF0000"/>
        <rFont val="Calibri"/>
        <family val="2"/>
        <scheme val="minor"/>
      </rPr>
      <t>2 WW rolls</t>
    </r>
    <r>
      <rPr>
        <sz val="11"/>
        <color theme="1"/>
        <rFont val="Calibri"/>
        <family val="2"/>
        <scheme val="minor"/>
      </rPr>
      <t xml:space="preserve">, green beans, black-eyed peas, Coke Zero, </t>
    </r>
    <r>
      <rPr>
        <b/>
        <sz val="11"/>
        <color rgb="FFFF0000"/>
        <rFont val="Calibri"/>
        <family val="2"/>
        <scheme val="minor"/>
      </rPr>
      <t>Magnum chocolate ice cream bar</t>
    </r>
  </si>
  <si>
    <t>gym machine workout 2 rounds of all usual ones - 415 to 500 45 min.</t>
  </si>
  <si>
    <t>BG 1st peak, 46 pts above BL, at 30 min. after starting supper</t>
  </si>
  <si>
    <r>
      <rPr>
        <b/>
        <sz val="14"/>
        <color rgb="FFFF0000"/>
        <rFont val="Arial"/>
        <family val="2"/>
      </rPr>
      <t xml:space="preserve">  5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  <r>
      <rPr>
        <b/>
        <sz val="14"/>
        <color rgb="FF00B050"/>
        <rFont val="Arial"/>
        <family val="2"/>
      </rPr>
      <t xml:space="preserve"> hoarseness gone</t>
    </r>
  </si>
  <si>
    <r>
      <rPr>
        <b/>
        <sz val="14"/>
        <color rgb="FFFF0000"/>
        <rFont val="Arial"/>
        <family val="2"/>
      </rPr>
      <t xml:space="preserve">  2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</si>
  <si>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t>Total Steps =</t>
    </r>
    <r>
      <rPr>
        <b/>
        <sz val="14"/>
        <color rgb="FFFF0000"/>
        <rFont val="Arial"/>
        <family val="2"/>
      </rPr>
      <t xml:space="preserve">  5,410</t>
    </r>
  </si>
  <si>
    <r>
      <t>Elliptical</t>
    </r>
    <r>
      <rPr>
        <b/>
        <sz val="12"/>
        <color rgb="FFFF0000"/>
        <rFont val="Arial"/>
        <family val="2"/>
      </rPr>
      <t xml:space="preserve">    min. 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45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45 min. (  hr</t>
    </r>
    <r>
      <rPr>
        <b/>
        <sz val="12"/>
        <color theme="1"/>
        <rFont val="Arial"/>
        <family val="2"/>
      </rPr>
      <t>)</t>
    </r>
  </si>
  <si>
    <r>
      <rPr>
        <b/>
        <sz val="14"/>
        <color rgb="FFFF0000"/>
        <rFont val="Arial"/>
        <family val="2"/>
      </rPr>
      <t xml:space="preserve">  3.5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</si>
  <si>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t xml:space="preserve">Brunch:  </t>
    </r>
    <r>
      <rPr>
        <b/>
        <sz val="11"/>
        <color rgb="FFFF0000"/>
        <rFont val="Calibri"/>
        <family val="2"/>
        <scheme val="minor"/>
      </rPr>
      <t xml:space="preserve">1 slice homemade WW bread, </t>
    </r>
    <r>
      <rPr>
        <sz val="11"/>
        <color theme="1"/>
        <rFont val="Calibri"/>
        <family val="2"/>
        <scheme val="minor"/>
      </rPr>
      <t xml:space="preserve">2 tbsp peanut butter, </t>
    </r>
    <r>
      <rPr>
        <b/>
        <sz val="11"/>
        <color rgb="FFFF0000"/>
        <rFont val="Calibri"/>
        <family val="2"/>
        <scheme val="minor"/>
      </rPr>
      <t>2 Oreos, 8 oz 2% milk</t>
    </r>
  </si>
  <si>
    <t>BG 1st peak, 25 pts above BL, at 35 min. after starting brunch</t>
  </si>
  <si>
    <t>elliptical 1119 to 1139 - 20 minutes</t>
  </si>
  <si>
    <t>BG dropped 24 pts at 2 minutes after starting elliptical</t>
  </si>
  <si>
    <t>BG dropped 41 pts at 17 minutes after starting elliptical</t>
  </si>
  <si>
    <t>Driving to writing workshop</t>
  </si>
  <si>
    <t>Writing workshop Fulsher Library Brit Jones</t>
  </si>
  <si>
    <t>elliptical 844 to 909 - 25 minutes</t>
  </si>
  <si>
    <t>elliptival 535 to 547 - 12 minutes</t>
  </si>
  <si>
    <r>
      <t xml:space="preserve">Supper:  fried baramundi fish filet, </t>
    </r>
    <r>
      <rPr>
        <b/>
        <sz val="11"/>
        <color rgb="FFFF0000"/>
        <rFont val="Calibri"/>
        <family val="2"/>
        <scheme val="minor"/>
      </rPr>
      <t>1 oz baked potato,</t>
    </r>
    <r>
      <rPr>
        <sz val="11"/>
        <color theme="1"/>
        <rFont val="Calibri"/>
        <family val="2"/>
        <scheme val="minor"/>
      </rPr>
      <t xml:space="preserve"> green beans, black-eyed peas, </t>
    </r>
    <r>
      <rPr>
        <b/>
        <sz val="11"/>
        <color rgb="FFFF0000"/>
        <rFont val="Calibri"/>
        <family val="2"/>
        <scheme val="minor"/>
      </rPr>
      <t>1 thick sl homemade wheat bread</t>
    </r>
    <r>
      <rPr>
        <sz val="11"/>
        <color theme="1"/>
        <rFont val="Calibri"/>
        <family val="2"/>
        <scheme val="minor"/>
      </rPr>
      <t xml:space="preserve">, Coke Zero, </t>
    </r>
    <r>
      <rPr>
        <b/>
        <sz val="11"/>
        <color rgb="FFFF0000"/>
        <rFont val="Calibri"/>
        <family val="2"/>
        <scheme val="minor"/>
      </rPr>
      <t>Magnum chocolate ice cream bar</t>
    </r>
  </si>
  <si>
    <t>BG 1st peak, 15 pts above BL, at 30 min. after starting supper</t>
  </si>
  <si>
    <t>BG 2nd peak, 20 pts above BL, at 90 min. after starting supper</t>
  </si>
  <si>
    <t>BG 3rd peak, 14 pts above BL, at 195 min. after starting supper</t>
  </si>
  <si>
    <t>Zoom Writing Workshop Deep Revision 500 to 6:50</t>
  </si>
  <si>
    <t>Men's Group at Beck's Prime--didn't eat there (supper earlier)</t>
  </si>
  <si>
    <t>BG 2nd peak, 25 pts above BL, at 170 min. after starting brunch</t>
  </si>
  <si>
    <t>BG 3rd peak, 33 pts above BL, at 275 min. after starting brunch</t>
  </si>
  <si>
    <r>
      <rPr>
        <b/>
        <sz val="14"/>
        <color rgb="FFFF0000"/>
        <rFont val="Arial"/>
        <family val="2"/>
      </rPr>
      <t xml:space="preserve">   12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</si>
  <si>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t>Time in Target Range =</t>
    </r>
    <r>
      <rPr>
        <b/>
        <sz val="14"/>
        <color rgb="FF00B050"/>
        <rFont val="Arial"/>
        <family val="2"/>
      </rPr>
      <t xml:space="preserve"> 100%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</t>
    </r>
    <r>
      <rPr>
        <b/>
        <sz val="14"/>
        <color rgb="FF00B050"/>
        <rFont val="Arial"/>
        <family val="2"/>
      </rPr>
      <t xml:space="preserve">0% </t>
    </r>
    <r>
      <rPr>
        <b/>
        <u/>
        <sz val="14"/>
        <color rgb="FF00B050"/>
        <rFont val="Arial"/>
        <family val="2"/>
      </rPr>
      <t>below</t>
    </r>
    <r>
      <rPr>
        <b/>
        <sz val="14"/>
        <color rgb="FF00B050"/>
        <rFont val="Arial"/>
        <family val="2"/>
      </rPr>
      <t xml:space="preserve"> target range</t>
    </r>
    <r>
      <rPr>
        <b/>
        <sz val="14"/>
        <color rgb="FFFF0000"/>
        <rFont val="Arial"/>
        <family val="2"/>
      </rPr>
      <t>)</t>
    </r>
  </si>
  <si>
    <r>
      <t>Elliptical</t>
    </r>
    <r>
      <rPr>
        <b/>
        <sz val="12"/>
        <color rgb="FFFF0000"/>
        <rFont val="Arial"/>
        <family val="2"/>
      </rPr>
      <t xml:space="preserve">   58 min. 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58 min. ( 1 hr</t>
    </r>
    <r>
      <rPr>
        <b/>
        <sz val="12"/>
        <color theme="1"/>
        <rFont val="Arial"/>
        <family val="2"/>
      </rPr>
      <t>)</t>
    </r>
  </si>
  <si>
    <t>BG 2nd peak, 19 pts above BL, at 150 min. after starting supper</t>
  </si>
  <si>
    <t>BG peak, 40 pts above BL, at 40 min. after starting snack</t>
  </si>
  <si>
    <t>BG peak, 21 pts above BL, at 220 min. after starting supper</t>
  </si>
  <si>
    <t>BG 1st peak, 17 pts above BL, at 90 min. after starting lunch</t>
  </si>
  <si>
    <t>BG 2nd peak, 10 pts above BL, at 195 min. after starting lunch</t>
  </si>
  <si>
    <t>BG 1st peak, 37 pts above BL, at 30 min. after starting breakfast</t>
  </si>
  <si>
    <t>BG 2nd peak, 45 pts above BL, at 135 min. after starting breakfast</t>
  </si>
  <si>
    <r>
      <t>Total Steps =</t>
    </r>
    <r>
      <rPr>
        <b/>
        <sz val="14"/>
        <color rgb="FFFF0000"/>
        <rFont val="Arial"/>
        <family val="2"/>
      </rPr>
      <t xml:space="preserve">  8,158</t>
    </r>
  </si>
  <si>
    <t>protein shake</t>
  </si>
  <si>
    <r>
      <rPr>
        <b/>
        <sz val="14"/>
        <color rgb="FFFF0000"/>
        <rFont val="Arial"/>
        <family val="2"/>
      </rPr>
      <t xml:space="preserve">   2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  <r>
      <rPr>
        <b/>
        <sz val="14"/>
        <color rgb="FF00B050"/>
        <rFont val="Arial"/>
        <family val="2"/>
      </rPr>
      <t xml:space="preserve"> hoarseness gone</t>
    </r>
  </si>
  <si>
    <r>
      <rPr>
        <b/>
        <sz val="14"/>
        <color rgb="FFFF0000"/>
        <rFont val="Arial"/>
        <family val="2"/>
      </rPr>
      <t xml:space="preserve">   4.5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</si>
  <si>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t>elliptical 511 to 536 - 25 minutes</t>
  </si>
  <si>
    <r>
      <t xml:space="preserve">Lunch:  </t>
    </r>
    <r>
      <rPr>
        <b/>
        <sz val="11"/>
        <color rgb="FFFF0000"/>
        <rFont val="Calibri"/>
        <family val="2"/>
        <scheme val="minor"/>
      </rPr>
      <t>1 sl wheat bread</t>
    </r>
    <r>
      <rPr>
        <sz val="11"/>
        <color theme="1"/>
        <rFont val="Calibri"/>
        <family val="2"/>
        <scheme val="minor"/>
      </rPr>
      <t xml:space="preserve">, 3 tbsp peanut butter, </t>
    </r>
    <r>
      <rPr>
        <b/>
        <sz val="11"/>
        <color theme="1"/>
        <rFont val="Calibri"/>
        <family val="2"/>
        <scheme val="minor"/>
      </rPr>
      <t>8 crackers, 8 oz 2% milk, 4 chocolate almonds</t>
    </r>
  </si>
  <si>
    <r>
      <rPr>
        <b/>
        <sz val="14"/>
        <color rgb="FFFF0000"/>
        <rFont val="Arial"/>
        <family val="2"/>
      </rPr>
      <t xml:space="preserve">   1 point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  <r>
      <rPr>
        <b/>
        <sz val="14"/>
        <color rgb="FF00B050"/>
        <rFont val="Arial"/>
        <family val="2"/>
      </rPr>
      <t xml:space="preserve"> hoarseness gone</t>
    </r>
  </si>
  <si>
    <r>
      <t>Total Steps =</t>
    </r>
    <r>
      <rPr>
        <b/>
        <sz val="14"/>
        <color rgb="FFFF0000"/>
        <rFont val="Arial"/>
        <family val="2"/>
      </rPr>
      <t xml:space="preserve">  20,545</t>
    </r>
  </si>
  <si>
    <t>elliptical  1010 to 1036 - 25 minutes</t>
  </si>
  <si>
    <t>elliptical 900 to 936 - 35 minutes</t>
  </si>
  <si>
    <t>elliptical 752 to 823 - 26 minutes</t>
  </si>
  <si>
    <t>Ran 3.44 mi. in 45:00 (13:03 pace, felt loggy) - 45 minutes</t>
  </si>
  <si>
    <r>
      <t>Elliptical</t>
    </r>
    <r>
      <rPr>
        <b/>
        <sz val="12"/>
        <color rgb="FFFF0000"/>
        <rFont val="Arial"/>
        <family val="2"/>
      </rPr>
      <t xml:space="preserve">   156 min. (2.6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>45 min. ( 0.75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201 min. ( 3.3 hr</t>
    </r>
    <r>
      <rPr>
        <b/>
        <sz val="12"/>
        <color theme="1"/>
        <rFont val="Arial"/>
        <family val="2"/>
      </rPr>
      <t>)</t>
    </r>
  </si>
  <si>
    <r>
      <t>Time in Target Range =</t>
    </r>
    <r>
      <rPr>
        <b/>
        <sz val="14"/>
        <color rgb="FF00B050"/>
        <rFont val="Arial"/>
        <family val="2"/>
      </rPr>
      <t xml:space="preserve"> 99%</t>
    </r>
    <r>
      <rPr>
        <b/>
        <sz val="14"/>
        <color rgb="FFFF66FF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 xml:space="preserve">(except </t>
    </r>
    <r>
      <rPr>
        <b/>
        <sz val="14"/>
        <color rgb="FF00B050"/>
        <rFont val="Arial"/>
        <family val="2"/>
      </rPr>
      <t xml:space="preserve">0% </t>
    </r>
    <r>
      <rPr>
        <b/>
        <u/>
        <sz val="14"/>
        <color rgb="FF00B050"/>
        <rFont val="Arial"/>
        <family val="2"/>
      </rPr>
      <t>below</t>
    </r>
    <r>
      <rPr>
        <b/>
        <sz val="14"/>
        <color rgb="FF00B050"/>
        <rFont val="Arial"/>
        <family val="2"/>
      </rPr>
      <t xml:space="preserve"> target range</t>
    </r>
    <r>
      <rPr>
        <b/>
        <sz val="14"/>
        <color rgb="FFFF0000"/>
        <rFont val="Arial"/>
        <family val="2"/>
      </rPr>
      <t>)</t>
    </r>
  </si>
  <si>
    <t>Snack:  protein shake without ice cream</t>
  </si>
  <si>
    <t>BG 1st peak, 13 pts above BL, at 20 min. after starting supper</t>
  </si>
  <si>
    <t>BG 2nd peak, 39 pts above BL, at 125 min. after starting supper</t>
  </si>
  <si>
    <t>BG 4th peak, 37 pts above BL, at 260 min. after starting supper</t>
  </si>
  <si>
    <t>BG 3rd peak, 41 pts above BL, at 200 min. after starting supper</t>
  </si>
  <si>
    <t>.</t>
  </si>
  <si>
    <t>BG peak 19 pts above BL, at 30 min. after starting snack</t>
  </si>
  <si>
    <t>BG 1st peak, 25 pts above BL, at 20 min. after starting lunch</t>
  </si>
  <si>
    <t>BG 2nd peak, 14 pts above BL at 155 min. after starting lunch</t>
  </si>
  <si>
    <r>
      <t xml:space="preserve">Supper:  8 oz cauliflower parmesaan soup, </t>
    </r>
    <r>
      <rPr>
        <b/>
        <sz val="11"/>
        <color rgb="FFFF0000"/>
        <rFont val="Calibri"/>
        <family val="2"/>
        <scheme val="minor"/>
      </rPr>
      <t xml:space="preserve">1 sl homemade wheat bread </t>
    </r>
    <r>
      <rPr>
        <sz val="11"/>
        <color theme="1"/>
        <rFont val="Calibri"/>
        <family val="2"/>
        <scheme val="minor"/>
      </rPr>
      <t xml:space="preserve">w olive oil margarine, </t>
    </r>
    <r>
      <rPr>
        <b/>
        <sz val="11"/>
        <color rgb="FFFF0000"/>
        <rFont val="Calibri"/>
        <family val="2"/>
        <scheme val="minor"/>
      </rPr>
      <t xml:space="preserve">4 chocolate almonds, </t>
    </r>
    <r>
      <rPr>
        <sz val="11"/>
        <color theme="1"/>
        <rFont val="Calibri"/>
        <family val="2"/>
        <scheme val="minor"/>
      </rPr>
      <t>Coke Zero</t>
    </r>
  </si>
  <si>
    <t>BG dropped 42 pts from BL at 23 min. after starting elliptical</t>
  </si>
  <si>
    <t>BG dropped 54 pts from BL at 35 min. after starting elliptical</t>
  </si>
  <si>
    <t>BG dropped 47 pts from BL at 25 min. after starting elliptical</t>
  </si>
  <si>
    <t>BG rose 20 pts from BL, at 39 min. after starting run</t>
  </si>
  <si>
    <t>BG rose 26 pts from BL, at 10 min. after finishing run</t>
  </si>
  <si>
    <t>BG dropped only 9 pts from BL at 25 min. after starting elliptical</t>
  </si>
  <si>
    <r>
      <rPr>
        <b/>
        <sz val="14"/>
        <color rgb="FFFF0000"/>
        <rFont val="Arial"/>
        <family val="2"/>
      </rPr>
      <t xml:space="preserve">   1 point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</si>
  <si>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t xml:space="preserve">Breakfast:  </t>
    </r>
    <r>
      <rPr>
        <b/>
        <sz val="11"/>
        <color rgb="FFFF0000"/>
        <rFont val="Calibri"/>
        <family val="2"/>
        <scheme val="minor"/>
      </rPr>
      <t xml:space="preserve">3.5 pancakes w boisenberry syrup </t>
    </r>
    <r>
      <rPr>
        <sz val="11"/>
        <color theme="1"/>
        <rFont val="Calibri"/>
        <family val="2"/>
        <scheme val="minor"/>
      </rPr>
      <t xml:space="preserve">&amp; olive oil margarine, 6 sl bacon, </t>
    </r>
    <r>
      <rPr>
        <b/>
        <sz val="11"/>
        <color rgb="FFFF0000"/>
        <rFont val="Calibri"/>
        <family val="2"/>
        <scheme val="minor"/>
      </rPr>
      <t>6 oz tart cherry juice</t>
    </r>
  </si>
  <si>
    <t>elliptical 608 to 634 - 25 minutes</t>
  </si>
  <si>
    <r>
      <t xml:space="preserve">Supper:  Impossible burger on </t>
    </r>
    <r>
      <rPr>
        <b/>
        <sz val="11"/>
        <color rgb="FFFF0000"/>
        <rFont val="Calibri"/>
        <family val="2"/>
        <scheme val="minor"/>
      </rPr>
      <t xml:space="preserve">small white bun, onion sour cream potato chips, </t>
    </r>
    <r>
      <rPr>
        <sz val="11"/>
        <color theme="1"/>
        <rFont val="Calibri"/>
        <family val="2"/>
        <scheme val="minor"/>
      </rPr>
      <t>spicy mayo, spinach, tomato, Coke Zero</t>
    </r>
  </si>
  <si>
    <t>BG 1st peak, 40 pts above BL, at 45 min. after starting supper</t>
  </si>
  <si>
    <t>BG 1st peak, 18 pts above BL, at 85 min. after starting lunch</t>
  </si>
  <si>
    <t>BG 2nd peak, 36 pts above BL, at 160 min. after starting lunch</t>
  </si>
  <si>
    <t>elliptical 745 to 810 - 25 minutes</t>
  </si>
  <si>
    <t>BG 2nd peak, 25 pts above BL, at 105 min. after starting supper</t>
  </si>
  <si>
    <t>BG dropped 18 pts at 6 min. after starting elliptical</t>
  </si>
  <si>
    <t>BG dropped 30 pts at 21 min. after starting elliptical</t>
  </si>
  <si>
    <r>
      <rPr>
        <b/>
        <sz val="14"/>
        <color rgb="FFFF0000"/>
        <rFont val="Arial"/>
        <family val="2"/>
      </rPr>
      <t xml:space="preserve">   10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</si>
  <si>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t>gym machines 357 to 442 - 45 minutes - 3 rounds 15-20 reps each</t>
  </si>
  <si>
    <t>elliptical 923 to 940 - 15 minutes</t>
  </si>
  <si>
    <t>BG dropped 17 pts at 13 min. after starting elliptical</t>
  </si>
  <si>
    <t>BG dropped 33 pts at 28 min. after starting &amp; 11 min. after stopping elliptical</t>
  </si>
  <si>
    <r>
      <t>Total Steps =</t>
    </r>
    <r>
      <rPr>
        <b/>
        <sz val="14"/>
        <color rgb="FFFF0000"/>
        <rFont val="Arial"/>
        <family val="2"/>
      </rPr>
      <t xml:space="preserve">  8,220</t>
    </r>
  </si>
  <si>
    <r>
      <t>Elliptical</t>
    </r>
    <r>
      <rPr>
        <b/>
        <sz val="12"/>
        <color rgb="FFFF0000"/>
        <rFont val="Arial"/>
        <family val="2"/>
      </rPr>
      <t xml:space="preserve">   65 min. (1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45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110 min. (1.9  hr</t>
    </r>
    <r>
      <rPr>
        <b/>
        <sz val="12"/>
        <color theme="1"/>
        <rFont val="Arial"/>
        <family val="2"/>
      </rPr>
      <t>)</t>
    </r>
  </si>
  <si>
    <r>
      <rPr>
        <b/>
        <sz val="14"/>
        <color rgb="FFFF0000"/>
        <rFont val="Arial"/>
        <family val="2"/>
      </rPr>
      <t xml:space="preserve">   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</si>
  <si>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rPr>
        <b/>
        <sz val="14"/>
        <color rgb="FFFF0000"/>
        <rFont val="Arial"/>
        <family val="2"/>
      </rPr>
      <t xml:space="preserve">   5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  <r>
      <rPr>
        <b/>
        <sz val="14"/>
        <color rgb="FF00B050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hoarseness back</t>
    </r>
  </si>
  <si>
    <r>
      <rPr>
        <b/>
        <sz val="14"/>
        <color rgb="FFFF0000"/>
        <rFont val="Arial"/>
        <family val="2"/>
      </rPr>
      <t xml:space="preserve">   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  <r>
      <rPr>
        <b/>
        <sz val="14"/>
        <color rgb="FF00B050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hoarseness back</t>
    </r>
  </si>
  <si>
    <t>elliptical 345 to 406 - 20 minutes</t>
  </si>
  <si>
    <t>elliptical 236 to 307 - 30 minutes</t>
  </si>
  <si>
    <t>Breakfast: 12 almonds, 1 sl homemade wheat bread, 5 slices bacon, Coke Zero</t>
  </si>
  <si>
    <t>Got up at 9:35 a.m.</t>
  </si>
  <si>
    <t>eye pain--pink eye</t>
  </si>
  <si>
    <t>BG peak, 29 pts above BL, at 156 min. after starting breakfast</t>
  </si>
  <si>
    <t>BG 1st peak 12 pts above BL, at 86 min. after starting lunch</t>
  </si>
  <si>
    <t>Church</t>
  </si>
  <si>
    <r>
      <t>Lunch:  Saltgrass Steakhouse--</t>
    </r>
    <r>
      <rPr>
        <b/>
        <sz val="11"/>
        <color rgb="FFFF0000"/>
        <rFont val="Calibri"/>
        <family val="2"/>
        <scheme val="minor"/>
      </rPr>
      <t xml:space="preserve">1/3 grilled snapper with rich sauce, </t>
    </r>
    <r>
      <rPr>
        <sz val="11"/>
        <color theme="1"/>
        <rFont val="Calibri"/>
        <family val="2"/>
        <scheme val="minor"/>
      </rPr>
      <t xml:space="preserve">broccoli, </t>
    </r>
    <r>
      <rPr>
        <b/>
        <sz val="11"/>
        <color rgb="FFFF0000"/>
        <rFont val="Calibri"/>
        <family val="2"/>
        <scheme val="minor"/>
      </rPr>
      <t>large wheat bread</t>
    </r>
    <r>
      <rPr>
        <sz val="11"/>
        <color theme="1"/>
        <rFont val="Calibri"/>
        <family val="2"/>
        <scheme val="minor"/>
      </rPr>
      <t>, 1/2 salad, Coke Zero</t>
    </r>
  </si>
  <si>
    <t>elliptical 924 to 954 - 30 minutes</t>
  </si>
  <si>
    <r>
      <rPr>
        <b/>
        <sz val="14"/>
        <color rgb="FFFF0000"/>
        <rFont val="Arial"/>
        <family val="2"/>
      </rPr>
      <t xml:space="preserve">    7 pts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</si>
  <si>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t xml:space="preserve">Supper:  </t>
    </r>
    <r>
      <rPr>
        <sz val="11"/>
        <color rgb="FFFF0000"/>
        <rFont val="Calibri"/>
        <family val="2"/>
        <scheme val="minor"/>
      </rPr>
      <t>1</t>
    </r>
    <r>
      <rPr>
        <b/>
        <sz val="11"/>
        <color rgb="FFFF0000"/>
        <rFont val="Calibri"/>
        <family val="2"/>
        <scheme val="minor"/>
      </rPr>
      <t xml:space="preserve"> sl homemade wheat bread</t>
    </r>
    <r>
      <rPr>
        <sz val="11"/>
        <color theme="1"/>
        <rFont val="Calibri"/>
        <family val="2"/>
        <scheme val="minor"/>
      </rPr>
      <t xml:space="preserve">, 3 tbsp peanut butter, </t>
    </r>
    <r>
      <rPr>
        <b/>
        <sz val="11"/>
        <color rgb="FFFF0000"/>
        <rFont val="Calibri"/>
        <family val="2"/>
        <scheme val="minor"/>
      </rPr>
      <t>8 crackers, 4 chocolate almonds, 8 oz 2% milk</t>
    </r>
  </si>
  <si>
    <t>BG dropped 30 pts at 27 min. after starting elliptical</t>
  </si>
  <si>
    <t>BG dropped 29 pts at 21 min. after starting elliptical</t>
  </si>
  <si>
    <t>BG dropped 31 pts at 36 min. after starting elliptical, 15 min. after stopping</t>
  </si>
  <si>
    <t>BG dropped 28 pts at 25 min. after starting elliptical</t>
  </si>
  <si>
    <r>
      <t>Total Steps =</t>
    </r>
    <r>
      <rPr>
        <b/>
        <sz val="14"/>
        <color rgb="FFFF0000"/>
        <rFont val="Arial"/>
        <family val="2"/>
      </rPr>
      <t xml:space="preserve">  10,017</t>
    </r>
  </si>
  <si>
    <r>
      <t>Elliptical</t>
    </r>
    <r>
      <rPr>
        <b/>
        <sz val="12"/>
        <color rgb="FFFF0000"/>
        <rFont val="Arial"/>
        <family val="2"/>
      </rPr>
      <t xml:space="preserve">   105 min. 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105 min. ( 1.75 hr</t>
    </r>
    <r>
      <rPr>
        <b/>
        <sz val="12"/>
        <color theme="1"/>
        <rFont val="Arial"/>
        <family val="2"/>
      </rPr>
      <t>)</t>
    </r>
  </si>
  <si>
    <t>BG 2nd peak, 8 pts above BL, at 255 min. after starting supper</t>
  </si>
  <si>
    <r>
      <rPr>
        <b/>
        <sz val="14"/>
        <color rgb="FFFF0000"/>
        <rFont val="Arial"/>
        <family val="2"/>
      </rPr>
      <t xml:space="preserve">   5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 </t>
    </r>
  </si>
  <si>
    <r>
      <t xml:space="preserve">Lunch:  1/3 grilled snapper, broccoli, </t>
    </r>
    <r>
      <rPr>
        <b/>
        <sz val="11"/>
        <color rgb="FFFF0000"/>
        <rFont val="Calibri"/>
        <family val="2"/>
        <scheme val="minor"/>
      </rPr>
      <t>large whole wheat bun, Magnum chocolate ice cream bar,</t>
    </r>
    <r>
      <rPr>
        <sz val="11"/>
        <color theme="1"/>
        <rFont val="Calibri"/>
        <family val="2"/>
        <scheme val="minor"/>
      </rPr>
      <t xml:space="preserve"> Coke Zero</t>
    </r>
  </si>
  <si>
    <t>BG 1st peak, 24 pts above BL, at 36 min. after starting lunch</t>
  </si>
  <si>
    <t>Stanford Interview</t>
  </si>
  <si>
    <t>Tidelanders barbershop rehearsal</t>
  </si>
  <si>
    <r>
      <rPr>
        <b/>
        <sz val="14"/>
        <color rgb="FFFF0000"/>
        <rFont val="Arial"/>
        <family val="2"/>
      </rPr>
      <t xml:space="preserve">   3 points </t>
    </r>
    <r>
      <rPr>
        <b/>
        <u/>
        <sz val="14"/>
        <color rgb="FFFF0000"/>
        <rFont val="Arial"/>
        <family val="2"/>
      </rPr>
      <t>above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  <r>
      <rPr>
        <b/>
        <sz val="14"/>
        <color rgb="FF00B050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hoarseness better</t>
    </r>
  </si>
  <si>
    <t>elliptical 1117 to 1137 - 20 minutes</t>
  </si>
  <si>
    <t>Supper:  La Madeleine--small grilled chicken Caesar salad, cup tomato bisque soup, 3 sl wheat bread, chocolate croissant, Pepsi Zero</t>
  </si>
  <si>
    <r>
      <rPr>
        <b/>
        <sz val="14"/>
        <color rgb="FFFF0000"/>
        <rFont val="Arial"/>
        <family val="2"/>
      </rPr>
      <t xml:space="preserve">   2 points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 </t>
    </r>
    <r>
      <rPr>
        <b/>
        <sz val="14"/>
        <color theme="1"/>
        <rFont val="Arial"/>
        <family val="2"/>
      </rPr>
      <t>yesterday</t>
    </r>
    <r>
      <rPr>
        <b/>
        <sz val="14"/>
        <color rgb="FF00B050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hoarseness back</t>
    </r>
  </si>
  <si>
    <t xml:space="preserve">BG peak, 20 pts above BL at 21 min. after starting snack </t>
  </si>
  <si>
    <t>BG dropped 29 pts at 19 min. after starting elliptical</t>
  </si>
  <si>
    <t>BG dropped 38 pts at 34 min. after starting elliptical, 14 min. after stopping</t>
  </si>
  <si>
    <r>
      <rPr>
        <b/>
        <sz val="14"/>
        <color rgb="FFFF0000"/>
        <rFont val="Arial"/>
        <family val="2"/>
      </rPr>
      <t xml:space="preserve">    10 pts </t>
    </r>
    <r>
      <rPr>
        <b/>
        <u/>
        <sz val="14"/>
        <color rgb="FFFF0000"/>
        <rFont val="Arial"/>
        <family val="2"/>
      </rPr>
      <t>below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yesterday! </t>
    </r>
  </si>
  <si>
    <r>
      <t>Total Steps =</t>
    </r>
    <r>
      <rPr>
        <b/>
        <sz val="14"/>
        <color rgb="FFFF0000"/>
        <rFont val="Arial"/>
        <family val="2"/>
      </rPr>
      <t xml:space="preserve">  6,337</t>
    </r>
  </si>
  <si>
    <t>elliptical 1003 to 1023 - 20 minutes</t>
  </si>
  <si>
    <r>
      <t>Elliptical</t>
    </r>
    <r>
      <rPr>
        <b/>
        <sz val="12"/>
        <color rgb="FFFF0000"/>
        <rFont val="Arial"/>
        <family val="2"/>
      </rPr>
      <t xml:space="preserve">   40 min. ( hr</t>
    </r>
    <r>
      <rPr>
        <b/>
        <sz val="12"/>
        <color theme="1"/>
        <rFont val="Arial"/>
        <family val="2"/>
      </rPr>
      <t>) Walk</t>
    </r>
    <r>
      <rPr>
        <b/>
        <sz val="12"/>
        <color rgb="FFFF0000"/>
        <rFont val="Arial"/>
        <family val="2"/>
      </rPr>
      <t xml:space="preserve">  min. ( hr</t>
    </r>
    <r>
      <rPr>
        <b/>
        <sz val="12"/>
        <color theme="1"/>
        <rFont val="Arial"/>
        <family val="2"/>
      </rPr>
      <t xml:space="preserve">) Run </t>
    </r>
    <r>
      <rPr>
        <b/>
        <sz val="12"/>
        <color rgb="FFFF0000"/>
        <rFont val="Arial"/>
        <family val="2"/>
      </rPr>
      <t xml:space="preserve"> min. (  hr)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  Machine --</t>
    </r>
    <r>
      <rPr>
        <b/>
        <sz val="12"/>
        <color rgb="FFFF0000"/>
        <rFont val="Arial"/>
        <family val="2"/>
      </rPr>
      <t xml:space="preserve">  </t>
    </r>
    <r>
      <rPr>
        <b/>
        <sz val="12"/>
        <color theme="1"/>
        <rFont val="Arial"/>
        <family val="2"/>
      </rPr>
      <t xml:space="preserve">min.   Bike --   Basketball 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theme="1"/>
        <rFont val="Arial"/>
        <family val="2"/>
      </rPr>
      <t>min.  Total Exercise =</t>
    </r>
    <r>
      <rPr>
        <b/>
        <sz val="12"/>
        <color rgb="FFFF0000"/>
        <rFont val="Arial"/>
        <family val="2"/>
      </rPr>
      <t xml:space="preserve">  40 min. ( 0.7 hr</t>
    </r>
    <r>
      <rPr>
        <b/>
        <sz val="12"/>
        <color theme="1"/>
        <rFont val="Arial"/>
        <family val="2"/>
      </rPr>
      <t>)</t>
    </r>
  </si>
  <si>
    <t>BG 2nd peak, 18 pts above BL, at 161 min. after starting lunch</t>
  </si>
  <si>
    <t>BG 1st peak, 7pts above BL, at 71 min. after starting supper</t>
  </si>
  <si>
    <t>BG peak, 44 pts above BL, at 194 min. after starting supper</t>
  </si>
  <si>
    <t>metformin, 500 ER, bid</t>
  </si>
  <si>
    <t>Costa Rica</t>
  </si>
  <si>
    <t>Dec 18-Jan 19, 2026</t>
  </si>
  <si>
    <t>Oct 24, 2025-Jan 19, 2026</t>
  </si>
  <si>
    <t>12/28-1/19/25</t>
  </si>
  <si>
    <t>Time (min.) from Food Start to Return to BLBG</t>
  </si>
  <si>
    <t xml:space="preserve">Continuing pink eye pain </t>
  </si>
  <si>
    <r>
      <t xml:space="preserve">Food Combinations Raising BG Peak to </t>
    </r>
    <r>
      <rPr>
        <b/>
        <sz val="14"/>
        <color rgb="FFFF66FF"/>
        <rFont val="Arial"/>
        <family val="2"/>
      </rPr>
      <t>&gt;150 (but &lt;160)</t>
    </r>
    <r>
      <rPr>
        <b/>
        <sz val="14"/>
        <color rgb="FFFF0000"/>
        <rFont val="Arial"/>
        <family val="2"/>
      </rPr>
      <t xml:space="preserve"> and </t>
    </r>
    <r>
      <rPr>
        <b/>
        <sz val="14"/>
        <color rgb="FF7030A0"/>
        <rFont val="Arial"/>
        <family val="2"/>
      </rPr>
      <t>&gt;160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</si>
</sst>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;@"/>
    <numFmt numFmtId="165" formatCode="[$-409]h:mm\ AM/PM;@"/>
    <numFmt numFmtId="166" formatCode="0.0%"/>
    <numFmt numFmtId="167" formatCode="0.0"/>
    <numFmt numFmtId="168" formatCode="m/d/yy;@"/>
  </numFmts>
  <fonts count="4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theme="1"/>
      <name val="Arial Nova"/>
      <family val="2"/>
    </font>
    <font>
      <b/>
      <sz val="14"/>
      <color rgb="FF00B050"/>
      <name val="Arial Nova"/>
      <family val="2"/>
    </font>
    <font>
      <b/>
      <u/>
      <sz val="14"/>
      <color rgb="FF00B050"/>
      <name val="Arial"/>
      <family val="2"/>
    </font>
    <font>
      <b/>
      <sz val="13"/>
      <color theme="1"/>
      <name val="Arial"/>
      <family val="2"/>
    </font>
    <font>
      <b/>
      <sz val="13"/>
      <color rgb="FFFF0000"/>
      <name val="Arial"/>
      <family val="2"/>
    </font>
    <font>
      <b/>
      <u/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6"/>
      <color rgb="FFA365D1"/>
      <name val="Arial"/>
      <family val="2"/>
    </font>
    <font>
      <b/>
      <sz val="16"/>
      <color rgb="FFFF66FF"/>
      <name val="Arial"/>
      <family val="2"/>
    </font>
    <font>
      <sz val="11"/>
      <color rgb="FFFF66FF"/>
      <name val="Calibri"/>
      <family val="2"/>
      <scheme val="minor"/>
    </font>
    <font>
      <b/>
      <sz val="14"/>
      <name val="Arial"/>
      <family val="2"/>
    </font>
    <font>
      <b/>
      <u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6"/>
      <color rgb="FFFF0000"/>
      <name val="Arial"/>
      <family val="2"/>
    </font>
    <font>
      <b/>
      <sz val="12"/>
      <color rgb="FF00B050"/>
      <name val="Arial"/>
      <family val="2"/>
    </font>
    <font>
      <b/>
      <u/>
      <sz val="12"/>
      <color rgb="FFFF0000"/>
      <name val="Arial"/>
      <family val="2"/>
    </font>
    <font>
      <b/>
      <u/>
      <sz val="12"/>
      <color theme="1"/>
      <name val="Arial"/>
      <family val="2"/>
    </font>
    <font>
      <b/>
      <u/>
      <sz val="14"/>
      <color rgb="FFFF0000"/>
      <name val="Arial"/>
      <family val="2"/>
    </font>
    <font>
      <sz val="11"/>
      <color theme="1"/>
      <name val="Arial"/>
      <family val="2"/>
    </font>
    <font>
      <b/>
      <sz val="12"/>
      <color rgb="FFFF0000"/>
      <name val="Calibri"/>
      <family val="2"/>
      <scheme val="minor"/>
    </font>
    <font>
      <b/>
      <sz val="14"/>
      <color rgb="FFFF66FF"/>
      <name val="Arial"/>
      <family val="2"/>
    </font>
    <font>
      <b/>
      <sz val="14"/>
      <color rgb="FF7030A0"/>
      <name val="Arial"/>
      <family val="2"/>
    </font>
    <font>
      <b/>
      <sz val="14"/>
      <color rgb="FFFF97FF"/>
      <name val="Arial"/>
      <family val="2"/>
    </font>
    <font>
      <sz val="10"/>
      <color theme="1"/>
      <name val="Arial"/>
      <family val="2"/>
    </font>
    <font>
      <b/>
      <sz val="14"/>
      <color rgb="FFA365D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5FF"/>
        <bgColor indexed="64"/>
      </patternFill>
    </fill>
    <fill>
      <patternFill patternType="solid">
        <fgColor rgb="FFFF97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365D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8E1B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EED67E"/>
        <bgColor indexed="64"/>
      </patternFill>
    </fill>
    <fill>
      <patternFill patternType="solid">
        <fgColor rgb="FFCDAC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0" fillId="0" borderId="0" xfId="0" applyNumberFormat="1"/>
    <xf numFmtId="165" fontId="1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/>
    <xf numFmtId="0" fontId="0" fillId="3" borderId="0" xfId="0" applyFill="1"/>
    <xf numFmtId="0" fontId="1" fillId="5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165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165" fontId="0" fillId="0" borderId="7" xfId="0" applyNumberForma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5" borderId="0" xfId="0" applyFont="1" applyFill="1"/>
    <xf numFmtId="0" fontId="1" fillId="4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2" borderId="4" xfId="0" applyFill="1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14" fontId="0" fillId="0" borderId="0" xfId="0" applyNumberFormat="1"/>
    <xf numFmtId="0" fontId="0" fillId="6" borderId="0" xfId="0" applyFill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3" xfId="0" applyBorder="1"/>
    <xf numFmtId="0" fontId="0" fillId="0" borderId="8" xfId="0" applyBorder="1"/>
    <xf numFmtId="0" fontId="8" fillId="2" borderId="0" xfId="0" applyFont="1" applyFill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1" fontId="8" fillId="2" borderId="7" xfId="0" applyNumberFormat="1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1" fontId="8" fillId="2" borderId="8" xfId="0" applyNumberFormat="1" applyFont="1" applyFill="1" applyBorder="1" applyAlignment="1">
      <alignment horizontal="center"/>
    </xf>
    <xf numFmtId="0" fontId="10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1" fontId="8" fillId="3" borderId="7" xfId="0" applyNumberFormat="1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165" fontId="0" fillId="4" borderId="0" xfId="0" applyNumberFormat="1" applyFill="1"/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0" fillId="6" borderId="0" xfId="0" applyFill="1"/>
    <xf numFmtId="165" fontId="0" fillId="2" borderId="0" xfId="0" applyNumberFormat="1" applyFill="1"/>
    <xf numFmtId="0" fontId="1" fillId="8" borderId="0" xfId="0" applyFont="1" applyFill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0" xfId="0" applyFont="1" applyFill="1"/>
    <xf numFmtId="0" fontId="1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7" xfId="0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166" fontId="8" fillId="0" borderId="0" xfId="0" applyNumberFormat="1" applyFont="1" applyAlignment="1">
      <alignment horizontal="center"/>
    </xf>
    <xf numFmtId="0" fontId="7" fillId="2" borderId="0" xfId="0" applyFont="1" applyFill="1"/>
    <xf numFmtId="0" fontId="8" fillId="2" borderId="0" xfId="0" applyFont="1" applyFill="1"/>
    <xf numFmtId="0" fontId="8" fillId="12" borderId="0" xfId="0" applyFont="1" applyFill="1" applyAlignment="1">
      <alignment horizontal="center"/>
    </xf>
    <xf numFmtId="9" fontId="8" fillId="12" borderId="0" xfId="0" applyNumberFormat="1" applyFont="1" applyFill="1" applyAlignment="1">
      <alignment horizontal="center"/>
    </xf>
    <xf numFmtId="0" fontId="8" fillId="5" borderId="0" xfId="0" applyFont="1" applyFill="1" applyAlignment="1">
      <alignment horizontal="center"/>
    </xf>
    <xf numFmtId="9" fontId="8" fillId="5" borderId="0" xfId="0" applyNumberFormat="1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9" fontId="8" fillId="11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9" fontId="8" fillId="7" borderId="0" xfId="0" applyNumberFormat="1" applyFont="1" applyFill="1" applyAlignment="1">
      <alignment horizontal="center"/>
    </xf>
    <xf numFmtId="0" fontId="8" fillId="9" borderId="0" xfId="0" applyFont="1" applyFill="1" applyAlignment="1">
      <alignment horizontal="center"/>
    </xf>
    <xf numFmtId="9" fontId="8" fillId="9" borderId="0" xfId="0" applyNumberFormat="1" applyFont="1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/>
    <xf numFmtId="0" fontId="3" fillId="2" borderId="0" xfId="0" applyFont="1" applyFill="1"/>
    <xf numFmtId="0" fontId="0" fillId="13" borderId="0" xfId="0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10" fontId="0" fillId="0" borderId="7" xfId="0" applyNumberFormat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1" fontId="8" fillId="2" borderId="6" xfId="0" applyNumberFormat="1" applyFont="1" applyFill="1" applyBorder="1" applyAlignment="1">
      <alignment horizontal="center"/>
    </xf>
    <xf numFmtId="0" fontId="0" fillId="9" borderId="0" xfId="0" applyFill="1"/>
    <xf numFmtId="0" fontId="8" fillId="14" borderId="0" xfId="0" applyFont="1" applyFill="1" applyAlignment="1">
      <alignment horizontal="center"/>
    </xf>
    <xf numFmtId="9" fontId="8" fillId="14" borderId="0" xfId="0" applyNumberFormat="1" applyFont="1" applyFill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12" borderId="0" xfId="0" applyFill="1"/>
    <xf numFmtId="0" fontId="6" fillId="2" borderId="0" xfId="0" applyFont="1" applyFill="1"/>
    <xf numFmtId="0" fontId="0" fillId="5" borderId="7" xfId="0" applyFill="1" applyBorder="1" applyAlignment="1">
      <alignment horizontal="center"/>
    </xf>
    <xf numFmtId="0" fontId="1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/>
    <xf numFmtId="0" fontId="0" fillId="12" borderId="10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0" fillId="15" borderId="0" xfId="0" applyFill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0" fillId="16" borderId="0" xfId="0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66" fontId="8" fillId="16" borderId="7" xfId="0" applyNumberFormat="1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0" xfId="0" applyFont="1" applyFill="1" applyAlignment="1">
      <alignment horizontal="center"/>
    </xf>
    <xf numFmtId="166" fontId="0" fillId="4" borderId="7" xfId="0" applyNumberFormat="1" applyFill="1" applyBorder="1" applyAlignment="1">
      <alignment horizontal="center"/>
    </xf>
    <xf numFmtId="166" fontId="0" fillId="6" borderId="6" xfId="0" applyNumberFormat="1" applyFill="1" applyBorder="1" applyAlignment="1">
      <alignment horizontal="center"/>
    </xf>
    <xf numFmtId="166" fontId="0" fillId="8" borderId="13" xfId="0" applyNumberFormat="1" applyFill="1" applyBorder="1" applyAlignment="1">
      <alignment horizontal="center"/>
    </xf>
    <xf numFmtId="0" fontId="0" fillId="0" borderId="1" xfId="0" applyBorder="1"/>
    <xf numFmtId="0" fontId="0" fillId="0" borderId="6" xfId="0" applyBorder="1"/>
    <xf numFmtId="0" fontId="0" fillId="0" borderId="4" xfId="0" applyBorder="1"/>
    <xf numFmtId="166" fontId="1" fillId="4" borderId="7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6" fontId="1" fillId="2" borderId="7" xfId="0" applyNumberFormat="1" applyFont="1" applyFill="1" applyBorder="1" applyAlignment="1">
      <alignment horizontal="center"/>
    </xf>
    <xf numFmtId="9" fontId="8" fillId="2" borderId="7" xfId="0" applyNumberFormat="1" applyFont="1" applyFill="1" applyBorder="1" applyAlignment="1">
      <alignment horizontal="center"/>
    </xf>
    <xf numFmtId="9" fontId="8" fillId="9" borderId="7" xfId="0" applyNumberFormat="1" applyFont="1" applyFill="1" applyBorder="1" applyAlignment="1">
      <alignment horizontal="center"/>
    </xf>
    <xf numFmtId="9" fontId="8" fillId="7" borderId="7" xfId="0" applyNumberFormat="1" applyFont="1" applyFill="1" applyBorder="1" applyAlignment="1">
      <alignment horizontal="center"/>
    </xf>
    <xf numFmtId="9" fontId="8" fillId="3" borderId="7" xfId="0" applyNumberFormat="1" applyFont="1" applyFill="1" applyBorder="1" applyAlignment="1">
      <alignment horizontal="center"/>
    </xf>
    <xf numFmtId="9" fontId="8" fillId="12" borderId="7" xfId="0" applyNumberFormat="1" applyFont="1" applyFill="1" applyBorder="1" applyAlignment="1">
      <alignment horizontal="center"/>
    </xf>
    <xf numFmtId="166" fontId="8" fillId="5" borderId="7" xfId="0" applyNumberFormat="1" applyFont="1" applyFill="1" applyBorder="1" applyAlignment="1">
      <alignment horizontal="center"/>
    </xf>
    <xf numFmtId="166" fontId="8" fillId="10" borderId="7" xfId="0" applyNumberFormat="1" applyFont="1" applyFill="1" applyBorder="1" applyAlignment="1">
      <alignment horizontal="center"/>
    </xf>
    <xf numFmtId="9" fontId="1" fillId="7" borderId="7" xfId="0" applyNumberFormat="1" applyFont="1" applyFill="1" applyBorder="1" applyAlignment="1">
      <alignment horizontal="center"/>
    </xf>
    <xf numFmtId="9" fontId="1" fillId="3" borderId="7" xfId="0" applyNumberFormat="1" applyFont="1" applyFill="1" applyBorder="1" applyAlignment="1">
      <alignment horizontal="center"/>
    </xf>
    <xf numFmtId="9" fontId="1" fillId="12" borderId="7" xfId="0" applyNumberFormat="1" applyFont="1" applyFill="1" applyBorder="1" applyAlignment="1">
      <alignment horizontal="center"/>
    </xf>
    <xf numFmtId="9" fontId="1" fillId="5" borderId="7" xfId="0" applyNumberFormat="1" applyFont="1" applyFill="1" applyBorder="1" applyAlignment="1">
      <alignment horizontal="center"/>
    </xf>
    <xf numFmtId="166" fontId="1" fillId="5" borderId="7" xfId="0" applyNumberFormat="1" applyFont="1" applyFill="1" applyBorder="1" applyAlignment="1">
      <alignment horizontal="center"/>
    </xf>
    <xf numFmtId="165" fontId="0" fillId="17" borderId="0" xfId="0" applyNumberFormat="1" applyFill="1"/>
    <xf numFmtId="0" fontId="0" fillId="17" borderId="0" xfId="0" applyFill="1" applyAlignment="1">
      <alignment horizontal="center"/>
    </xf>
    <xf numFmtId="0" fontId="0" fillId="17" borderId="0" xfId="0" applyFill="1"/>
    <xf numFmtId="18" fontId="0" fillId="0" borderId="0" xfId="0" applyNumberFormat="1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2" fillId="4" borderId="0" xfId="0" applyFont="1" applyFill="1"/>
    <xf numFmtId="0" fontId="2" fillId="2" borderId="0" xfId="0" applyFont="1" applyFill="1"/>
    <xf numFmtId="0" fontId="13" fillId="2" borderId="0" xfId="0" applyFont="1" applyFill="1"/>
    <xf numFmtId="0" fontId="0" fillId="16" borderId="0" xfId="0" applyFill="1"/>
    <xf numFmtId="165" fontId="10" fillId="0" borderId="7" xfId="0" applyNumberFormat="1" applyFont="1" applyBorder="1"/>
    <xf numFmtId="0" fontId="10" fillId="0" borderId="7" xfId="0" applyFont="1" applyBorder="1" applyAlignment="1">
      <alignment horizontal="center"/>
    </xf>
    <xf numFmtId="165" fontId="10" fillId="0" borderId="0" xfId="0" applyNumberFormat="1" applyFont="1"/>
    <xf numFmtId="0" fontId="4" fillId="14" borderId="0" xfId="0" applyFont="1" applyFill="1" applyAlignment="1">
      <alignment horizontal="center"/>
    </xf>
    <xf numFmtId="0" fontId="12" fillId="14" borderId="0" xfId="0" applyFont="1" applyFill="1"/>
    <xf numFmtId="165" fontId="0" fillId="15" borderId="0" xfId="0" applyNumberFormat="1" applyFill="1"/>
    <xf numFmtId="14" fontId="0" fillId="15" borderId="0" xfId="0" applyNumberFormat="1" applyFill="1"/>
    <xf numFmtId="0" fontId="0" fillId="15" borderId="0" xfId="0" applyFill="1"/>
    <xf numFmtId="164" fontId="1" fillId="0" borderId="1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15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17" borderId="0" xfId="0" applyNumberFormat="1" applyFont="1" applyFill="1" applyAlignment="1">
      <alignment horizontal="center"/>
    </xf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167" fontId="0" fillId="16" borderId="0" xfId="0" applyNumberForma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4" fillId="2" borderId="0" xfId="0" applyFont="1" applyFill="1"/>
    <xf numFmtId="165" fontId="0" fillId="4" borderId="7" xfId="0" applyNumberFormat="1" applyFill="1" applyBorder="1"/>
    <xf numFmtId="165" fontId="10" fillId="2" borderId="0" xfId="0" applyNumberFormat="1" applyFont="1" applyFill="1"/>
    <xf numFmtId="18" fontId="0" fillId="4" borderId="0" xfId="0" applyNumberFormat="1" applyFill="1"/>
    <xf numFmtId="0" fontId="0" fillId="7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2" fillId="2" borderId="0" xfId="0" applyFont="1" applyFill="1" applyAlignment="1">
      <alignment horizontal="center"/>
    </xf>
    <xf numFmtId="165" fontId="1" fillId="0" borderId="0" xfId="0" applyNumberFormat="1" applyFont="1"/>
    <xf numFmtId="0" fontId="6" fillId="2" borderId="0" xfId="0" applyFont="1" applyFill="1" applyAlignment="1">
      <alignment horizontal="center"/>
    </xf>
    <xf numFmtId="0" fontId="3" fillId="9" borderId="0" xfId="0" applyFont="1" applyFill="1"/>
    <xf numFmtId="0" fontId="1" fillId="16" borderId="0" xfId="0" applyFont="1" applyFill="1"/>
    <xf numFmtId="167" fontId="2" fillId="2" borderId="0" xfId="0" applyNumberFormat="1" applyFont="1" applyFill="1" applyAlignment="1">
      <alignment horizontal="center"/>
    </xf>
    <xf numFmtId="3" fontId="2" fillId="2" borderId="0" xfId="0" applyNumberFormat="1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" fillId="9" borderId="0" xfId="0" applyFont="1" applyFill="1"/>
    <xf numFmtId="0" fontId="1" fillId="12" borderId="0" xfId="0" applyFont="1" applyFill="1"/>
    <xf numFmtId="0" fontId="18" fillId="2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18" fillId="18" borderId="9" xfId="0" applyFont="1" applyFill="1" applyBorder="1"/>
    <xf numFmtId="0" fontId="18" fillId="18" borderId="15" xfId="0" applyFont="1" applyFill="1" applyBorder="1" applyAlignment="1">
      <alignment horizontal="left"/>
    </xf>
    <xf numFmtId="0" fontId="0" fillId="19" borderId="0" xfId="0" applyFill="1"/>
    <xf numFmtId="0" fontId="0" fillId="19" borderId="0" xfId="0" applyFill="1" applyAlignment="1">
      <alignment horizontal="center"/>
    </xf>
    <xf numFmtId="0" fontId="18" fillId="0" borderId="0" xfId="0" applyFont="1" applyAlignment="1">
      <alignment horizontal="center"/>
    </xf>
    <xf numFmtId="0" fontId="18" fillId="12" borderId="0" xfId="0" applyFont="1" applyFill="1" applyAlignment="1">
      <alignment horizontal="center"/>
    </xf>
    <xf numFmtId="0" fontId="18" fillId="7" borderId="0" xfId="0" applyFont="1" applyFill="1" applyAlignment="1">
      <alignment horizontal="center"/>
    </xf>
    <xf numFmtId="167" fontId="2" fillId="3" borderId="9" xfId="0" applyNumberFormat="1" applyFont="1" applyFill="1" applyBorder="1" applyAlignment="1">
      <alignment horizontal="center"/>
    </xf>
    <xf numFmtId="0" fontId="17" fillId="3" borderId="10" xfId="0" applyFont="1" applyFill="1" applyBorder="1" applyAlignment="1">
      <alignment horizontal="center"/>
    </xf>
    <xf numFmtId="0" fontId="18" fillId="4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18" fillId="9" borderId="9" xfId="0" applyFont="1" applyFill="1" applyBorder="1" applyAlignment="1">
      <alignment horizontal="center"/>
    </xf>
    <xf numFmtId="0" fontId="17" fillId="7" borderId="14" xfId="0" applyFont="1" applyFill="1" applyBorder="1" applyAlignment="1">
      <alignment horizontal="center"/>
    </xf>
    <xf numFmtId="0" fontId="17" fillId="9" borderId="10" xfId="0" applyFont="1" applyFill="1" applyBorder="1" applyAlignment="1">
      <alignment horizontal="center"/>
    </xf>
    <xf numFmtId="167" fontId="18" fillId="9" borderId="0" xfId="0" applyNumberFormat="1" applyFont="1" applyFill="1" applyAlignment="1">
      <alignment horizontal="center"/>
    </xf>
    <xf numFmtId="0" fontId="18" fillId="9" borderId="0" xfId="0" applyFont="1" applyFill="1" applyAlignment="1">
      <alignment horizontal="center"/>
    </xf>
    <xf numFmtId="167" fontId="18" fillId="9" borderId="9" xfId="0" applyNumberFormat="1" applyFont="1" applyFill="1" applyBorder="1" applyAlignment="1">
      <alignment horizontal="center"/>
    </xf>
    <xf numFmtId="0" fontId="18" fillId="9" borderId="10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9" fillId="0" borderId="0" xfId="0" applyFont="1" applyAlignment="1">
      <alignment horizontal="center"/>
    </xf>
    <xf numFmtId="167" fontId="18" fillId="7" borderId="0" xfId="0" applyNumberFormat="1" applyFont="1" applyFill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0" fontId="18" fillId="9" borderId="14" xfId="0" applyFont="1" applyFill="1" applyBorder="1" applyAlignment="1">
      <alignment horizontal="center"/>
    </xf>
    <xf numFmtId="0" fontId="18" fillId="4" borderId="14" xfId="0" applyFont="1" applyFill="1" applyBorder="1" applyAlignment="1">
      <alignment horizontal="center"/>
    </xf>
    <xf numFmtId="0" fontId="18" fillId="2" borderId="14" xfId="0" applyFont="1" applyFill="1" applyBorder="1" applyAlignment="1">
      <alignment horizontal="center"/>
    </xf>
    <xf numFmtId="167" fontId="18" fillId="7" borderId="9" xfId="0" applyNumberFormat="1" applyFont="1" applyFill="1" applyBorder="1" applyAlignment="1">
      <alignment horizontal="center"/>
    </xf>
    <xf numFmtId="0" fontId="18" fillId="7" borderId="10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7" fontId="0" fillId="2" borderId="0" xfId="0" applyNumberFormat="1" applyFill="1"/>
    <xf numFmtId="165" fontId="0" fillId="0" borderId="8" xfId="0" applyNumberFormat="1" applyBorder="1"/>
    <xf numFmtId="0" fontId="13" fillId="0" borderId="0" xfId="0" applyFont="1"/>
    <xf numFmtId="167" fontId="18" fillId="2" borderId="9" xfId="0" applyNumberFormat="1" applyFont="1" applyFill="1" applyBorder="1" applyAlignment="1">
      <alignment horizontal="right"/>
    </xf>
    <xf numFmtId="0" fontId="13" fillId="18" borderId="10" xfId="0" applyFont="1" applyFill="1" applyBorder="1"/>
    <xf numFmtId="0" fontId="18" fillId="18" borderId="9" xfId="0" applyFont="1" applyFill="1" applyBorder="1" applyAlignment="1">
      <alignment horizontal="right"/>
    </xf>
    <xf numFmtId="0" fontId="18" fillId="18" borderId="10" xfId="0" applyFont="1" applyFill="1" applyBorder="1" applyAlignment="1">
      <alignment horizontal="center"/>
    </xf>
    <xf numFmtId="0" fontId="18" fillId="18" borderId="14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167" fontId="18" fillId="2" borderId="17" xfId="0" applyNumberFormat="1" applyFont="1" applyFill="1" applyBorder="1" applyAlignment="1" applyProtection="1">
      <alignment horizontal="center"/>
      <protection locked="0"/>
    </xf>
    <xf numFmtId="0" fontId="18" fillId="2" borderId="18" xfId="0" applyFont="1" applyFill="1" applyBorder="1" applyAlignment="1">
      <alignment horizontal="center"/>
    </xf>
    <xf numFmtId="167" fontId="18" fillId="2" borderId="0" xfId="0" applyNumberFormat="1" applyFont="1" applyFill="1" applyAlignment="1">
      <alignment horizontal="center"/>
    </xf>
    <xf numFmtId="167" fontId="18" fillId="2" borderId="17" xfId="0" applyNumberFormat="1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167" fontId="18" fillId="9" borderId="17" xfId="0" applyNumberFormat="1" applyFont="1" applyFill="1" applyBorder="1" applyAlignment="1">
      <alignment horizontal="center"/>
    </xf>
    <xf numFmtId="0" fontId="18" fillId="9" borderId="18" xfId="0" applyFont="1" applyFill="1" applyBorder="1" applyAlignment="1">
      <alignment horizontal="center"/>
    </xf>
    <xf numFmtId="167" fontId="18" fillId="2" borderId="9" xfId="0" applyNumberFormat="1" applyFont="1" applyFill="1" applyBorder="1" applyAlignment="1">
      <alignment horizontal="center"/>
    </xf>
    <xf numFmtId="0" fontId="18" fillId="16" borderId="14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2" fillId="2" borderId="17" xfId="0" applyFont="1" applyFill="1" applyBorder="1" applyAlignment="1">
      <alignment horizontal="left"/>
    </xf>
    <xf numFmtId="0" fontId="13" fillId="2" borderId="18" xfId="0" applyFont="1" applyFill="1" applyBorder="1" applyAlignment="1">
      <alignment horizontal="center"/>
    </xf>
    <xf numFmtId="0" fontId="18" fillId="2" borderId="0" xfId="0" applyFont="1" applyFill="1" applyAlignment="1">
      <alignment horizontal="left"/>
    </xf>
    <xf numFmtId="0" fontId="18" fillId="2" borderId="16" xfId="0" applyFont="1" applyFill="1" applyBorder="1" applyAlignment="1">
      <alignment horizontal="center"/>
    </xf>
    <xf numFmtId="0" fontId="18" fillId="2" borderId="19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7" borderId="0" xfId="0" applyFont="1" applyFill="1"/>
    <xf numFmtId="167" fontId="20" fillId="7" borderId="0" xfId="0" applyNumberFormat="1" applyFont="1" applyFill="1" applyAlignment="1">
      <alignment horizontal="center"/>
    </xf>
    <xf numFmtId="0" fontId="20" fillId="9" borderId="0" xfId="0" applyFont="1" applyFill="1" applyAlignment="1">
      <alignment horizontal="center"/>
    </xf>
    <xf numFmtId="165" fontId="0" fillId="7" borderId="0" xfId="0" applyNumberFormat="1" applyFill="1"/>
    <xf numFmtId="0" fontId="17" fillId="4" borderId="0" xfId="0" applyFont="1" applyFill="1" applyAlignment="1">
      <alignment horizontal="left"/>
    </xf>
    <xf numFmtId="167" fontId="20" fillId="9" borderId="0" xfId="0" applyNumberFormat="1" applyFont="1" applyFill="1" applyAlignment="1">
      <alignment horizontal="center"/>
    </xf>
    <xf numFmtId="0" fontId="18" fillId="4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0" fontId="18" fillId="5" borderId="0" xfId="0" applyFont="1" applyFill="1" applyAlignment="1">
      <alignment horizontal="center"/>
    </xf>
    <xf numFmtId="167" fontId="20" fillId="7" borderId="14" xfId="0" applyNumberFormat="1" applyFont="1" applyFill="1" applyBorder="1" applyAlignment="1">
      <alignment horizontal="center"/>
    </xf>
    <xf numFmtId="0" fontId="1" fillId="19" borderId="0" xfId="0" applyFont="1" applyFill="1"/>
    <xf numFmtId="0" fontId="20" fillId="12" borderId="0" xfId="0" applyFont="1" applyFill="1" applyAlignment="1">
      <alignment horizontal="center"/>
    </xf>
    <xf numFmtId="0" fontId="16" fillId="0" borderId="0" xfId="0" applyFont="1" applyAlignment="1">
      <alignment horizontal="left"/>
    </xf>
    <xf numFmtId="0" fontId="18" fillId="16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4" borderId="0" xfId="0" applyNumberFormat="1" applyFill="1" applyAlignment="1">
      <alignment horizontal="center"/>
    </xf>
    <xf numFmtId="0" fontId="3" fillId="3" borderId="0" xfId="0" applyFont="1" applyFill="1" applyAlignment="1">
      <alignment horizontal="center"/>
    </xf>
    <xf numFmtId="9" fontId="0" fillId="4" borderId="0" xfId="0" applyNumberFormat="1" applyFill="1" applyAlignment="1">
      <alignment horizontal="center"/>
    </xf>
    <xf numFmtId="9" fontId="3" fillId="0" borderId="0" xfId="0" applyNumberFormat="1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left"/>
    </xf>
    <xf numFmtId="9" fontId="1" fillId="4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left" wrapText="1"/>
    </xf>
    <xf numFmtId="0" fontId="25" fillId="0" borderId="0" xfId="0" applyFont="1"/>
    <xf numFmtId="0" fontId="6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3" fillId="0" borderId="0" xfId="0" applyFont="1" applyAlignment="1">
      <alignment wrapText="1"/>
    </xf>
    <xf numFmtId="0" fontId="0" fillId="16" borderId="0" xfId="0" applyFill="1" applyAlignment="1">
      <alignment horizontal="left"/>
    </xf>
    <xf numFmtId="0" fontId="21" fillId="2" borderId="0" xfId="0" applyFont="1" applyFill="1" applyAlignment="1">
      <alignment horizontal="center"/>
    </xf>
    <xf numFmtId="167" fontId="21" fillId="2" borderId="0" xfId="0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14" fontId="0" fillId="8" borderId="0" xfId="0" applyNumberFormat="1" applyFill="1" applyAlignment="1">
      <alignment horizontal="center"/>
    </xf>
    <xf numFmtId="0" fontId="12" fillId="14" borderId="0" xfId="0" applyFont="1" applyFill="1" applyAlignment="1">
      <alignment horizontal="center"/>
    </xf>
    <xf numFmtId="1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2" fillId="2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9" xfId="0" applyBorder="1"/>
    <xf numFmtId="168" fontId="0" fillId="0" borderId="15" xfId="0" applyNumberFormat="1" applyBorder="1" applyAlignment="1">
      <alignment horizontal="center"/>
    </xf>
    <xf numFmtId="0" fontId="8" fillId="0" borderId="10" xfId="0" applyFont="1" applyBorder="1" applyAlignment="1">
      <alignment horizontal="center" wrapText="1"/>
    </xf>
    <xf numFmtId="0" fontId="8" fillId="2" borderId="15" xfId="0" applyFont="1" applyFill="1" applyBorder="1" applyAlignment="1">
      <alignment horizontal="center" wrapText="1"/>
    </xf>
    <xf numFmtId="0" fontId="8" fillId="4" borderId="15" xfId="0" applyFont="1" applyFill="1" applyBorder="1" applyAlignment="1">
      <alignment horizontal="center" wrapText="1"/>
    </xf>
    <xf numFmtId="0" fontId="8" fillId="9" borderId="15" xfId="0" applyFont="1" applyFill="1" applyBorder="1" applyAlignment="1">
      <alignment horizontal="center" wrapText="1"/>
    </xf>
    <xf numFmtId="0" fontId="8" fillId="2" borderId="14" xfId="0" applyFont="1" applyFill="1" applyBorder="1" applyAlignment="1">
      <alignment horizontal="center" wrapText="1"/>
    </xf>
    <xf numFmtId="0" fontId="8" fillId="4" borderId="14" xfId="0" applyFont="1" applyFill="1" applyBorder="1" applyAlignment="1">
      <alignment horizontal="center"/>
    </xf>
    <xf numFmtId="0" fontId="8" fillId="9" borderId="14" xfId="0" applyFont="1" applyFill="1" applyBorder="1" applyAlignment="1">
      <alignment horizontal="center" wrapText="1"/>
    </xf>
    <xf numFmtId="0" fontId="17" fillId="2" borderId="14" xfId="0" applyFont="1" applyFill="1" applyBorder="1"/>
    <xf numFmtId="168" fontId="17" fillId="2" borderId="9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" fontId="17" fillId="2" borderId="14" xfId="0" applyNumberFormat="1" applyFont="1" applyFill="1" applyBorder="1" applyAlignment="1">
      <alignment horizontal="center"/>
    </xf>
    <xf numFmtId="167" fontId="17" fillId="4" borderId="15" xfId="0" applyNumberFormat="1" applyFont="1" applyFill="1" applyBorder="1" applyAlignment="1">
      <alignment horizontal="center"/>
    </xf>
    <xf numFmtId="3" fontId="17" fillId="4" borderId="14" xfId="0" applyNumberFormat="1" applyFont="1" applyFill="1" applyBorder="1" applyAlignment="1">
      <alignment horizontal="center"/>
    </xf>
    <xf numFmtId="1" fontId="17" fillId="2" borderId="15" xfId="0" applyNumberFormat="1" applyFont="1" applyFill="1" applyBorder="1" applyAlignment="1">
      <alignment horizontal="center"/>
    </xf>
    <xf numFmtId="1" fontId="17" fillId="9" borderId="14" xfId="0" applyNumberFormat="1" applyFont="1" applyFill="1" applyBorder="1" applyAlignment="1">
      <alignment horizontal="center"/>
    </xf>
    <xf numFmtId="1" fontId="17" fillId="9" borderId="15" xfId="0" applyNumberFormat="1" applyFont="1" applyFill="1" applyBorder="1" applyAlignment="1">
      <alignment horizontal="center"/>
    </xf>
    <xf numFmtId="9" fontId="17" fillId="2" borderId="14" xfId="0" applyNumberFormat="1" applyFont="1" applyFill="1" applyBorder="1" applyAlignment="1">
      <alignment horizontal="center"/>
    </xf>
    <xf numFmtId="1" fontId="17" fillId="5" borderId="10" xfId="0" applyNumberFormat="1" applyFont="1" applyFill="1" applyBorder="1" applyAlignment="1">
      <alignment horizontal="center"/>
    </xf>
    <xf numFmtId="0" fontId="0" fillId="0" borderId="2" xfId="0" applyBorder="1"/>
    <xf numFmtId="0" fontId="16" fillId="0" borderId="2" xfId="0" applyFont="1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16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4" xfId="0" applyFont="1" applyBorder="1"/>
    <xf numFmtId="14" fontId="16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9" fontId="0" fillId="16" borderId="0" xfId="0" applyNumberFormat="1" applyFill="1" applyAlignment="1">
      <alignment horizontal="center"/>
    </xf>
    <xf numFmtId="9" fontId="1" fillId="16" borderId="0" xfId="0" applyNumberFormat="1" applyFont="1" applyFill="1" applyAlignment="1">
      <alignment horizontal="center"/>
    </xf>
    <xf numFmtId="3" fontId="1" fillId="6" borderId="0" xfId="0" applyNumberFormat="1" applyFont="1" applyFill="1" applyAlignment="1">
      <alignment horizontal="center"/>
    </xf>
    <xf numFmtId="164" fontId="1" fillId="9" borderId="0" xfId="0" applyNumberFormat="1" applyFont="1" applyFill="1" applyAlignment="1">
      <alignment horizontal="center"/>
    </xf>
    <xf numFmtId="165" fontId="0" fillId="9" borderId="0" xfId="0" applyNumberFormat="1" applyFill="1"/>
    <xf numFmtId="1" fontId="0" fillId="9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0" fillId="9" borderId="0" xfId="0" applyFill="1" applyAlignment="1">
      <alignment horizontal="right"/>
    </xf>
    <xf numFmtId="0" fontId="17" fillId="0" borderId="0" xfId="0" applyFont="1" applyAlignment="1">
      <alignment horizontal="right"/>
    </xf>
    <xf numFmtId="167" fontId="17" fillId="0" borderId="0" xfId="0" applyNumberFormat="1" applyFont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 wrapText="1"/>
    </xf>
    <xf numFmtId="0" fontId="1" fillId="9" borderId="15" xfId="0" applyFont="1" applyFill="1" applyBorder="1" applyAlignment="1">
      <alignment horizontal="center" wrapText="1"/>
    </xf>
    <xf numFmtId="0" fontId="1" fillId="16" borderId="10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2" borderId="1" xfId="0" applyFill="1" applyBorder="1"/>
    <xf numFmtId="167" fontId="17" fillId="3" borderId="1" xfId="0" applyNumberFormat="1" applyFont="1" applyFill="1" applyBorder="1" applyAlignment="1">
      <alignment horizontal="center"/>
    </xf>
    <xf numFmtId="167" fontId="17" fillId="2" borderId="2" xfId="0" applyNumberFormat="1" applyFont="1" applyFill="1" applyBorder="1" applyAlignment="1">
      <alignment horizontal="center"/>
    </xf>
    <xf numFmtId="167" fontId="17" fillId="9" borderId="2" xfId="0" applyNumberFormat="1" applyFont="1" applyFill="1" applyBorder="1" applyAlignment="1">
      <alignment horizontal="center"/>
    </xf>
    <xf numFmtId="167" fontId="17" fillId="16" borderId="2" xfId="0" applyNumberFormat="1" applyFont="1" applyFill="1" applyBorder="1" applyAlignment="1">
      <alignment horizontal="center"/>
    </xf>
    <xf numFmtId="167" fontId="17" fillId="3" borderId="2" xfId="0" applyNumberFormat="1" applyFont="1" applyFill="1" applyBorder="1" applyAlignment="1">
      <alignment horizontal="center"/>
    </xf>
    <xf numFmtId="167" fontId="17" fillId="16" borderId="3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 wrapText="1"/>
    </xf>
    <xf numFmtId="0" fontId="1" fillId="9" borderId="7" xfId="0" applyFont="1" applyFill="1" applyBorder="1" applyAlignment="1">
      <alignment horizontal="center" vertical="top" wrapText="1"/>
    </xf>
    <xf numFmtId="0" fontId="1" fillId="16" borderId="7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/>
    </xf>
    <xf numFmtId="0" fontId="1" fillId="16" borderId="8" xfId="0" applyFont="1" applyFill="1" applyBorder="1" applyAlignment="1">
      <alignment horizontal="center" vertical="top" wrapText="1"/>
    </xf>
    <xf numFmtId="1" fontId="1" fillId="2" borderId="15" xfId="0" applyNumberFormat="1" applyFont="1" applyFill="1" applyBorder="1" applyAlignment="1">
      <alignment horizontal="center" wrapText="1"/>
    </xf>
    <xf numFmtId="1" fontId="1" fillId="16" borderId="10" xfId="0" applyNumberFormat="1" applyFont="1" applyFill="1" applyBorder="1" applyAlignment="1">
      <alignment horizontal="center" wrapText="1"/>
    </xf>
    <xf numFmtId="0" fontId="1" fillId="12" borderId="0" xfId="0" applyFont="1" applyFill="1" applyAlignment="1">
      <alignment horizontal="center" vertical="top" wrapText="1"/>
    </xf>
    <xf numFmtId="1" fontId="0" fillId="7" borderId="0" xfId="0" applyNumberFormat="1" applyFill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19" borderId="0" xfId="0" applyNumberFormat="1" applyFill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1" fontId="0" fillId="0" borderId="8" xfId="0" applyNumberFormat="1" applyBorder="1" applyAlignment="1">
      <alignment horizontal="center"/>
    </xf>
    <xf numFmtId="1" fontId="0" fillId="12" borderId="2" xfId="0" applyNumberForma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1" fontId="0" fillId="5" borderId="5" xfId="0" applyNumberFormat="1" applyFill="1" applyBorder="1" applyAlignment="1">
      <alignment horizontal="center"/>
    </xf>
    <xf numFmtId="1" fontId="0" fillId="19" borderId="5" xfId="0" applyNumberFormat="1" applyFill="1" applyBorder="1" applyAlignment="1">
      <alignment horizontal="center"/>
    </xf>
    <xf numFmtId="1" fontId="0" fillId="7" borderId="7" xfId="0" applyNumberForma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top" wrapText="1"/>
    </xf>
    <xf numFmtId="0" fontId="28" fillId="2" borderId="0" xfId="0" applyFont="1" applyFill="1"/>
    <xf numFmtId="0" fontId="1" fillId="2" borderId="0" xfId="0" applyFont="1" applyFill="1" applyAlignment="1">
      <alignment horizontal="left"/>
    </xf>
    <xf numFmtId="1" fontId="0" fillId="16" borderId="0" xfId="0" applyNumberFormat="1" applyFill="1" applyAlignment="1">
      <alignment horizontal="center"/>
    </xf>
    <xf numFmtId="0" fontId="30" fillId="0" borderId="0" xfId="0" applyFont="1"/>
    <xf numFmtId="0" fontId="17" fillId="2" borderId="11" xfId="0" applyFont="1" applyFill="1" applyBorder="1" applyAlignment="1">
      <alignment horizontal="right"/>
    </xf>
    <xf numFmtId="0" fontId="17" fillId="2" borderId="13" xfId="0" applyFont="1" applyFill="1" applyBorder="1" applyAlignment="1">
      <alignment horizontal="right" vertical="top" wrapText="1"/>
    </xf>
    <xf numFmtId="0" fontId="31" fillId="0" borderId="0" xfId="0" applyFont="1"/>
    <xf numFmtId="0" fontId="32" fillId="0" borderId="0" xfId="0" applyFont="1"/>
    <xf numFmtId="0" fontId="17" fillId="3" borderId="0" xfId="0" applyFont="1" applyFill="1" applyAlignment="1">
      <alignment horizontal="left"/>
    </xf>
    <xf numFmtId="0" fontId="17" fillId="3" borderId="0" xfId="0" applyFont="1" applyFill="1" applyAlignment="1">
      <alignment horizontal="center"/>
    </xf>
    <xf numFmtId="167" fontId="18" fillId="3" borderId="0" xfId="0" applyNumberFormat="1" applyFont="1" applyFill="1" applyAlignment="1">
      <alignment horizontal="center"/>
    </xf>
    <xf numFmtId="165" fontId="1" fillId="2" borderId="0" xfId="0" applyNumberFormat="1" applyFont="1" applyFill="1"/>
    <xf numFmtId="0" fontId="16" fillId="7" borderId="0" xfId="0" applyFont="1" applyFill="1"/>
    <xf numFmtId="0" fontId="17" fillId="7" borderId="0" xfId="0" applyFont="1" applyFill="1"/>
    <xf numFmtId="0" fontId="17" fillId="3" borderId="0" xfId="0" applyFont="1" applyFill="1"/>
    <xf numFmtId="14" fontId="1" fillId="15" borderId="0" xfId="0" applyNumberFormat="1" applyFont="1" applyFill="1"/>
    <xf numFmtId="0" fontId="1" fillId="15" borderId="0" xfId="0" applyFont="1" applyFill="1"/>
    <xf numFmtId="0" fontId="29" fillId="19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165" fontId="3" fillId="2" borderId="0" xfId="0" applyNumberFormat="1" applyFont="1" applyFill="1"/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17" fillId="0" borderId="0" xfId="0" applyFont="1"/>
    <xf numFmtId="0" fontId="16" fillId="0" borderId="0" xfId="0" applyFont="1"/>
    <xf numFmtId="0" fontId="17" fillId="9" borderId="0" xfId="0" applyFont="1" applyFill="1"/>
    <xf numFmtId="0" fontId="16" fillId="9" borderId="0" xfId="0" applyFont="1" applyFill="1"/>
    <xf numFmtId="164" fontId="1" fillId="2" borderId="0" xfId="0" applyNumberFormat="1" applyFont="1" applyFill="1" applyAlignment="1">
      <alignment horizontal="center"/>
    </xf>
    <xf numFmtId="0" fontId="17" fillId="2" borderId="0" xfId="0" applyFont="1" applyFill="1"/>
    <xf numFmtId="0" fontId="16" fillId="2" borderId="0" xfId="0" applyFont="1" applyFill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5" xfId="0" applyBorder="1"/>
    <xf numFmtId="0" fontId="0" fillId="9" borderId="4" xfId="0" applyFill="1" applyBorder="1" applyAlignment="1">
      <alignment horizontal="center"/>
    </xf>
    <xf numFmtId="167" fontId="17" fillId="0" borderId="4" xfId="0" applyNumberFormat="1" applyFont="1" applyBorder="1" applyAlignment="1">
      <alignment horizontal="center"/>
    </xf>
    <xf numFmtId="167" fontId="17" fillId="0" borderId="5" xfId="0" applyNumberFormat="1" applyFont="1" applyBorder="1" applyAlignment="1">
      <alignment horizontal="center"/>
    </xf>
    <xf numFmtId="0" fontId="28" fillId="16" borderId="4" xfId="0" applyFont="1" applyFill="1" applyBorder="1" applyAlignment="1">
      <alignment horizontal="center"/>
    </xf>
    <xf numFmtId="1" fontId="28" fillId="16" borderId="0" xfId="0" applyNumberFormat="1" applyFont="1" applyFill="1" applyAlignment="1">
      <alignment horizontal="center"/>
    </xf>
    <xf numFmtId="0" fontId="0" fillId="16" borderId="5" xfId="0" applyFill="1" applyBorder="1" applyAlignment="1">
      <alignment horizontal="center"/>
    </xf>
    <xf numFmtId="0" fontId="0" fillId="2" borderId="5" xfId="0" applyFill="1" applyBorder="1"/>
    <xf numFmtId="0" fontId="0" fillId="9" borderId="4" xfId="0" applyFill="1" applyBorder="1"/>
    <xf numFmtId="0" fontId="0" fillId="9" borderId="5" xfId="0" applyFill="1" applyBorder="1"/>
    <xf numFmtId="167" fontId="17" fillId="2" borderId="0" xfId="0" applyNumberFormat="1" applyFont="1" applyFill="1" applyAlignment="1">
      <alignment horizontal="center"/>
    </xf>
    <xf numFmtId="167" fontId="17" fillId="2" borderId="5" xfId="0" applyNumberFormat="1" applyFont="1" applyFill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28" fillId="16" borderId="0" xfId="0" applyFont="1" applyFill="1" applyAlignment="1">
      <alignment horizontal="center"/>
    </xf>
    <xf numFmtId="1" fontId="28" fillId="16" borderId="5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7" fillId="0" borderId="5" xfId="0" applyFont="1" applyBorder="1" applyAlignment="1">
      <alignment horizontal="right"/>
    </xf>
    <xf numFmtId="0" fontId="17" fillId="2" borderId="5" xfId="0" applyFont="1" applyFill="1" applyBorder="1" applyAlignment="1">
      <alignment horizontal="center"/>
    </xf>
    <xf numFmtId="0" fontId="17" fillId="16" borderId="5" xfId="0" applyFont="1" applyFill="1" applyBorder="1" applyAlignment="1">
      <alignment horizontal="center"/>
    </xf>
    <xf numFmtId="0" fontId="17" fillId="16" borderId="0" xfId="0" applyFont="1" applyFill="1" applyAlignment="1">
      <alignment horizontal="left"/>
    </xf>
    <xf numFmtId="0" fontId="28" fillId="16" borderId="5" xfId="0" applyFont="1" applyFill="1" applyBorder="1" applyAlignment="1">
      <alignment horizontal="center"/>
    </xf>
    <xf numFmtId="0" fontId="17" fillId="2" borderId="0" xfId="0" applyFont="1" applyFill="1" applyAlignment="1">
      <alignment horizontal="left"/>
    </xf>
    <xf numFmtId="1" fontId="0" fillId="0" borderId="0" xfId="0" applyNumberFormat="1" applyAlignment="1">
      <alignment horizontal="center" vertical="top"/>
    </xf>
    <xf numFmtId="1" fontId="0" fillId="5" borderId="0" xfId="0" applyNumberFormat="1" applyFill="1" applyAlignment="1">
      <alignment horizontal="center"/>
    </xf>
    <xf numFmtId="0" fontId="1" fillId="16" borderId="0" xfId="0" applyFont="1" applyFill="1" applyAlignment="1">
      <alignment horizontal="center" vertical="top" wrapText="1"/>
    </xf>
    <xf numFmtId="1" fontId="1" fillId="16" borderId="15" xfId="0" applyNumberFormat="1" applyFont="1" applyFill="1" applyBorder="1" applyAlignment="1">
      <alignment horizontal="center" wrapText="1"/>
    </xf>
    <xf numFmtId="1" fontId="0" fillId="0" borderId="7" xfId="0" applyNumberFormat="1" applyBorder="1" applyAlignment="1">
      <alignment horizontal="center"/>
    </xf>
    <xf numFmtId="1" fontId="0" fillId="0" borderId="4" xfId="0" applyNumberFormat="1" applyBorder="1" applyAlignment="1">
      <alignment horizontal="center" vertical="top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1" fontId="0" fillId="0" borderId="6" xfId="0" applyNumberFormat="1" applyBorder="1" applyAlignment="1">
      <alignment horizontal="center"/>
    </xf>
    <xf numFmtId="0" fontId="12" fillId="16" borderId="0" xfId="0" applyFont="1" applyFill="1" applyAlignment="1">
      <alignment horizontal="center"/>
    </xf>
    <xf numFmtId="1" fontId="1" fillId="5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1" fontId="0" fillId="1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 vertical="top"/>
    </xf>
    <xf numFmtId="166" fontId="17" fillId="16" borderId="6" xfId="0" applyNumberFormat="1" applyFont="1" applyFill="1" applyBorder="1" applyAlignment="1">
      <alignment horizontal="center"/>
    </xf>
    <xf numFmtId="166" fontId="17" fillId="0" borderId="7" xfId="0" applyNumberFormat="1" applyFont="1" applyBorder="1" applyAlignment="1">
      <alignment horizontal="center"/>
    </xf>
    <xf numFmtId="166" fontId="17" fillId="0" borderId="8" xfId="0" applyNumberFormat="1" applyFont="1" applyBorder="1" applyAlignment="1">
      <alignment horizontal="center"/>
    </xf>
    <xf numFmtId="167" fontId="17" fillId="2" borderId="1" xfId="0" applyNumberFormat="1" applyFont="1" applyFill="1" applyBorder="1" applyAlignment="1">
      <alignment horizontal="center"/>
    </xf>
    <xf numFmtId="167" fontId="17" fillId="2" borderId="11" xfId="0" applyNumberFormat="1" applyFont="1" applyFill="1" applyBorder="1" applyAlignment="1">
      <alignment horizontal="center"/>
    </xf>
    <xf numFmtId="166" fontId="17" fillId="16" borderId="7" xfId="0" applyNumberFormat="1" applyFont="1" applyFill="1" applyBorder="1" applyAlignment="1">
      <alignment horizontal="center"/>
    </xf>
    <xf numFmtId="167" fontId="17" fillId="16" borderId="5" xfId="0" applyNumberFormat="1" applyFont="1" applyFill="1" applyBorder="1" applyAlignment="1">
      <alignment horizontal="center"/>
    </xf>
    <xf numFmtId="166" fontId="17" fillId="16" borderId="8" xfId="0" applyNumberFormat="1" applyFont="1" applyFill="1" applyBorder="1" applyAlignment="1">
      <alignment horizontal="center"/>
    </xf>
    <xf numFmtId="167" fontId="17" fillId="16" borderId="4" xfId="0" applyNumberFormat="1" applyFont="1" applyFill="1" applyBorder="1" applyAlignment="1">
      <alignment horizontal="center"/>
    </xf>
    <xf numFmtId="167" fontId="17" fillId="16" borderId="0" xfId="0" applyNumberFormat="1" applyFont="1" applyFill="1" applyAlignment="1">
      <alignment horizontal="center"/>
    </xf>
    <xf numFmtId="166" fontId="17" fillId="9" borderId="7" xfId="0" applyNumberFormat="1" applyFont="1" applyFill="1" applyBorder="1" applyAlignment="1">
      <alignment horizontal="center"/>
    </xf>
    <xf numFmtId="0" fontId="8" fillId="7" borderId="0" xfId="0" applyFont="1" applyFill="1" applyAlignment="1">
      <alignment horizontal="left"/>
    </xf>
    <xf numFmtId="0" fontId="8" fillId="7" borderId="5" xfId="0" applyFont="1" applyFill="1" applyBorder="1" applyAlignment="1">
      <alignment horizontal="left"/>
    </xf>
    <xf numFmtId="167" fontId="17" fillId="7" borderId="4" xfId="0" applyNumberFormat="1" applyFont="1" applyFill="1" applyBorder="1" applyAlignment="1">
      <alignment horizontal="center"/>
    </xf>
    <xf numFmtId="167" fontId="17" fillId="7" borderId="0" xfId="0" applyNumberFormat="1" applyFont="1" applyFill="1" applyAlignment="1">
      <alignment horizontal="center"/>
    </xf>
    <xf numFmtId="167" fontId="17" fillId="7" borderId="5" xfId="0" applyNumberFormat="1" applyFont="1" applyFill="1" applyBorder="1" applyAlignment="1">
      <alignment horizontal="center"/>
    </xf>
    <xf numFmtId="0" fontId="10" fillId="16" borderId="0" xfId="0" applyFont="1" applyFill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1" fontId="0" fillId="9" borderId="3" xfId="0" applyNumberFormat="1" applyFill="1" applyBorder="1" applyAlignment="1">
      <alignment horizontal="center"/>
    </xf>
    <xf numFmtId="1" fontId="0" fillId="9" borderId="5" xfId="0" applyNumberFormat="1" applyFill="1" applyBorder="1" applyAlignment="1">
      <alignment horizontal="center"/>
    </xf>
    <xf numFmtId="1" fontId="0" fillId="7" borderId="5" xfId="0" applyNumberForma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1" fontId="0" fillId="12" borderId="5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" fontId="0" fillId="9" borderId="5" xfId="0" applyNumberFormat="1" applyFill="1" applyBorder="1" applyAlignment="1">
      <alignment horizontal="center" vertical="top"/>
    </xf>
    <xf numFmtId="1" fontId="0" fillId="9" borderId="8" xfId="0" applyNumberFormat="1" applyFill="1" applyBorder="1" applyAlignment="1">
      <alignment horizontal="center"/>
    </xf>
    <xf numFmtId="1" fontId="0" fillId="9" borderId="7" xfId="0" applyNumberFormat="1" applyFill="1" applyBorder="1" applyAlignment="1">
      <alignment horizontal="center"/>
    </xf>
    <xf numFmtId="1" fontId="0" fillId="7" borderId="5" xfId="0" applyNumberFormat="1" applyFill="1" applyBorder="1" applyAlignment="1">
      <alignment horizontal="center" vertical="top"/>
    </xf>
    <xf numFmtId="1" fontId="0" fillId="2" borderId="0" xfId="0" applyNumberFormat="1" applyFill="1" applyAlignment="1">
      <alignment horizontal="center"/>
    </xf>
    <xf numFmtId="1" fontId="0" fillId="2" borderId="5" xfId="0" applyNumberFormat="1" applyFill="1" applyBorder="1" applyAlignment="1">
      <alignment horizontal="center"/>
    </xf>
    <xf numFmtId="167" fontId="17" fillId="16" borderId="1" xfId="0" applyNumberFormat="1" applyFont="1" applyFill="1" applyBorder="1" applyAlignment="1">
      <alignment horizontal="center"/>
    </xf>
    <xf numFmtId="0" fontId="36" fillId="2" borderId="0" xfId="0" applyFont="1" applyFill="1" applyAlignment="1">
      <alignment horizontal="center"/>
    </xf>
    <xf numFmtId="18" fontId="0" fillId="2" borderId="0" xfId="0" applyNumberFormat="1" applyFill="1"/>
    <xf numFmtId="0" fontId="17" fillId="16" borderId="0" xfId="0" applyFont="1" applyFill="1"/>
    <xf numFmtId="0" fontId="16" fillId="16" borderId="0" xfId="0" applyFont="1" applyFill="1"/>
    <xf numFmtId="0" fontId="37" fillId="16" borderId="0" xfId="0" applyFont="1" applyFill="1" applyAlignment="1">
      <alignment horizontal="center"/>
    </xf>
    <xf numFmtId="167" fontId="20" fillId="16" borderId="0" xfId="0" applyNumberFormat="1" applyFont="1" applyFill="1" applyAlignment="1">
      <alignment horizontal="center"/>
    </xf>
    <xf numFmtId="0" fontId="20" fillId="16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37" fillId="9" borderId="0" xfId="0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0" fontId="16" fillId="3" borderId="0" xfId="0" applyFont="1" applyFill="1"/>
    <xf numFmtId="0" fontId="20" fillId="2" borderId="0" xfId="0" applyFont="1" applyFill="1" applyAlignment="1">
      <alignment horizontal="center"/>
    </xf>
    <xf numFmtId="0" fontId="16" fillId="4" borderId="0" xfId="0" applyFont="1" applyFill="1"/>
    <xf numFmtId="0" fontId="37" fillId="2" borderId="0" xfId="0" applyFont="1" applyFill="1" applyAlignment="1">
      <alignment horizontal="center"/>
    </xf>
    <xf numFmtId="167" fontId="20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 vertical="top"/>
    </xf>
    <xf numFmtId="1" fontId="0" fillId="7" borderId="0" xfId="0" applyNumberFormat="1" applyFill="1" applyAlignment="1">
      <alignment horizontal="center" vertical="top"/>
    </xf>
    <xf numFmtId="1" fontId="0" fillId="11" borderId="0" xfId="0" applyNumberFormat="1" applyFill="1" applyAlignment="1">
      <alignment horizontal="center"/>
    </xf>
    <xf numFmtId="1" fontId="0" fillId="9" borderId="0" xfId="0" applyNumberFormat="1" applyFill="1" applyAlignment="1">
      <alignment horizontal="center" vertical="top"/>
    </xf>
    <xf numFmtId="0" fontId="1" fillId="16" borderId="9" xfId="0" applyFont="1" applyFill="1" applyBorder="1" applyAlignment="1">
      <alignment horizontal="center"/>
    </xf>
    <xf numFmtId="167" fontId="17" fillId="9" borderId="1" xfId="0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167" fontId="17" fillId="2" borderId="15" xfId="0" applyNumberFormat="1" applyFont="1" applyFill="1" applyBorder="1" applyAlignment="1">
      <alignment horizontal="center"/>
    </xf>
    <xf numFmtId="167" fontId="17" fillId="2" borderId="10" xfId="0" applyNumberFormat="1" applyFont="1" applyFill="1" applyBorder="1" applyAlignment="1">
      <alignment horizontal="center"/>
    </xf>
    <xf numFmtId="0" fontId="17" fillId="2" borderId="14" xfId="0" applyFont="1" applyFill="1" applyBorder="1" applyAlignment="1">
      <alignment horizontal="right"/>
    </xf>
    <xf numFmtId="0" fontId="10" fillId="9" borderId="5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12" xfId="0" applyBorder="1"/>
    <xf numFmtId="14" fontId="0" fillId="0" borderId="12" xfId="0" applyNumberFormat="1" applyBorder="1"/>
    <xf numFmtId="0" fontId="0" fillId="0" borderId="13" xfId="0" applyBorder="1"/>
    <xf numFmtId="0" fontId="0" fillId="0" borderId="15" xfId="0" applyBorder="1" applyAlignment="1">
      <alignment horizontal="center"/>
    </xf>
    <xf numFmtId="167" fontId="17" fillId="0" borderId="9" xfId="0" applyNumberFormat="1" applyFont="1" applyBorder="1" applyAlignment="1">
      <alignment horizontal="center"/>
    </xf>
    <xf numFmtId="167" fontId="0" fillId="9" borderId="0" xfId="0" applyNumberFormat="1" applyFill="1"/>
    <xf numFmtId="0" fontId="17" fillId="4" borderId="0" xfId="0" applyFont="1" applyFill="1"/>
    <xf numFmtId="0" fontId="17" fillId="19" borderId="0" xfId="0" applyFont="1" applyFill="1"/>
    <xf numFmtId="0" fontId="1" fillId="11" borderId="0" xfId="0" applyFont="1" applyFill="1"/>
    <xf numFmtId="1" fontId="0" fillId="14" borderId="0" xfId="0" applyNumberFormat="1" applyFill="1" applyAlignment="1">
      <alignment horizontal="center"/>
    </xf>
    <xf numFmtId="1" fontId="0" fillId="14" borderId="5" xfId="0" applyNumberFormat="1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1" fontId="0" fillId="11" borderId="5" xfId="0" applyNumberFormat="1" applyFill="1" applyBorder="1" applyAlignment="1">
      <alignment horizontal="center"/>
    </xf>
    <xf numFmtId="0" fontId="0" fillId="7" borderId="5" xfId="0" applyFill="1" applyBorder="1" applyAlignment="1">
      <alignment horizontal="center" vertical="top"/>
    </xf>
    <xf numFmtId="167" fontId="2" fillId="9" borderId="9" xfId="0" applyNumberFormat="1" applyFont="1" applyFill="1" applyBorder="1" applyAlignment="1">
      <alignment horizontal="center"/>
    </xf>
    <xf numFmtId="167" fontId="20" fillId="2" borderId="14" xfId="0" applyNumberFormat="1" applyFont="1" applyFill="1" applyBorder="1" applyAlignment="1">
      <alignment horizontal="center"/>
    </xf>
    <xf numFmtId="0" fontId="17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167" fontId="17" fillId="2" borderId="6" xfId="0" applyNumberFormat="1" applyFont="1" applyFill="1" applyBorder="1" applyAlignment="1">
      <alignment horizontal="center"/>
    </xf>
    <xf numFmtId="167" fontId="17" fillId="2" borderId="7" xfId="0" applyNumberFormat="1" applyFont="1" applyFill="1" applyBorder="1" applyAlignment="1">
      <alignment horizontal="center"/>
    </xf>
    <xf numFmtId="167" fontId="17" fillId="2" borderId="8" xfId="0" applyNumberFormat="1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167" fontId="17" fillId="2" borderId="9" xfId="0" applyNumberFormat="1" applyFont="1" applyFill="1" applyBorder="1" applyAlignment="1">
      <alignment horizontal="center"/>
    </xf>
    <xf numFmtId="167" fontId="17" fillId="4" borderId="0" xfId="0" applyNumberFormat="1" applyFont="1" applyFill="1" applyAlignment="1">
      <alignment horizontal="center"/>
    </xf>
    <xf numFmtId="0" fontId="17" fillId="4" borderId="15" xfId="0" applyFont="1" applyFill="1" applyBorder="1"/>
    <xf numFmtId="0" fontId="0" fillId="4" borderId="15" xfId="0" applyFill="1" applyBorder="1"/>
    <xf numFmtId="0" fontId="1" fillId="0" borderId="9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37" fillId="16" borderId="9" xfId="0" applyFont="1" applyFill="1" applyBorder="1" applyAlignment="1">
      <alignment horizontal="center"/>
    </xf>
    <xf numFmtId="0" fontId="18" fillId="16" borderId="15" xfId="0" applyFont="1" applyFill="1" applyBorder="1" applyAlignment="1">
      <alignment horizontal="center"/>
    </xf>
    <xf numFmtId="167" fontId="20" fillId="16" borderId="9" xfId="0" applyNumberFormat="1" applyFont="1" applyFill="1" applyBorder="1" applyAlignment="1">
      <alignment horizontal="center"/>
    </xf>
    <xf numFmtId="0" fontId="20" fillId="4" borderId="9" xfId="0" applyFont="1" applyFill="1" applyBorder="1" applyAlignment="1">
      <alignment horizontal="center"/>
    </xf>
    <xf numFmtId="0" fontId="18" fillId="4" borderId="15" xfId="0" applyFont="1" applyFill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0" fontId="0" fillId="0" borderId="15" xfId="0" applyBorder="1"/>
    <xf numFmtId="0" fontId="0" fillId="0" borderId="10" xfId="0" applyBorder="1"/>
    <xf numFmtId="0" fontId="18" fillId="4" borderId="4" xfId="0" applyFont="1" applyFill="1" applyBorder="1" applyAlignment="1">
      <alignment horizontal="left"/>
    </xf>
    <xf numFmtId="0" fontId="17" fillId="16" borderId="15" xfId="0" applyFont="1" applyFill="1" applyBorder="1"/>
    <xf numFmtId="167" fontId="20" fillId="9" borderId="9" xfId="0" applyNumberFormat="1" applyFont="1" applyFill="1" applyBorder="1" applyAlignment="1">
      <alignment horizontal="center"/>
    </xf>
    <xf numFmtId="0" fontId="18" fillId="9" borderId="15" xfId="0" applyFont="1" applyFill="1" applyBorder="1" applyAlignment="1">
      <alignment horizontal="center"/>
    </xf>
    <xf numFmtId="0" fontId="37" fillId="9" borderId="9" xfId="0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0" fontId="20" fillId="9" borderId="9" xfId="0" applyFont="1" applyFill="1" applyBorder="1" applyAlignment="1">
      <alignment horizontal="center"/>
    </xf>
    <xf numFmtId="0" fontId="20" fillId="16" borderId="9" xfId="0" applyFont="1" applyFill="1" applyBorder="1" applyAlignment="1">
      <alignment horizontal="center"/>
    </xf>
    <xf numFmtId="0" fontId="37" fillId="2" borderId="9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167" fontId="20" fillId="2" borderId="9" xfId="0" applyNumberFormat="1" applyFont="1" applyFill="1" applyBorder="1" applyAlignment="1">
      <alignment horizontal="center"/>
    </xf>
    <xf numFmtId="0" fontId="20" fillId="2" borderId="9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0" fillId="12" borderId="0" xfId="0" applyNumberFormat="1" applyFill="1"/>
    <xf numFmtId="0" fontId="19" fillId="2" borderId="9" xfId="0" applyFont="1" applyFill="1" applyBorder="1" applyAlignment="1">
      <alignment horizontal="left"/>
    </xf>
    <xf numFmtId="0" fontId="18" fillId="20" borderId="15" xfId="0" applyFont="1" applyFill="1" applyBorder="1"/>
    <xf numFmtId="0" fontId="18" fillId="2" borderId="9" xfId="0" applyFont="1" applyFill="1" applyBorder="1" applyAlignment="1">
      <alignment horizontal="left"/>
    </xf>
    <xf numFmtId="166" fontId="17" fillId="2" borderId="0" xfId="0" applyNumberFormat="1" applyFont="1" applyFill="1" applyAlignment="1">
      <alignment horizontal="center" vertical="top" wrapText="1"/>
    </xf>
    <xf numFmtId="1" fontId="17" fillId="2" borderId="0" xfId="0" applyNumberFormat="1" applyFont="1" applyFill="1" applyAlignment="1">
      <alignment horizontal="center"/>
    </xf>
    <xf numFmtId="1" fontId="1" fillId="16" borderId="14" xfId="0" applyNumberFormat="1" applyFont="1" applyFill="1" applyBorder="1" applyAlignment="1">
      <alignment horizontal="center" wrapText="1"/>
    </xf>
    <xf numFmtId="0" fontId="17" fillId="11" borderId="0" xfId="0" applyFont="1" applyFill="1" applyAlignment="1">
      <alignment horizontal="center"/>
    </xf>
    <xf numFmtId="167" fontId="17" fillId="7" borderId="1" xfId="0" applyNumberFormat="1" applyFont="1" applyFill="1" applyBorder="1" applyAlignment="1">
      <alignment horizontal="center"/>
    </xf>
    <xf numFmtId="0" fontId="17" fillId="11" borderId="5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4" fontId="0" fillId="0" borderId="7" xfId="0" applyNumberFormat="1" applyBorder="1"/>
    <xf numFmtId="167" fontId="17" fillId="16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7" fillId="16" borderId="9" xfId="0" applyFont="1" applyFill="1" applyBorder="1" applyAlignment="1">
      <alignment horizontal="center"/>
    </xf>
    <xf numFmtId="0" fontId="17" fillId="2" borderId="15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7" fontId="17" fillId="9" borderId="10" xfId="0" applyNumberFormat="1" applyFont="1" applyFill="1" applyBorder="1" applyAlignment="1">
      <alignment horizontal="center"/>
    </xf>
    <xf numFmtId="0" fontId="17" fillId="9" borderId="15" xfId="0" applyFont="1" applyFill="1" applyBorder="1" applyAlignment="1">
      <alignment horizontal="center"/>
    </xf>
    <xf numFmtId="0" fontId="17" fillId="7" borderId="10" xfId="0" applyFont="1" applyFill="1" applyBorder="1" applyAlignment="1">
      <alignment horizontal="center"/>
    </xf>
    <xf numFmtId="0" fontId="17" fillId="11" borderId="0" xfId="0" applyFont="1" applyFill="1"/>
    <xf numFmtId="0" fontId="0" fillId="21" borderId="0" xfId="0" applyFill="1" applyAlignment="1">
      <alignment horizontal="center"/>
    </xf>
    <xf numFmtId="0" fontId="17" fillId="6" borderId="0" xfId="0" applyFont="1" applyFill="1"/>
    <xf numFmtId="1" fontId="0" fillId="0" borderId="0" xfId="0" applyNumberFormat="1" applyAlignment="1">
      <alignment horizontal="center" wrapText="1"/>
    </xf>
    <xf numFmtId="0" fontId="0" fillId="4" borderId="15" xfId="0" applyFill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167" fontId="17" fillId="11" borderId="1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 wrapText="1"/>
    </xf>
    <xf numFmtId="0" fontId="1" fillId="9" borderId="2" xfId="0" applyFont="1" applyFill="1" applyBorder="1" applyAlignment="1">
      <alignment horizontal="center" wrapText="1"/>
    </xf>
    <xf numFmtId="1" fontId="1" fillId="16" borderId="2" xfId="0" applyNumberFormat="1" applyFont="1" applyFill="1" applyBorder="1" applyAlignment="1">
      <alignment horizontal="center" wrapText="1"/>
    </xf>
    <xf numFmtId="0" fontId="17" fillId="0" borderId="15" xfId="0" applyFont="1" applyBorder="1" applyAlignment="1">
      <alignment horizontal="center"/>
    </xf>
    <xf numFmtId="0" fontId="17" fillId="11" borderId="15" xfId="0" applyFont="1" applyFill="1" applyBorder="1" applyAlignment="1">
      <alignment horizontal="center"/>
    </xf>
    <xf numFmtId="0" fontId="17" fillId="11" borderId="10" xfId="0" applyFont="1" applyFill="1" applyBorder="1" applyAlignment="1">
      <alignment horizontal="center"/>
    </xf>
    <xf numFmtId="167" fontId="17" fillId="2" borderId="14" xfId="0" applyNumberFormat="1" applyFont="1" applyFill="1" applyBorder="1" applyAlignment="1">
      <alignment horizontal="center"/>
    </xf>
    <xf numFmtId="1" fontId="1" fillId="2" borderId="0" xfId="0" applyNumberFormat="1" applyFont="1" applyFill="1" applyAlignment="1">
      <alignment horizontal="center" wrapText="1"/>
    </xf>
    <xf numFmtId="0" fontId="1" fillId="9" borderId="0" xfId="0" applyFont="1" applyFill="1" applyAlignment="1">
      <alignment horizontal="center" wrapText="1"/>
    </xf>
    <xf numFmtId="1" fontId="1" fillId="16" borderId="0" xfId="0" applyNumberFormat="1" applyFont="1" applyFill="1" applyAlignment="1">
      <alignment horizontal="center" wrapText="1"/>
    </xf>
    <xf numFmtId="167" fontId="17" fillId="7" borderId="15" xfId="0" applyNumberFormat="1" applyFont="1" applyFill="1" applyBorder="1" applyAlignment="1">
      <alignment horizontal="center"/>
    </xf>
    <xf numFmtId="167" fontId="17" fillId="0" borderId="15" xfId="0" applyNumberFormat="1" applyFont="1" applyBorder="1" applyAlignment="1">
      <alignment horizontal="center"/>
    </xf>
    <xf numFmtId="167" fontId="17" fillId="7" borderId="10" xfId="0" applyNumberFormat="1" applyFont="1" applyFill="1" applyBorder="1" applyAlignment="1">
      <alignment horizontal="center"/>
    </xf>
    <xf numFmtId="167" fontId="17" fillId="16" borderId="9" xfId="0" applyNumberFormat="1" applyFont="1" applyFill="1" applyBorder="1" applyAlignment="1">
      <alignment horizontal="center" wrapText="1"/>
    </xf>
    <xf numFmtId="167" fontId="17" fillId="16" borderId="15" xfId="0" applyNumberFormat="1" applyFont="1" applyFill="1" applyBorder="1" applyAlignment="1">
      <alignment horizontal="center"/>
    </xf>
    <xf numFmtId="167" fontId="17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37" fillId="11" borderId="9" xfId="0" applyFont="1" applyFill="1" applyBorder="1" applyAlignment="1">
      <alignment horizontal="center"/>
    </xf>
    <xf numFmtId="0" fontId="18" fillId="11" borderId="15" xfId="0" applyFont="1" applyFill="1" applyBorder="1" applyAlignment="1">
      <alignment horizontal="center"/>
    </xf>
    <xf numFmtId="167" fontId="20" fillId="11" borderId="9" xfId="0" applyNumberFormat="1" applyFont="1" applyFill="1" applyBorder="1" applyAlignment="1">
      <alignment horizontal="center"/>
    </xf>
    <xf numFmtId="0" fontId="20" fillId="11" borderId="9" xfId="0" applyFont="1" applyFill="1" applyBorder="1" applyAlignment="1">
      <alignment horizontal="center"/>
    </xf>
    <xf numFmtId="0" fontId="37" fillId="7" borderId="9" xfId="0" applyFont="1" applyFill="1" applyBorder="1" applyAlignment="1">
      <alignment horizontal="center"/>
    </xf>
    <xf numFmtId="0" fontId="18" fillId="7" borderId="15" xfId="0" applyFont="1" applyFill="1" applyBorder="1" applyAlignment="1">
      <alignment horizontal="center"/>
    </xf>
    <xf numFmtId="167" fontId="20" fillId="7" borderId="9" xfId="0" applyNumberFormat="1" applyFont="1" applyFill="1" applyBorder="1" applyAlignment="1">
      <alignment horizontal="center"/>
    </xf>
    <xf numFmtId="0" fontId="20" fillId="7" borderId="9" xfId="0" applyFont="1" applyFill="1" applyBorder="1" applyAlignment="1">
      <alignment horizontal="center"/>
    </xf>
    <xf numFmtId="0" fontId="8" fillId="4" borderId="0" xfId="0" applyFont="1" applyFill="1" applyAlignment="1">
      <alignment horizontal="left"/>
    </xf>
    <xf numFmtId="0" fontId="0" fillId="9" borderId="0" xfId="0" applyFill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11" borderId="0" xfId="0" applyFill="1" applyAlignment="1">
      <alignment horizontal="center" vertical="top"/>
    </xf>
    <xf numFmtId="0" fontId="0" fillId="22" borderId="0" xfId="0" applyFill="1"/>
    <xf numFmtId="0" fontId="17" fillId="16" borderId="0" xfId="0" applyFont="1" applyFill="1" applyAlignment="1">
      <alignment horizontal="center"/>
    </xf>
    <xf numFmtId="0" fontId="1" fillId="0" borderId="4" xfId="0" applyFont="1" applyBorder="1" applyAlignment="1">
      <alignment horizontal="right"/>
    </xf>
    <xf numFmtId="167" fontId="1" fillId="0" borderId="0" xfId="0" applyNumberFormat="1" applyFont="1" applyAlignment="1">
      <alignment horizontal="center"/>
    </xf>
    <xf numFmtId="0" fontId="8" fillId="2" borderId="0" xfId="0" applyFont="1" applyFill="1" applyAlignment="1">
      <alignment horizontal="left"/>
    </xf>
    <xf numFmtId="0" fontId="42" fillId="11" borderId="0" xfId="0" applyFont="1" applyFill="1"/>
    <xf numFmtId="0" fontId="1" fillId="19" borderId="0" xfId="0" applyFont="1" applyFill="1" applyAlignment="1">
      <alignment horizontal="left"/>
    </xf>
    <xf numFmtId="0" fontId="17" fillId="5" borderId="0" xfId="0" applyFont="1" applyFill="1"/>
    <xf numFmtId="0" fontId="47" fillId="5" borderId="0" xfId="0" applyFont="1" applyFill="1"/>
    <xf numFmtId="0" fontId="37" fillId="3" borderId="9" xfId="0" applyFont="1" applyFill="1" applyBorder="1" applyAlignment="1">
      <alignment horizontal="center"/>
    </xf>
    <xf numFmtId="0" fontId="18" fillId="3" borderId="15" xfId="0" applyFont="1" applyFill="1" applyBorder="1" applyAlignment="1">
      <alignment horizontal="center"/>
    </xf>
    <xf numFmtId="167" fontId="20" fillId="3" borderId="9" xfId="0" applyNumberFormat="1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1" fontId="0" fillId="4" borderId="0" xfId="0" applyNumberFormat="1" applyFill="1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0" fontId="10" fillId="4" borderId="0" xfId="0" applyFont="1" applyFill="1" applyAlignment="1">
      <alignment horizontal="center"/>
    </xf>
    <xf numFmtId="167" fontId="20" fillId="4" borderId="9" xfId="0" applyNumberFormat="1" applyFont="1" applyFill="1" applyBorder="1" applyAlignment="1">
      <alignment horizontal="center"/>
    </xf>
    <xf numFmtId="0" fontId="28" fillId="6" borderId="0" xfId="0" applyFont="1" applyFill="1"/>
    <xf numFmtId="0" fontId="20" fillId="6" borderId="9" xfId="0" applyFont="1" applyFill="1" applyBorder="1" applyAlignment="1">
      <alignment horizontal="center"/>
    </xf>
    <xf numFmtId="0" fontId="18" fillId="6" borderId="15" xfId="0" applyFont="1" applyFill="1" applyBorder="1" applyAlignment="1">
      <alignment horizontal="center"/>
    </xf>
    <xf numFmtId="1" fontId="17" fillId="2" borderId="7" xfId="0" applyNumberFormat="1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1" fontId="1" fillId="2" borderId="7" xfId="0" applyNumberFormat="1" applyFont="1" applyFill="1" applyBorder="1" applyAlignment="1">
      <alignment horizontal="center"/>
    </xf>
    <xf numFmtId="0" fontId="8" fillId="3" borderId="0" xfId="0" applyFont="1" applyFill="1" applyAlignment="1">
      <alignment horizontal="left"/>
    </xf>
    <xf numFmtId="0" fontId="16" fillId="6" borderId="0" xfId="0" applyFont="1" applyFill="1"/>
    <xf numFmtId="0" fontId="0" fillId="16" borderId="7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11" xfId="0" applyFont="1" applyFill="1" applyBorder="1" applyAlignment="1">
      <alignment horizontal="center" wrapText="1"/>
    </xf>
    <xf numFmtId="1" fontId="17" fillId="4" borderId="14" xfId="0" applyNumberFormat="1" applyFont="1" applyFill="1" applyBorder="1" applyAlignment="1">
      <alignment horizontal="center"/>
    </xf>
    <xf numFmtId="9" fontId="17" fillId="4" borderId="13" xfId="0" applyNumberFormat="1" applyFont="1" applyFill="1" applyBorder="1" applyAlignment="1">
      <alignment horizontal="center"/>
    </xf>
    <xf numFmtId="1" fontId="17" fillId="7" borderId="14" xfId="0" applyNumberFormat="1" applyFont="1" applyFill="1" applyBorder="1" applyAlignment="1">
      <alignment horizontal="center"/>
    </xf>
    <xf numFmtId="167" fontId="17" fillId="4" borderId="13" xfId="0" applyNumberFormat="1" applyFont="1" applyFill="1" applyBorder="1" applyAlignment="1">
      <alignment horizontal="center"/>
    </xf>
    <xf numFmtId="1" fontId="17" fillId="4" borderId="13" xfId="0" applyNumberFormat="1" applyFont="1" applyFill="1" applyBorder="1" applyAlignment="1">
      <alignment horizontal="center"/>
    </xf>
    <xf numFmtId="1" fontId="17" fillId="7" borderId="12" xfId="0" applyNumberFormat="1" applyFont="1" applyFill="1" applyBorder="1" applyAlignment="1">
      <alignment horizontal="center"/>
    </xf>
    <xf numFmtId="1" fontId="17" fillId="7" borderId="0" xfId="0" applyNumberFormat="1" applyFont="1" applyFill="1" applyAlignment="1">
      <alignment horizontal="center"/>
    </xf>
    <xf numFmtId="1" fontId="17" fillId="7" borderId="5" xfId="0" applyNumberFormat="1" applyFont="1" applyFill="1" applyBorder="1" applyAlignment="1">
      <alignment horizontal="center"/>
    </xf>
    <xf numFmtId="0" fontId="18" fillId="16" borderId="1" xfId="0" applyFont="1" applyFill="1" applyBorder="1" applyAlignment="1">
      <alignment horizontal="left"/>
    </xf>
    <xf numFmtId="0" fontId="0" fillId="16" borderId="2" xfId="0" applyFill="1" applyBorder="1"/>
    <xf numFmtId="0" fontId="0" fillId="16" borderId="3" xfId="0" applyFill="1" applyBorder="1"/>
    <xf numFmtId="0" fontId="17" fillId="16" borderId="9" xfId="0" applyFont="1" applyFill="1" applyBorder="1" applyAlignment="1">
      <alignment horizontal="left"/>
    </xf>
    <xf numFmtId="0" fontId="0" fillId="16" borderId="15" xfId="0" applyFill="1" applyBorder="1"/>
    <xf numFmtId="0" fontId="0" fillId="16" borderId="10" xfId="0" applyFill="1" applyBorder="1"/>
    <xf numFmtId="0" fontId="18" fillId="16" borderId="15" xfId="0" applyFont="1" applyFill="1" applyBorder="1"/>
    <xf numFmtId="0" fontId="13" fillId="16" borderId="15" xfId="0" applyFont="1" applyFill="1" applyBorder="1"/>
    <xf numFmtId="0" fontId="13" fillId="16" borderId="10" xfId="0" applyFont="1" applyFill="1" applyBorder="1"/>
    <xf numFmtId="0" fontId="18" fillId="4" borderId="15" xfId="0" applyFont="1" applyFill="1" applyBorder="1"/>
    <xf numFmtId="0" fontId="13" fillId="4" borderId="15" xfId="0" applyFont="1" applyFill="1" applyBorder="1"/>
    <xf numFmtId="0" fontId="13" fillId="4" borderId="10" xfId="0" applyFont="1" applyFill="1" applyBorder="1"/>
    <xf numFmtId="0" fontId="18" fillId="16" borderId="4" xfId="0" applyFont="1" applyFill="1" applyBorder="1" applyAlignment="1">
      <alignment horizontal="left"/>
    </xf>
    <xf numFmtId="0" fontId="0" fillId="16" borderId="5" xfId="0" applyFill="1" applyBorder="1"/>
    <xf numFmtId="0" fontId="18" fillId="16" borderId="15" xfId="0" applyFont="1" applyFill="1" applyBorder="1" applyAlignment="1">
      <alignment horizontal="left"/>
    </xf>
    <xf numFmtId="0" fontId="13" fillId="16" borderId="15" xfId="0" applyFont="1" applyFill="1" applyBorder="1" applyAlignment="1">
      <alignment horizontal="left"/>
    </xf>
    <xf numFmtId="0" fontId="13" fillId="16" borderId="10" xfId="0" applyFont="1" applyFill="1" applyBorder="1" applyAlignment="1">
      <alignment horizontal="left"/>
    </xf>
    <xf numFmtId="0" fontId="18" fillId="2" borderId="15" xfId="0" applyFont="1" applyFill="1" applyBorder="1"/>
    <xf numFmtId="0" fontId="13" fillId="2" borderId="15" xfId="0" applyFont="1" applyFill="1" applyBorder="1"/>
    <xf numFmtId="0" fontId="13" fillId="2" borderId="10" xfId="0" applyFont="1" applyFill="1" applyBorder="1"/>
    <xf numFmtId="0" fontId="18" fillId="2" borderId="15" xfId="0" applyFont="1" applyFill="1" applyBorder="1" applyAlignment="1">
      <alignment horizontal="left"/>
    </xf>
    <xf numFmtId="0" fontId="13" fillId="2" borderId="15" xfId="0" applyFont="1" applyFill="1" applyBorder="1" applyAlignment="1">
      <alignment horizontal="left"/>
    </xf>
    <xf numFmtId="0" fontId="13" fillId="2" borderId="10" xfId="0" applyFont="1" applyFill="1" applyBorder="1" applyAlignment="1">
      <alignment horizontal="left"/>
    </xf>
    <xf numFmtId="0" fontId="18" fillId="2" borderId="9" xfId="0" applyFont="1" applyFill="1" applyBorder="1" applyAlignment="1">
      <alignment horizontal="left" wrapText="1"/>
    </xf>
    <xf numFmtId="0" fontId="0" fillId="0" borderId="10" xfId="0" applyBorder="1" applyAlignment="1">
      <alignment wrapText="1"/>
    </xf>
    <xf numFmtId="0" fontId="0" fillId="0" borderId="7" xfId="0" applyBorder="1"/>
    <xf numFmtId="164" fontId="17" fillId="2" borderId="1" xfId="0" applyNumberFormat="1" applyFont="1" applyFill="1" applyBorder="1" applyAlignment="1">
      <alignment horizontal="center" wrapText="1"/>
    </xf>
    <xf numFmtId="0" fontId="28" fillId="0" borderId="3" xfId="0" applyFont="1" applyBorder="1" applyAlignment="1">
      <alignment wrapText="1"/>
    </xf>
    <xf numFmtId="0" fontId="28" fillId="0" borderId="6" xfId="0" applyFont="1" applyBorder="1" applyAlignment="1">
      <alignment wrapText="1"/>
    </xf>
    <xf numFmtId="0" fontId="28" fillId="0" borderId="8" xfId="0" applyFont="1" applyBorder="1" applyAlignment="1">
      <alignment wrapText="1"/>
    </xf>
    <xf numFmtId="0" fontId="18" fillId="9" borderId="15" xfId="0" applyFont="1" applyFill="1" applyBorder="1" applyAlignment="1">
      <alignment horizontal="left"/>
    </xf>
    <xf numFmtId="0" fontId="13" fillId="9" borderId="15" xfId="0" applyFont="1" applyFill="1" applyBorder="1" applyAlignment="1">
      <alignment horizontal="left"/>
    </xf>
    <xf numFmtId="0" fontId="13" fillId="9" borderId="10" xfId="0" applyFont="1" applyFill="1" applyBorder="1" applyAlignment="1">
      <alignment horizontal="left"/>
    </xf>
    <xf numFmtId="0" fontId="18" fillId="9" borderId="15" xfId="0" applyFont="1" applyFill="1" applyBorder="1"/>
    <xf numFmtId="0" fontId="13" fillId="9" borderId="15" xfId="0" applyFont="1" applyFill="1" applyBorder="1"/>
    <xf numFmtId="0" fontId="13" fillId="9" borderId="10" xfId="0" applyFont="1" applyFill="1" applyBorder="1"/>
    <xf numFmtId="0" fontId="18" fillId="7" borderId="15" xfId="0" applyFont="1" applyFill="1" applyBorder="1"/>
    <xf numFmtId="0" fontId="13" fillId="7" borderId="15" xfId="0" applyFont="1" applyFill="1" applyBorder="1"/>
    <xf numFmtId="0" fontId="13" fillId="7" borderId="10" xfId="0" applyFont="1" applyFill="1" applyBorder="1"/>
    <xf numFmtId="0" fontId="18" fillId="19" borderId="4" xfId="0" applyFont="1" applyFill="1" applyBorder="1" applyAlignment="1">
      <alignment horizontal="left"/>
    </xf>
    <xf numFmtId="0" fontId="0" fillId="19" borderId="5" xfId="0" applyFill="1" applyBorder="1"/>
    <xf numFmtId="0" fontId="18" fillId="4" borderId="1" xfId="0" applyFont="1" applyFill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17" fillId="4" borderId="9" xfId="0" applyFont="1" applyFill="1" applyBorder="1" applyAlignment="1">
      <alignment horizontal="left"/>
    </xf>
    <xf numFmtId="0" fontId="0" fillId="0" borderId="15" xfId="0" applyBorder="1"/>
    <xf numFmtId="0" fontId="0" fillId="0" borderId="10" xfId="0" applyBorder="1"/>
    <xf numFmtId="0" fontId="18" fillId="3" borderId="15" xfId="0" applyFont="1" applyFill="1" applyBorder="1"/>
    <xf numFmtId="0" fontId="13" fillId="3" borderId="15" xfId="0" applyFont="1" applyFill="1" applyBorder="1"/>
    <xf numFmtId="0" fontId="13" fillId="3" borderId="10" xfId="0" applyFont="1" applyFill="1" applyBorder="1"/>
    <xf numFmtId="0" fontId="2" fillId="16" borderId="9" xfId="0" applyFont="1" applyFill="1" applyBorder="1" applyAlignment="1">
      <alignment horizontal="center" wrapText="1"/>
    </xf>
    <xf numFmtId="0" fontId="2" fillId="16" borderId="15" xfId="0" applyFont="1" applyFill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8" fillId="11" borderId="4" xfId="0" applyFont="1" applyFill="1" applyBorder="1" applyAlignment="1">
      <alignment horizontal="left"/>
    </xf>
    <xf numFmtId="0" fontId="0" fillId="11" borderId="5" xfId="0" applyFill="1" applyBorder="1"/>
    <xf numFmtId="0" fontId="18" fillId="11" borderId="15" xfId="0" applyFont="1" applyFill="1" applyBorder="1"/>
    <xf numFmtId="0" fontId="13" fillId="11" borderId="15" xfId="0" applyFont="1" applyFill="1" applyBorder="1"/>
    <xf numFmtId="0" fontId="13" fillId="11" borderId="10" xfId="0" applyFont="1" applyFill="1" applyBorder="1"/>
    <xf numFmtId="0" fontId="18" fillId="5" borderId="4" xfId="0" applyFont="1" applyFill="1" applyBorder="1" applyAlignment="1">
      <alignment horizontal="left"/>
    </xf>
    <xf numFmtId="0" fontId="0" fillId="5" borderId="5" xfId="0" applyFill="1" applyBorder="1"/>
    <xf numFmtId="0" fontId="18" fillId="4" borderId="4" xfId="0" applyFont="1" applyFill="1" applyBorder="1" applyAlignment="1">
      <alignment horizontal="left"/>
    </xf>
    <xf numFmtId="0" fontId="0" fillId="0" borderId="5" xfId="0" applyBorder="1"/>
    <xf numFmtId="0" fontId="2" fillId="2" borderId="1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0" fillId="7" borderId="2" xfId="0" applyFill="1" applyBorder="1" applyAlignment="1">
      <alignment horizontal="center" wrapText="1"/>
    </xf>
    <xf numFmtId="0" fontId="0" fillId="7" borderId="3" xfId="0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0" fontId="2" fillId="9" borderId="2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17" fillId="9" borderId="15" xfId="0" applyFont="1" applyFill="1" applyBorder="1"/>
    <xf numFmtId="0" fontId="0" fillId="9" borderId="15" xfId="0" applyFill="1" applyBorder="1"/>
    <xf numFmtId="0" fontId="0" fillId="9" borderId="10" xfId="0" applyFill="1" applyBorder="1"/>
    <xf numFmtId="0" fontId="18" fillId="5" borderId="15" xfId="0" applyFont="1" applyFill="1" applyBorder="1"/>
    <xf numFmtId="0" fontId="13" fillId="5" borderId="15" xfId="0" applyFont="1" applyFill="1" applyBorder="1"/>
    <xf numFmtId="0" fontId="13" fillId="5" borderId="10" xfId="0" applyFont="1" applyFill="1" applyBorder="1"/>
    <xf numFmtId="0" fontId="18" fillId="0" borderId="4" xfId="0" applyFont="1" applyBorder="1"/>
    <xf numFmtId="0" fontId="0" fillId="0" borderId="0" xfId="0"/>
    <xf numFmtId="0" fontId="2" fillId="9" borderId="4" xfId="0" applyFont="1" applyFill="1" applyBorder="1" applyAlignment="1">
      <alignment horizontal="center" wrapText="1"/>
    </xf>
    <xf numFmtId="0" fontId="2" fillId="9" borderId="0" xfId="0" applyFont="1" applyFill="1" applyAlignment="1">
      <alignment horizontal="center" wrapText="1"/>
    </xf>
    <xf numFmtId="0" fontId="2" fillId="9" borderId="5" xfId="0" applyFont="1" applyFill="1" applyBorder="1" applyAlignment="1">
      <alignment horizontal="center" wrapText="1"/>
    </xf>
    <xf numFmtId="0" fontId="18" fillId="4" borderId="0" xfId="0" applyFont="1" applyFill="1" applyAlignment="1">
      <alignment horizontal="left"/>
    </xf>
    <xf numFmtId="0" fontId="17" fillId="4" borderId="0" xfId="0" applyFont="1" applyFill="1" applyAlignment="1">
      <alignment horizontal="left"/>
    </xf>
    <xf numFmtId="0" fontId="2" fillId="7" borderId="4" xfId="0" applyFont="1" applyFill="1" applyBorder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7" borderId="5" xfId="0" applyFill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4" xfId="0" applyFill="1" applyBorder="1"/>
    <xf numFmtId="1" fontId="18" fillId="20" borderId="9" xfId="0" applyNumberFormat="1" applyFont="1" applyFill="1" applyBorder="1" applyAlignment="1">
      <alignment horizontal="center"/>
    </xf>
    <xf numFmtId="0" fontId="18" fillId="20" borderId="15" xfId="0" applyFont="1" applyFill="1" applyBorder="1"/>
    <xf numFmtId="0" fontId="18" fillId="20" borderId="10" xfId="0" applyFont="1" applyFill="1" applyBorder="1"/>
    <xf numFmtId="0" fontId="5" fillId="20" borderId="7" xfId="0" applyFont="1" applyFill="1" applyBorder="1" applyAlignment="1">
      <alignment horizontal="center"/>
    </xf>
    <xf numFmtId="0" fontId="0" fillId="20" borderId="7" xfId="0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5" fillId="20" borderId="7" xfId="0" applyFont="1" applyFill="1" applyBorder="1" applyAlignment="1">
      <alignment horizontal="left"/>
    </xf>
    <xf numFmtId="0" fontId="0" fillId="20" borderId="7" xfId="0" applyFill="1" applyBorder="1" applyAlignment="1">
      <alignment horizontal="left"/>
    </xf>
    <xf numFmtId="0" fontId="18" fillId="20" borderId="9" xfId="0" applyFont="1" applyFill="1" applyBorder="1"/>
    <xf numFmtId="0" fontId="2" fillId="2" borderId="0" xfId="0" applyFont="1" applyFill="1" applyAlignment="1">
      <alignment horizontal="left"/>
    </xf>
    <xf numFmtId="0" fontId="0" fillId="2" borderId="0" xfId="0" applyFill="1"/>
    <xf numFmtId="164" fontId="2" fillId="2" borderId="0" xfId="0" applyNumberFormat="1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0" fillId="2" borderId="0" xfId="0" applyFill="1" applyAlignment="1">
      <alignment horizontal="left"/>
    </xf>
    <xf numFmtId="0" fontId="17" fillId="16" borderId="15" xfId="0" applyFont="1" applyFill="1" applyBorder="1"/>
    <xf numFmtId="0" fontId="17" fillId="4" borderId="15" xfId="0" applyFont="1" applyFill="1" applyBorder="1"/>
    <xf numFmtId="0" fontId="17" fillId="2" borderId="15" xfId="0" applyFont="1" applyFill="1" applyBorder="1"/>
    <xf numFmtId="0" fontId="17" fillId="2" borderId="9" xfId="0" applyFont="1" applyFill="1" applyBorder="1"/>
    <xf numFmtId="0" fontId="18" fillId="9" borderId="4" xfId="0" applyFont="1" applyFill="1" applyBorder="1" applyAlignment="1">
      <alignment horizontal="left"/>
    </xf>
    <xf numFmtId="0" fontId="0" fillId="9" borderId="5" xfId="0" applyFill="1" applyBorder="1"/>
    <xf numFmtId="1" fontId="17" fillId="2" borderId="7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8" fillId="6" borderId="15" xfId="0" applyFont="1" applyFill="1" applyBorder="1"/>
    <xf numFmtId="0" fontId="13" fillId="6" borderId="15" xfId="0" applyFont="1" applyFill="1" applyBorder="1"/>
    <xf numFmtId="0" fontId="13" fillId="6" borderId="10" xfId="0" applyFont="1" applyFill="1" applyBorder="1"/>
    <xf numFmtId="0" fontId="0" fillId="4" borderId="5" xfId="0" applyFill="1" applyBorder="1"/>
    <xf numFmtId="14" fontId="17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/>
    </xf>
    <xf numFmtId="14" fontId="17" fillId="2" borderId="1" xfId="0" applyNumberFormat="1" applyFont="1" applyFill="1" applyBorder="1" applyAlignment="1">
      <alignment horizontal="center"/>
    </xf>
    <xf numFmtId="1" fontId="17" fillId="2" borderId="2" xfId="0" applyNumberFormat="1" applyFont="1" applyFill="1" applyBorder="1" applyAlignment="1">
      <alignment horizontal="center"/>
    </xf>
    <xf numFmtId="1" fontId="17" fillId="2" borderId="3" xfId="0" applyNumberFormat="1" applyFont="1" applyFill="1" applyBorder="1" applyAlignment="1">
      <alignment horizontal="center"/>
    </xf>
    <xf numFmtId="14" fontId="17" fillId="2" borderId="4" xfId="0" applyNumberFormat="1" applyFont="1" applyFill="1" applyBorder="1" applyAlignment="1">
      <alignment horizontal="center"/>
    </xf>
    <xf numFmtId="1" fontId="17" fillId="2" borderId="0" xfId="0" applyNumberFormat="1" applyFont="1" applyFill="1" applyBorder="1" applyAlignment="1">
      <alignment horizontal="center"/>
    </xf>
    <xf numFmtId="1" fontId="17" fillId="2" borderId="5" xfId="0" applyNumberFormat="1" applyFont="1" applyFill="1" applyBorder="1" applyAlignment="1">
      <alignment horizontal="center"/>
    </xf>
    <xf numFmtId="14" fontId="17" fillId="2" borderId="6" xfId="0" applyNumberFormat="1" applyFont="1" applyFill="1" applyBorder="1" applyAlignment="1">
      <alignment horizontal="center"/>
    </xf>
    <xf numFmtId="1" fontId="17" fillId="2" borderId="8" xfId="0" applyNumberFormat="1" applyFont="1" applyFill="1" applyBorder="1" applyAlignment="1">
      <alignment horizontal="center"/>
    </xf>
    <xf numFmtId="14" fontId="0" fillId="2" borderId="11" xfId="0" applyNumberForma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7" fillId="0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4" xfId="0" applyBorder="1" applyAlignment="1">
      <alignment horizontal="right"/>
    </xf>
    <xf numFmtId="1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4" borderId="0" xfId="0" applyFill="1" applyBorder="1" applyAlignment="1">
      <alignment horizontal="center"/>
    </xf>
    <xf numFmtId="0" fontId="1" fillId="14" borderId="0" xfId="0" applyFont="1" applyFill="1" applyBorder="1" applyAlignment="1">
      <alignment horizontal="center"/>
    </xf>
    <xf numFmtId="14" fontId="0" fillId="0" borderId="6" xfId="0" applyNumberFormat="1" applyBorder="1" applyAlignment="1">
      <alignment horizontal="right"/>
    </xf>
    <xf numFmtId="0" fontId="1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3" borderId="0" xfId="0" applyFill="1" applyAlignment="1">
      <alignment horizontal="center"/>
    </xf>
    <xf numFmtId="0" fontId="0" fillId="23" borderId="0" xfId="0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0" fontId="0" fillId="21" borderId="0" xfId="0" applyFill="1" applyBorder="1" applyAlignment="1">
      <alignment horizontal="center"/>
    </xf>
    <xf numFmtId="0" fontId="0" fillId="21" borderId="0" xfId="0" applyFont="1" applyFill="1" applyAlignment="1">
      <alignment horizontal="center"/>
    </xf>
    <xf numFmtId="0" fontId="0" fillId="6" borderId="0" xfId="0" applyFill="1" applyBorder="1" applyAlignment="1">
      <alignment horizontal="center"/>
    </xf>
    <xf numFmtId="0" fontId="0" fillId="16" borderId="0" xfId="0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0" fillId="11" borderId="0" xfId="0" applyFont="1" applyFill="1" applyAlignment="1">
      <alignment horizontal="center"/>
    </xf>
    <xf numFmtId="0" fontId="0" fillId="3" borderId="0" xfId="0" applyFill="1" applyBorder="1" applyAlignment="1">
      <alignment horizontal="center"/>
    </xf>
    <xf numFmtId="0" fontId="1" fillId="2" borderId="14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center"/>
    </xf>
    <xf numFmtId="0" fontId="18" fillId="2" borderId="0" xfId="0" applyFont="1" applyFill="1"/>
    <xf numFmtId="0" fontId="4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8E1B9"/>
      <color rgb="FFFFC5FF"/>
      <color rgb="FFCDACE6"/>
      <color rgb="FFFF66FF"/>
      <color rgb="FFA365D1"/>
      <color rgb="FFFF97FF"/>
      <color rgb="FFFFFFCC"/>
      <color rgb="FFFFFF99"/>
      <color rgb="FFEED6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Peak Blood Glucose After Carbohydrate Intake</a:t>
            </a:r>
          </a:p>
        </c:rich>
      </c:tx>
      <c:layout>
        <c:manualLayout>
          <c:xMode val="edge"/>
          <c:yMode val="edge"/>
          <c:x val="0.1746111045905393"/>
          <c:y val="6.568144499178981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'Stelo Blood Glucose Monitor Rec'!$Z$2</c:f>
              <c:strCache>
                <c:ptCount val="1"/>
                <c:pt idx="0">
                  <c:v>Peak BG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0128721682737039"/>
                  <c:y val="-0.10972978932420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'Stelo Blood Glucose Monitor Rec'!$Y$3:$Y$54</c:f>
              <c:numCache>
                <c:formatCode>General</c:formatCode>
                <c:ptCount val="52"/>
                <c:pt idx="0">
                  <c:v>100</c:v>
                </c:pt>
                <c:pt idx="1">
                  <c:v>98</c:v>
                </c:pt>
                <c:pt idx="2">
                  <c:v>98</c:v>
                </c:pt>
                <c:pt idx="3">
                  <c:v>95</c:v>
                </c:pt>
                <c:pt idx="4">
                  <c:v>55</c:v>
                </c:pt>
                <c:pt idx="5">
                  <c:v>138</c:v>
                </c:pt>
                <c:pt idx="6">
                  <c:v>138</c:v>
                </c:pt>
                <c:pt idx="7">
                  <c:v>64</c:v>
                </c:pt>
                <c:pt idx="8">
                  <c:v>38</c:v>
                </c:pt>
                <c:pt idx="9">
                  <c:v>163</c:v>
                </c:pt>
                <c:pt idx="10">
                  <c:v>163</c:v>
                </c:pt>
                <c:pt idx="11">
                  <c:v>163</c:v>
                </c:pt>
                <c:pt idx="12">
                  <c:v>145</c:v>
                </c:pt>
                <c:pt idx="13">
                  <c:v>168</c:v>
                </c:pt>
                <c:pt idx="14">
                  <c:v>142.5</c:v>
                </c:pt>
                <c:pt idx="15">
                  <c:v>142.5</c:v>
                </c:pt>
                <c:pt idx="16">
                  <c:v>142.5</c:v>
                </c:pt>
                <c:pt idx="17">
                  <c:v>142.5</c:v>
                </c:pt>
                <c:pt idx="18">
                  <c:v>75</c:v>
                </c:pt>
                <c:pt idx="19">
                  <c:v>75</c:v>
                </c:pt>
                <c:pt idx="20">
                  <c:v>46</c:v>
                </c:pt>
                <c:pt idx="21">
                  <c:v>118</c:v>
                </c:pt>
                <c:pt idx="22">
                  <c:v>81</c:v>
                </c:pt>
                <c:pt idx="23">
                  <c:v>81</c:v>
                </c:pt>
                <c:pt idx="24">
                  <c:v>163</c:v>
                </c:pt>
                <c:pt idx="25">
                  <c:v>163</c:v>
                </c:pt>
                <c:pt idx="26">
                  <c:v>163</c:v>
                </c:pt>
                <c:pt idx="27">
                  <c:v>163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93</c:v>
                </c:pt>
                <c:pt idx="33">
                  <c:v>58</c:v>
                </c:pt>
                <c:pt idx="34">
                  <c:v>87</c:v>
                </c:pt>
                <c:pt idx="35">
                  <c:v>87</c:v>
                </c:pt>
                <c:pt idx="36">
                  <c:v>53</c:v>
                </c:pt>
                <c:pt idx="37">
                  <c:v>53</c:v>
                </c:pt>
                <c:pt idx="38">
                  <c:v>40</c:v>
                </c:pt>
                <c:pt idx="39">
                  <c:v>108</c:v>
                </c:pt>
                <c:pt idx="40">
                  <c:v>80</c:v>
                </c:pt>
                <c:pt idx="41">
                  <c:v>100</c:v>
                </c:pt>
                <c:pt idx="42">
                  <c:v>76</c:v>
                </c:pt>
                <c:pt idx="43">
                  <c:v>76</c:v>
                </c:pt>
                <c:pt idx="44">
                  <c:v>65</c:v>
                </c:pt>
                <c:pt idx="45">
                  <c:v>65</c:v>
                </c:pt>
                <c:pt idx="46">
                  <c:v>97</c:v>
                </c:pt>
                <c:pt idx="47">
                  <c:v>97</c:v>
                </c:pt>
                <c:pt idx="48">
                  <c:v>68</c:v>
                </c:pt>
                <c:pt idx="49">
                  <c:v>68</c:v>
                </c:pt>
                <c:pt idx="50">
                  <c:v>25</c:v>
                </c:pt>
                <c:pt idx="51">
                  <c:v>113</c:v>
                </c:pt>
              </c:numCache>
            </c:numRef>
          </c:xVal>
          <c:yVal>
            <c:numRef>
              <c:f>'Stelo Blood Glucose Monitor Rec'!$Z$3:$Z$54</c:f>
              <c:numCache>
                <c:formatCode>General</c:formatCode>
                <c:ptCount val="52"/>
                <c:pt idx="0">
                  <c:v>138</c:v>
                </c:pt>
                <c:pt idx="1">
                  <c:v>138</c:v>
                </c:pt>
                <c:pt idx="2">
                  <c:v>138</c:v>
                </c:pt>
                <c:pt idx="3">
                  <c:v>144</c:v>
                </c:pt>
                <c:pt idx="4">
                  <c:v>139</c:v>
                </c:pt>
                <c:pt idx="5">
                  <c:v>165</c:v>
                </c:pt>
                <c:pt idx="6">
                  <c:v>142</c:v>
                </c:pt>
                <c:pt idx="7">
                  <c:v>125</c:v>
                </c:pt>
                <c:pt idx="8">
                  <c:v>124</c:v>
                </c:pt>
                <c:pt idx="9">
                  <c:v>158</c:v>
                </c:pt>
                <c:pt idx="10">
                  <c:v>148</c:v>
                </c:pt>
                <c:pt idx="11">
                  <c:v>148</c:v>
                </c:pt>
                <c:pt idx="12">
                  <c:v>146</c:v>
                </c:pt>
                <c:pt idx="13">
                  <c:v>169</c:v>
                </c:pt>
                <c:pt idx="14">
                  <c:v>141</c:v>
                </c:pt>
                <c:pt idx="15">
                  <c:v>153</c:v>
                </c:pt>
                <c:pt idx="16">
                  <c:v>144</c:v>
                </c:pt>
                <c:pt idx="17">
                  <c:v>147</c:v>
                </c:pt>
                <c:pt idx="18">
                  <c:v>114</c:v>
                </c:pt>
                <c:pt idx="19">
                  <c:v>118</c:v>
                </c:pt>
                <c:pt idx="20">
                  <c:v>132</c:v>
                </c:pt>
                <c:pt idx="21">
                  <c:v>160</c:v>
                </c:pt>
                <c:pt idx="22">
                  <c:v>132</c:v>
                </c:pt>
                <c:pt idx="23">
                  <c:v>132</c:v>
                </c:pt>
                <c:pt idx="24">
                  <c:v>127</c:v>
                </c:pt>
                <c:pt idx="25">
                  <c:v>128</c:v>
                </c:pt>
                <c:pt idx="26">
                  <c:v>132</c:v>
                </c:pt>
                <c:pt idx="27">
                  <c:v>138</c:v>
                </c:pt>
                <c:pt idx="28">
                  <c:v>141</c:v>
                </c:pt>
                <c:pt idx="29">
                  <c:v>153</c:v>
                </c:pt>
                <c:pt idx="30">
                  <c:v>144</c:v>
                </c:pt>
                <c:pt idx="31">
                  <c:v>147</c:v>
                </c:pt>
                <c:pt idx="32">
                  <c:v>138</c:v>
                </c:pt>
                <c:pt idx="33">
                  <c:v>146</c:v>
                </c:pt>
                <c:pt idx="34">
                  <c:v>159</c:v>
                </c:pt>
                <c:pt idx="35">
                  <c:v>147</c:v>
                </c:pt>
                <c:pt idx="36">
                  <c:v>126</c:v>
                </c:pt>
                <c:pt idx="37">
                  <c:v>137</c:v>
                </c:pt>
                <c:pt idx="38">
                  <c:v>141</c:v>
                </c:pt>
                <c:pt idx="39">
                  <c:v>138</c:v>
                </c:pt>
                <c:pt idx="40">
                  <c:v>145</c:v>
                </c:pt>
                <c:pt idx="41">
                  <c:v>139</c:v>
                </c:pt>
                <c:pt idx="42">
                  <c:v>129</c:v>
                </c:pt>
                <c:pt idx="43">
                  <c:v>131</c:v>
                </c:pt>
                <c:pt idx="44">
                  <c:v>154</c:v>
                </c:pt>
                <c:pt idx="45">
                  <c:v>143</c:v>
                </c:pt>
                <c:pt idx="46">
                  <c:v>148</c:v>
                </c:pt>
                <c:pt idx="47">
                  <c:v>150</c:v>
                </c:pt>
                <c:pt idx="48">
                  <c:v>128</c:v>
                </c:pt>
                <c:pt idx="49">
                  <c:v>127</c:v>
                </c:pt>
                <c:pt idx="50">
                  <c:v>144</c:v>
                </c:pt>
                <c:pt idx="5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C-421A-B45C-20CAF0ADA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603744"/>
        <c:axId val="1171622464"/>
      </c:scatterChart>
      <c:valAx>
        <c:axId val="117160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Carbohydrate Content (g)</a:t>
                </a:r>
              </a:p>
            </c:rich>
          </c:tx>
          <c:layout>
            <c:manualLayout>
              <c:xMode val="edge"/>
              <c:yMode val="edge"/>
              <c:x val="0.42660308258616086"/>
              <c:y val="0.913084446533735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622464"/>
        <c:crosses val="autoZero"/>
        <c:crossBetween val="midCat"/>
      </c:valAx>
      <c:valAx>
        <c:axId val="117162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Blood Glucose Lvel (mg/dl)</a:t>
                </a:r>
              </a:p>
            </c:rich>
          </c:tx>
          <c:layout>
            <c:manualLayout>
              <c:xMode val="edge"/>
              <c:yMode val="edge"/>
              <c:x val="2.3763231799524734E-2"/>
              <c:y val="0.13227458507985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60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Time (min.) from Meal Start to Peak BG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'Stelo Blood Glucose Monitor Rec'!$AB$2</c:f>
              <c:strCache>
                <c:ptCount val="1"/>
                <c:pt idx="0">
                  <c:v>Time (min.) to Peak BG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7463630488400012E-2"/>
                  <c:y val="-1.06845735192192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'Stelo Blood Glucose Monitor Rec'!$AA$3:$AA$54</c:f>
              <c:numCache>
                <c:formatCode>General</c:formatCode>
                <c:ptCount val="52"/>
                <c:pt idx="0">
                  <c:v>100</c:v>
                </c:pt>
                <c:pt idx="1">
                  <c:v>98</c:v>
                </c:pt>
                <c:pt idx="2">
                  <c:v>98</c:v>
                </c:pt>
                <c:pt idx="3">
                  <c:v>95</c:v>
                </c:pt>
                <c:pt idx="4">
                  <c:v>55</c:v>
                </c:pt>
                <c:pt idx="5">
                  <c:v>138</c:v>
                </c:pt>
                <c:pt idx="6">
                  <c:v>138</c:v>
                </c:pt>
                <c:pt idx="7">
                  <c:v>64</c:v>
                </c:pt>
                <c:pt idx="8">
                  <c:v>38</c:v>
                </c:pt>
                <c:pt idx="9">
                  <c:v>163</c:v>
                </c:pt>
                <c:pt idx="10">
                  <c:v>163</c:v>
                </c:pt>
                <c:pt idx="11">
                  <c:v>163</c:v>
                </c:pt>
                <c:pt idx="12">
                  <c:v>145</c:v>
                </c:pt>
                <c:pt idx="13">
                  <c:v>168</c:v>
                </c:pt>
                <c:pt idx="14">
                  <c:v>142.5</c:v>
                </c:pt>
                <c:pt idx="15">
                  <c:v>142.5</c:v>
                </c:pt>
                <c:pt idx="16">
                  <c:v>142.5</c:v>
                </c:pt>
                <c:pt idx="17">
                  <c:v>142.5</c:v>
                </c:pt>
                <c:pt idx="18">
                  <c:v>75</c:v>
                </c:pt>
                <c:pt idx="19">
                  <c:v>75</c:v>
                </c:pt>
                <c:pt idx="20">
                  <c:v>46</c:v>
                </c:pt>
                <c:pt idx="21">
                  <c:v>118</c:v>
                </c:pt>
                <c:pt idx="22">
                  <c:v>81</c:v>
                </c:pt>
                <c:pt idx="23">
                  <c:v>81</c:v>
                </c:pt>
                <c:pt idx="24">
                  <c:v>163</c:v>
                </c:pt>
                <c:pt idx="25">
                  <c:v>163</c:v>
                </c:pt>
                <c:pt idx="26">
                  <c:v>163</c:v>
                </c:pt>
                <c:pt idx="27">
                  <c:v>163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93</c:v>
                </c:pt>
                <c:pt idx="33">
                  <c:v>58</c:v>
                </c:pt>
                <c:pt idx="34">
                  <c:v>87</c:v>
                </c:pt>
                <c:pt idx="35">
                  <c:v>87</c:v>
                </c:pt>
                <c:pt idx="36">
                  <c:v>53</c:v>
                </c:pt>
                <c:pt idx="37">
                  <c:v>53</c:v>
                </c:pt>
                <c:pt idx="38">
                  <c:v>40</c:v>
                </c:pt>
                <c:pt idx="39">
                  <c:v>108</c:v>
                </c:pt>
                <c:pt idx="40">
                  <c:v>80</c:v>
                </c:pt>
                <c:pt idx="41">
                  <c:v>100</c:v>
                </c:pt>
                <c:pt idx="42">
                  <c:v>76</c:v>
                </c:pt>
                <c:pt idx="43">
                  <c:v>76</c:v>
                </c:pt>
                <c:pt idx="44">
                  <c:v>65</c:v>
                </c:pt>
                <c:pt idx="45">
                  <c:v>65</c:v>
                </c:pt>
                <c:pt idx="46">
                  <c:v>97</c:v>
                </c:pt>
                <c:pt idx="47">
                  <c:v>97</c:v>
                </c:pt>
                <c:pt idx="48">
                  <c:v>68</c:v>
                </c:pt>
                <c:pt idx="49">
                  <c:v>68</c:v>
                </c:pt>
                <c:pt idx="50">
                  <c:v>25</c:v>
                </c:pt>
                <c:pt idx="51">
                  <c:v>113</c:v>
                </c:pt>
              </c:numCache>
            </c:numRef>
          </c:xVal>
          <c:yVal>
            <c:numRef>
              <c:f>'Stelo Blood Glucose Monitor Rec'!$AB$3:$AB$54</c:f>
              <c:numCache>
                <c:formatCode>General</c:formatCode>
                <c:ptCount val="52"/>
                <c:pt idx="0">
                  <c:v>45</c:v>
                </c:pt>
                <c:pt idx="1">
                  <c:v>30</c:v>
                </c:pt>
                <c:pt idx="2">
                  <c:v>210</c:v>
                </c:pt>
                <c:pt idx="3">
                  <c:v>45</c:v>
                </c:pt>
                <c:pt idx="4">
                  <c:v>53</c:v>
                </c:pt>
                <c:pt idx="5">
                  <c:v>43</c:v>
                </c:pt>
                <c:pt idx="6">
                  <c:v>177</c:v>
                </c:pt>
                <c:pt idx="7">
                  <c:v>35</c:v>
                </c:pt>
                <c:pt idx="8">
                  <c:v>93</c:v>
                </c:pt>
                <c:pt idx="9">
                  <c:v>58</c:v>
                </c:pt>
                <c:pt idx="10">
                  <c:v>148</c:v>
                </c:pt>
                <c:pt idx="11">
                  <c:v>238</c:v>
                </c:pt>
                <c:pt idx="12">
                  <c:v>158</c:v>
                </c:pt>
                <c:pt idx="13">
                  <c:v>83</c:v>
                </c:pt>
                <c:pt idx="14">
                  <c:v>188</c:v>
                </c:pt>
                <c:pt idx="15">
                  <c:v>118</c:v>
                </c:pt>
                <c:pt idx="16">
                  <c:v>193</c:v>
                </c:pt>
                <c:pt idx="17">
                  <c:v>253</c:v>
                </c:pt>
                <c:pt idx="18">
                  <c:v>63</c:v>
                </c:pt>
                <c:pt idx="19">
                  <c:v>128</c:v>
                </c:pt>
                <c:pt idx="20">
                  <c:v>38</c:v>
                </c:pt>
                <c:pt idx="21">
                  <c:v>38</c:v>
                </c:pt>
                <c:pt idx="22">
                  <c:v>33</c:v>
                </c:pt>
                <c:pt idx="23">
                  <c:v>108</c:v>
                </c:pt>
                <c:pt idx="24">
                  <c:v>68</c:v>
                </c:pt>
                <c:pt idx="25">
                  <c:v>98</c:v>
                </c:pt>
                <c:pt idx="26">
                  <c:v>128</c:v>
                </c:pt>
                <c:pt idx="27">
                  <c:v>188</c:v>
                </c:pt>
                <c:pt idx="28">
                  <c:v>68</c:v>
                </c:pt>
                <c:pt idx="29">
                  <c:v>98</c:v>
                </c:pt>
                <c:pt idx="30">
                  <c:v>128</c:v>
                </c:pt>
                <c:pt idx="31">
                  <c:v>188</c:v>
                </c:pt>
                <c:pt idx="32">
                  <c:v>128</c:v>
                </c:pt>
                <c:pt idx="33">
                  <c:v>53</c:v>
                </c:pt>
                <c:pt idx="34">
                  <c:v>101</c:v>
                </c:pt>
                <c:pt idx="35">
                  <c:v>236</c:v>
                </c:pt>
                <c:pt idx="36">
                  <c:v>28</c:v>
                </c:pt>
                <c:pt idx="37">
                  <c:v>153</c:v>
                </c:pt>
                <c:pt idx="38">
                  <c:v>83</c:v>
                </c:pt>
                <c:pt idx="39">
                  <c:v>113</c:v>
                </c:pt>
                <c:pt idx="40">
                  <c:v>143</c:v>
                </c:pt>
                <c:pt idx="41">
                  <c:v>188</c:v>
                </c:pt>
                <c:pt idx="42">
                  <c:v>113</c:v>
                </c:pt>
                <c:pt idx="43">
                  <c:v>143</c:v>
                </c:pt>
                <c:pt idx="44">
                  <c:v>53</c:v>
                </c:pt>
                <c:pt idx="45">
                  <c:v>143</c:v>
                </c:pt>
                <c:pt idx="46">
                  <c:v>57</c:v>
                </c:pt>
                <c:pt idx="47">
                  <c:v>188</c:v>
                </c:pt>
                <c:pt idx="48">
                  <c:v>73</c:v>
                </c:pt>
                <c:pt idx="49">
                  <c:v>133</c:v>
                </c:pt>
                <c:pt idx="51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48-465D-A47E-91E56E632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604224"/>
        <c:axId val="1171609504"/>
      </c:scatterChart>
      <c:valAx>
        <c:axId val="117160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Carbohydrate Content 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609504"/>
        <c:crosses val="autoZero"/>
        <c:crossBetween val="midCat"/>
      </c:valAx>
      <c:valAx>
        <c:axId val="117160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Time to Blood Glucose Peak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604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Time (min.) from Food Start to Return to</a:t>
            </a:r>
            <a:r>
              <a:rPr lang="en-US" sz="1800" b="1" baseline="0"/>
              <a:t> </a:t>
            </a:r>
          </a:p>
          <a:p>
            <a:pPr>
              <a:defRPr/>
            </a:pPr>
            <a:r>
              <a:rPr lang="en-US" sz="1800" b="1" baseline="0"/>
              <a:t>Near Baseline </a:t>
            </a:r>
            <a:r>
              <a:rPr lang="en-US" sz="1800" b="1"/>
              <a:t>Glucose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900230575673792E-2"/>
          <c:y val="7.9823382643618351E-2"/>
          <c:w val="0.90609733929066882"/>
          <c:h val="0.84223358245796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'Stelo Blood Glucose Monitor Rec'!$AD$2</c:f>
              <c:strCache>
                <c:ptCount val="1"/>
                <c:pt idx="0">
                  <c:v>Time (min.) from Food Start to Return to BLBG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76-43B4-AD06-83727702D0C0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76-43B4-AD06-83727702D0C0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76-43B4-AD06-83727702D0C0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76-43B4-AD06-83727702D0C0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76-43B4-AD06-83727702D0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2551019555970629E-2"/>
                  <c:y val="-0.162127889374722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'Stelo Blood Glucose Monitor Rec'!$AC$3:$AC$54</c:f>
              <c:numCache>
                <c:formatCode>General</c:formatCode>
                <c:ptCount val="52"/>
                <c:pt idx="0">
                  <c:v>100</c:v>
                </c:pt>
                <c:pt idx="1">
                  <c:v>98</c:v>
                </c:pt>
                <c:pt idx="2">
                  <c:v>98</c:v>
                </c:pt>
                <c:pt idx="3">
                  <c:v>95</c:v>
                </c:pt>
                <c:pt idx="4">
                  <c:v>55</c:v>
                </c:pt>
                <c:pt idx="5">
                  <c:v>138</c:v>
                </c:pt>
                <c:pt idx="6">
                  <c:v>138</c:v>
                </c:pt>
                <c:pt idx="7">
                  <c:v>64</c:v>
                </c:pt>
                <c:pt idx="8">
                  <c:v>38</c:v>
                </c:pt>
                <c:pt idx="9">
                  <c:v>163</c:v>
                </c:pt>
                <c:pt idx="10">
                  <c:v>163</c:v>
                </c:pt>
                <c:pt idx="11">
                  <c:v>163</c:v>
                </c:pt>
                <c:pt idx="12">
                  <c:v>145</c:v>
                </c:pt>
                <c:pt idx="13">
                  <c:v>168</c:v>
                </c:pt>
                <c:pt idx="14">
                  <c:v>142.5</c:v>
                </c:pt>
                <c:pt idx="15">
                  <c:v>142.5</c:v>
                </c:pt>
                <c:pt idx="16">
                  <c:v>142.5</c:v>
                </c:pt>
                <c:pt idx="17">
                  <c:v>142.5</c:v>
                </c:pt>
                <c:pt idx="18">
                  <c:v>75</c:v>
                </c:pt>
                <c:pt idx="19">
                  <c:v>75</c:v>
                </c:pt>
                <c:pt idx="20">
                  <c:v>46</c:v>
                </c:pt>
                <c:pt idx="21">
                  <c:v>118</c:v>
                </c:pt>
                <c:pt idx="22">
                  <c:v>81</c:v>
                </c:pt>
                <c:pt idx="23">
                  <c:v>81</c:v>
                </c:pt>
                <c:pt idx="24">
                  <c:v>163</c:v>
                </c:pt>
                <c:pt idx="25">
                  <c:v>163</c:v>
                </c:pt>
                <c:pt idx="26">
                  <c:v>163</c:v>
                </c:pt>
                <c:pt idx="27">
                  <c:v>163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93</c:v>
                </c:pt>
                <c:pt idx="33">
                  <c:v>58</c:v>
                </c:pt>
                <c:pt idx="34">
                  <c:v>87</c:v>
                </c:pt>
                <c:pt idx="35">
                  <c:v>87</c:v>
                </c:pt>
                <c:pt idx="36">
                  <c:v>53</c:v>
                </c:pt>
                <c:pt idx="37">
                  <c:v>53</c:v>
                </c:pt>
                <c:pt idx="38">
                  <c:v>40</c:v>
                </c:pt>
                <c:pt idx="39">
                  <c:v>108</c:v>
                </c:pt>
                <c:pt idx="40">
                  <c:v>80</c:v>
                </c:pt>
                <c:pt idx="41">
                  <c:v>100</c:v>
                </c:pt>
                <c:pt idx="42">
                  <c:v>76</c:v>
                </c:pt>
                <c:pt idx="43">
                  <c:v>76</c:v>
                </c:pt>
                <c:pt idx="44">
                  <c:v>65</c:v>
                </c:pt>
                <c:pt idx="45">
                  <c:v>65</c:v>
                </c:pt>
                <c:pt idx="46">
                  <c:v>97</c:v>
                </c:pt>
                <c:pt idx="47">
                  <c:v>97</c:v>
                </c:pt>
                <c:pt idx="48">
                  <c:v>68</c:v>
                </c:pt>
                <c:pt idx="49">
                  <c:v>68</c:v>
                </c:pt>
                <c:pt idx="51">
                  <c:v>113</c:v>
                </c:pt>
              </c:numCache>
            </c:numRef>
          </c:xVal>
          <c:yVal>
            <c:numRef>
              <c:f>'Stelo Blood Glucose Monitor Rec'!$AD$3:$AD$54</c:f>
              <c:numCache>
                <c:formatCode>General</c:formatCode>
                <c:ptCount val="52"/>
                <c:pt idx="0">
                  <c:v>195</c:v>
                </c:pt>
                <c:pt idx="1">
                  <c:v>180</c:v>
                </c:pt>
                <c:pt idx="2">
                  <c:v>180</c:v>
                </c:pt>
                <c:pt idx="3">
                  <c:v>75</c:v>
                </c:pt>
                <c:pt idx="4">
                  <c:v>278</c:v>
                </c:pt>
                <c:pt idx="5">
                  <c:v>117</c:v>
                </c:pt>
                <c:pt idx="6">
                  <c:v>117</c:v>
                </c:pt>
                <c:pt idx="7">
                  <c:v>50</c:v>
                </c:pt>
                <c:pt idx="8">
                  <c:v>123</c:v>
                </c:pt>
                <c:pt idx="9">
                  <c:v>268</c:v>
                </c:pt>
                <c:pt idx="10">
                  <c:v>268</c:v>
                </c:pt>
                <c:pt idx="11">
                  <c:v>268</c:v>
                </c:pt>
                <c:pt idx="12">
                  <c:v>278</c:v>
                </c:pt>
                <c:pt idx="13">
                  <c:v>308</c:v>
                </c:pt>
                <c:pt idx="14">
                  <c:v>373</c:v>
                </c:pt>
                <c:pt idx="15">
                  <c:v>373</c:v>
                </c:pt>
                <c:pt idx="16">
                  <c:v>373</c:v>
                </c:pt>
                <c:pt idx="17">
                  <c:v>373</c:v>
                </c:pt>
                <c:pt idx="18">
                  <c:v>168</c:v>
                </c:pt>
                <c:pt idx="19">
                  <c:v>168</c:v>
                </c:pt>
                <c:pt idx="20">
                  <c:v>143</c:v>
                </c:pt>
                <c:pt idx="21">
                  <c:v>338</c:v>
                </c:pt>
                <c:pt idx="22">
                  <c:v>198</c:v>
                </c:pt>
                <c:pt idx="23">
                  <c:v>198</c:v>
                </c:pt>
                <c:pt idx="24">
                  <c:v>323</c:v>
                </c:pt>
                <c:pt idx="25">
                  <c:v>323</c:v>
                </c:pt>
                <c:pt idx="26">
                  <c:v>323</c:v>
                </c:pt>
                <c:pt idx="27">
                  <c:v>323</c:v>
                </c:pt>
                <c:pt idx="28">
                  <c:v>373</c:v>
                </c:pt>
                <c:pt idx="29">
                  <c:v>373</c:v>
                </c:pt>
                <c:pt idx="30">
                  <c:v>373</c:v>
                </c:pt>
                <c:pt idx="31">
                  <c:v>373</c:v>
                </c:pt>
                <c:pt idx="32">
                  <c:v>263</c:v>
                </c:pt>
                <c:pt idx="33">
                  <c:v>556</c:v>
                </c:pt>
                <c:pt idx="34">
                  <c:v>490</c:v>
                </c:pt>
                <c:pt idx="35">
                  <c:v>490</c:v>
                </c:pt>
                <c:pt idx="36">
                  <c:v>43</c:v>
                </c:pt>
                <c:pt idx="37">
                  <c:v>243</c:v>
                </c:pt>
                <c:pt idx="38">
                  <c:v>173</c:v>
                </c:pt>
                <c:pt idx="39">
                  <c:v>102</c:v>
                </c:pt>
                <c:pt idx="40">
                  <c:v>338</c:v>
                </c:pt>
                <c:pt idx="41">
                  <c:v>338</c:v>
                </c:pt>
                <c:pt idx="42">
                  <c:v>113</c:v>
                </c:pt>
                <c:pt idx="43">
                  <c:v>180</c:v>
                </c:pt>
                <c:pt idx="44">
                  <c:v>203</c:v>
                </c:pt>
                <c:pt idx="45">
                  <c:v>203</c:v>
                </c:pt>
                <c:pt idx="46">
                  <c:v>278</c:v>
                </c:pt>
                <c:pt idx="47">
                  <c:v>278</c:v>
                </c:pt>
                <c:pt idx="48">
                  <c:v>208</c:v>
                </c:pt>
                <c:pt idx="49">
                  <c:v>208</c:v>
                </c:pt>
                <c:pt idx="51">
                  <c:v>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76-43B4-AD06-83727702D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656544"/>
        <c:axId val="1171631584"/>
      </c:scatterChart>
      <c:valAx>
        <c:axId val="117165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631584"/>
        <c:crosses val="autoZero"/>
        <c:crossBetween val="midCat"/>
      </c:valAx>
      <c:valAx>
        <c:axId val="117163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65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Continuous</a:t>
            </a:r>
            <a:r>
              <a:rPr lang="en-US" b="1" baseline="0">
                <a:latin typeface="Arial" panose="020B0604020202020204" pitchFamily="34" charset="0"/>
                <a:cs typeface="Arial" panose="020B0604020202020204" pitchFamily="34" charset="0"/>
              </a:rPr>
              <a:t> Glucose Monitor </a:t>
            </a:r>
          </a:p>
          <a:p>
            <a:pPr>
              <a:defRPr/>
            </a:pPr>
            <a:r>
              <a:rPr lang="en-US" b="1" baseline="0">
                <a:latin typeface="Arial" panose="020B0604020202020204" pitchFamily="34" charset="0"/>
                <a:cs typeface="Arial" panose="020B0604020202020204" pitchFamily="34" charset="0"/>
              </a:rPr>
              <a:t>Every 15 minutes--9/4/25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'Stelo Blood Glucose Monitor Rec'!$D$6814:$D$6868</c:f>
              <c:numCache>
                <c:formatCode>General</c:formatCode>
                <c:ptCount val="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A9-4DEF-96CD-01BA2060A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3904016"/>
        <c:axId val="1643904512"/>
      </c:lineChart>
      <c:catAx>
        <c:axId val="164390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904512"/>
        <c:crosses val="autoZero"/>
        <c:auto val="1"/>
        <c:lblAlgn val="ctr"/>
        <c:lblOffset val="100"/>
        <c:noMultiLvlLbl val="0"/>
      </c:catAx>
      <c:valAx>
        <c:axId val="164390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90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Stelo Glucose Monitor--Sedentary Morning</a:t>
            </a:r>
            <a:r>
              <a:rPr lang="en-US" b="1" baseline="0">
                <a:latin typeface="Arial" panose="020B0604020202020204" pitchFamily="34" charset="0"/>
                <a:cs typeface="Arial" panose="020B0604020202020204" pitchFamily="34" charset="0"/>
              </a:rPr>
              <a:t> &amp; Afternoon</a:t>
            </a: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</a:p>
          <a:p>
            <a:pPr>
              <a:defRPr/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Saturday, 8/23/25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'Stelo Blood Glucose Monitor Rec'!$D$5737:$D$5813</c:f>
              <c:numCache>
                <c:formatCode>General</c:formatCode>
                <c:ptCount val="7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4E-4FA3-874F-7A629F64D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7346528"/>
        <c:axId val="1867361408"/>
      </c:lineChart>
      <c:catAx>
        <c:axId val="186734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361408"/>
        <c:crosses val="autoZero"/>
        <c:auto val="1"/>
        <c:lblAlgn val="ctr"/>
        <c:lblOffset val="100"/>
        <c:noMultiLvlLbl val="0"/>
      </c:catAx>
      <c:valAx>
        <c:axId val="186736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34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'Stelo Blood Glucose Monitor Rec'!$O$6432:$O$6433</c:f>
              <c:strCache>
                <c:ptCount val="2"/>
                <c:pt idx="0">
                  <c:v>8/30/2025</c:v>
                </c:pt>
                <c:pt idx="1">
                  <c:v>3.25 Mi. Fast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444444444444445E-2"/>
                  <c:y val="3.70370370370369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3D-425C-94A5-21809FD74A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'Stelo Blood Glucose Monitor Rec'!$N$6434:$N$6442</c:f>
              <c:numCache>
                <c:formatCode>General</c:formatCode>
                <c:ptCount val="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</c:numCache>
            </c:numRef>
          </c:cat>
          <c:val>
            <c:numRef>
              <c:f>'Stelo Blood Glucose Monitor Rec'!$O$6434:$O$6442</c:f>
              <c:numCache>
                <c:formatCode>General</c:formatCode>
                <c:ptCount val="9"/>
                <c:pt idx="0">
                  <c:v>108</c:v>
                </c:pt>
                <c:pt idx="1">
                  <c:v>110</c:v>
                </c:pt>
                <c:pt idx="2">
                  <c:v>120</c:v>
                </c:pt>
                <c:pt idx="3">
                  <c:v>150</c:v>
                </c:pt>
                <c:pt idx="4">
                  <c:v>121</c:v>
                </c:pt>
                <c:pt idx="5">
                  <c:v>107</c:v>
                </c:pt>
                <c:pt idx="6">
                  <c:v>112</c:v>
                </c:pt>
                <c:pt idx="7">
                  <c:v>113</c:v>
                </c:pt>
                <c:pt idx="8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3D-425C-94A5-21809FD74A58}"/>
            </c:ext>
          </c:extLst>
        </c:ser>
        <c:ser>
          <c:idx val="1"/>
          <c:order val="1"/>
          <c:tx>
            <c:strRef>
              <c:f>'Stelo Blood Glucose Monitor Rec'!$P$6432:$P$6433</c:f>
              <c:strCache>
                <c:ptCount val="2"/>
                <c:pt idx="0">
                  <c:v>9/2/2025</c:v>
                </c:pt>
                <c:pt idx="1">
                  <c:v>7 Mi. Slow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6666666666666666E-2"/>
                  <c:y val="-3.24074074074074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3D-425C-94A5-21809FD74A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'Stelo Blood Glucose Monitor Rec'!$N$6434:$N$6442</c:f>
              <c:numCache>
                <c:formatCode>General</c:formatCode>
                <c:ptCount val="9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</c:numCache>
            </c:numRef>
          </c:cat>
          <c:val>
            <c:numRef>
              <c:f>'Stelo Blood Glucose Monitor Rec'!$P$6434:$P$6442</c:f>
              <c:numCache>
                <c:formatCode>General</c:formatCode>
                <c:ptCount val="9"/>
                <c:pt idx="0">
                  <c:v>115</c:v>
                </c:pt>
                <c:pt idx="1">
                  <c:v>98</c:v>
                </c:pt>
                <c:pt idx="2">
                  <c:v>82</c:v>
                </c:pt>
                <c:pt idx="3">
                  <c:v>94</c:v>
                </c:pt>
                <c:pt idx="4">
                  <c:v>103</c:v>
                </c:pt>
                <c:pt idx="5">
                  <c:v>105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3D-425C-94A5-21809FD74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069280"/>
        <c:axId val="1736070272"/>
      </c:lineChart>
      <c:catAx>
        <c:axId val="173606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70272"/>
        <c:crosses val="autoZero"/>
        <c:auto val="1"/>
        <c:lblAlgn val="ctr"/>
        <c:lblOffset val="100"/>
        <c:noMultiLvlLbl val="0"/>
      </c:catAx>
      <c:valAx>
        <c:axId val="173607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6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Tart Cherry Juice </a:t>
            </a:r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(</a:t>
            </a:r>
            <a:r>
              <a: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Glucose 46g-Fructose 31g)</a:t>
            </a:r>
          </a:p>
          <a:p>
            <a:pPr>
              <a:defRPr/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Tolerance Test  7-9 a.m.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20462962962962963"/>
          <c:w val="0.87119685039370076"/>
          <c:h val="0.68797098279381741"/>
        </c:manualLayout>
      </c:layout>
      <c:scatterChart>
        <c:scatterStyle val="lineMarker"/>
        <c:varyColors val="0"/>
        <c:ser>
          <c:idx val="0"/>
          <c:order val="0"/>
          <c:tx>
            <c:strRef>
              <c:f>'Stelo Blood Glucose Monitor Rec'!$E$6896</c:f>
              <c:strCache>
                <c:ptCount val="1"/>
                <c:pt idx="0">
                  <c:v>Glucose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6.3888888888888939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EF-4698-97CE-524FA0185C6A}"/>
                </c:ext>
              </c:extLst>
            </c:dLbl>
            <c:dLbl>
              <c:idx val="4"/>
              <c:layout>
                <c:manualLayout>
                  <c:x val="-3.6111111111111163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EF-4698-97CE-524FA0185C6A}"/>
                </c:ext>
              </c:extLst>
            </c:dLbl>
            <c:dLbl>
              <c:idx val="5"/>
              <c:layout>
                <c:manualLayout>
                  <c:x val="-1.9444444444444445E-2"/>
                  <c:y val="-3.24074074074074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EF-4698-97CE-524FA0185C6A}"/>
                </c:ext>
              </c:extLst>
            </c:dLbl>
            <c:dLbl>
              <c:idx val="6"/>
              <c:layout>
                <c:manualLayout>
                  <c:x val="-2.5000000000000001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EF-4698-97CE-524FA0185C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'Stelo Blood Glucose Monitor Rec'!$B$6897:$B$6906</c:f>
              <c:numCache>
                <c:formatCode>General</c:formatCode>
                <c:ptCount val="10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</c:numCache>
            </c:numRef>
          </c:xVal>
          <c:yVal>
            <c:numRef>
              <c:f>'Stelo Blood Glucose Monitor Rec'!$E$6897:$E$6906</c:f>
              <c:numCache>
                <c:formatCode>General</c:formatCode>
                <c:ptCount val="10"/>
                <c:pt idx="0">
                  <c:v>92</c:v>
                </c:pt>
                <c:pt idx="1">
                  <c:v>100</c:v>
                </c:pt>
                <c:pt idx="2">
                  <c:v>129</c:v>
                </c:pt>
                <c:pt idx="3">
                  <c:v>157</c:v>
                </c:pt>
                <c:pt idx="4">
                  <c:v>164</c:v>
                </c:pt>
                <c:pt idx="5">
                  <c:v>162</c:v>
                </c:pt>
                <c:pt idx="6">
                  <c:v>150</c:v>
                </c:pt>
                <c:pt idx="7">
                  <c:v>142</c:v>
                </c:pt>
                <c:pt idx="8">
                  <c:v>126</c:v>
                </c:pt>
                <c:pt idx="9">
                  <c:v>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EF-4698-97CE-524FA0185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192848"/>
        <c:axId val="948193344"/>
      </c:scatterChart>
      <c:valAx>
        <c:axId val="94819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193344"/>
        <c:crosses val="autoZero"/>
        <c:crossBetween val="midCat"/>
      </c:valAx>
      <c:valAx>
        <c:axId val="94819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19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Average Glucose Fasting/Pre-Meal</a:t>
            </a:r>
            <a:r>
              <a:rPr lang="en-US" b="1" baseline="0">
                <a:latin typeface="Arial" panose="020B0604020202020204" pitchFamily="34" charset="0"/>
                <a:cs typeface="Arial" panose="020B0604020202020204" pitchFamily="34" charset="0"/>
              </a:rPr>
              <a:t> and Post-Meal Peak</a:t>
            </a:r>
          </a:p>
          <a:p>
            <a:pPr>
              <a:defRPr/>
            </a:pPr>
            <a:r>
              <a:rPr lang="en-US" b="1" baseline="0">
                <a:latin typeface="Arial" panose="020B0604020202020204" pitchFamily="34" charset="0"/>
                <a:cs typeface="Arial" panose="020B0604020202020204" pitchFamily="34" charset="0"/>
              </a:rPr>
              <a:t>Before &amp; After Starting Pioglitazone</a:t>
            </a: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'Stelo Blood Glucose Monitor Rec'!$CM$93</c:f>
              <c:strCache>
                <c:ptCount val="1"/>
                <c:pt idx="0">
                  <c:v>Pioglitazone Meal#1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1B2-4E6D-9892-4860491CD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'Stelo Blood Glucose Monitor Rec'!$CN$92:$CO$92</c:f>
              <c:strCache>
                <c:ptCount val="2"/>
                <c:pt idx="0">
                  <c:v>Fasting</c:v>
                </c:pt>
                <c:pt idx="1">
                  <c:v>Post-prandial Peak</c:v>
                </c:pt>
              </c:strCache>
            </c:strRef>
          </c:cat>
          <c:val>
            <c:numRef>
              <c:f>'Stelo Blood Glucose Monitor Rec'!$CN$93:$CO$93</c:f>
              <c:numCache>
                <c:formatCode>General</c:formatCode>
                <c:ptCount val="2"/>
                <c:pt idx="0">
                  <c:v>99</c:v>
                </c:pt>
                <c:pt idx="1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B2-4E6D-9892-4860491CDBDA}"/>
            </c:ext>
          </c:extLst>
        </c:ser>
        <c:ser>
          <c:idx val="1"/>
          <c:order val="1"/>
          <c:tx>
            <c:strRef>
              <c:f>'Stelo Blood Glucose Monitor Rec'!$CM$94</c:f>
              <c:strCache>
                <c:ptCount val="1"/>
                <c:pt idx="0">
                  <c:v>Pioglitazone Meal#2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9341188851099027E-2"/>
                  <c:y val="-1.51515151515151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1B2-4E6D-9892-4860491CD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'Stelo Blood Glucose Monitor Rec'!$CN$92:$CO$92</c:f>
              <c:strCache>
                <c:ptCount val="2"/>
                <c:pt idx="0">
                  <c:v>Fasting</c:v>
                </c:pt>
                <c:pt idx="1">
                  <c:v>Post-prandial Peak</c:v>
                </c:pt>
              </c:strCache>
            </c:strRef>
          </c:cat>
          <c:val>
            <c:numRef>
              <c:f>'Stelo Blood Glucose Monitor Rec'!$CN$94:$CO$94</c:f>
              <c:numCache>
                <c:formatCode>General</c:formatCode>
                <c:ptCount val="2"/>
                <c:pt idx="0">
                  <c:v>103</c:v>
                </c:pt>
                <c:pt idx="1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B2-4E6D-9892-4860491CDBDA}"/>
            </c:ext>
          </c:extLst>
        </c:ser>
        <c:ser>
          <c:idx val="2"/>
          <c:order val="2"/>
          <c:tx>
            <c:strRef>
              <c:f>'Stelo Blood Glucose Monitor Rec'!$CM$95</c:f>
              <c:strCache>
                <c:ptCount val="1"/>
                <c:pt idx="0">
                  <c:v>Pre-Pioglitazone Meal #1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0879418728743253E-2"/>
                  <c:y val="-2.27272727272727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1B2-4E6D-9892-4860491CDBD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1B2-4E6D-9892-4860491CD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'Stelo Blood Glucose Monitor Rec'!$CN$92:$CO$92</c:f>
              <c:strCache>
                <c:ptCount val="2"/>
                <c:pt idx="0">
                  <c:v>Fasting</c:v>
                </c:pt>
                <c:pt idx="1">
                  <c:v>Post-prandial Peak</c:v>
                </c:pt>
              </c:strCache>
            </c:strRef>
          </c:cat>
          <c:val>
            <c:numRef>
              <c:f>'Stelo Blood Glucose Monitor Rec'!$CN$95:$CO$95</c:f>
              <c:numCache>
                <c:formatCode>General</c:formatCode>
                <c:ptCount val="2"/>
                <c:pt idx="0">
                  <c:v>109</c:v>
                </c:pt>
                <c:pt idx="1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B2-4E6D-9892-4860491CDBDA}"/>
            </c:ext>
          </c:extLst>
        </c:ser>
        <c:ser>
          <c:idx val="3"/>
          <c:order val="3"/>
          <c:tx>
            <c:strRef>
              <c:f>'Stelo Blood Glucose Monitor Rec'!$CM$96</c:f>
              <c:strCache>
                <c:ptCount val="1"/>
                <c:pt idx="0">
                  <c:v>Pre-Pioglitazone Meal #2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6594134670261286E-2"/>
                  <c:y val="-1.96969696969696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1B2-4E6D-9892-4860491CD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'Stelo Blood Glucose Monitor Rec'!$CN$92:$CO$92</c:f>
              <c:strCache>
                <c:ptCount val="2"/>
                <c:pt idx="0">
                  <c:v>Fasting</c:v>
                </c:pt>
                <c:pt idx="1">
                  <c:v>Post-prandial Peak</c:v>
                </c:pt>
              </c:strCache>
            </c:strRef>
          </c:cat>
          <c:val>
            <c:numRef>
              <c:f>'Stelo Blood Glucose Monitor Rec'!$CN$96:$CO$96</c:f>
              <c:numCache>
                <c:formatCode>General</c:formatCode>
                <c:ptCount val="2"/>
                <c:pt idx="0">
                  <c:v>108</c:v>
                </c:pt>
                <c:pt idx="1">
                  <c:v>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B2-4E6D-9892-4860491CD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420992"/>
        <c:axId val="969417632"/>
      </c:lineChart>
      <c:catAx>
        <c:axId val="96942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17632"/>
        <c:crosses val="autoZero"/>
        <c:auto val="1"/>
        <c:lblAlgn val="ctr"/>
        <c:lblOffset val="100"/>
        <c:noMultiLvlLbl val="0"/>
      </c:catAx>
      <c:valAx>
        <c:axId val="969417632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2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Glucose</a:t>
            </a:r>
            <a:r>
              <a:rPr lang="en-US" b="1" baseline="0"/>
              <a:t> Levels - Wed. Evening, Sept 17, 2025 - Michael Crouch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363636363636362E-2"/>
                  <c:y val="2.17687074829931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73-43AA-AE14-622931A13694}"/>
                </c:ext>
              </c:extLst>
            </c:dLbl>
            <c:dLbl>
              <c:idx val="8"/>
              <c:layout>
                <c:manualLayout>
                  <c:x val="-4.2424242424242427E-2"/>
                  <c:y val="-2.83687943262411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73-43AA-AE14-622931A13694}"/>
                </c:ext>
              </c:extLst>
            </c:dLbl>
            <c:dLbl>
              <c:idx val="9"/>
              <c:layout>
                <c:manualLayout>
                  <c:x val="-8.0808080808081554E-3"/>
                  <c:y val="-1.70212765957446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79-4882-8C13-122413BE7427}"/>
                </c:ext>
              </c:extLst>
            </c:dLbl>
            <c:dLbl>
              <c:idx val="10"/>
              <c:layout>
                <c:manualLayout>
                  <c:x val="-8.0808080808080808E-3"/>
                  <c:y val="-1.13475177304964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79-4882-8C13-122413BE74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'Stelo Blood Glucose Monitor Rec'!$O$7554:$O$7572</c:f>
              <c:numCache>
                <c:formatCode>General</c:formatCode>
                <c:ptCount val="19"/>
                <c:pt idx="0">
                  <c:v>112</c:v>
                </c:pt>
                <c:pt idx="1">
                  <c:v>112</c:v>
                </c:pt>
                <c:pt idx="2">
                  <c:v>122</c:v>
                </c:pt>
                <c:pt idx="3">
                  <c:v>142</c:v>
                </c:pt>
                <c:pt idx="4">
                  <c:v>149</c:v>
                </c:pt>
                <c:pt idx="5">
                  <c:v>147</c:v>
                </c:pt>
                <c:pt idx="6">
                  <c:v>166</c:v>
                </c:pt>
                <c:pt idx="7">
                  <c:v>172</c:v>
                </c:pt>
                <c:pt idx="8">
                  <c:v>184</c:v>
                </c:pt>
                <c:pt idx="9">
                  <c:v>189</c:v>
                </c:pt>
                <c:pt idx="10">
                  <c:v>185</c:v>
                </c:pt>
                <c:pt idx="11">
                  <c:v>140</c:v>
                </c:pt>
                <c:pt idx="12">
                  <c:v>117</c:v>
                </c:pt>
                <c:pt idx="13">
                  <c:v>112</c:v>
                </c:pt>
                <c:pt idx="14">
                  <c:v>108</c:v>
                </c:pt>
                <c:pt idx="15">
                  <c:v>118</c:v>
                </c:pt>
                <c:pt idx="16">
                  <c:v>124</c:v>
                </c:pt>
                <c:pt idx="17">
                  <c:v>124</c:v>
                </c:pt>
                <c:pt idx="18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73-43AA-AE14-622931A13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6238032"/>
        <c:axId val="1206214032"/>
      </c:lineChart>
      <c:catAx>
        <c:axId val="120623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214032"/>
        <c:crosses val="autoZero"/>
        <c:auto val="1"/>
        <c:lblAlgn val="ctr"/>
        <c:lblOffset val="100"/>
        <c:noMultiLvlLbl val="0"/>
      </c:catAx>
      <c:valAx>
        <c:axId val="1206214032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23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Glucose Levels</a:t>
            </a:r>
            <a:r>
              <a:rPr lang="en-US" b="1" baseline="0"/>
              <a:t> - Wed. Sept 17 - </a:t>
            </a:r>
          </a:p>
          <a:p>
            <a:pPr>
              <a:defRPr/>
            </a:pPr>
            <a:r>
              <a:rPr lang="en-US" b="1" baseline="0"/>
              <a:t>1st day on Metformin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48"/>
              <c:layout>
                <c:manualLayout>
                  <c:x val="-5.9515234282468042E-2"/>
                  <c:y val="-1.12162623439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B0-453E-8330-B5DB4F45E903}"/>
                </c:ext>
              </c:extLst>
            </c:dLbl>
            <c:dLbl>
              <c:idx val="49"/>
              <c:layout>
                <c:manualLayout>
                  <c:x val="-2.6877847740469436E-2"/>
                  <c:y val="-3.08447214458910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B0-453E-8330-B5DB4F45E903}"/>
                </c:ext>
              </c:extLst>
            </c:dLbl>
            <c:dLbl>
              <c:idx val="50"/>
              <c:layout>
                <c:manualLayout>
                  <c:x val="1.3438923870234577E-2"/>
                  <c:y val="-2.570363760762750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B0-453E-8330-B5DB4F45E9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'Stelo Blood Glucose Monitor Rec'!$Q$7529:$Q$7586</c:f>
              <c:numCache>
                <c:formatCode>General</c:formatCode>
                <c:ptCount val="58"/>
                <c:pt idx="0">
                  <c:v>112</c:v>
                </c:pt>
                <c:pt idx="1">
                  <c:v>112</c:v>
                </c:pt>
                <c:pt idx="2">
                  <c:v>112</c:v>
                </c:pt>
                <c:pt idx="3">
                  <c:v>108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109</c:v>
                </c:pt>
                <c:pt idx="9">
                  <c:v>113</c:v>
                </c:pt>
                <c:pt idx="10">
                  <c:v>115</c:v>
                </c:pt>
                <c:pt idx="11">
                  <c:v>112</c:v>
                </c:pt>
                <c:pt idx="12">
                  <c:v>110</c:v>
                </c:pt>
                <c:pt idx="13">
                  <c:v>113</c:v>
                </c:pt>
                <c:pt idx="14">
                  <c:v>112</c:v>
                </c:pt>
                <c:pt idx="15">
                  <c:v>114</c:v>
                </c:pt>
                <c:pt idx="16">
                  <c:v>113</c:v>
                </c:pt>
                <c:pt idx="17">
                  <c:v>113</c:v>
                </c:pt>
                <c:pt idx="18">
                  <c:v>120</c:v>
                </c:pt>
                <c:pt idx="19">
                  <c:v>130</c:v>
                </c:pt>
                <c:pt idx="20">
                  <c:v>143</c:v>
                </c:pt>
                <c:pt idx="21">
                  <c:v>133</c:v>
                </c:pt>
                <c:pt idx="22">
                  <c:v>127</c:v>
                </c:pt>
                <c:pt idx="23">
                  <c:v>121</c:v>
                </c:pt>
                <c:pt idx="24">
                  <c:v>115</c:v>
                </c:pt>
                <c:pt idx="25">
                  <c:v>122</c:v>
                </c:pt>
                <c:pt idx="26">
                  <c:v>124</c:v>
                </c:pt>
                <c:pt idx="27">
                  <c:v>125</c:v>
                </c:pt>
                <c:pt idx="28">
                  <c:v>122</c:v>
                </c:pt>
                <c:pt idx="29">
                  <c:v>119</c:v>
                </c:pt>
                <c:pt idx="30">
                  <c:v>117</c:v>
                </c:pt>
                <c:pt idx="31">
                  <c:v>115</c:v>
                </c:pt>
                <c:pt idx="32">
                  <c:v>115</c:v>
                </c:pt>
                <c:pt idx="33">
                  <c:v>114</c:v>
                </c:pt>
                <c:pt idx="34">
                  <c:v>109</c:v>
                </c:pt>
                <c:pt idx="35">
                  <c:v>113</c:v>
                </c:pt>
                <c:pt idx="36">
                  <c:v>112</c:v>
                </c:pt>
                <c:pt idx="37">
                  <c:v>112</c:v>
                </c:pt>
                <c:pt idx="38">
                  <c:v>112</c:v>
                </c:pt>
                <c:pt idx="39">
                  <c:v>112</c:v>
                </c:pt>
                <c:pt idx="40">
                  <c:v>112</c:v>
                </c:pt>
                <c:pt idx="41">
                  <c:v>112</c:v>
                </c:pt>
                <c:pt idx="42">
                  <c:v>122</c:v>
                </c:pt>
                <c:pt idx="43">
                  <c:v>142</c:v>
                </c:pt>
                <c:pt idx="44">
                  <c:v>149</c:v>
                </c:pt>
                <c:pt idx="45">
                  <c:v>147</c:v>
                </c:pt>
                <c:pt idx="46">
                  <c:v>166</c:v>
                </c:pt>
                <c:pt idx="47">
                  <c:v>172</c:v>
                </c:pt>
                <c:pt idx="48">
                  <c:v>184</c:v>
                </c:pt>
                <c:pt idx="49">
                  <c:v>189</c:v>
                </c:pt>
                <c:pt idx="50">
                  <c:v>185</c:v>
                </c:pt>
                <c:pt idx="51">
                  <c:v>140</c:v>
                </c:pt>
                <c:pt idx="52">
                  <c:v>117</c:v>
                </c:pt>
                <c:pt idx="53">
                  <c:v>112</c:v>
                </c:pt>
                <c:pt idx="54">
                  <c:v>108</c:v>
                </c:pt>
                <c:pt idx="55">
                  <c:v>118</c:v>
                </c:pt>
                <c:pt idx="56">
                  <c:v>124</c:v>
                </c:pt>
                <c:pt idx="57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0-453E-8330-B5DB4F45E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6220752"/>
        <c:axId val="1206221712"/>
      </c:lineChart>
      <c:catAx>
        <c:axId val="1206220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221712"/>
        <c:crosses val="autoZero"/>
        <c:auto val="1"/>
        <c:lblAlgn val="ctr"/>
        <c:lblOffset val="100"/>
        <c:noMultiLvlLbl val="0"/>
      </c:catAx>
      <c:valAx>
        <c:axId val="120622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22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1.png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34290</xdr:colOff>
      <xdr:row>1</xdr:row>
      <xdr:rowOff>30480</xdr:rowOff>
    </xdr:from>
    <xdr:to>
      <xdr:col>39</xdr:col>
      <xdr:colOff>426720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FD4EDC-9033-29A0-1413-7BE97082B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15240</xdr:colOff>
      <xdr:row>18</xdr:row>
      <xdr:rowOff>140970</xdr:rowOff>
    </xdr:from>
    <xdr:to>
      <xdr:col>39</xdr:col>
      <xdr:colOff>594360</xdr:colOff>
      <xdr:row>42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A84FA9-152E-886C-C746-A3683F007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15240</xdr:colOff>
      <xdr:row>43</xdr:row>
      <xdr:rowOff>163830</xdr:rowOff>
    </xdr:from>
    <xdr:to>
      <xdr:col>40</xdr:col>
      <xdr:colOff>190500</xdr:colOff>
      <xdr:row>72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E654545-64C5-3E39-5285-A9FDB3348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44449</xdr:colOff>
      <xdr:row>6827</xdr:row>
      <xdr:rowOff>88900</xdr:rowOff>
    </xdr:from>
    <xdr:to>
      <xdr:col>21</xdr:col>
      <xdr:colOff>463549</xdr:colOff>
      <xdr:row>6841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A0BE2B-F271-B189-EDEE-2DE64FB78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52387</xdr:colOff>
      <xdr:row>5804</xdr:row>
      <xdr:rowOff>176211</xdr:rowOff>
    </xdr:from>
    <xdr:to>
      <xdr:col>17</xdr:col>
      <xdr:colOff>523875</xdr:colOff>
      <xdr:row>5827</xdr:row>
      <xdr:rowOff>85724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7C908A-C23E-D977-FC3F-8E326F68B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119062</xdr:colOff>
      <xdr:row>6428</xdr:row>
      <xdr:rowOff>90487</xdr:rowOff>
    </xdr:from>
    <xdr:to>
      <xdr:col>23</xdr:col>
      <xdr:colOff>195262</xdr:colOff>
      <xdr:row>6441</xdr:row>
      <xdr:rowOff>233362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794269E-4A82-A364-7B8E-07D37B2BA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319086</xdr:colOff>
      <xdr:row>6890</xdr:row>
      <xdr:rowOff>61912</xdr:rowOff>
    </xdr:from>
    <xdr:to>
      <xdr:col>20</xdr:col>
      <xdr:colOff>380999</xdr:colOff>
      <xdr:row>6912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48BF5F3-71DF-E4AD-70D6-FA4FB699F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304800</xdr:colOff>
      <xdr:row>7019</xdr:row>
      <xdr:rowOff>66675</xdr:rowOff>
    </xdr:from>
    <xdr:to>
      <xdr:col>9</xdr:col>
      <xdr:colOff>561975</xdr:colOff>
      <xdr:row>7024</xdr:row>
      <xdr:rowOff>19050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BEE5C5E-1315-C8EA-A64B-C4B8768EEA44}"/>
            </a:ext>
          </a:extLst>
        </xdr:cNvPr>
        <xdr:cNvCxnSpPr/>
      </xdr:nvCxnSpPr>
      <xdr:spPr>
        <a:xfrm flipH="1">
          <a:off x="11496675" y="1350178275"/>
          <a:ext cx="257175" cy="904875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19050</xdr:colOff>
      <xdr:row>98</xdr:row>
      <xdr:rowOff>12669</xdr:rowOff>
    </xdr:from>
    <xdr:to>
      <xdr:col>100</xdr:col>
      <xdr:colOff>876300</xdr:colOff>
      <xdr:row>127</xdr:row>
      <xdr:rowOff>85724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1764983-62B9-345A-BF70-1F1D8379E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9525</xdr:colOff>
      <xdr:row>7548</xdr:row>
      <xdr:rowOff>47625</xdr:rowOff>
    </xdr:from>
    <xdr:to>
      <xdr:col>26</xdr:col>
      <xdr:colOff>247650</xdr:colOff>
      <xdr:row>7572</xdr:row>
      <xdr:rowOff>142875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D77AFA5-AB46-5173-09D5-FE8665DBE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23811</xdr:colOff>
      <xdr:row>7573</xdr:row>
      <xdr:rowOff>23812</xdr:rowOff>
    </xdr:from>
    <xdr:to>
      <xdr:col>26</xdr:col>
      <xdr:colOff>590549</xdr:colOff>
      <xdr:row>7595</xdr:row>
      <xdr:rowOff>142875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B78F32B-A96A-1427-941E-654A6E94A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18705</xdr:row>
      <xdr:rowOff>130298</xdr:rowOff>
    </xdr:from>
    <xdr:to>
      <xdr:col>7</xdr:col>
      <xdr:colOff>2105025</xdr:colOff>
      <xdr:row>18719</xdr:row>
      <xdr:rowOff>155329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047BB92-A3DA-0B9B-1E91-DA017BC436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9682" t="54180" r="5239" b="12663"/>
        <a:stretch>
          <a:fillRect/>
        </a:stretch>
      </xdr:blipFill>
      <xdr:spPr bwMode="auto">
        <a:xfrm>
          <a:off x="0" y="3624468998"/>
          <a:ext cx="10144125" cy="270155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2</xdr:row>
      <xdr:rowOff>171449</xdr:rowOff>
    </xdr:from>
    <xdr:to>
      <xdr:col>21</xdr:col>
      <xdr:colOff>342900</xdr:colOff>
      <xdr:row>6</xdr:row>
      <xdr:rowOff>442155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5B2744-9446-C060-B754-587D8C2648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549" t="23717" r="2369" b="28468"/>
        <a:stretch>
          <a:fillRect/>
        </a:stretch>
      </xdr:blipFill>
      <xdr:spPr>
        <a:xfrm>
          <a:off x="7058025" y="781049"/>
          <a:ext cx="10848975" cy="3766381"/>
        </a:xfrm>
        <a:prstGeom prst="rect">
          <a:avLst/>
        </a:prstGeom>
      </xdr:spPr>
    </xdr:pic>
    <xdr:clientData/>
  </xdr:twoCellAnchor>
  <xdr:twoCellAnchor editAs="oneCell">
    <xdr:from>
      <xdr:col>4</xdr:col>
      <xdr:colOff>38099</xdr:colOff>
      <xdr:row>6</xdr:row>
      <xdr:rowOff>304801</xdr:rowOff>
    </xdr:from>
    <xdr:to>
      <xdr:col>21</xdr:col>
      <xdr:colOff>523874</xdr:colOff>
      <xdr:row>11</xdr:row>
      <xdr:rowOff>243675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3E14DC-07D2-3D24-A8AF-FBC26F8BDB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847" t="23907" r="6298" b="12942"/>
        <a:stretch>
          <a:fillRect/>
        </a:stretch>
      </xdr:blipFill>
      <xdr:spPr>
        <a:xfrm>
          <a:off x="7029449" y="4410076"/>
          <a:ext cx="11058525" cy="5025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8F8B-8D4C-4C75-BE4C-3CADC2557F86}">
  <dimension ref="A1:EJ18729"/>
  <sheetViews>
    <sheetView tabSelected="1" topLeftCell="AJ4" zoomScaleNormal="100" workbookViewId="0">
      <selection activeCell="AV3" sqref="AV3"/>
    </sheetView>
  </sheetViews>
  <sheetFormatPr defaultRowHeight="15" x14ac:dyDescent="0.25"/>
  <cols>
    <col min="1" max="1" width="11" style="5" customWidth="1"/>
    <col min="2" max="2" width="9.7109375" style="6" customWidth="1"/>
    <col min="3" max="3" width="9" style="3" customWidth="1"/>
    <col min="4" max="4" width="11.5703125" style="3" customWidth="1"/>
    <col min="5" max="5" width="9.140625" style="3"/>
    <col min="6" max="6" width="10.42578125" style="3" customWidth="1"/>
    <col min="7" max="7" width="59.7109375" style="3" customWidth="1"/>
    <col min="8" max="8" width="32.28515625" style="3" customWidth="1"/>
    <col min="10" max="10" width="17.85546875" customWidth="1"/>
    <col min="14" max="14" width="7.28515625" customWidth="1"/>
    <col min="15" max="15" width="13" customWidth="1"/>
    <col min="16" max="16" width="10.5703125" customWidth="1"/>
    <col min="17" max="17" width="10.7109375" style="3" customWidth="1"/>
    <col min="18" max="18" width="10.140625" style="3" customWidth="1"/>
    <col min="19" max="19" width="13.140625" style="3" customWidth="1"/>
    <col min="20" max="20" width="10.28515625" style="3" customWidth="1"/>
    <col min="21" max="21" width="9.140625" style="3"/>
    <col min="22" max="22" width="10.28515625" style="3" customWidth="1"/>
    <col min="23" max="23" width="14.42578125" style="3" customWidth="1"/>
    <col min="24" max="24" width="13" style="3" customWidth="1"/>
    <col min="25" max="25" width="11.5703125" style="3" customWidth="1"/>
    <col min="26" max="27" width="8.85546875" style="3"/>
    <col min="28" max="28" width="13.140625" style="3" customWidth="1"/>
    <col min="29" max="29" width="8.85546875" style="3"/>
    <col min="30" max="30" width="11" style="3" customWidth="1"/>
    <col min="42" max="42" width="10.7109375" customWidth="1"/>
    <col min="51" max="51" width="10" customWidth="1"/>
    <col min="53" max="53" width="10.85546875" customWidth="1"/>
    <col min="54" max="54" width="21.28515625" style="374" customWidth="1"/>
    <col min="55" max="61" width="9.140625" style="3"/>
    <col min="62" max="62" width="15.42578125" style="3" customWidth="1"/>
    <col min="63" max="65" width="9.140625" style="3"/>
    <col min="66" max="66" width="9.7109375" style="288" bestFit="1" customWidth="1"/>
    <col min="67" max="67" width="9.140625" style="3"/>
    <col min="68" max="68" width="9.140625" style="288"/>
    <col min="69" max="69" width="9.140625" style="3"/>
    <col min="70" max="70" width="11.42578125" style="288" customWidth="1"/>
    <col min="71" max="71" width="24.28515625" style="288" customWidth="1"/>
    <col min="72" max="78" width="11.42578125" style="288" customWidth="1"/>
    <col min="79" max="79" width="7" style="3" customWidth="1"/>
    <col min="80" max="80" width="27.5703125" style="3" customWidth="1"/>
    <col min="81" max="88" width="9.140625" style="3"/>
    <col min="90" max="90" width="9.7109375" style="383" customWidth="1"/>
    <col min="91" max="91" width="13.140625" style="3" customWidth="1"/>
    <col min="92" max="92" width="13" style="20" customWidth="1"/>
    <col min="93" max="93" width="9.85546875" style="3" customWidth="1"/>
    <col min="94" max="94" width="9.140625" style="3"/>
    <col min="95" max="95" width="9.140625" style="20" customWidth="1"/>
    <col min="96" max="96" width="8.85546875" style="168"/>
    <col min="98" max="98" width="8.85546875" style="453"/>
    <col min="99" max="99" width="10.7109375" bestFit="1" customWidth="1"/>
    <col min="101" max="101" width="14" customWidth="1"/>
    <col min="102" max="102" width="11.42578125" customWidth="1"/>
    <col min="109" max="109" width="10.7109375" bestFit="1" customWidth="1"/>
    <col min="110" max="110" width="11.7109375" customWidth="1"/>
    <col min="111" max="116" width="9.140625" style="3"/>
    <col min="117" max="117" width="10.7109375" style="3" bestFit="1" customWidth="1"/>
    <col min="118" max="120" width="9.140625" style="3"/>
    <col min="123" max="123" width="5.42578125" customWidth="1"/>
    <col min="124" max="124" width="18" customWidth="1"/>
    <col min="125" max="125" width="14.85546875" style="374" customWidth="1"/>
    <col min="134" max="134" width="14.7109375" customWidth="1"/>
    <col min="135" max="135" width="9.85546875" customWidth="1"/>
  </cols>
  <sheetData>
    <row r="1" spans="1:138" ht="21.75" thickBot="1" x14ac:dyDescent="0.4">
      <c r="A1" s="820" t="s">
        <v>2</v>
      </c>
      <c r="B1" s="821"/>
      <c r="C1" s="821"/>
      <c r="D1" s="821"/>
      <c r="E1" s="821"/>
      <c r="F1" s="821"/>
      <c r="G1" s="821"/>
      <c r="Y1" s="39" t="s">
        <v>164</v>
      </c>
      <c r="BC1" s="812" t="s">
        <v>2275</v>
      </c>
      <c r="BD1" s="813"/>
      <c r="BE1" s="813"/>
      <c r="BF1" s="813"/>
      <c r="BG1" s="813"/>
      <c r="BH1" s="813"/>
      <c r="BI1" s="813"/>
      <c r="BJ1" s="813"/>
      <c r="BK1" s="817" t="s">
        <v>2856</v>
      </c>
      <c r="BL1" s="818"/>
      <c r="BM1" s="818"/>
      <c r="BN1" s="818"/>
      <c r="BO1" s="818"/>
      <c r="BP1" s="818"/>
      <c r="BQ1" s="818"/>
      <c r="BR1" s="818"/>
      <c r="BS1" s="742"/>
      <c r="BT1" s="809" t="s">
        <v>2857</v>
      </c>
      <c r="BU1" s="810"/>
      <c r="BV1" s="810"/>
      <c r="BW1" s="810"/>
      <c r="BX1" s="810"/>
      <c r="BY1" s="810"/>
      <c r="BZ1" s="810"/>
      <c r="CA1" s="811"/>
      <c r="CB1" s="616"/>
      <c r="CC1" s="819" t="s">
        <v>4392</v>
      </c>
      <c r="CD1" s="762"/>
      <c r="CE1" s="762"/>
      <c r="CF1" s="762"/>
      <c r="CG1" s="762"/>
      <c r="CH1" s="762"/>
      <c r="CI1" s="762"/>
      <c r="CJ1" s="763"/>
      <c r="CL1" s="806" t="s">
        <v>1989</v>
      </c>
      <c r="CM1" s="807"/>
      <c r="CN1" s="807"/>
      <c r="CO1" s="807"/>
      <c r="CP1" s="807"/>
      <c r="CQ1" s="807"/>
      <c r="CR1" s="166"/>
      <c r="CS1" s="352"/>
      <c r="CT1" s="71"/>
      <c r="CU1" s="354"/>
      <c r="CV1" s="796" t="s">
        <v>2465</v>
      </c>
      <c r="CW1" s="797"/>
      <c r="CX1" s="797"/>
      <c r="CY1" s="797"/>
      <c r="CZ1" s="797"/>
      <c r="DA1" s="797"/>
      <c r="DB1" s="797"/>
      <c r="DC1" s="797"/>
      <c r="DD1" s="797"/>
    </row>
    <row r="2" spans="1:138" ht="90" customHeight="1" thickBot="1" x14ac:dyDescent="0.35">
      <c r="A2" s="5" t="s">
        <v>0</v>
      </c>
      <c r="B2" s="7" t="s">
        <v>1</v>
      </c>
      <c r="C2" s="2" t="s">
        <v>3</v>
      </c>
      <c r="D2" s="2" t="s">
        <v>270</v>
      </c>
      <c r="E2" s="4" t="s">
        <v>4</v>
      </c>
      <c r="F2" s="2" t="s">
        <v>332</v>
      </c>
      <c r="G2" s="4" t="s">
        <v>15</v>
      </c>
      <c r="H2" s="2" t="s">
        <v>152</v>
      </c>
      <c r="I2" s="1" t="s">
        <v>17</v>
      </c>
      <c r="Y2" s="2" t="s">
        <v>3</v>
      </c>
      <c r="Z2" s="2" t="s">
        <v>169</v>
      </c>
      <c r="AA2" s="2" t="s">
        <v>3</v>
      </c>
      <c r="AB2" s="2" t="s">
        <v>170</v>
      </c>
      <c r="AC2" s="2" t="s">
        <v>3</v>
      </c>
      <c r="AD2" s="2" t="s">
        <v>4623</v>
      </c>
      <c r="AP2" s="875" t="s">
        <v>4625</v>
      </c>
      <c r="AQ2" s="876"/>
      <c r="AR2" s="876"/>
      <c r="AS2" s="876"/>
      <c r="AT2" s="876"/>
      <c r="AU2" s="876"/>
      <c r="AV2" s="876"/>
      <c r="AW2" s="876"/>
      <c r="AX2" s="36"/>
      <c r="AY2" s="36"/>
      <c r="BC2" s="378" t="s">
        <v>1688</v>
      </c>
      <c r="BD2" s="379" t="s">
        <v>722</v>
      </c>
      <c r="BE2" s="380" t="s">
        <v>723</v>
      </c>
      <c r="BF2" s="381" t="s">
        <v>1956</v>
      </c>
      <c r="BG2" s="378" t="s">
        <v>1688</v>
      </c>
      <c r="BH2" s="379" t="s">
        <v>724</v>
      </c>
      <c r="BI2" s="380" t="s">
        <v>723</v>
      </c>
      <c r="BJ2" s="381" t="s">
        <v>1956</v>
      </c>
      <c r="BK2" s="378" t="s">
        <v>1688</v>
      </c>
      <c r="BL2" s="379" t="s">
        <v>722</v>
      </c>
      <c r="BM2" s="380" t="s">
        <v>723</v>
      </c>
      <c r="BN2" s="406" t="s">
        <v>1956</v>
      </c>
      <c r="BO2" s="378" t="s">
        <v>1688</v>
      </c>
      <c r="BP2" s="405" t="s">
        <v>724</v>
      </c>
      <c r="BQ2" s="380" t="s">
        <v>723</v>
      </c>
      <c r="BR2" s="406" t="s">
        <v>1956</v>
      </c>
      <c r="BS2" s="479"/>
      <c r="BT2" s="378" t="s">
        <v>1688</v>
      </c>
      <c r="BU2" s="405" t="s">
        <v>722</v>
      </c>
      <c r="BV2" s="380" t="s">
        <v>723</v>
      </c>
      <c r="BW2" s="479" t="s">
        <v>1956</v>
      </c>
      <c r="BX2" s="378" t="s">
        <v>1688</v>
      </c>
      <c r="BY2" s="405" t="s">
        <v>724</v>
      </c>
      <c r="BZ2" s="380" t="s">
        <v>723</v>
      </c>
      <c r="CA2" s="479" t="s">
        <v>1956</v>
      </c>
      <c r="CB2" s="620" t="s">
        <v>0</v>
      </c>
      <c r="CC2" s="378" t="s">
        <v>1688</v>
      </c>
      <c r="CD2" s="405" t="s">
        <v>722</v>
      </c>
      <c r="CE2" s="380" t="s">
        <v>723</v>
      </c>
      <c r="CF2" s="479" t="s">
        <v>1956</v>
      </c>
      <c r="CG2" s="378" t="s">
        <v>1688</v>
      </c>
      <c r="CH2" s="405" t="s">
        <v>724</v>
      </c>
      <c r="CI2" s="380" t="s">
        <v>723</v>
      </c>
      <c r="CJ2" s="479" t="s">
        <v>1956</v>
      </c>
      <c r="CL2" s="814" t="s">
        <v>2462</v>
      </c>
      <c r="CM2" s="815"/>
      <c r="CN2" s="816"/>
      <c r="CO2" s="803" t="s">
        <v>2463</v>
      </c>
      <c r="CP2" s="804"/>
      <c r="CQ2" s="805"/>
      <c r="CR2" s="798" t="s">
        <v>2271</v>
      </c>
      <c r="CS2" s="799"/>
      <c r="CT2" s="800"/>
      <c r="CU2" s="559"/>
      <c r="CV2" s="782" t="s">
        <v>2462</v>
      </c>
      <c r="CW2" s="783"/>
      <c r="CX2" s="783"/>
      <c r="CY2" s="784" t="s">
        <v>2634</v>
      </c>
      <c r="CZ2" s="785"/>
      <c r="DA2" s="786"/>
      <c r="DB2" s="787" t="s">
        <v>2864</v>
      </c>
      <c r="DC2" s="788"/>
      <c r="DD2" s="789"/>
      <c r="DT2" s="352"/>
      <c r="DU2" s="767" t="s">
        <v>3382</v>
      </c>
      <c r="DV2" s="768"/>
      <c r="DW2" s="768"/>
      <c r="DX2" s="768"/>
      <c r="DY2" s="769"/>
      <c r="DZ2" s="769"/>
      <c r="EA2" s="770"/>
      <c r="EB2" s="771"/>
      <c r="EC2" s="771"/>
      <c r="ED2" s="771"/>
      <c r="EE2" s="771"/>
      <c r="EF2" s="772"/>
      <c r="EG2" s="772"/>
      <c r="EH2" s="772"/>
    </row>
    <row r="3" spans="1:138" ht="76.5" thickBot="1" x14ac:dyDescent="0.35">
      <c r="A3" s="203">
        <v>45820</v>
      </c>
      <c r="B3" s="17">
        <v>0.55208333333333337</v>
      </c>
      <c r="C3" s="18"/>
      <c r="D3" s="18"/>
      <c r="E3" s="18">
        <v>108</v>
      </c>
      <c r="F3" s="18">
        <v>108</v>
      </c>
      <c r="G3" s="19" t="s">
        <v>16</v>
      </c>
      <c r="X3" s="262">
        <v>45820</v>
      </c>
      <c r="Y3" s="102">
        <v>100</v>
      </c>
      <c r="Z3" s="119">
        <v>138</v>
      </c>
      <c r="AA3" s="3">
        <v>100</v>
      </c>
      <c r="AB3" s="3">
        <v>45</v>
      </c>
      <c r="AC3" s="3">
        <v>100</v>
      </c>
      <c r="AD3" s="3">
        <v>195</v>
      </c>
      <c r="AP3" s="425" t="s">
        <v>2019</v>
      </c>
      <c r="BC3" s="42">
        <v>100</v>
      </c>
      <c r="BD3" s="45">
        <v>138</v>
      </c>
      <c r="BE3" s="18">
        <v>30</v>
      </c>
      <c r="BF3" s="382">
        <v>30</v>
      </c>
      <c r="BG3" s="42"/>
      <c r="BH3" s="18"/>
      <c r="BI3" s="18"/>
      <c r="BJ3" s="19"/>
      <c r="BK3" s="42">
        <v>97</v>
      </c>
      <c r="BL3" s="141">
        <v>128</v>
      </c>
      <c r="BM3" s="18">
        <v>40</v>
      </c>
      <c r="BN3" s="515">
        <v>19</v>
      </c>
      <c r="BO3" s="42">
        <v>97</v>
      </c>
      <c r="BP3" s="416">
        <v>142</v>
      </c>
      <c r="BQ3" s="18">
        <v>190</v>
      </c>
      <c r="BR3" s="521">
        <v>33</v>
      </c>
      <c r="BS3" s="544">
        <v>45917</v>
      </c>
      <c r="BT3" s="412">
        <v>3</v>
      </c>
      <c r="BU3" s="373">
        <v>113</v>
      </c>
      <c r="BV3" s="288">
        <v>20</v>
      </c>
      <c r="BW3" s="527">
        <v>4</v>
      </c>
      <c r="BX3" s="412"/>
      <c r="CA3" s="20"/>
      <c r="CB3" s="262">
        <v>45954</v>
      </c>
      <c r="CC3" s="3">
        <v>78</v>
      </c>
      <c r="CD3" s="119">
        <v>130</v>
      </c>
      <c r="CE3" s="3">
        <v>140</v>
      </c>
      <c r="CF3" s="62">
        <v>28</v>
      </c>
      <c r="CL3" s="451" t="s">
        <v>1990</v>
      </c>
      <c r="CM3" s="2" t="s">
        <v>1991</v>
      </c>
      <c r="CN3" s="452" t="s">
        <v>1992</v>
      </c>
      <c r="CO3" s="2" t="s">
        <v>1990</v>
      </c>
      <c r="CP3" s="2" t="s">
        <v>1991</v>
      </c>
      <c r="CQ3" s="452" t="s">
        <v>1992</v>
      </c>
      <c r="CR3" s="451" t="s">
        <v>1990</v>
      </c>
      <c r="CS3" s="2" t="s">
        <v>1991</v>
      </c>
      <c r="CT3" s="452" t="s">
        <v>1992</v>
      </c>
      <c r="CU3" s="559"/>
      <c r="CV3" s="590" t="s">
        <v>2466</v>
      </c>
      <c r="CW3" s="591" t="s">
        <v>2467</v>
      </c>
      <c r="CX3" s="592" t="s">
        <v>2468</v>
      </c>
      <c r="CY3" s="590" t="s">
        <v>2466</v>
      </c>
      <c r="CZ3" s="591" t="s">
        <v>2467</v>
      </c>
      <c r="DA3" s="592" t="s">
        <v>2468</v>
      </c>
      <c r="DB3" s="590" t="s">
        <v>2466</v>
      </c>
      <c r="DC3" s="591" t="s">
        <v>2467</v>
      </c>
      <c r="DD3" s="592" t="s">
        <v>2468</v>
      </c>
      <c r="DU3" s="854" t="s">
        <v>0</v>
      </c>
      <c r="DV3" s="590" t="s">
        <v>2466</v>
      </c>
      <c r="DW3" s="591" t="s">
        <v>2467</v>
      </c>
      <c r="DX3" s="591" t="s">
        <v>2468</v>
      </c>
      <c r="DY3" s="591" t="s">
        <v>3187</v>
      </c>
      <c r="DZ3" s="591" t="s">
        <v>3188</v>
      </c>
      <c r="EA3" s="592" t="s">
        <v>3189</v>
      </c>
      <c r="EB3" s="3"/>
      <c r="EC3" s="2"/>
      <c r="ED3" s="2"/>
      <c r="EE3" s="2"/>
      <c r="EF3" s="2"/>
      <c r="EG3" s="2"/>
      <c r="EH3" s="2"/>
    </row>
    <row r="4" spans="1:138" x14ac:dyDescent="0.25">
      <c r="A4" s="204" t="s">
        <v>211</v>
      </c>
      <c r="B4" s="6">
        <v>0.5625</v>
      </c>
      <c r="C4" s="30">
        <v>100</v>
      </c>
      <c r="D4" s="30"/>
      <c r="G4" s="20" t="s">
        <v>16</v>
      </c>
      <c r="I4" s="808" t="s">
        <v>327</v>
      </c>
      <c r="J4" s="797"/>
      <c r="K4" s="797"/>
      <c r="L4" s="797"/>
      <c r="M4" s="797"/>
      <c r="N4" s="797"/>
      <c r="O4" s="797"/>
      <c r="P4" s="797"/>
      <c r="Q4" s="797"/>
      <c r="R4" s="797"/>
      <c r="S4" s="797"/>
      <c r="T4" s="797"/>
      <c r="U4" s="797"/>
      <c r="V4" s="797"/>
      <c r="W4" s="797"/>
      <c r="X4" s="797"/>
      <c r="Y4" s="65">
        <v>98</v>
      </c>
      <c r="Z4" s="45">
        <v>138</v>
      </c>
      <c r="AA4" s="18">
        <v>98</v>
      </c>
      <c r="AB4" s="18">
        <v>30</v>
      </c>
      <c r="AC4" s="18">
        <v>98</v>
      </c>
      <c r="AD4" s="19">
        <v>180</v>
      </c>
      <c r="AP4" s="58">
        <v>45821</v>
      </c>
      <c r="AQ4" t="s">
        <v>584</v>
      </c>
      <c r="BC4" s="383">
        <v>98</v>
      </c>
      <c r="BD4" s="9">
        <v>138</v>
      </c>
      <c r="BE4" s="3">
        <v>30</v>
      </c>
      <c r="BF4" s="384">
        <v>32</v>
      </c>
      <c r="BG4" s="383">
        <v>98</v>
      </c>
      <c r="BH4" s="9">
        <v>138</v>
      </c>
      <c r="BI4" s="3">
        <v>210</v>
      </c>
      <c r="BJ4" s="384">
        <v>32</v>
      </c>
      <c r="BK4" s="383">
        <v>23</v>
      </c>
      <c r="BL4" s="104">
        <v>147</v>
      </c>
      <c r="BM4" s="3">
        <v>43</v>
      </c>
      <c r="BN4" s="518">
        <v>39</v>
      </c>
      <c r="BO4" s="383"/>
      <c r="BR4" s="410"/>
      <c r="BS4" s="544"/>
      <c r="BT4" s="412">
        <v>28</v>
      </c>
      <c r="BU4" s="490">
        <v>143</v>
      </c>
      <c r="BV4" s="288">
        <v>35</v>
      </c>
      <c r="BW4" s="518">
        <v>30</v>
      </c>
      <c r="BX4" s="412"/>
      <c r="CA4" s="20"/>
      <c r="CC4" s="103">
        <v>135</v>
      </c>
      <c r="CD4" s="99">
        <v>118</v>
      </c>
      <c r="CE4" s="3">
        <v>75</v>
      </c>
      <c r="CF4" s="99">
        <v>13</v>
      </c>
      <c r="CG4" s="3">
        <v>135</v>
      </c>
      <c r="CH4" s="62">
        <v>129</v>
      </c>
      <c r="CI4" s="3">
        <v>315</v>
      </c>
      <c r="CJ4" s="62">
        <v>24</v>
      </c>
      <c r="CL4" s="551">
        <v>108</v>
      </c>
      <c r="CM4" s="8">
        <v>104</v>
      </c>
      <c r="CO4" s="8">
        <v>109</v>
      </c>
      <c r="CP4" s="8">
        <v>108</v>
      </c>
      <c r="CR4" s="551">
        <v>109</v>
      </c>
      <c r="CS4" s="99">
        <v>113</v>
      </c>
      <c r="CT4" s="388">
        <v>112</v>
      </c>
      <c r="CU4" s="559"/>
      <c r="CV4" s="551">
        <v>106</v>
      </c>
      <c r="CW4" s="99">
        <v>119</v>
      </c>
      <c r="CX4" s="62">
        <v>121</v>
      </c>
      <c r="CY4" s="576">
        <v>109</v>
      </c>
      <c r="CZ4" s="101">
        <v>113</v>
      </c>
      <c r="DA4" s="583">
        <v>115</v>
      </c>
      <c r="DB4" s="454">
        <v>111</v>
      </c>
      <c r="DC4" s="99">
        <v>119</v>
      </c>
      <c r="DD4" s="62">
        <v>121</v>
      </c>
      <c r="DU4" s="855">
        <v>45954</v>
      </c>
      <c r="DV4" s="8">
        <v>104</v>
      </c>
      <c r="DW4" s="8">
        <v>109</v>
      </c>
      <c r="DX4" s="99">
        <v>111</v>
      </c>
      <c r="DY4" s="14">
        <v>100</v>
      </c>
      <c r="DZ4" s="13">
        <v>213</v>
      </c>
      <c r="EA4" s="14">
        <v>144</v>
      </c>
      <c r="EB4" s="3"/>
      <c r="EC4" s="3"/>
      <c r="ED4" s="3"/>
      <c r="EE4" s="3"/>
    </row>
    <row r="5" spans="1:138" ht="15.75" thickBot="1" x14ac:dyDescent="0.3">
      <c r="A5" s="204"/>
      <c r="B5" s="6">
        <v>0.58333333333333337</v>
      </c>
      <c r="C5" s="4"/>
      <c r="D5" s="4"/>
      <c r="E5" s="10">
        <v>138</v>
      </c>
      <c r="F5" s="4"/>
      <c r="G5" s="20" t="s">
        <v>16</v>
      </c>
      <c r="H5" s="3">
        <v>30</v>
      </c>
      <c r="I5" s="15" t="s">
        <v>153</v>
      </c>
      <c r="J5" s="12"/>
      <c r="K5" s="12"/>
      <c r="L5" s="12"/>
      <c r="M5" s="12"/>
      <c r="Y5" s="66">
        <v>98</v>
      </c>
      <c r="Z5" s="25">
        <v>138</v>
      </c>
      <c r="AA5" s="23">
        <v>98</v>
      </c>
      <c r="AB5" s="23">
        <v>210</v>
      </c>
      <c r="AC5" s="23">
        <v>98</v>
      </c>
      <c r="AD5" s="24">
        <v>180</v>
      </c>
      <c r="AP5" s="58">
        <v>45823</v>
      </c>
      <c r="AQ5" t="s">
        <v>2009</v>
      </c>
      <c r="BC5" s="383">
        <v>150</v>
      </c>
      <c r="BD5" s="104">
        <v>144</v>
      </c>
      <c r="BE5" s="3">
        <v>40</v>
      </c>
      <c r="BF5" s="385">
        <v>40</v>
      </c>
      <c r="BG5" s="383">
        <v>150</v>
      </c>
      <c r="BH5" s="9">
        <v>139</v>
      </c>
      <c r="BI5" s="3">
        <v>143</v>
      </c>
      <c r="BJ5" s="385">
        <v>42</v>
      </c>
      <c r="BK5" s="383">
        <v>70</v>
      </c>
      <c r="BL5" s="99">
        <v>113</v>
      </c>
      <c r="BM5" s="3">
        <v>120</v>
      </c>
      <c r="BN5" s="516">
        <v>10</v>
      </c>
      <c r="BO5" s="383">
        <v>70</v>
      </c>
      <c r="BP5" s="373">
        <v>113</v>
      </c>
      <c r="BQ5" s="3">
        <v>150</v>
      </c>
      <c r="BR5" s="516">
        <v>10</v>
      </c>
      <c r="BS5" s="544"/>
      <c r="BT5" s="412">
        <v>85</v>
      </c>
      <c r="BU5" s="490">
        <v>149</v>
      </c>
      <c r="BV5" s="288">
        <v>50</v>
      </c>
      <c r="BW5" s="518">
        <v>37</v>
      </c>
      <c r="BX5" s="412">
        <v>85</v>
      </c>
      <c r="BY5" s="411">
        <v>189</v>
      </c>
      <c r="BZ5" s="288">
        <v>125</v>
      </c>
      <c r="CA5" s="386">
        <v>77</v>
      </c>
      <c r="CB5" s="262">
        <v>45955</v>
      </c>
      <c r="CC5" s="3">
        <v>78</v>
      </c>
      <c r="CD5" s="99">
        <v>119</v>
      </c>
      <c r="CE5" s="3">
        <v>30</v>
      </c>
      <c r="CF5" s="99">
        <v>15</v>
      </c>
      <c r="CG5" s="3">
        <v>78</v>
      </c>
      <c r="CH5" s="119">
        <v>134</v>
      </c>
      <c r="CI5" s="3">
        <v>180</v>
      </c>
      <c r="CJ5" s="119">
        <v>30</v>
      </c>
      <c r="CL5" s="551">
        <v>104</v>
      </c>
      <c r="CM5" s="8">
        <v>109</v>
      </c>
      <c r="CO5" s="157">
        <v>98</v>
      </c>
      <c r="CP5" s="8">
        <v>103</v>
      </c>
      <c r="CQ5" s="459">
        <v>99</v>
      </c>
      <c r="CR5" s="551">
        <v>100</v>
      </c>
      <c r="CS5" s="157">
        <v>93</v>
      </c>
      <c r="CU5" s="559"/>
      <c r="CV5" s="551">
        <v>107</v>
      </c>
      <c r="CW5" s="62">
        <v>120</v>
      </c>
      <c r="CX5" s="62">
        <v>122</v>
      </c>
      <c r="CY5" s="551">
        <v>101</v>
      </c>
      <c r="CZ5" s="8">
        <v>104</v>
      </c>
      <c r="DA5" s="469">
        <v>106</v>
      </c>
      <c r="DB5" s="551">
        <v>101</v>
      </c>
      <c r="DC5" s="99">
        <v>119</v>
      </c>
      <c r="DD5" s="62">
        <v>124</v>
      </c>
      <c r="DU5" s="855">
        <v>45955</v>
      </c>
      <c r="DV5" s="8">
        <v>104</v>
      </c>
      <c r="DW5" s="8">
        <v>108</v>
      </c>
      <c r="DX5" s="8">
        <v>106</v>
      </c>
      <c r="DY5" s="14">
        <v>100</v>
      </c>
      <c r="DZ5" s="157">
        <v>133</v>
      </c>
      <c r="EA5" s="157">
        <v>88</v>
      </c>
      <c r="EB5" s="3"/>
      <c r="EC5" s="3"/>
      <c r="ED5" s="3"/>
      <c r="EE5" s="3"/>
    </row>
    <row r="6" spans="1:138" ht="15.75" x14ac:dyDescent="0.25">
      <c r="A6" s="204"/>
      <c r="B6" s="6">
        <v>0.60416666666666663</v>
      </c>
      <c r="C6" s="4"/>
      <c r="D6" s="4"/>
      <c r="E6" s="62">
        <v>122</v>
      </c>
      <c r="G6" s="20" t="s">
        <v>16</v>
      </c>
      <c r="X6" s="262">
        <v>45821</v>
      </c>
      <c r="Y6" s="14">
        <v>95</v>
      </c>
      <c r="Z6" s="9">
        <v>144</v>
      </c>
      <c r="AA6" s="3">
        <v>95</v>
      </c>
      <c r="AB6" s="3">
        <v>45</v>
      </c>
      <c r="AC6" s="3">
        <v>95</v>
      </c>
      <c r="AD6" s="14">
        <v>75</v>
      </c>
      <c r="AP6" s="58">
        <v>45824</v>
      </c>
      <c r="AQ6" s="422" t="s">
        <v>2500</v>
      </c>
      <c r="AR6" s="36"/>
      <c r="AS6" s="36"/>
      <c r="AT6" s="36"/>
      <c r="AU6" s="36"/>
      <c r="AV6" s="36"/>
      <c r="AW6" s="36"/>
      <c r="AX6" s="36"/>
      <c r="AY6" s="36"/>
      <c r="BB6" s="374" t="s">
        <v>1957</v>
      </c>
      <c r="BC6" s="383">
        <v>138</v>
      </c>
      <c r="BD6" s="236">
        <v>165</v>
      </c>
      <c r="BE6" s="3">
        <v>42</v>
      </c>
      <c r="BF6" s="386">
        <v>56</v>
      </c>
      <c r="BG6" s="383">
        <v>138</v>
      </c>
      <c r="BH6" s="104">
        <v>142</v>
      </c>
      <c r="BI6" s="3">
        <v>178</v>
      </c>
      <c r="BJ6" s="384">
        <v>33</v>
      </c>
      <c r="BK6" s="383">
        <v>72</v>
      </c>
      <c r="BL6" s="9">
        <v>132</v>
      </c>
      <c r="BM6" s="3">
        <v>70</v>
      </c>
      <c r="BN6" s="519">
        <v>41</v>
      </c>
      <c r="BO6" s="383">
        <v>72</v>
      </c>
      <c r="BP6" s="490">
        <v>146</v>
      </c>
      <c r="BQ6" s="3">
        <v>190</v>
      </c>
      <c r="BR6" s="519">
        <v>47</v>
      </c>
      <c r="BS6" s="544"/>
      <c r="BT6" s="412">
        <v>5</v>
      </c>
      <c r="BU6" s="373">
        <v>116</v>
      </c>
      <c r="BV6" s="288">
        <v>90</v>
      </c>
      <c r="BW6" s="516">
        <v>16</v>
      </c>
      <c r="BX6" s="412"/>
      <c r="CA6" s="20"/>
      <c r="CC6" s="3">
        <v>55</v>
      </c>
      <c r="CD6" s="119">
        <v>130</v>
      </c>
      <c r="CE6" s="3">
        <v>80</v>
      </c>
      <c r="CF6" s="62">
        <v>27</v>
      </c>
      <c r="CL6" s="551">
        <v>108</v>
      </c>
      <c r="CM6" s="8">
        <v>104</v>
      </c>
      <c r="CN6" s="469">
        <v>105</v>
      </c>
      <c r="CO6" s="157">
        <v>90</v>
      </c>
      <c r="CP6" s="157">
        <v>95</v>
      </c>
      <c r="CQ6" s="459">
        <v>95</v>
      </c>
      <c r="CR6" s="454">
        <v>114</v>
      </c>
      <c r="CS6" s="99">
        <v>119</v>
      </c>
      <c r="CU6" s="559"/>
      <c r="CV6" s="551">
        <v>106</v>
      </c>
      <c r="CW6" s="99">
        <v>112</v>
      </c>
      <c r="CX6" s="99">
        <v>114</v>
      </c>
      <c r="CY6" s="387">
        <v>93</v>
      </c>
      <c r="CZ6" s="8">
        <v>105</v>
      </c>
      <c r="DA6" s="469">
        <v>107</v>
      </c>
      <c r="DB6" s="454">
        <v>117</v>
      </c>
      <c r="DC6" s="62">
        <v>120</v>
      </c>
      <c r="DD6" s="62">
        <v>123</v>
      </c>
      <c r="DU6" s="855">
        <v>45956</v>
      </c>
      <c r="DV6" s="8">
        <v>103</v>
      </c>
      <c r="DW6" s="8">
        <v>107</v>
      </c>
      <c r="DX6" s="99">
        <v>112</v>
      </c>
      <c r="DY6" s="14">
        <v>100</v>
      </c>
      <c r="DZ6" s="13">
        <v>217</v>
      </c>
      <c r="EA6" s="213">
        <v>196</v>
      </c>
      <c r="EB6" s="3"/>
      <c r="EC6" s="3"/>
      <c r="ED6" s="3"/>
      <c r="EE6" s="3"/>
    </row>
    <row r="7" spans="1:138" ht="15.75" thickBot="1" x14ac:dyDescent="0.3">
      <c r="A7" s="204"/>
      <c r="B7" s="6">
        <v>0.625</v>
      </c>
      <c r="C7" s="4"/>
      <c r="D7" s="4"/>
      <c r="E7" s="99">
        <v>116</v>
      </c>
      <c r="G7" s="20" t="s">
        <v>16</v>
      </c>
      <c r="Y7" s="14">
        <v>55</v>
      </c>
      <c r="Z7" s="9">
        <v>139</v>
      </c>
      <c r="AA7" s="3">
        <v>55</v>
      </c>
      <c r="AB7" s="3">
        <v>53</v>
      </c>
      <c r="AC7" s="3">
        <v>55</v>
      </c>
      <c r="AD7" s="4">
        <v>278</v>
      </c>
      <c r="AP7" s="58">
        <v>45832</v>
      </c>
      <c r="AQ7" t="s">
        <v>2010</v>
      </c>
      <c r="BC7" s="387">
        <v>64</v>
      </c>
      <c r="BD7" s="62">
        <v>125</v>
      </c>
      <c r="BE7" s="3">
        <v>45</v>
      </c>
      <c r="BF7" s="388">
        <v>17</v>
      </c>
      <c r="BG7" s="383">
        <v>64</v>
      </c>
      <c r="BH7" s="62">
        <v>120</v>
      </c>
      <c r="BI7" s="3">
        <v>140</v>
      </c>
      <c r="BJ7" s="20">
        <v>11</v>
      </c>
      <c r="BK7" s="383">
        <v>64</v>
      </c>
      <c r="BL7" s="62">
        <v>120</v>
      </c>
      <c r="BM7" s="3">
        <v>40</v>
      </c>
      <c r="BN7" s="518">
        <v>30</v>
      </c>
      <c r="BO7" s="383">
        <v>64</v>
      </c>
      <c r="BP7" s="408">
        <v>124</v>
      </c>
      <c r="BQ7" s="3">
        <v>135</v>
      </c>
      <c r="BR7" s="518">
        <v>34</v>
      </c>
      <c r="BS7" s="544"/>
      <c r="BT7" s="412">
        <v>74</v>
      </c>
      <c r="BU7" s="408">
        <v>124</v>
      </c>
      <c r="BV7" s="288">
        <v>45</v>
      </c>
      <c r="BW7" s="516">
        <v>14</v>
      </c>
      <c r="BX7" s="412">
        <v>74</v>
      </c>
      <c r="BY7" s="477">
        <v>159</v>
      </c>
      <c r="BZ7" s="288">
        <v>125</v>
      </c>
      <c r="CA7" s="385">
        <v>40</v>
      </c>
      <c r="CB7" s="262">
        <v>45956</v>
      </c>
      <c r="CC7" s="3">
        <v>64</v>
      </c>
      <c r="CD7" s="62">
        <v>127</v>
      </c>
      <c r="CE7" s="3">
        <v>35</v>
      </c>
      <c r="CF7" s="119">
        <v>30</v>
      </c>
      <c r="CG7" s="3">
        <v>64</v>
      </c>
      <c r="CH7" s="62">
        <v>122</v>
      </c>
      <c r="CI7" s="3">
        <v>80</v>
      </c>
      <c r="CJ7" s="62">
        <v>25</v>
      </c>
      <c r="CL7" s="454">
        <v>110</v>
      </c>
      <c r="CM7" s="8">
        <v>107</v>
      </c>
      <c r="CO7" s="8">
        <v>100</v>
      </c>
      <c r="CP7" s="8">
        <v>106</v>
      </c>
      <c r="CQ7" s="469">
        <v>107</v>
      </c>
      <c r="CR7" s="551">
        <v>109</v>
      </c>
      <c r="CS7" s="8">
        <v>102</v>
      </c>
      <c r="CU7" s="559"/>
      <c r="CV7" s="551">
        <v>108</v>
      </c>
      <c r="CW7" s="62">
        <v>125</v>
      </c>
      <c r="CX7" s="62">
        <v>127</v>
      </c>
      <c r="CY7" s="551">
        <v>104</v>
      </c>
      <c r="CZ7" s="99">
        <v>112</v>
      </c>
      <c r="DA7" s="388">
        <v>114</v>
      </c>
      <c r="DB7" s="551">
        <v>106</v>
      </c>
      <c r="DC7" s="99">
        <v>115</v>
      </c>
      <c r="DD7" s="99">
        <v>116</v>
      </c>
      <c r="DU7" s="855">
        <v>45957</v>
      </c>
      <c r="DV7" s="8">
        <v>101</v>
      </c>
      <c r="DW7" s="99">
        <v>110</v>
      </c>
      <c r="DX7" s="8">
        <v>108</v>
      </c>
      <c r="DY7" s="14">
        <v>99</v>
      </c>
      <c r="DZ7" s="13">
        <v>239</v>
      </c>
      <c r="EA7" s="213">
        <v>194</v>
      </c>
      <c r="EB7" s="3"/>
      <c r="EC7" s="3"/>
      <c r="ED7" s="3"/>
      <c r="EE7" s="3"/>
    </row>
    <row r="8" spans="1:138" x14ac:dyDescent="0.25">
      <c r="A8" s="204"/>
      <c r="B8" s="6">
        <v>0.64583333333333337</v>
      </c>
      <c r="C8" s="4"/>
      <c r="D8" s="4"/>
      <c r="E8" s="99">
        <v>114</v>
      </c>
      <c r="G8" s="20" t="s">
        <v>16</v>
      </c>
      <c r="X8" s="325" t="s">
        <v>423</v>
      </c>
      <c r="Y8" s="54">
        <v>138</v>
      </c>
      <c r="Z8" s="92">
        <v>165</v>
      </c>
      <c r="AA8" s="55">
        <v>138</v>
      </c>
      <c r="AB8" s="18">
        <v>43</v>
      </c>
      <c r="AC8" s="55">
        <v>138</v>
      </c>
      <c r="AD8" s="60">
        <v>117</v>
      </c>
      <c r="AP8" s="58">
        <v>45834</v>
      </c>
      <c r="AQ8" t="s">
        <v>585</v>
      </c>
      <c r="BC8" s="387">
        <v>38</v>
      </c>
      <c r="BD8" s="62">
        <v>124</v>
      </c>
      <c r="BE8" s="3">
        <v>93</v>
      </c>
      <c r="BF8" s="389">
        <v>20</v>
      </c>
      <c r="BG8" s="383"/>
      <c r="BJ8" s="20"/>
      <c r="BK8" s="383">
        <v>63</v>
      </c>
      <c r="BL8" s="104">
        <v>148</v>
      </c>
      <c r="BM8" s="3">
        <v>40</v>
      </c>
      <c r="BN8" s="519">
        <v>46</v>
      </c>
      <c r="BO8" s="383">
        <v>63</v>
      </c>
      <c r="BP8" s="408">
        <v>123</v>
      </c>
      <c r="BQ8" s="3">
        <v>190</v>
      </c>
      <c r="BR8" s="517">
        <v>21</v>
      </c>
      <c r="BS8" s="544"/>
      <c r="BT8" s="412">
        <v>102</v>
      </c>
      <c r="BU8" s="490">
        <v>140</v>
      </c>
      <c r="BV8" s="288">
        <v>45</v>
      </c>
      <c r="BW8" s="519">
        <v>47</v>
      </c>
      <c r="BX8" s="412">
        <v>102</v>
      </c>
      <c r="BY8" s="477">
        <v>154</v>
      </c>
      <c r="BZ8" s="288">
        <v>135</v>
      </c>
      <c r="CA8" s="386">
        <v>61</v>
      </c>
      <c r="CC8" s="3">
        <v>25</v>
      </c>
      <c r="CD8" s="62">
        <v>126</v>
      </c>
      <c r="CE8" s="3">
        <v>50</v>
      </c>
      <c r="CF8" s="99">
        <v>17</v>
      </c>
      <c r="CG8" s="3">
        <v>25</v>
      </c>
      <c r="CH8" s="62">
        <v>123</v>
      </c>
      <c r="CI8" s="3">
        <v>155</v>
      </c>
      <c r="CJ8" s="8">
        <v>7</v>
      </c>
      <c r="CL8" s="551">
        <v>106</v>
      </c>
      <c r="CM8" s="157">
        <v>99</v>
      </c>
      <c r="CN8" s="388">
        <v>116</v>
      </c>
      <c r="CO8" s="8">
        <v>100</v>
      </c>
      <c r="CP8" s="8">
        <v>109</v>
      </c>
      <c r="CR8" s="551">
        <v>106</v>
      </c>
      <c r="CS8" s="8">
        <v>108</v>
      </c>
      <c r="CT8" s="388">
        <v>112</v>
      </c>
      <c r="CU8" s="559"/>
      <c r="CV8" s="551">
        <v>107</v>
      </c>
      <c r="CW8" s="99">
        <v>117</v>
      </c>
      <c r="CX8" s="99">
        <v>119</v>
      </c>
      <c r="CY8" s="551">
        <v>105</v>
      </c>
      <c r="CZ8" s="8">
        <v>104</v>
      </c>
      <c r="DA8" s="469">
        <v>106</v>
      </c>
      <c r="DB8" s="551">
        <v>109</v>
      </c>
      <c r="DC8" s="99">
        <v>115</v>
      </c>
      <c r="DD8" s="99">
        <v>117</v>
      </c>
      <c r="DU8" s="855">
        <v>45958</v>
      </c>
      <c r="DV8" s="8">
        <v>102</v>
      </c>
      <c r="DW8" s="8">
        <v>106</v>
      </c>
      <c r="DX8" s="8">
        <v>104</v>
      </c>
      <c r="DY8" s="14">
        <v>99</v>
      </c>
      <c r="DZ8" s="157">
        <v>140</v>
      </c>
      <c r="EA8" s="157">
        <v>63</v>
      </c>
      <c r="EB8" s="3"/>
      <c r="EC8" s="3"/>
      <c r="ED8" s="3"/>
      <c r="EE8" s="3"/>
    </row>
    <row r="9" spans="1:138" ht="15.75" thickBot="1" x14ac:dyDescent="0.3">
      <c r="A9" s="204"/>
      <c r="B9" s="6">
        <v>0.66666666666666663</v>
      </c>
      <c r="C9" s="4"/>
      <c r="D9" s="4"/>
      <c r="E9" s="99">
        <v>110</v>
      </c>
      <c r="G9" s="20" t="s">
        <v>16</v>
      </c>
      <c r="I9" s="11" t="s">
        <v>132</v>
      </c>
      <c r="J9" s="11"/>
      <c r="K9" s="11"/>
      <c r="L9" s="11"/>
      <c r="M9" s="11"/>
      <c r="Y9" s="56">
        <v>138</v>
      </c>
      <c r="Z9" s="25">
        <v>142</v>
      </c>
      <c r="AA9" s="57">
        <v>138</v>
      </c>
      <c r="AB9" s="23">
        <v>177</v>
      </c>
      <c r="AC9" s="57">
        <v>138</v>
      </c>
      <c r="AD9" s="61">
        <v>117</v>
      </c>
      <c r="AP9" s="201">
        <v>45835</v>
      </c>
      <c r="AQ9" s="202" t="s">
        <v>2070</v>
      </c>
      <c r="AR9" s="202"/>
      <c r="BB9" s="374" t="s">
        <v>1958</v>
      </c>
      <c r="BC9" s="383">
        <v>163</v>
      </c>
      <c r="BD9" s="38">
        <v>158</v>
      </c>
      <c r="BE9" s="3">
        <v>58</v>
      </c>
      <c r="BF9" s="390">
        <v>53</v>
      </c>
      <c r="BG9" s="383">
        <v>163</v>
      </c>
      <c r="BH9" s="104">
        <v>143</v>
      </c>
      <c r="BI9" s="3">
        <v>148</v>
      </c>
      <c r="BJ9" s="384">
        <v>38</v>
      </c>
      <c r="BK9" s="383">
        <v>105</v>
      </c>
      <c r="BL9" s="62">
        <v>121</v>
      </c>
      <c r="BM9" s="3">
        <v>55</v>
      </c>
      <c r="BN9" s="517">
        <v>26</v>
      </c>
      <c r="BO9" s="383">
        <v>105</v>
      </c>
      <c r="BP9" s="490">
        <v>142</v>
      </c>
      <c r="BQ9" s="3">
        <v>215</v>
      </c>
      <c r="BR9" s="519">
        <v>47</v>
      </c>
      <c r="BS9" s="544"/>
      <c r="BT9" s="412">
        <v>93</v>
      </c>
      <c r="BU9" s="491">
        <v>136</v>
      </c>
      <c r="BV9" s="288">
        <v>40</v>
      </c>
      <c r="BW9" s="519">
        <v>43</v>
      </c>
      <c r="BX9" s="412">
        <v>93</v>
      </c>
      <c r="BY9" s="490">
        <v>149</v>
      </c>
      <c r="BZ9" s="288">
        <v>205</v>
      </c>
      <c r="CA9" s="384">
        <v>35</v>
      </c>
      <c r="CC9" s="103">
        <v>128</v>
      </c>
      <c r="CD9" s="62">
        <v>124</v>
      </c>
      <c r="CE9" s="3">
        <v>35</v>
      </c>
      <c r="CF9" s="62">
        <v>22</v>
      </c>
      <c r="CG9" s="3">
        <v>128</v>
      </c>
      <c r="CH9" s="119">
        <v>134</v>
      </c>
      <c r="CI9" s="3">
        <v>260</v>
      </c>
      <c r="CJ9" s="119">
        <v>32</v>
      </c>
      <c r="CL9" s="454">
        <v>112</v>
      </c>
      <c r="CM9" s="99">
        <v>112</v>
      </c>
      <c r="CO9" s="157">
        <v>98</v>
      </c>
      <c r="CP9" s="157">
        <v>99</v>
      </c>
      <c r="CR9" s="454">
        <v>110</v>
      </c>
      <c r="CS9" s="99">
        <v>111</v>
      </c>
      <c r="CT9" s="388">
        <v>110</v>
      </c>
      <c r="CU9" s="559"/>
      <c r="CV9" s="454">
        <v>112</v>
      </c>
      <c r="CW9" s="62">
        <v>122</v>
      </c>
      <c r="CX9" s="62">
        <v>124</v>
      </c>
      <c r="CY9" s="387">
        <v>99</v>
      </c>
      <c r="CZ9" s="8">
        <v>103</v>
      </c>
      <c r="DA9" s="469">
        <v>105</v>
      </c>
      <c r="DB9" s="551">
        <v>108</v>
      </c>
      <c r="DC9" s="99">
        <v>110</v>
      </c>
      <c r="DD9" s="99">
        <v>113</v>
      </c>
      <c r="DU9" s="855">
        <v>45959</v>
      </c>
      <c r="DV9" s="162">
        <v>92</v>
      </c>
      <c r="DW9" s="8">
        <v>100</v>
      </c>
      <c r="DX9" s="162">
        <v>98</v>
      </c>
      <c r="DY9" s="14">
        <v>100</v>
      </c>
      <c r="DZ9" s="157">
        <v>135</v>
      </c>
      <c r="EA9" s="14">
        <v>121</v>
      </c>
      <c r="EB9" s="3"/>
      <c r="EC9" s="3"/>
      <c r="ED9" s="3"/>
      <c r="EE9" s="3"/>
    </row>
    <row r="10" spans="1:138" x14ac:dyDescent="0.25">
      <c r="A10" s="204"/>
      <c r="B10" s="6">
        <v>0.6875</v>
      </c>
      <c r="C10" s="4"/>
      <c r="D10" s="4"/>
      <c r="E10" s="3">
        <v>108</v>
      </c>
      <c r="G10" s="20" t="s">
        <v>16</v>
      </c>
      <c r="W10" s="14" t="s">
        <v>328</v>
      </c>
      <c r="X10" s="262">
        <v>45822</v>
      </c>
      <c r="Y10" s="14">
        <v>64</v>
      </c>
      <c r="Z10" s="62">
        <v>125</v>
      </c>
      <c r="AA10" s="3">
        <v>64</v>
      </c>
      <c r="AB10" s="3">
        <v>35</v>
      </c>
      <c r="AC10" s="3">
        <v>64</v>
      </c>
      <c r="AD10" s="14">
        <v>50</v>
      </c>
      <c r="AP10" s="58">
        <v>45840</v>
      </c>
      <c r="AQ10" t="s">
        <v>586</v>
      </c>
      <c r="BC10" s="383">
        <v>145</v>
      </c>
      <c r="BD10" s="104">
        <v>146</v>
      </c>
      <c r="BE10" s="3">
        <v>158</v>
      </c>
      <c r="BF10" s="384">
        <v>36</v>
      </c>
      <c r="BG10" s="383"/>
      <c r="BJ10" s="20"/>
      <c r="BK10" s="383">
        <v>109</v>
      </c>
      <c r="BL10" s="62">
        <v>122</v>
      </c>
      <c r="BM10" s="3">
        <v>25</v>
      </c>
      <c r="BN10" s="517">
        <v>22</v>
      </c>
      <c r="BO10" s="383"/>
      <c r="BR10" s="410"/>
      <c r="BS10" s="544"/>
      <c r="BT10" s="412">
        <v>70</v>
      </c>
      <c r="BU10" s="490">
        <v>147</v>
      </c>
      <c r="BV10" s="288">
        <v>45</v>
      </c>
      <c r="BW10" s="517">
        <v>28</v>
      </c>
      <c r="BX10" s="412">
        <v>70</v>
      </c>
      <c r="BY10" s="477">
        <v>154</v>
      </c>
      <c r="BZ10" s="288">
        <v>105</v>
      </c>
      <c r="CA10" s="384">
        <v>35</v>
      </c>
      <c r="CB10" s="262">
        <v>45957</v>
      </c>
      <c r="CC10" s="103">
        <v>128</v>
      </c>
      <c r="CD10" s="62">
        <v>128</v>
      </c>
      <c r="CE10" s="3">
        <v>35</v>
      </c>
      <c r="CF10" s="62">
        <v>26</v>
      </c>
      <c r="CG10" s="3">
        <v>128</v>
      </c>
      <c r="CH10" s="62">
        <v>127</v>
      </c>
      <c r="CI10" s="3">
        <v>125</v>
      </c>
      <c r="CJ10" s="62">
        <v>25</v>
      </c>
      <c r="CL10" s="551">
        <v>109</v>
      </c>
      <c r="CM10" s="8">
        <v>106</v>
      </c>
      <c r="CO10" s="157">
        <v>95</v>
      </c>
      <c r="CP10" s="8">
        <v>100</v>
      </c>
      <c r="CR10" s="551">
        <v>102</v>
      </c>
      <c r="CS10" s="8">
        <v>104</v>
      </c>
      <c r="CT10" s="469">
        <v>108</v>
      </c>
      <c r="CU10" s="559"/>
      <c r="CV10" s="551">
        <v>108</v>
      </c>
      <c r="CW10" s="62">
        <v>120</v>
      </c>
      <c r="CX10" s="62">
        <v>122</v>
      </c>
      <c r="CY10" s="387">
        <v>98</v>
      </c>
      <c r="CZ10" s="8">
        <v>108</v>
      </c>
      <c r="DA10" s="388">
        <v>110</v>
      </c>
      <c r="DB10" s="551">
        <v>105</v>
      </c>
      <c r="DC10" s="99">
        <v>117</v>
      </c>
      <c r="DD10" s="62">
        <v>123</v>
      </c>
      <c r="DU10" s="855">
        <v>45960</v>
      </c>
      <c r="DV10" s="162">
        <v>98</v>
      </c>
      <c r="DW10" s="162">
        <v>93</v>
      </c>
      <c r="DX10" s="162">
        <v>98</v>
      </c>
      <c r="DY10" s="14">
        <v>100</v>
      </c>
      <c r="DZ10" s="157">
        <v>130</v>
      </c>
      <c r="EA10" s="14">
        <v>126</v>
      </c>
      <c r="EB10" s="3"/>
      <c r="EC10" s="3"/>
      <c r="ED10" s="3"/>
      <c r="EE10" s="3"/>
    </row>
    <row r="11" spans="1:138" ht="15.75" thickBot="1" x14ac:dyDescent="0.3">
      <c r="A11" s="204"/>
      <c r="B11" s="6">
        <v>0.70833333333333337</v>
      </c>
      <c r="C11" s="4"/>
      <c r="D11" s="4"/>
      <c r="E11" s="3">
        <v>106</v>
      </c>
      <c r="G11" s="20" t="s">
        <v>16</v>
      </c>
      <c r="V11" s="14" t="s">
        <v>329</v>
      </c>
      <c r="W11" s="14" t="s">
        <v>330</v>
      </c>
      <c r="Y11" s="14">
        <v>38</v>
      </c>
      <c r="Z11" s="62">
        <v>124</v>
      </c>
      <c r="AA11" s="3">
        <v>38</v>
      </c>
      <c r="AB11" s="3">
        <v>93</v>
      </c>
      <c r="AC11" s="3">
        <v>38</v>
      </c>
      <c r="AD11" s="3">
        <v>123</v>
      </c>
      <c r="AP11" s="58">
        <v>45848</v>
      </c>
      <c r="AQ11" t="s">
        <v>721</v>
      </c>
      <c r="BB11" s="374" t="s">
        <v>1959</v>
      </c>
      <c r="BC11" s="383">
        <v>168</v>
      </c>
      <c r="BD11" s="236">
        <v>169</v>
      </c>
      <c r="BE11" s="3">
        <v>83</v>
      </c>
      <c r="BF11" s="391">
        <v>62</v>
      </c>
      <c r="BG11" s="383"/>
      <c r="BJ11" s="20"/>
      <c r="BK11" s="383">
        <v>78</v>
      </c>
      <c r="BL11" s="9">
        <v>136</v>
      </c>
      <c r="BM11" s="3">
        <v>98</v>
      </c>
      <c r="BN11" s="518">
        <v>30</v>
      </c>
      <c r="BO11" s="383">
        <v>78</v>
      </c>
      <c r="BP11" s="490">
        <v>142</v>
      </c>
      <c r="BQ11" s="3">
        <v>268</v>
      </c>
      <c r="BR11" s="518">
        <v>36</v>
      </c>
      <c r="BS11" s="544"/>
      <c r="BT11" s="412">
        <v>73</v>
      </c>
      <c r="BU11" s="408">
        <v>122</v>
      </c>
      <c r="BV11" s="288">
        <v>25</v>
      </c>
      <c r="BW11" s="516">
        <v>13</v>
      </c>
      <c r="BX11" s="412">
        <v>73</v>
      </c>
      <c r="BY11" s="408">
        <v>126</v>
      </c>
      <c r="BZ11" s="288">
        <v>190</v>
      </c>
      <c r="CA11" s="388">
        <v>17</v>
      </c>
      <c r="CC11" s="103">
        <v>113</v>
      </c>
      <c r="CD11" s="119">
        <v>137</v>
      </c>
      <c r="CE11" s="3">
        <v>30</v>
      </c>
      <c r="CF11" s="119">
        <v>37</v>
      </c>
      <c r="CG11" s="3">
        <v>113</v>
      </c>
      <c r="CH11" s="119">
        <v>138</v>
      </c>
      <c r="CI11" s="3">
        <v>165</v>
      </c>
      <c r="CJ11" s="119">
        <v>38</v>
      </c>
      <c r="CL11" s="454">
        <v>110</v>
      </c>
      <c r="CM11" s="99">
        <v>111</v>
      </c>
      <c r="CO11" s="157">
        <v>94</v>
      </c>
      <c r="CP11" s="157">
        <v>91</v>
      </c>
      <c r="CR11" s="387">
        <v>99</v>
      </c>
      <c r="CS11" s="8">
        <v>108</v>
      </c>
      <c r="CT11" s="459">
        <v>96</v>
      </c>
      <c r="CU11" s="559"/>
      <c r="CV11" s="454">
        <v>110</v>
      </c>
      <c r="CW11" s="99">
        <v>114</v>
      </c>
      <c r="CX11" s="99">
        <v>116</v>
      </c>
      <c r="CY11" s="387">
        <v>92</v>
      </c>
      <c r="CZ11" s="8">
        <v>108</v>
      </c>
      <c r="DA11" s="388">
        <v>110</v>
      </c>
      <c r="DB11" s="551">
        <v>101</v>
      </c>
      <c r="DC11" s="99">
        <v>112</v>
      </c>
      <c r="DD11" s="99">
        <v>117</v>
      </c>
      <c r="DU11" s="544">
        <v>45961</v>
      </c>
      <c r="DV11" s="102">
        <v>130</v>
      </c>
      <c r="DW11" s="102">
        <v>135</v>
      </c>
      <c r="DX11" s="102">
        <v>137</v>
      </c>
      <c r="DY11" s="13">
        <v>72</v>
      </c>
      <c r="DZ11" s="213">
        <v>107</v>
      </c>
      <c r="EA11" s="14">
        <v>110</v>
      </c>
      <c r="EB11" s="3"/>
      <c r="EC11" s="3"/>
      <c r="ED11" s="3"/>
      <c r="EE11" s="3"/>
    </row>
    <row r="12" spans="1:138" x14ac:dyDescent="0.25">
      <c r="A12" s="204"/>
      <c r="B12" s="6">
        <v>0.72916666666666663</v>
      </c>
      <c r="C12" s="30">
        <v>98</v>
      </c>
      <c r="D12" s="30"/>
      <c r="G12" s="20" t="s">
        <v>16</v>
      </c>
      <c r="I12" s="41" t="s">
        <v>25</v>
      </c>
      <c r="J12" s="36"/>
      <c r="K12" s="36"/>
      <c r="L12" s="36"/>
      <c r="M12" s="36"/>
      <c r="N12" s="36"/>
      <c r="O12" s="36"/>
      <c r="P12" s="36"/>
      <c r="Q12" s="8"/>
      <c r="R12" s="8"/>
      <c r="S12" s="8"/>
      <c r="X12" s="325" t="s">
        <v>423</v>
      </c>
      <c r="Y12" s="49">
        <v>163</v>
      </c>
      <c r="Z12" s="50">
        <v>158</v>
      </c>
      <c r="AA12" s="50">
        <v>163</v>
      </c>
      <c r="AB12" s="18">
        <v>58</v>
      </c>
      <c r="AC12" s="50">
        <v>163</v>
      </c>
      <c r="AD12" s="46">
        <v>268</v>
      </c>
      <c r="AP12" s="58">
        <v>45861</v>
      </c>
      <c r="AQ12" t="s">
        <v>2006</v>
      </c>
      <c r="BB12" s="374" t="s">
        <v>1960</v>
      </c>
      <c r="BC12" s="387">
        <v>75</v>
      </c>
      <c r="BD12" s="99">
        <v>114</v>
      </c>
      <c r="BE12" s="3">
        <v>63</v>
      </c>
      <c r="BF12" s="20">
        <v>8</v>
      </c>
      <c r="BG12" s="383">
        <v>75</v>
      </c>
      <c r="BH12" s="99">
        <v>118</v>
      </c>
      <c r="BI12" s="3">
        <v>128</v>
      </c>
      <c r="BJ12" s="388">
        <v>12</v>
      </c>
      <c r="BK12" s="383">
        <v>71</v>
      </c>
      <c r="BL12" s="38">
        <v>153</v>
      </c>
      <c r="BM12" s="3">
        <v>60</v>
      </c>
      <c r="BN12" s="519">
        <v>46</v>
      </c>
      <c r="BO12" s="383">
        <v>71</v>
      </c>
      <c r="BP12" s="491">
        <v>133</v>
      </c>
      <c r="BQ12" s="3">
        <v>120</v>
      </c>
      <c r="BR12" s="517">
        <v>26</v>
      </c>
      <c r="BS12" s="544"/>
      <c r="BT12" s="412">
        <v>98</v>
      </c>
      <c r="BU12" s="491">
        <v>135</v>
      </c>
      <c r="BV12" s="288">
        <v>35</v>
      </c>
      <c r="BW12" s="518">
        <v>33</v>
      </c>
      <c r="BX12" s="412">
        <v>98</v>
      </c>
      <c r="BY12" s="491">
        <v>130</v>
      </c>
      <c r="BZ12" s="288">
        <v>95</v>
      </c>
      <c r="CA12" s="389">
        <v>28</v>
      </c>
      <c r="CB12" s="262">
        <v>45958</v>
      </c>
      <c r="CC12" s="3">
        <v>75</v>
      </c>
      <c r="CD12" s="99">
        <v>118</v>
      </c>
      <c r="CE12" s="3">
        <v>30</v>
      </c>
      <c r="CF12" s="62">
        <v>21</v>
      </c>
      <c r="CG12" s="3">
        <v>75</v>
      </c>
      <c r="CH12" s="62">
        <v>122</v>
      </c>
      <c r="CI12" s="3">
        <v>355</v>
      </c>
      <c r="CJ12" s="62">
        <v>25</v>
      </c>
      <c r="CL12" s="454">
        <v>111</v>
      </c>
      <c r="CM12" s="99">
        <v>114</v>
      </c>
      <c r="CN12" s="469">
        <v>102</v>
      </c>
      <c r="CO12" s="157">
        <v>94</v>
      </c>
      <c r="CP12" s="8">
        <v>100</v>
      </c>
      <c r="CR12" s="387">
        <v>96</v>
      </c>
      <c r="CS12" s="157">
        <v>98</v>
      </c>
      <c r="CU12" s="559"/>
      <c r="CV12" s="551">
        <v>109</v>
      </c>
      <c r="CW12" s="62">
        <v>123</v>
      </c>
      <c r="CX12" s="62">
        <v>125</v>
      </c>
      <c r="CY12" s="387">
        <v>97</v>
      </c>
      <c r="CZ12" s="8">
        <v>104</v>
      </c>
      <c r="DA12" s="469">
        <v>106</v>
      </c>
      <c r="DB12" s="387">
        <v>98</v>
      </c>
      <c r="DC12" s="8">
        <v>104</v>
      </c>
      <c r="DD12" s="8">
        <v>108</v>
      </c>
      <c r="DU12" s="544">
        <v>45962</v>
      </c>
      <c r="DV12" s="97">
        <v>123</v>
      </c>
      <c r="DW12" s="97">
        <v>122</v>
      </c>
      <c r="DX12" s="97">
        <v>128</v>
      </c>
      <c r="DY12" s="103">
        <v>89</v>
      </c>
      <c r="DZ12" s="13">
        <v>220</v>
      </c>
      <c r="EA12" s="9">
        <v>40</v>
      </c>
      <c r="EB12" s="3"/>
      <c r="EC12" s="3"/>
      <c r="ED12" s="3"/>
      <c r="EE12" s="3"/>
    </row>
    <row r="13" spans="1:138" x14ac:dyDescent="0.25">
      <c r="A13" s="204"/>
      <c r="B13" s="6">
        <v>0.73958333333333337</v>
      </c>
      <c r="E13" s="3">
        <v>104</v>
      </c>
      <c r="F13" s="3">
        <v>104</v>
      </c>
      <c r="G13" s="20" t="s">
        <v>16</v>
      </c>
      <c r="Y13" s="51">
        <v>163</v>
      </c>
      <c r="Z13" s="9">
        <v>148</v>
      </c>
      <c r="AA13" s="13">
        <v>163</v>
      </c>
      <c r="AB13" s="3">
        <v>148</v>
      </c>
      <c r="AC13" s="13">
        <v>163</v>
      </c>
      <c r="AD13" s="47">
        <v>268</v>
      </c>
      <c r="AP13" s="58">
        <v>45872</v>
      </c>
      <c r="AQ13" t="s">
        <v>2007</v>
      </c>
      <c r="BB13" s="374" t="s">
        <v>1962</v>
      </c>
      <c r="BC13" s="387">
        <v>46</v>
      </c>
      <c r="BD13" s="9">
        <v>132</v>
      </c>
      <c r="BE13" s="3">
        <v>38</v>
      </c>
      <c r="BF13" s="384">
        <v>33</v>
      </c>
      <c r="BG13" s="383"/>
      <c r="BJ13" s="20"/>
      <c r="BK13" s="383">
        <v>89</v>
      </c>
      <c r="BL13" s="9">
        <v>130</v>
      </c>
      <c r="BM13" s="3">
        <v>27</v>
      </c>
      <c r="BN13" s="518">
        <v>30</v>
      </c>
      <c r="BO13" s="383">
        <v>89</v>
      </c>
      <c r="BP13" s="408">
        <v>122</v>
      </c>
      <c r="BQ13" s="3">
        <v>42</v>
      </c>
      <c r="BR13" s="517">
        <v>22</v>
      </c>
      <c r="BS13" s="544"/>
      <c r="BT13" s="412">
        <v>6</v>
      </c>
      <c r="BU13" s="373">
        <v>114</v>
      </c>
      <c r="BV13" s="288">
        <v>100</v>
      </c>
      <c r="BW13" s="527">
        <v>8</v>
      </c>
      <c r="BX13" s="412"/>
      <c r="CA13" s="20"/>
      <c r="CC13" s="3">
        <v>10</v>
      </c>
      <c r="CD13" s="99">
        <v>115</v>
      </c>
      <c r="CE13" s="3">
        <v>65</v>
      </c>
      <c r="CF13" s="8">
        <v>9</v>
      </c>
      <c r="CL13" s="552">
        <v>108</v>
      </c>
      <c r="CM13" s="8">
        <v>106</v>
      </c>
      <c r="CN13" s="388">
        <v>113</v>
      </c>
      <c r="CO13" s="157">
        <v>92</v>
      </c>
      <c r="CP13" s="8">
        <v>104</v>
      </c>
      <c r="CQ13" s="459">
        <v>98</v>
      </c>
      <c r="CR13" s="387">
        <v>85</v>
      </c>
      <c r="CS13" s="8">
        <v>100</v>
      </c>
      <c r="CT13" s="459">
        <v>83</v>
      </c>
      <c r="CU13" s="559"/>
      <c r="CV13" s="551">
        <v>109</v>
      </c>
      <c r="CW13" s="99">
        <v>119</v>
      </c>
      <c r="CX13" s="62">
        <v>121</v>
      </c>
      <c r="CY13" s="551">
        <v>101</v>
      </c>
      <c r="CZ13" s="8">
        <v>105</v>
      </c>
      <c r="DA13" s="469">
        <v>107</v>
      </c>
      <c r="DB13" s="578">
        <v>89</v>
      </c>
      <c r="DC13" s="8">
        <v>104</v>
      </c>
      <c r="DD13" s="8">
        <v>108</v>
      </c>
      <c r="DU13" s="544">
        <v>45963</v>
      </c>
      <c r="DV13" s="8">
        <v>104</v>
      </c>
      <c r="DW13" s="99">
        <v>114</v>
      </c>
      <c r="DX13" s="99">
        <v>118</v>
      </c>
      <c r="DY13" s="104">
        <v>89</v>
      </c>
      <c r="DZ13" s="157">
        <v>137</v>
      </c>
      <c r="EA13" s="14">
        <v>120</v>
      </c>
      <c r="EB13" s="3"/>
      <c r="EC13" s="3"/>
      <c r="ED13" s="3"/>
      <c r="EE13" s="3"/>
    </row>
    <row r="14" spans="1:138" ht="15.75" thickBot="1" x14ac:dyDescent="0.3">
      <c r="A14" s="204"/>
      <c r="B14" s="6">
        <v>0.75</v>
      </c>
      <c r="E14" s="10">
        <v>138</v>
      </c>
      <c r="F14" s="4"/>
      <c r="G14" s="20" t="s">
        <v>16</v>
      </c>
      <c r="H14" s="3">
        <v>30</v>
      </c>
      <c r="I14" s="12" t="s">
        <v>154</v>
      </c>
      <c r="J14" s="12"/>
      <c r="K14" s="12"/>
      <c r="L14" s="12"/>
      <c r="M14" s="12"/>
      <c r="Y14" s="52">
        <v>163</v>
      </c>
      <c r="Z14" s="25">
        <v>148</v>
      </c>
      <c r="AA14" s="53">
        <v>163</v>
      </c>
      <c r="AB14" s="23">
        <v>238</v>
      </c>
      <c r="AC14" s="53">
        <v>163</v>
      </c>
      <c r="AD14" s="48">
        <v>268</v>
      </c>
      <c r="AP14" s="58">
        <v>45877</v>
      </c>
      <c r="AQ14" t="s">
        <v>2008</v>
      </c>
      <c r="BB14" s="374" t="s">
        <v>1961</v>
      </c>
      <c r="BC14" s="383">
        <v>118</v>
      </c>
      <c r="BD14" s="236">
        <v>160</v>
      </c>
      <c r="BE14" s="3">
        <v>38</v>
      </c>
      <c r="BF14" s="385">
        <v>44</v>
      </c>
      <c r="BG14" s="383">
        <v>118</v>
      </c>
      <c r="BH14" s="104">
        <v>141</v>
      </c>
      <c r="BI14" s="3">
        <v>128</v>
      </c>
      <c r="BJ14" s="389">
        <v>25</v>
      </c>
      <c r="BK14" s="383">
        <v>12</v>
      </c>
      <c r="BL14" s="62">
        <v>123</v>
      </c>
      <c r="BM14" s="3">
        <v>40</v>
      </c>
      <c r="BN14" s="516">
        <v>14</v>
      </c>
      <c r="BO14" s="383">
        <v>12</v>
      </c>
      <c r="BR14" s="410"/>
      <c r="BS14" s="544"/>
      <c r="BT14" s="412">
        <v>65</v>
      </c>
      <c r="BU14" s="408">
        <v>125</v>
      </c>
      <c r="BV14" s="288">
        <v>75</v>
      </c>
      <c r="BW14" s="516">
        <v>17</v>
      </c>
      <c r="BX14" s="412">
        <v>65</v>
      </c>
      <c r="BY14" s="408">
        <v>126</v>
      </c>
      <c r="BZ14" s="288">
        <v>150</v>
      </c>
      <c r="CA14" s="388">
        <v>18</v>
      </c>
      <c r="CC14" s="3">
        <v>55</v>
      </c>
      <c r="CD14" s="62">
        <v>122</v>
      </c>
      <c r="CE14" s="3">
        <v>25</v>
      </c>
      <c r="CF14" s="99">
        <v>18</v>
      </c>
      <c r="CG14" s="3">
        <v>55</v>
      </c>
      <c r="CH14" s="62">
        <v>124</v>
      </c>
      <c r="CI14" s="3">
        <v>85</v>
      </c>
      <c r="CJ14" s="62">
        <v>20</v>
      </c>
      <c r="CL14" s="551">
        <v>106</v>
      </c>
      <c r="CM14" s="99">
        <v>115</v>
      </c>
      <c r="CN14" s="388">
        <v>110</v>
      </c>
      <c r="CO14" s="157">
        <v>95</v>
      </c>
      <c r="CP14" s="8">
        <v>108</v>
      </c>
      <c r="CR14" s="387">
        <v>96</v>
      </c>
      <c r="CS14" s="157">
        <v>98</v>
      </c>
      <c r="CT14" s="459">
        <v>99</v>
      </c>
      <c r="CU14" s="559"/>
      <c r="CV14" s="454">
        <v>110</v>
      </c>
      <c r="CW14" s="99">
        <v>114</v>
      </c>
      <c r="CX14" s="99">
        <v>116</v>
      </c>
      <c r="CY14" s="551">
        <v>101</v>
      </c>
      <c r="CZ14" s="8">
        <v>106</v>
      </c>
      <c r="DA14" s="469">
        <v>108</v>
      </c>
      <c r="DB14" s="387">
        <v>98</v>
      </c>
      <c r="DC14" s="8">
        <v>103</v>
      </c>
      <c r="DD14" s="8">
        <v>105</v>
      </c>
      <c r="DU14" s="544">
        <v>45964</v>
      </c>
      <c r="DV14" s="8">
        <v>105</v>
      </c>
      <c r="DW14" s="99">
        <v>117</v>
      </c>
      <c r="DX14" s="99">
        <v>119</v>
      </c>
      <c r="DY14" s="8">
        <v>90</v>
      </c>
      <c r="DZ14" s="119">
        <v>179</v>
      </c>
      <c r="EA14" s="14">
        <v>123</v>
      </c>
      <c r="EB14" s="3"/>
      <c r="EC14" s="3"/>
      <c r="ED14" s="3"/>
      <c r="EE14" s="3"/>
    </row>
    <row r="15" spans="1:138" ht="15.75" x14ac:dyDescent="0.25">
      <c r="A15" s="204"/>
      <c r="B15" s="6">
        <v>0.79166666666666663</v>
      </c>
      <c r="E15" s="9">
        <v>132</v>
      </c>
      <c r="G15" s="20" t="s">
        <v>16</v>
      </c>
      <c r="X15" s="262">
        <v>45823</v>
      </c>
      <c r="Y15" s="10">
        <v>145</v>
      </c>
      <c r="Z15" s="9">
        <v>146</v>
      </c>
      <c r="AA15" s="9">
        <v>145</v>
      </c>
      <c r="AB15" s="3">
        <v>158</v>
      </c>
      <c r="AC15" s="9">
        <v>145</v>
      </c>
      <c r="AD15" s="4">
        <v>278</v>
      </c>
      <c r="AP15" s="58">
        <v>45882</v>
      </c>
      <c r="AQ15" s="422" t="s">
        <v>2499</v>
      </c>
      <c r="AR15" s="36"/>
      <c r="AS15" s="36"/>
      <c r="AT15" s="36"/>
      <c r="AU15" s="36"/>
      <c r="AV15" s="36"/>
      <c r="AW15" s="36"/>
      <c r="AX15" s="36"/>
      <c r="AY15" s="36"/>
      <c r="BC15" s="383">
        <v>81</v>
      </c>
      <c r="BD15" s="9">
        <v>132</v>
      </c>
      <c r="BE15" s="3">
        <v>33</v>
      </c>
      <c r="BF15" s="20">
        <v>9</v>
      </c>
      <c r="BG15" s="383">
        <v>81</v>
      </c>
      <c r="BH15" s="9">
        <v>132</v>
      </c>
      <c r="BI15" s="3">
        <v>108</v>
      </c>
      <c r="BJ15" s="20">
        <v>9</v>
      </c>
      <c r="BK15" s="383">
        <v>44</v>
      </c>
      <c r="BL15" s="62">
        <v>126</v>
      </c>
      <c r="BM15" s="3">
        <v>40</v>
      </c>
      <c r="BN15" s="518">
        <v>35</v>
      </c>
      <c r="BO15" s="383">
        <v>44</v>
      </c>
      <c r="BP15" s="491">
        <v>133</v>
      </c>
      <c r="BQ15" s="3">
        <v>100</v>
      </c>
      <c r="BR15" s="518">
        <v>35</v>
      </c>
      <c r="BS15" s="544"/>
      <c r="BT15" s="412">
        <v>84</v>
      </c>
      <c r="BU15" s="490">
        <v>142</v>
      </c>
      <c r="BV15" s="288">
        <v>95</v>
      </c>
      <c r="BW15" s="518">
        <v>30</v>
      </c>
      <c r="BX15" s="412">
        <v>84</v>
      </c>
      <c r="BY15" s="491">
        <v>135</v>
      </c>
      <c r="BZ15" s="288">
        <v>185</v>
      </c>
      <c r="CA15" s="20"/>
      <c r="CB15" s="262">
        <v>45959</v>
      </c>
      <c r="CC15" s="3">
        <v>65</v>
      </c>
      <c r="CD15" s="119">
        <v>130</v>
      </c>
      <c r="CE15" s="3">
        <v>30</v>
      </c>
      <c r="CF15" s="104">
        <v>44</v>
      </c>
      <c r="CG15" s="3">
        <v>65</v>
      </c>
      <c r="CH15" s="99">
        <v>119</v>
      </c>
      <c r="CI15" s="3">
        <v>195</v>
      </c>
      <c r="CJ15" s="119">
        <v>33</v>
      </c>
      <c r="CL15" s="454">
        <v>111</v>
      </c>
      <c r="CM15" s="8">
        <v>107</v>
      </c>
      <c r="CO15" s="8">
        <v>102</v>
      </c>
      <c r="CP15" s="8">
        <v>106</v>
      </c>
      <c r="CR15" s="387">
        <v>94</v>
      </c>
      <c r="CS15" s="157">
        <v>92</v>
      </c>
      <c r="CU15" s="560">
        <v>45928</v>
      </c>
      <c r="CV15" s="551">
        <v>109</v>
      </c>
      <c r="CW15" s="99">
        <v>117</v>
      </c>
      <c r="CX15" s="99">
        <v>119</v>
      </c>
      <c r="CY15" s="551">
        <v>104</v>
      </c>
      <c r="CZ15" s="8">
        <v>104</v>
      </c>
      <c r="DA15" s="469">
        <v>106</v>
      </c>
      <c r="DB15" s="387">
        <v>93</v>
      </c>
      <c r="DC15" s="8">
        <v>100</v>
      </c>
      <c r="DD15" s="8">
        <v>103</v>
      </c>
      <c r="DU15" s="544">
        <v>45965</v>
      </c>
      <c r="DV15" s="8">
        <v>103</v>
      </c>
      <c r="DW15" s="99">
        <v>113</v>
      </c>
      <c r="DX15" s="99">
        <v>114</v>
      </c>
      <c r="DY15" s="14">
        <v>99</v>
      </c>
      <c r="DZ15" s="8">
        <v>154</v>
      </c>
      <c r="EA15" s="14">
        <v>130</v>
      </c>
      <c r="EB15" s="3"/>
      <c r="EC15" s="3"/>
      <c r="ED15" s="3"/>
      <c r="EE15" s="3"/>
    </row>
    <row r="16" spans="1:138" ht="15.75" thickBot="1" x14ac:dyDescent="0.3">
      <c r="A16" s="204"/>
      <c r="B16" s="6">
        <v>0.83333333333333337</v>
      </c>
      <c r="E16" s="9">
        <v>130</v>
      </c>
      <c r="G16" s="20" t="s">
        <v>16</v>
      </c>
      <c r="X16" s="325" t="s">
        <v>432</v>
      </c>
      <c r="Y16" s="13">
        <v>168</v>
      </c>
      <c r="Z16" s="91">
        <v>169</v>
      </c>
      <c r="AA16" s="13">
        <v>168</v>
      </c>
      <c r="AB16" s="3">
        <v>83</v>
      </c>
      <c r="AC16" s="13">
        <v>168</v>
      </c>
      <c r="AD16" s="4">
        <v>308</v>
      </c>
      <c r="AP16" s="58">
        <v>45883</v>
      </c>
      <c r="AQ16" t="s">
        <v>2012</v>
      </c>
      <c r="BC16" s="383">
        <v>163</v>
      </c>
      <c r="BD16" s="62">
        <v>127</v>
      </c>
      <c r="BE16" s="3">
        <v>68</v>
      </c>
      <c r="BF16" s="388">
        <v>15</v>
      </c>
      <c r="BG16" s="383">
        <v>163</v>
      </c>
      <c r="BH16" s="9">
        <v>138</v>
      </c>
      <c r="BI16" s="3">
        <v>188</v>
      </c>
      <c r="BJ16" s="389">
        <v>26</v>
      </c>
      <c r="BK16" s="383">
        <v>72</v>
      </c>
      <c r="BL16" s="411">
        <v>166</v>
      </c>
      <c r="BM16" s="3">
        <v>85</v>
      </c>
      <c r="BN16" s="419">
        <v>67</v>
      </c>
      <c r="BO16" s="383"/>
      <c r="BR16" s="410"/>
      <c r="BS16" s="544"/>
      <c r="BT16" s="412">
        <v>56</v>
      </c>
      <c r="BU16" s="477">
        <v>151</v>
      </c>
      <c r="BV16" s="288">
        <v>40</v>
      </c>
      <c r="BW16" s="519">
        <v>41</v>
      </c>
      <c r="BX16" s="412"/>
      <c r="CA16" s="20"/>
      <c r="CC16" s="3">
        <v>70</v>
      </c>
      <c r="CD16" s="119">
        <v>136</v>
      </c>
      <c r="CE16" s="3">
        <v>60</v>
      </c>
      <c r="CF16" s="119">
        <v>38</v>
      </c>
      <c r="CG16" s="3">
        <v>70</v>
      </c>
      <c r="CH16" s="99">
        <v>117</v>
      </c>
      <c r="CI16" s="3">
        <v>195</v>
      </c>
      <c r="CJ16" s="99">
        <v>19</v>
      </c>
      <c r="CL16" s="551">
        <v>109</v>
      </c>
      <c r="CM16" s="99">
        <v>113</v>
      </c>
      <c r="CO16" s="157">
        <v>99</v>
      </c>
      <c r="CP16" s="157">
        <v>90</v>
      </c>
      <c r="CR16" s="387">
        <v>94</v>
      </c>
      <c r="CS16" s="157">
        <v>92</v>
      </c>
      <c r="CT16" s="20"/>
      <c r="CU16" s="559"/>
      <c r="CV16" s="454">
        <v>111</v>
      </c>
      <c r="CW16" s="62">
        <v>122</v>
      </c>
      <c r="CX16" s="62">
        <v>124</v>
      </c>
      <c r="CY16" s="387">
        <v>95</v>
      </c>
      <c r="CZ16" s="8">
        <v>107</v>
      </c>
      <c r="DA16" s="469">
        <v>109</v>
      </c>
      <c r="DB16" s="578">
        <v>88</v>
      </c>
      <c r="DC16" s="157">
        <v>95</v>
      </c>
      <c r="DD16" s="157">
        <v>97</v>
      </c>
      <c r="DU16" s="544">
        <v>45966</v>
      </c>
      <c r="DV16" s="99">
        <v>113</v>
      </c>
      <c r="DW16" s="99">
        <v>113</v>
      </c>
      <c r="DX16" s="99">
        <v>117</v>
      </c>
      <c r="DY16" s="14">
        <v>99</v>
      </c>
      <c r="DZ16" s="157">
        <v>139</v>
      </c>
      <c r="EA16" s="14">
        <v>127</v>
      </c>
      <c r="EB16" s="3"/>
      <c r="EC16" s="3"/>
      <c r="ED16" s="3"/>
      <c r="EE16" s="3"/>
    </row>
    <row r="17" spans="1:138" ht="15.75" thickBot="1" x14ac:dyDescent="0.3">
      <c r="A17" s="204"/>
      <c r="B17" s="6">
        <v>0.875</v>
      </c>
      <c r="E17" s="10">
        <v>138</v>
      </c>
      <c r="F17" s="4"/>
      <c r="G17" s="20" t="s">
        <v>16</v>
      </c>
      <c r="H17" s="3">
        <v>210</v>
      </c>
      <c r="I17" s="12" t="s">
        <v>155</v>
      </c>
      <c r="J17" s="12"/>
      <c r="K17" s="12"/>
      <c r="L17" s="12"/>
      <c r="M17" s="12"/>
      <c r="N17" s="12"/>
      <c r="O17" s="12"/>
      <c r="P17" s="12"/>
      <c r="Y17" s="54">
        <v>142.5</v>
      </c>
      <c r="Z17" s="45">
        <v>141</v>
      </c>
      <c r="AA17" s="18">
        <v>142.5</v>
      </c>
      <c r="AB17" s="18">
        <v>188</v>
      </c>
      <c r="AC17" s="18">
        <v>142.5</v>
      </c>
      <c r="AD17" s="46">
        <v>373</v>
      </c>
      <c r="AP17" s="58">
        <v>45883</v>
      </c>
      <c r="AQ17" s="1" t="s">
        <v>2013</v>
      </c>
      <c r="BC17" s="383">
        <v>143</v>
      </c>
      <c r="BD17" s="104">
        <v>141</v>
      </c>
      <c r="BE17" s="3">
        <v>59</v>
      </c>
      <c r="BF17" s="389">
        <v>29</v>
      </c>
      <c r="BG17" s="383">
        <v>143</v>
      </c>
      <c r="BH17" s="38">
        <v>153</v>
      </c>
      <c r="BI17" s="3">
        <v>118</v>
      </c>
      <c r="BJ17" s="385">
        <v>41</v>
      </c>
      <c r="BK17" s="383">
        <v>42</v>
      </c>
      <c r="BL17" s="62">
        <v>120</v>
      </c>
      <c r="BM17" s="3">
        <v>57</v>
      </c>
      <c r="BN17" s="517">
        <v>25</v>
      </c>
      <c r="BO17" s="383"/>
      <c r="BR17" s="410"/>
      <c r="BS17" s="544"/>
      <c r="BT17" s="412">
        <v>15</v>
      </c>
      <c r="BU17" s="408">
        <v>122</v>
      </c>
      <c r="BV17" s="288">
        <v>100</v>
      </c>
      <c r="BW17" s="516">
        <v>11</v>
      </c>
      <c r="BX17" s="412"/>
      <c r="CA17" s="20"/>
      <c r="CB17" s="262">
        <v>45960</v>
      </c>
      <c r="CC17" s="3">
        <v>95</v>
      </c>
      <c r="CD17" s="99">
        <v>118</v>
      </c>
      <c r="CE17" s="3">
        <v>25</v>
      </c>
      <c r="CF17" s="62">
        <v>26</v>
      </c>
      <c r="CG17" s="3">
        <v>95</v>
      </c>
      <c r="CH17" s="104">
        <v>140</v>
      </c>
      <c r="CI17" s="3">
        <v>175</v>
      </c>
      <c r="CJ17" s="104">
        <v>48</v>
      </c>
      <c r="CL17" s="551">
        <v>109</v>
      </c>
      <c r="CM17" s="8">
        <v>104</v>
      </c>
      <c r="CO17" s="157">
        <v>96</v>
      </c>
      <c r="CP17" s="8">
        <v>106</v>
      </c>
      <c r="CR17" s="387">
        <v>91</v>
      </c>
      <c r="CS17" s="14">
        <v>85</v>
      </c>
      <c r="CT17" s="21">
        <v>88</v>
      </c>
      <c r="CU17" s="560">
        <v>45930</v>
      </c>
      <c r="CV17" s="551">
        <v>107</v>
      </c>
      <c r="CW17" s="62">
        <v>120</v>
      </c>
      <c r="CX17" s="62">
        <v>122</v>
      </c>
      <c r="CY17" s="576">
        <v>101</v>
      </c>
      <c r="CZ17" s="8">
        <v>107</v>
      </c>
      <c r="DA17" s="469">
        <v>109</v>
      </c>
      <c r="DB17" s="387">
        <v>91</v>
      </c>
      <c r="DC17" s="157">
        <v>95</v>
      </c>
      <c r="DD17" s="157">
        <v>98</v>
      </c>
      <c r="DU17" s="544">
        <v>45967</v>
      </c>
      <c r="DV17" s="99">
        <v>113</v>
      </c>
      <c r="DW17" s="99">
        <v>119</v>
      </c>
      <c r="DX17" s="97">
        <v>123</v>
      </c>
      <c r="DY17" s="8">
        <v>91</v>
      </c>
      <c r="DZ17" s="119">
        <v>180</v>
      </c>
      <c r="EA17" s="59">
        <v>179</v>
      </c>
      <c r="EB17" s="3"/>
      <c r="EC17" s="3"/>
      <c r="ED17" s="3"/>
      <c r="EE17" s="3"/>
    </row>
    <row r="18" spans="1:138" ht="15.75" thickBot="1" x14ac:dyDescent="0.3">
      <c r="A18" s="205"/>
      <c r="B18" s="22">
        <v>0.91666666666666663</v>
      </c>
      <c r="C18" s="142" t="s">
        <v>1357</v>
      </c>
      <c r="D18" s="143">
        <v>198</v>
      </c>
      <c r="E18" s="25">
        <v>130</v>
      </c>
      <c r="F18" s="23"/>
      <c r="G18" s="24" t="s">
        <v>16</v>
      </c>
      <c r="I18" s="264">
        <f>AVERAGE(E3:E18)</f>
        <v>121</v>
      </c>
      <c r="J18" s="36" t="s">
        <v>1358</v>
      </c>
      <c r="Y18" s="67">
        <v>142.5</v>
      </c>
      <c r="Z18" s="13">
        <v>153</v>
      </c>
      <c r="AA18" s="3">
        <v>142.5</v>
      </c>
      <c r="AB18" s="3">
        <v>118</v>
      </c>
      <c r="AC18" s="3">
        <v>142.5</v>
      </c>
      <c r="AD18" s="47">
        <v>373</v>
      </c>
      <c r="AP18" s="58">
        <v>45884</v>
      </c>
      <c r="AQ18" t="s">
        <v>2014</v>
      </c>
      <c r="BC18" s="383">
        <v>93</v>
      </c>
      <c r="BD18" s="9">
        <v>135</v>
      </c>
      <c r="BE18" s="3">
        <v>53</v>
      </c>
      <c r="BF18" s="384">
        <v>33</v>
      </c>
      <c r="BG18" s="383">
        <v>93</v>
      </c>
      <c r="BH18" s="9">
        <v>138</v>
      </c>
      <c r="BI18" s="3">
        <v>128</v>
      </c>
      <c r="BJ18" s="384">
        <v>36</v>
      </c>
      <c r="BK18" s="383">
        <v>134</v>
      </c>
      <c r="BL18" s="104">
        <v>148</v>
      </c>
      <c r="BM18" s="3">
        <v>55</v>
      </c>
      <c r="BN18" s="519">
        <v>48</v>
      </c>
      <c r="BO18" s="383"/>
      <c r="BR18" s="410"/>
      <c r="BS18" s="544"/>
      <c r="BT18" s="412">
        <v>23</v>
      </c>
      <c r="BU18" s="490">
        <v>141</v>
      </c>
      <c r="BV18" s="288">
        <v>75</v>
      </c>
      <c r="BW18" s="518">
        <v>31</v>
      </c>
      <c r="BX18" s="412"/>
      <c r="CA18" s="20"/>
      <c r="CC18" s="3">
        <v>35</v>
      </c>
      <c r="CD18" s="8">
        <v>108</v>
      </c>
      <c r="CE18" s="3">
        <v>175</v>
      </c>
      <c r="CF18" s="8">
        <v>5</v>
      </c>
      <c r="CL18" s="551">
        <v>108</v>
      </c>
      <c r="CM18" s="99">
        <v>111</v>
      </c>
      <c r="CN18" s="20">
        <v>104</v>
      </c>
      <c r="CO18" s="8">
        <v>101</v>
      </c>
      <c r="CP18" s="8">
        <v>105</v>
      </c>
      <c r="CR18" s="454">
        <v>117</v>
      </c>
      <c r="CS18" s="99">
        <v>123</v>
      </c>
      <c r="CT18" s="20"/>
      <c r="CU18" s="559"/>
      <c r="CV18" s="551">
        <v>108</v>
      </c>
      <c r="CW18" s="99">
        <v>112</v>
      </c>
      <c r="CX18" s="99">
        <v>114</v>
      </c>
      <c r="CY18" s="576">
        <v>103</v>
      </c>
      <c r="CZ18" s="8">
        <v>105</v>
      </c>
      <c r="DA18" s="469">
        <v>109</v>
      </c>
      <c r="DB18" s="624">
        <v>120</v>
      </c>
      <c r="DC18" s="99">
        <v>118</v>
      </c>
      <c r="DD18" s="62">
        <v>125</v>
      </c>
      <c r="DU18" s="544">
        <v>45968</v>
      </c>
      <c r="DV18" s="8">
        <v>107</v>
      </c>
      <c r="DW18" s="99">
        <v>117</v>
      </c>
      <c r="DX18" s="97">
        <v>123</v>
      </c>
      <c r="DY18" s="8">
        <v>91</v>
      </c>
      <c r="DZ18" s="13">
        <v>220</v>
      </c>
      <c r="EA18" s="213">
        <v>240</v>
      </c>
      <c r="EB18" s="3"/>
      <c r="EC18" s="3"/>
      <c r="ED18" s="3"/>
      <c r="EE18" s="3"/>
    </row>
    <row r="19" spans="1:138" ht="16.5" thickBot="1" x14ac:dyDescent="0.3">
      <c r="A19" s="203">
        <v>45821</v>
      </c>
      <c r="B19" s="17">
        <v>0.46875</v>
      </c>
      <c r="C19" s="18"/>
      <c r="D19" s="18"/>
      <c r="E19" s="18">
        <v>104</v>
      </c>
      <c r="F19" s="18">
        <v>104</v>
      </c>
      <c r="G19" s="19" t="s">
        <v>16</v>
      </c>
      <c r="Y19" s="67">
        <v>142.5</v>
      </c>
      <c r="Z19" s="9">
        <v>144</v>
      </c>
      <c r="AA19" s="3">
        <v>142.5</v>
      </c>
      <c r="AB19" s="3">
        <v>193</v>
      </c>
      <c r="AC19" s="3">
        <v>142.5</v>
      </c>
      <c r="AD19" s="47">
        <v>373</v>
      </c>
      <c r="AP19" s="58">
        <v>45887</v>
      </c>
      <c r="AQ19" t="s">
        <v>2011</v>
      </c>
      <c r="BB19" s="374" t="s">
        <v>1963</v>
      </c>
      <c r="BC19" s="383">
        <v>145</v>
      </c>
      <c r="BD19" s="104">
        <v>146</v>
      </c>
      <c r="BE19" s="3">
        <v>53</v>
      </c>
      <c r="BF19" s="385">
        <v>40</v>
      </c>
      <c r="BG19" s="383">
        <v>145</v>
      </c>
      <c r="BH19" s="38">
        <v>159</v>
      </c>
      <c r="BI19" s="3">
        <v>173</v>
      </c>
      <c r="BJ19" s="390">
        <v>53</v>
      </c>
      <c r="BK19" s="383">
        <v>105</v>
      </c>
      <c r="BL19" s="9">
        <v>130</v>
      </c>
      <c r="BM19" s="3">
        <v>155</v>
      </c>
      <c r="BN19" s="518">
        <v>36</v>
      </c>
      <c r="BO19" s="383">
        <v>105</v>
      </c>
      <c r="BP19" s="491">
        <v>136</v>
      </c>
      <c r="BQ19" s="3">
        <v>245</v>
      </c>
      <c r="BR19" s="519">
        <v>42</v>
      </c>
      <c r="BS19" s="544"/>
      <c r="BT19" s="412">
        <v>35</v>
      </c>
      <c r="BU19" s="491">
        <v>134</v>
      </c>
      <c r="BV19" s="288">
        <v>45</v>
      </c>
      <c r="BW19" s="518">
        <v>31</v>
      </c>
      <c r="BX19" s="412">
        <v>35</v>
      </c>
      <c r="BY19" s="408">
        <v>126</v>
      </c>
      <c r="BZ19" s="288">
        <v>135</v>
      </c>
      <c r="CA19" s="389">
        <v>23</v>
      </c>
      <c r="CB19" s="262">
        <v>45961</v>
      </c>
      <c r="CC19" s="3">
        <v>67</v>
      </c>
      <c r="CD19" s="38">
        <v>153</v>
      </c>
      <c r="CE19" s="3">
        <v>80</v>
      </c>
      <c r="CF19" s="104">
        <v>41</v>
      </c>
      <c r="CG19" s="3">
        <v>67</v>
      </c>
      <c r="CH19" s="104">
        <v>142</v>
      </c>
      <c r="CI19" s="3">
        <v>185</v>
      </c>
      <c r="CJ19" s="119">
        <v>30</v>
      </c>
      <c r="CK19" s="556" t="s">
        <v>252</v>
      </c>
      <c r="CL19" s="553">
        <f>AVERAGE(CL4:CL18)</f>
        <v>108.6</v>
      </c>
      <c r="CM19" s="554">
        <f>AVERAGE(CM4:CM18)</f>
        <v>108.13333333333334</v>
      </c>
      <c r="CN19" s="555">
        <f>AVERAGE(CN4:CN18)</f>
        <v>108.33333333333333</v>
      </c>
      <c r="CO19" s="8">
        <v>100</v>
      </c>
      <c r="CP19" s="8">
        <v>101</v>
      </c>
      <c r="CR19" s="551">
        <v>106</v>
      </c>
      <c r="CS19" s="8">
        <v>110</v>
      </c>
      <c r="CT19" s="20"/>
      <c r="CU19" s="560">
        <v>45932</v>
      </c>
      <c r="CV19" s="563">
        <f>AVERAGE(CV4:CV18)</f>
        <v>108.46666666666667</v>
      </c>
      <c r="CW19" s="563">
        <f>AVERAGE(CW4:CW18)</f>
        <v>118.4</v>
      </c>
      <c r="CX19" s="563">
        <f>AVERAGE(CX4:CX18)</f>
        <v>120.4</v>
      </c>
      <c r="CY19" s="576">
        <v>101</v>
      </c>
      <c r="CZ19" s="8">
        <v>107</v>
      </c>
      <c r="DA19" s="469">
        <v>109</v>
      </c>
      <c r="DB19" s="454">
        <v>118</v>
      </c>
      <c r="DC19" s="99">
        <v>116</v>
      </c>
      <c r="DD19" s="99">
        <v>118</v>
      </c>
      <c r="DU19" s="544">
        <v>45969</v>
      </c>
      <c r="DV19" s="99">
        <v>112</v>
      </c>
      <c r="DW19" s="99">
        <v>117</v>
      </c>
      <c r="DX19" s="99">
        <v>118</v>
      </c>
      <c r="DY19" s="14">
        <v>98</v>
      </c>
      <c r="DZ19" s="157">
        <v>142</v>
      </c>
      <c r="EA19" s="59">
        <v>159</v>
      </c>
      <c r="EB19" s="3"/>
      <c r="EC19" s="3"/>
      <c r="ED19" s="3"/>
      <c r="EE19" s="3"/>
    </row>
    <row r="20" spans="1:138" ht="15.75" thickBot="1" x14ac:dyDescent="0.3">
      <c r="A20" s="204" t="s">
        <v>212</v>
      </c>
      <c r="B20" s="6">
        <v>0.47222222222222221</v>
      </c>
      <c r="C20" s="30">
        <v>95</v>
      </c>
      <c r="D20" s="30"/>
      <c r="G20" s="20" t="s">
        <v>16</v>
      </c>
      <c r="I20" s="808" t="s">
        <v>7</v>
      </c>
      <c r="J20" s="797"/>
      <c r="K20" s="797"/>
      <c r="L20" s="797"/>
      <c r="M20" s="797"/>
      <c r="N20" s="797"/>
      <c r="O20" s="797"/>
      <c r="P20" s="797"/>
      <c r="Q20" s="797"/>
      <c r="R20" s="797"/>
      <c r="S20" s="797"/>
      <c r="T20" s="797"/>
      <c r="U20" s="797"/>
      <c r="V20" s="797"/>
      <c r="W20" s="797"/>
      <c r="X20" s="797"/>
      <c r="Y20" s="56">
        <v>142.5</v>
      </c>
      <c r="Z20" s="25">
        <v>147</v>
      </c>
      <c r="AA20" s="23">
        <v>142.5</v>
      </c>
      <c r="AB20" s="23">
        <v>253</v>
      </c>
      <c r="AC20" s="23">
        <v>142.5</v>
      </c>
      <c r="AD20" s="48">
        <v>373</v>
      </c>
      <c r="AP20" s="58">
        <v>45889</v>
      </c>
      <c r="AQ20" t="s">
        <v>2015</v>
      </c>
      <c r="BC20" s="387">
        <v>50</v>
      </c>
      <c r="BD20" s="62">
        <v>126</v>
      </c>
      <c r="BE20" s="3">
        <v>28</v>
      </c>
      <c r="BF20" s="388">
        <v>16</v>
      </c>
      <c r="BG20" s="383">
        <v>50</v>
      </c>
      <c r="BH20" s="9">
        <v>137</v>
      </c>
      <c r="BI20" s="3">
        <v>153</v>
      </c>
      <c r="BJ20" s="389">
        <v>27</v>
      </c>
      <c r="BK20" s="383">
        <v>135</v>
      </c>
      <c r="BL20" s="38">
        <v>154</v>
      </c>
      <c r="BM20" s="3">
        <v>95</v>
      </c>
      <c r="BN20" s="419">
        <v>63</v>
      </c>
      <c r="BO20" s="383">
        <v>135</v>
      </c>
      <c r="BP20" s="491">
        <v>131</v>
      </c>
      <c r="BQ20" s="3">
        <v>260</v>
      </c>
      <c r="BR20" s="519">
        <v>40</v>
      </c>
      <c r="BS20" s="544"/>
      <c r="BT20" s="412">
        <v>70</v>
      </c>
      <c r="BU20" s="491">
        <v>130</v>
      </c>
      <c r="BV20" s="288">
        <v>20</v>
      </c>
      <c r="BW20" s="517">
        <v>28</v>
      </c>
      <c r="BX20" s="412">
        <v>70</v>
      </c>
      <c r="BY20" s="491">
        <v>137</v>
      </c>
      <c r="BZ20" s="288">
        <v>85</v>
      </c>
      <c r="CA20" s="384">
        <v>35</v>
      </c>
      <c r="CC20" s="3">
        <v>35</v>
      </c>
      <c r="CD20" s="243">
        <v>164</v>
      </c>
      <c r="CE20" s="3">
        <v>20</v>
      </c>
      <c r="CF20" s="62">
        <v>22</v>
      </c>
      <c r="CG20" s="3">
        <v>35</v>
      </c>
      <c r="CH20" s="38">
        <v>156</v>
      </c>
      <c r="CI20" s="3">
        <v>260</v>
      </c>
      <c r="CJ20" s="99">
        <v>14</v>
      </c>
      <c r="CO20" s="8">
        <v>100</v>
      </c>
      <c r="CR20" s="551">
        <v>109</v>
      </c>
      <c r="CS20" s="8">
        <v>106</v>
      </c>
      <c r="CT20" s="20"/>
      <c r="CU20" s="559"/>
      <c r="CV20" s="3"/>
      <c r="CW20" s="3"/>
      <c r="CX20" s="3"/>
      <c r="CY20" s="577">
        <v>121</v>
      </c>
      <c r="CZ20" s="99">
        <v>111</v>
      </c>
      <c r="DA20" s="388">
        <v>113</v>
      </c>
      <c r="DB20" s="551">
        <v>108</v>
      </c>
      <c r="DC20" s="99">
        <v>111</v>
      </c>
      <c r="DD20" s="99">
        <v>115</v>
      </c>
      <c r="DU20" s="856">
        <v>45970</v>
      </c>
      <c r="DV20" s="8">
        <v>106</v>
      </c>
      <c r="DW20" s="99">
        <v>118</v>
      </c>
      <c r="DX20" s="62">
        <v>123</v>
      </c>
      <c r="DY20" s="104">
        <v>83</v>
      </c>
      <c r="DZ20" s="9">
        <v>180</v>
      </c>
      <c r="EA20" s="157">
        <v>87</v>
      </c>
      <c r="EB20" s="3"/>
      <c r="EC20" s="3"/>
      <c r="ED20" s="3"/>
      <c r="EE20" s="3"/>
    </row>
    <row r="21" spans="1:138" x14ac:dyDescent="0.25">
      <c r="A21" s="204"/>
      <c r="B21" s="6">
        <v>0.5</v>
      </c>
      <c r="C21" s="4"/>
      <c r="D21" s="4"/>
      <c r="E21" s="103">
        <v>144</v>
      </c>
      <c r="F21" s="4"/>
      <c r="G21" s="20" t="s">
        <v>16</v>
      </c>
      <c r="H21" s="3">
        <v>40</v>
      </c>
      <c r="I21" s="15" t="s">
        <v>156</v>
      </c>
      <c r="J21" s="15"/>
      <c r="K21" s="15"/>
      <c r="L21" s="15"/>
      <c r="M21" s="15"/>
      <c r="W21" s="94" t="s">
        <v>325</v>
      </c>
      <c r="X21" s="262">
        <v>45824</v>
      </c>
      <c r="Y21" s="65">
        <v>75</v>
      </c>
      <c r="Z21" s="70">
        <v>114</v>
      </c>
      <c r="AA21" s="18">
        <v>75</v>
      </c>
      <c r="AB21" s="18">
        <v>63</v>
      </c>
      <c r="AC21" s="18">
        <v>75</v>
      </c>
      <c r="AD21" s="19">
        <v>168</v>
      </c>
      <c r="AP21" s="58">
        <v>45891</v>
      </c>
      <c r="AQ21" t="s">
        <v>2016</v>
      </c>
      <c r="BB21" s="374" t="s">
        <v>1964</v>
      </c>
      <c r="BC21" s="387">
        <v>40</v>
      </c>
      <c r="BD21" s="104">
        <v>141</v>
      </c>
      <c r="BE21" s="3">
        <v>83</v>
      </c>
      <c r="BF21" s="385">
        <v>40</v>
      </c>
      <c r="BG21" s="383"/>
      <c r="BJ21" s="20"/>
      <c r="BK21" s="383">
        <v>99</v>
      </c>
      <c r="BL21" s="9">
        <v>131</v>
      </c>
      <c r="BM21" s="3">
        <v>70</v>
      </c>
      <c r="BN21" s="518">
        <v>37</v>
      </c>
      <c r="BO21" s="383">
        <v>99</v>
      </c>
      <c r="BP21" s="490">
        <v>143</v>
      </c>
      <c r="BQ21" s="3">
        <v>280</v>
      </c>
      <c r="BR21" s="519">
        <v>49</v>
      </c>
      <c r="BS21" s="544"/>
      <c r="BT21" s="412">
        <v>59</v>
      </c>
      <c r="BU21" s="491">
        <v>131</v>
      </c>
      <c r="BV21" s="288">
        <v>45</v>
      </c>
      <c r="BW21" s="517">
        <v>27</v>
      </c>
      <c r="BX21" s="412">
        <v>59</v>
      </c>
      <c r="BY21" s="491">
        <v>130</v>
      </c>
      <c r="BZ21" s="288">
        <v>210</v>
      </c>
      <c r="CA21" s="389">
        <v>26</v>
      </c>
      <c r="CC21" s="3">
        <v>25</v>
      </c>
      <c r="CD21" s="38">
        <v>152</v>
      </c>
      <c r="CE21" s="3">
        <v>65</v>
      </c>
      <c r="CF21" s="99">
        <v>16</v>
      </c>
      <c r="CG21" s="3">
        <v>25</v>
      </c>
      <c r="CH21" s="104">
        <v>149</v>
      </c>
      <c r="CI21" s="3">
        <v>275</v>
      </c>
      <c r="CJ21" s="99">
        <v>13</v>
      </c>
      <c r="CO21" s="8">
        <v>102</v>
      </c>
      <c r="CP21" s="99">
        <v>114</v>
      </c>
      <c r="CQ21" s="21">
        <v>89</v>
      </c>
      <c r="CR21" s="551">
        <v>107</v>
      </c>
      <c r="CS21" s="99">
        <v>113</v>
      </c>
      <c r="CT21" s="20"/>
      <c r="CU21" s="560">
        <v>45934</v>
      </c>
      <c r="CV21" s="3"/>
      <c r="CW21" s="3"/>
      <c r="CX21" s="3"/>
      <c r="CY21" s="551">
        <v>102</v>
      </c>
      <c r="CZ21" s="101">
        <v>115</v>
      </c>
      <c r="DA21" s="583">
        <v>117</v>
      </c>
      <c r="DB21" s="551">
        <v>108</v>
      </c>
      <c r="DC21" s="99">
        <v>111</v>
      </c>
      <c r="DD21" s="99">
        <v>115</v>
      </c>
      <c r="DU21" s="544">
        <v>45971</v>
      </c>
      <c r="DV21" s="8">
        <v>107</v>
      </c>
      <c r="DW21" s="99">
        <v>115</v>
      </c>
      <c r="DX21" s="99">
        <v>115</v>
      </c>
      <c r="DY21" s="8">
        <v>95</v>
      </c>
      <c r="DZ21" s="157">
        <v>135</v>
      </c>
      <c r="EA21" s="9">
        <v>50</v>
      </c>
      <c r="EB21" s="3"/>
      <c r="EC21" s="3"/>
      <c r="ED21" s="3"/>
      <c r="EE21" s="3"/>
    </row>
    <row r="22" spans="1:138" ht="15.75" thickBot="1" x14ac:dyDescent="0.3">
      <c r="A22" s="204"/>
      <c r="B22" s="6">
        <v>0.52083333333333337</v>
      </c>
      <c r="C22" s="4"/>
      <c r="D22" s="4"/>
      <c r="E22" s="3">
        <v>104</v>
      </c>
      <c r="G22" s="20" t="s">
        <v>16</v>
      </c>
      <c r="I22" s="11" t="s">
        <v>133</v>
      </c>
      <c r="J22" s="11"/>
      <c r="K22" s="11"/>
      <c r="L22" s="11"/>
      <c r="M22" s="11"/>
      <c r="W22" s="94" t="s">
        <v>326</v>
      </c>
      <c r="Y22" s="66">
        <v>75</v>
      </c>
      <c r="Z22" s="93">
        <v>118</v>
      </c>
      <c r="AA22" s="23">
        <v>75</v>
      </c>
      <c r="AB22" s="23">
        <v>128</v>
      </c>
      <c r="AC22" s="23">
        <v>75</v>
      </c>
      <c r="AD22" s="24">
        <v>168</v>
      </c>
      <c r="AP22" s="58">
        <v>45892</v>
      </c>
      <c r="AQ22" t="s">
        <v>2017</v>
      </c>
      <c r="BC22" s="383">
        <v>108</v>
      </c>
      <c r="BD22" s="9">
        <v>138</v>
      </c>
      <c r="BE22" s="3">
        <v>113</v>
      </c>
      <c r="BF22" s="389">
        <v>27</v>
      </c>
      <c r="BG22" s="383"/>
      <c r="BJ22" s="20"/>
      <c r="BK22" s="383">
        <v>26</v>
      </c>
      <c r="BL22" s="99">
        <v>117</v>
      </c>
      <c r="BM22" s="3">
        <v>45</v>
      </c>
      <c r="BN22" s="516">
        <v>17</v>
      </c>
      <c r="BO22" s="383">
        <v>26</v>
      </c>
      <c r="BP22" s="408">
        <v>127</v>
      </c>
      <c r="BQ22" s="3">
        <v>150</v>
      </c>
      <c r="BR22" s="517">
        <v>27</v>
      </c>
      <c r="BS22" s="544"/>
      <c r="BT22" s="598">
        <v>100</v>
      </c>
      <c r="BU22" s="490">
        <v>140</v>
      </c>
      <c r="BV22" s="288">
        <v>30</v>
      </c>
      <c r="BW22" s="518">
        <v>32</v>
      </c>
      <c r="BX22" s="412">
        <v>100</v>
      </c>
      <c r="BY22" s="411">
        <v>160</v>
      </c>
      <c r="BZ22" s="288">
        <v>185</v>
      </c>
      <c r="CA22" s="386">
        <v>52</v>
      </c>
      <c r="CB22" s="262">
        <v>45962</v>
      </c>
      <c r="CC22" s="3">
        <v>64</v>
      </c>
      <c r="CD22" s="38">
        <v>154</v>
      </c>
      <c r="CE22" s="3">
        <v>50</v>
      </c>
      <c r="CF22" s="119">
        <v>36</v>
      </c>
      <c r="CO22" s="157">
        <v>96</v>
      </c>
      <c r="CP22" s="14">
        <v>89</v>
      </c>
      <c r="CQ22" s="459">
        <v>99</v>
      </c>
      <c r="CR22" s="387">
        <v>96</v>
      </c>
      <c r="CS22" s="8">
        <v>100</v>
      </c>
      <c r="CT22" s="469">
        <v>102</v>
      </c>
      <c r="CU22" s="559"/>
      <c r="CV22" s="3"/>
      <c r="CW22" s="3"/>
      <c r="CX22" s="3"/>
      <c r="CY22" s="387">
        <v>95</v>
      </c>
      <c r="CZ22" s="8">
        <v>104</v>
      </c>
      <c r="DA22" s="469">
        <v>106</v>
      </c>
      <c r="DB22" s="454">
        <v>110</v>
      </c>
      <c r="DC22" s="99">
        <v>113</v>
      </c>
      <c r="DD22" s="99">
        <v>115</v>
      </c>
      <c r="DU22" s="544">
        <v>45972</v>
      </c>
      <c r="DV22" s="8">
        <v>106</v>
      </c>
      <c r="DW22" s="99">
        <v>113</v>
      </c>
      <c r="DX22" s="99">
        <v>116</v>
      </c>
      <c r="DY22" s="14">
        <v>99</v>
      </c>
      <c r="DZ22" s="9">
        <v>180</v>
      </c>
      <c r="EA22" s="14">
        <v>132</v>
      </c>
      <c r="EB22" s="3"/>
      <c r="EC22" s="3"/>
      <c r="ED22" s="3"/>
      <c r="EE22" s="3"/>
    </row>
    <row r="23" spans="1:138" x14ac:dyDescent="0.25">
      <c r="A23" s="204"/>
      <c r="B23" s="6">
        <v>0.53125</v>
      </c>
      <c r="C23" s="30">
        <v>55</v>
      </c>
      <c r="D23" s="30"/>
      <c r="G23" s="20" t="s">
        <v>16</v>
      </c>
      <c r="I23" s="808" t="s">
        <v>6</v>
      </c>
      <c r="J23" s="797"/>
      <c r="K23" s="797"/>
      <c r="L23" s="797"/>
      <c r="M23" s="797"/>
      <c r="N23" s="797"/>
      <c r="O23" s="797"/>
      <c r="P23" s="797"/>
      <c r="Q23" s="797"/>
      <c r="R23" s="797"/>
      <c r="S23" s="797"/>
      <c r="T23" s="797"/>
      <c r="U23" s="797"/>
      <c r="V23" s="797"/>
      <c r="W23" s="797"/>
      <c r="X23" s="797"/>
      <c r="Y23" s="14">
        <v>46</v>
      </c>
      <c r="Z23" s="9">
        <v>132</v>
      </c>
      <c r="AA23" s="3">
        <v>46</v>
      </c>
      <c r="AB23" s="3">
        <v>38</v>
      </c>
      <c r="AC23" s="3">
        <v>46</v>
      </c>
      <c r="AD23" s="3">
        <v>143</v>
      </c>
      <c r="AP23" s="58">
        <v>45905</v>
      </c>
      <c r="AQ23" t="s">
        <v>2018</v>
      </c>
      <c r="BB23" s="374" t="s">
        <v>1965</v>
      </c>
      <c r="BC23" s="383">
        <v>80</v>
      </c>
      <c r="BD23" s="38">
        <v>153</v>
      </c>
      <c r="BE23" s="3">
        <v>13</v>
      </c>
      <c r="BF23" s="384">
        <v>39</v>
      </c>
      <c r="BG23" s="383">
        <v>80</v>
      </c>
      <c r="BH23" s="9">
        <v>137</v>
      </c>
      <c r="BI23" s="3">
        <v>153</v>
      </c>
      <c r="BJ23" s="389">
        <v>27</v>
      </c>
      <c r="BK23" s="383">
        <v>64</v>
      </c>
      <c r="BL23" s="99">
        <v>113</v>
      </c>
      <c r="BM23" s="3">
        <v>55</v>
      </c>
      <c r="BN23" s="517">
        <v>21</v>
      </c>
      <c r="BO23" s="383">
        <v>64</v>
      </c>
      <c r="BP23" s="373">
        <v>119</v>
      </c>
      <c r="BQ23" s="3">
        <v>160</v>
      </c>
      <c r="BR23" s="517">
        <v>27</v>
      </c>
      <c r="BS23" s="544"/>
      <c r="BT23" s="412">
        <v>64</v>
      </c>
      <c r="BU23" s="408">
        <v>120</v>
      </c>
      <c r="BV23" s="288">
        <v>35</v>
      </c>
      <c r="BW23" s="517">
        <v>21</v>
      </c>
      <c r="BX23" s="412"/>
      <c r="CA23" s="20"/>
      <c r="CC23" s="3">
        <v>80</v>
      </c>
      <c r="CD23" s="119">
        <v>133</v>
      </c>
      <c r="CE23" s="3">
        <v>5</v>
      </c>
      <c r="CF23" s="8">
        <v>8</v>
      </c>
      <c r="CG23" s="3">
        <v>80</v>
      </c>
      <c r="CH23" s="38">
        <v>150</v>
      </c>
      <c r="CI23" s="3">
        <v>290</v>
      </c>
      <c r="CJ23" s="62">
        <v>25</v>
      </c>
      <c r="CO23" s="14">
        <v>84</v>
      </c>
      <c r="CP23" s="157">
        <v>96</v>
      </c>
      <c r="CQ23" s="21">
        <v>82</v>
      </c>
      <c r="CR23" s="551">
        <v>101</v>
      </c>
      <c r="CS23" s="8">
        <v>106</v>
      </c>
      <c r="CT23" s="20"/>
      <c r="CU23" s="560">
        <v>45936</v>
      </c>
      <c r="CV23" s="3"/>
      <c r="CW23" s="3"/>
      <c r="CX23" s="3"/>
      <c r="CY23" s="578">
        <v>87</v>
      </c>
      <c r="CZ23" s="101">
        <v>114</v>
      </c>
      <c r="DA23" s="583">
        <v>116</v>
      </c>
      <c r="DB23" s="387">
        <v>99</v>
      </c>
      <c r="DC23" s="8">
        <v>106</v>
      </c>
      <c r="DD23" s="8">
        <v>107</v>
      </c>
      <c r="DT23" s="58"/>
      <c r="DU23" s="544">
        <v>45973</v>
      </c>
      <c r="DV23" s="8">
        <v>104</v>
      </c>
      <c r="DW23" s="99">
        <v>111</v>
      </c>
      <c r="DX23" s="99">
        <v>111</v>
      </c>
      <c r="DY23" s="8">
        <v>96</v>
      </c>
      <c r="DZ23" s="8">
        <v>150</v>
      </c>
      <c r="EA23" s="14">
        <v>139</v>
      </c>
      <c r="EB23" s="3"/>
      <c r="EC23" s="3"/>
      <c r="ED23" s="3"/>
      <c r="EE23" s="3"/>
    </row>
    <row r="24" spans="1:138" ht="15.75" thickBot="1" x14ac:dyDescent="0.3">
      <c r="A24" s="204"/>
      <c r="B24" s="6">
        <v>0.53680555555555554</v>
      </c>
      <c r="E24" s="157">
        <v>97</v>
      </c>
      <c r="G24" s="20" t="s">
        <v>16</v>
      </c>
      <c r="X24" s="325" t="s">
        <v>423</v>
      </c>
      <c r="Y24" s="10">
        <v>118</v>
      </c>
      <c r="Z24" s="91">
        <v>160</v>
      </c>
      <c r="AA24" s="3">
        <v>118</v>
      </c>
      <c r="AB24" s="3">
        <v>38</v>
      </c>
      <c r="AC24" s="3">
        <v>118</v>
      </c>
      <c r="AD24" s="4">
        <v>338</v>
      </c>
      <c r="AP24" s="58">
        <v>45906</v>
      </c>
      <c r="AQ24" t="s">
        <v>2045</v>
      </c>
      <c r="BC24" s="383">
        <v>100</v>
      </c>
      <c r="BD24" s="9">
        <v>135</v>
      </c>
      <c r="BE24" s="3">
        <v>53</v>
      </c>
      <c r="BF24" s="384">
        <v>33</v>
      </c>
      <c r="BG24" s="383">
        <v>100</v>
      </c>
      <c r="BH24" s="9">
        <v>139</v>
      </c>
      <c r="BI24" s="3">
        <v>188</v>
      </c>
      <c r="BJ24" s="384">
        <v>37</v>
      </c>
      <c r="BK24" s="383">
        <v>65</v>
      </c>
      <c r="BL24" s="9">
        <v>137</v>
      </c>
      <c r="BM24" s="3">
        <v>45</v>
      </c>
      <c r="BN24" s="518">
        <v>33</v>
      </c>
      <c r="BO24" s="383">
        <v>65</v>
      </c>
      <c r="BP24" s="408">
        <v>126</v>
      </c>
      <c r="BQ24" s="3">
        <v>120</v>
      </c>
      <c r="BR24" s="517">
        <v>22</v>
      </c>
      <c r="BS24" s="544"/>
      <c r="BT24" s="598">
        <v>122</v>
      </c>
      <c r="BU24" s="408">
        <v>120</v>
      </c>
      <c r="BV24" s="288">
        <v>45</v>
      </c>
      <c r="BW24" s="516">
        <v>12</v>
      </c>
      <c r="BX24" s="412">
        <v>122</v>
      </c>
      <c r="BY24" s="491">
        <v>130</v>
      </c>
      <c r="BZ24" s="288">
        <v>165</v>
      </c>
      <c r="CA24" s="389">
        <v>22</v>
      </c>
      <c r="CB24" s="262">
        <v>45963</v>
      </c>
      <c r="CC24" s="3">
        <v>76</v>
      </c>
      <c r="CD24" s="104">
        <v>145</v>
      </c>
      <c r="CE24" s="3">
        <v>100</v>
      </c>
      <c r="CF24" s="99">
        <v>17</v>
      </c>
      <c r="CG24" s="3">
        <v>76</v>
      </c>
      <c r="CH24" s="104">
        <v>149</v>
      </c>
      <c r="CI24" s="3">
        <v>220</v>
      </c>
      <c r="CJ24" s="62">
        <v>21</v>
      </c>
      <c r="CO24" s="157">
        <v>92</v>
      </c>
      <c r="CP24" s="8">
        <v>105</v>
      </c>
      <c r="CQ24" s="459">
        <v>96</v>
      </c>
      <c r="CR24" s="387">
        <v>95</v>
      </c>
      <c r="CS24" s="8">
        <v>119</v>
      </c>
      <c r="CT24" s="20"/>
      <c r="CU24" s="559"/>
      <c r="CV24" s="3"/>
      <c r="CW24" s="3"/>
      <c r="CX24" s="3"/>
      <c r="CY24" s="387">
        <v>97</v>
      </c>
      <c r="CZ24" s="8">
        <v>109</v>
      </c>
      <c r="DA24" s="388">
        <v>111</v>
      </c>
      <c r="DB24" s="551">
        <v>104</v>
      </c>
      <c r="DC24" s="8">
        <v>106</v>
      </c>
      <c r="DD24" s="8">
        <v>108</v>
      </c>
      <c r="DU24" s="544">
        <v>45974</v>
      </c>
      <c r="DV24" s="8">
        <v>100</v>
      </c>
      <c r="DW24" s="8">
        <v>108</v>
      </c>
      <c r="DX24" s="8">
        <v>106</v>
      </c>
      <c r="DY24" s="14">
        <v>100</v>
      </c>
      <c r="DZ24" s="157">
        <v>138</v>
      </c>
      <c r="EA24" s="157">
        <v>78</v>
      </c>
      <c r="EB24" s="3"/>
      <c r="EC24" s="3"/>
      <c r="ED24" s="3"/>
      <c r="EE24" s="3"/>
    </row>
    <row r="25" spans="1:138" x14ac:dyDescent="0.25">
      <c r="A25" s="204"/>
      <c r="B25" s="6">
        <v>0.54722222222222228</v>
      </c>
      <c r="E25" s="3">
        <v>105</v>
      </c>
      <c r="G25" s="20" t="s">
        <v>16</v>
      </c>
      <c r="W25" s="3" t="s">
        <v>331</v>
      </c>
      <c r="X25" s="3" t="s">
        <v>239</v>
      </c>
      <c r="Y25" s="65">
        <v>81</v>
      </c>
      <c r="Z25" s="45">
        <v>132</v>
      </c>
      <c r="AA25" s="18">
        <v>81</v>
      </c>
      <c r="AB25" s="18">
        <v>33</v>
      </c>
      <c r="AC25" s="18">
        <v>81</v>
      </c>
      <c r="AD25" s="19">
        <v>198</v>
      </c>
      <c r="AP25" s="58">
        <v>45916</v>
      </c>
      <c r="AQ25" t="s">
        <v>2069</v>
      </c>
      <c r="BC25" s="383">
        <v>76</v>
      </c>
      <c r="BD25" s="62">
        <v>129</v>
      </c>
      <c r="BE25" s="3">
        <v>38</v>
      </c>
      <c r="BF25" s="389">
        <v>20</v>
      </c>
      <c r="BG25" s="383">
        <v>76</v>
      </c>
      <c r="BH25" s="9">
        <v>131</v>
      </c>
      <c r="BI25" s="3">
        <v>143</v>
      </c>
      <c r="BJ25" s="384">
        <v>37</v>
      </c>
      <c r="BK25" s="383">
        <v>87</v>
      </c>
      <c r="BL25" s="62">
        <v>127</v>
      </c>
      <c r="BM25" s="3">
        <v>35</v>
      </c>
      <c r="BN25" s="517">
        <v>29</v>
      </c>
      <c r="BO25" s="383">
        <v>87</v>
      </c>
      <c r="BP25" s="477">
        <v>151</v>
      </c>
      <c r="BQ25" s="3">
        <v>185</v>
      </c>
      <c r="BR25" s="418">
        <v>53</v>
      </c>
      <c r="BS25" s="544"/>
      <c r="BT25" s="598">
        <v>112</v>
      </c>
      <c r="BU25" s="408">
        <v>122</v>
      </c>
      <c r="BV25" s="288">
        <v>25</v>
      </c>
      <c r="BW25" s="517">
        <v>26</v>
      </c>
      <c r="BX25" s="412">
        <v>112</v>
      </c>
      <c r="BY25" s="408">
        <v>125</v>
      </c>
      <c r="BZ25" s="288">
        <v>115</v>
      </c>
      <c r="CA25" s="389">
        <v>29</v>
      </c>
      <c r="CC25" s="3">
        <v>40</v>
      </c>
      <c r="CD25" s="119">
        <v>135</v>
      </c>
      <c r="CE25" s="3">
        <v>45</v>
      </c>
      <c r="CF25" s="119">
        <v>34</v>
      </c>
      <c r="CO25" s="157">
        <v>99</v>
      </c>
      <c r="CP25" s="157">
        <v>99</v>
      </c>
      <c r="CQ25" s="459">
        <v>97</v>
      </c>
      <c r="CR25" s="387">
        <v>98</v>
      </c>
      <c r="CS25" s="157">
        <v>94</v>
      </c>
      <c r="CT25" s="469">
        <v>100</v>
      </c>
      <c r="CU25" s="559"/>
      <c r="CV25" s="3"/>
      <c r="CW25" s="3"/>
      <c r="CX25" s="3"/>
      <c r="CY25" s="387">
        <v>95</v>
      </c>
      <c r="CZ25" s="8">
        <v>108</v>
      </c>
      <c r="DA25" s="388">
        <v>110</v>
      </c>
      <c r="DB25" s="551">
        <v>107</v>
      </c>
      <c r="DC25" s="8">
        <v>104</v>
      </c>
      <c r="DD25" s="8">
        <v>106</v>
      </c>
      <c r="DT25" s="58"/>
      <c r="DU25" s="544">
        <v>45975</v>
      </c>
      <c r="DV25" s="157">
        <v>92</v>
      </c>
      <c r="DW25" s="8">
        <v>108</v>
      </c>
      <c r="DX25" s="99">
        <v>110</v>
      </c>
      <c r="DY25" s="14">
        <v>100</v>
      </c>
      <c r="DZ25" s="157">
        <v>143</v>
      </c>
      <c r="EA25" s="236">
        <v>30</v>
      </c>
      <c r="EB25" s="3"/>
      <c r="EC25" s="3"/>
      <c r="ED25" s="3"/>
      <c r="EE25" s="3"/>
    </row>
    <row r="26" spans="1:138" ht="15.75" thickBot="1" x14ac:dyDescent="0.3">
      <c r="A26" s="204"/>
      <c r="B26" s="6">
        <v>0.55763888888888891</v>
      </c>
      <c r="E26" s="62">
        <v>123</v>
      </c>
      <c r="G26" s="20" t="s">
        <v>16</v>
      </c>
      <c r="I26" s="12" t="s">
        <v>18</v>
      </c>
      <c r="J26" s="12"/>
      <c r="K26" s="12"/>
      <c r="L26" s="12"/>
      <c r="Y26" s="66">
        <v>81</v>
      </c>
      <c r="Z26" s="25">
        <v>132</v>
      </c>
      <c r="AA26" s="23">
        <v>81</v>
      </c>
      <c r="AB26" s="23">
        <v>108</v>
      </c>
      <c r="AC26" s="23">
        <v>81</v>
      </c>
      <c r="AD26" s="24">
        <v>198</v>
      </c>
      <c r="AP26" s="437">
        <v>45917</v>
      </c>
      <c r="AQ26" s="438" t="s">
        <v>2071</v>
      </c>
      <c r="AR26" s="438"/>
      <c r="AS26" s="438"/>
      <c r="AT26" s="438"/>
      <c r="AU26" s="438"/>
      <c r="AV26" s="438"/>
      <c r="BC26" s="387">
        <v>65</v>
      </c>
      <c r="BD26" s="38">
        <v>154</v>
      </c>
      <c r="BE26" s="3">
        <v>53</v>
      </c>
      <c r="BF26" s="385">
        <v>48</v>
      </c>
      <c r="BG26" s="383">
        <v>65</v>
      </c>
      <c r="BH26" s="104">
        <v>143</v>
      </c>
      <c r="BI26" s="3">
        <v>143</v>
      </c>
      <c r="BJ26" s="384">
        <v>37</v>
      </c>
      <c r="BK26" s="383">
        <v>91</v>
      </c>
      <c r="BL26" s="62">
        <v>120</v>
      </c>
      <c r="BM26" s="3">
        <v>55</v>
      </c>
      <c r="BN26" s="517">
        <v>25</v>
      </c>
      <c r="BO26" s="383">
        <v>91</v>
      </c>
      <c r="BP26" s="373">
        <v>119</v>
      </c>
      <c r="BQ26" s="3">
        <v>250</v>
      </c>
      <c r="BR26" s="517">
        <v>24</v>
      </c>
      <c r="BS26" s="544"/>
      <c r="BT26" s="412">
        <v>35</v>
      </c>
      <c r="BU26" s="526">
        <v>108</v>
      </c>
      <c r="BV26" s="288">
        <v>25</v>
      </c>
      <c r="BW26" s="516">
        <v>12</v>
      </c>
      <c r="BX26" s="412"/>
      <c r="CA26" s="20"/>
      <c r="CC26" s="3">
        <v>97</v>
      </c>
      <c r="CD26" s="119">
        <v>133</v>
      </c>
      <c r="CE26" s="3">
        <v>35</v>
      </c>
      <c r="CF26" s="62">
        <v>26</v>
      </c>
      <c r="CG26" s="3">
        <v>97</v>
      </c>
      <c r="CH26" s="243">
        <v>160</v>
      </c>
      <c r="CI26" s="3">
        <v>185</v>
      </c>
      <c r="CJ26" s="13">
        <v>53</v>
      </c>
      <c r="CO26" s="8">
        <v>107</v>
      </c>
      <c r="CP26" s="8">
        <v>100</v>
      </c>
      <c r="CQ26" s="20">
        <v>109</v>
      </c>
      <c r="CR26" s="387">
        <v>98</v>
      </c>
      <c r="CS26" s="8">
        <v>114</v>
      </c>
      <c r="CT26" s="20"/>
      <c r="CU26" s="560">
        <v>45939</v>
      </c>
      <c r="CV26" s="3"/>
      <c r="CW26" s="3"/>
      <c r="CX26" s="3"/>
      <c r="CY26" s="551">
        <v>105</v>
      </c>
      <c r="CZ26" s="101">
        <v>117</v>
      </c>
      <c r="DA26" s="583">
        <v>119</v>
      </c>
      <c r="DB26" s="387">
        <v>97</v>
      </c>
      <c r="DC26" s="99">
        <v>111</v>
      </c>
      <c r="DD26" s="99">
        <v>116</v>
      </c>
      <c r="DU26" s="544">
        <v>45976</v>
      </c>
      <c r="DV26" s="8">
        <v>108</v>
      </c>
      <c r="DW26" s="99">
        <v>111</v>
      </c>
      <c r="DX26" s="99">
        <v>115</v>
      </c>
      <c r="DY26" s="14">
        <v>99</v>
      </c>
      <c r="DZ26" s="236">
        <v>294</v>
      </c>
      <c r="EA26" s="213">
        <v>242</v>
      </c>
      <c r="EB26" s="3"/>
      <c r="EC26" s="3"/>
      <c r="ED26" s="3"/>
      <c r="EE26" s="3"/>
    </row>
    <row r="27" spans="1:138" ht="15.75" x14ac:dyDescent="0.25">
      <c r="A27" s="204"/>
      <c r="B27" s="6">
        <v>0.56805555555555554</v>
      </c>
      <c r="E27" s="10">
        <v>139</v>
      </c>
      <c r="F27" s="4"/>
      <c r="G27" s="20" t="s">
        <v>16</v>
      </c>
      <c r="H27" s="3">
        <v>53</v>
      </c>
      <c r="I27" s="15" t="s">
        <v>135</v>
      </c>
      <c r="J27" s="12"/>
      <c r="K27" s="12"/>
      <c r="L27" s="12"/>
      <c r="M27" s="12"/>
      <c r="N27" s="12"/>
      <c r="X27" s="262">
        <v>45825</v>
      </c>
      <c r="Y27" s="49">
        <v>163</v>
      </c>
      <c r="Z27" s="141">
        <v>127</v>
      </c>
      <c r="AA27" s="18">
        <v>163</v>
      </c>
      <c r="AB27" s="18">
        <v>68</v>
      </c>
      <c r="AC27" s="18">
        <v>163</v>
      </c>
      <c r="AD27" s="19">
        <v>323</v>
      </c>
      <c r="AP27" s="58">
        <v>45917</v>
      </c>
      <c r="AQ27" s="235" t="s">
        <v>2079</v>
      </c>
      <c r="AR27" s="235"/>
      <c r="AS27" s="235"/>
      <c r="AT27" s="235"/>
      <c r="AU27" s="235"/>
      <c r="AV27" s="235"/>
      <c r="AW27" s="235"/>
      <c r="AX27" s="235"/>
      <c r="AY27" s="235"/>
      <c r="AZ27" s="439" t="s">
        <v>2080</v>
      </c>
      <c r="BC27" s="383">
        <v>97</v>
      </c>
      <c r="BD27" s="104">
        <v>148</v>
      </c>
      <c r="BE27" s="3">
        <v>57</v>
      </c>
      <c r="BF27" s="384">
        <v>35</v>
      </c>
      <c r="BG27" s="383">
        <v>97</v>
      </c>
      <c r="BH27" s="38">
        <v>150</v>
      </c>
      <c r="BI27" s="3">
        <v>188</v>
      </c>
      <c r="BJ27" s="384">
        <v>37</v>
      </c>
      <c r="BK27" s="383">
        <v>65</v>
      </c>
      <c r="BL27" s="9">
        <v>130</v>
      </c>
      <c r="BM27" s="3">
        <v>50</v>
      </c>
      <c r="BN27" s="517">
        <v>22</v>
      </c>
      <c r="BO27" s="383"/>
      <c r="BR27" s="410"/>
      <c r="BS27" s="544"/>
      <c r="BT27" s="598">
        <v>136</v>
      </c>
      <c r="BU27" s="408">
        <v>125</v>
      </c>
      <c r="BV27" s="288">
        <v>50</v>
      </c>
      <c r="BW27" s="517">
        <v>27</v>
      </c>
      <c r="BX27" s="412">
        <v>136</v>
      </c>
      <c r="BY27" s="408">
        <v>127</v>
      </c>
      <c r="BZ27" s="288">
        <v>155</v>
      </c>
      <c r="CA27" s="389">
        <v>29</v>
      </c>
      <c r="CB27" s="262">
        <v>45964</v>
      </c>
      <c r="CC27" s="3">
        <v>23</v>
      </c>
      <c r="CD27" s="99">
        <v>115</v>
      </c>
      <c r="CE27" s="3">
        <v>60</v>
      </c>
      <c r="CF27" s="99">
        <v>15</v>
      </c>
      <c r="CO27" s="8">
        <v>102</v>
      </c>
      <c r="CP27" s="8">
        <v>105</v>
      </c>
      <c r="CQ27" s="459">
        <v>96</v>
      </c>
      <c r="CR27" s="387">
        <v>97</v>
      </c>
      <c r="CS27" s="157">
        <v>94</v>
      </c>
      <c r="CT27" s="459">
        <v>97</v>
      </c>
      <c r="CU27" s="559"/>
      <c r="CV27" s="3"/>
      <c r="CW27" s="3"/>
      <c r="CX27" s="3"/>
      <c r="CY27" s="551">
        <v>101</v>
      </c>
      <c r="CZ27" s="101">
        <v>113</v>
      </c>
      <c r="DA27" s="583">
        <v>115</v>
      </c>
      <c r="DB27" s="551">
        <v>106</v>
      </c>
      <c r="DC27" s="8">
        <v>105</v>
      </c>
      <c r="DD27" s="8">
        <v>105</v>
      </c>
      <c r="DT27" s="58"/>
      <c r="DU27" s="544">
        <v>45977</v>
      </c>
      <c r="DV27" s="8">
        <v>107</v>
      </c>
      <c r="DW27" s="8">
        <v>107</v>
      </c>
      <c r="DX27" s="99">
        <v>110</v>
      </c>
      <c r="DY27" s="8">
        <v>94</v>
      </c>
      <c r="DZ27" s="13">
        <v>220</v>
      </c>
      <c r="EA27" s="157">
        <v>88</v>
      </c>
      <c r="EB27" s="3"/>
      <c r="EC27" s="3"/>
      <c r="ED27" s="3"/>
      <c r="EE27" s="3"/>
    </row>
    <row r="28" spans="1:138" x14ac:dyDescent="0.25">
      <c r="A28" s="204"/>
      <c r="B28" s="6">
        <v>0.57847222222222228</v>
      </c>
      <c r="E28" s="10">
        <v>134</v>
      </c>
      <c r="F28" s="4"/>
      <c r="G28" s="20" t="s">
        <v>16</v>
      </c>
      <c r="I28" s="12" t="s">
        <v>5</v>
      </c>
      <c r="J28" s="12"/>
      <c r="K28" s="12"/>
      <c r="L28" s="12"/>
      <c r="X28" s="325" t="s">
        <v>429</v>
      </c>
      <c r="Y28" s="51">
        <v>163</v>
      </c>
      <c r="Z28" s="62">
        <v>128</v>
      </c>
      <c r="AA28" s="3">
        <v>163</v>
      </c>
      <c r="AB28" s="3">
        <v>98</v>
      </c>
      <c r="AC28" s="3">
        <v>163</v>
      </c>
      <c r="AD28" s="20">
        <v>323</v>
      </c>
      <c r="AP28" s="58">
        <v>45923</v>
      </c>
      <c r="AQ28" t="s">
        <v>2222</v>
      </c>
      <c r="AY28" s="3"/>
      <c r="BC28" s="387">
        <v>67</v>
      </c>
      <c r="BD28" s="62">
        <v>128</v>
      </c>
      <c r="BE28" s="3">
        <v>73</v>
      </c>
      <c r="BF28" s="385">
        <v>40</v>
      </c>
      <c r="BG28" s="383">
        <v>67</v>
      </c>
      <c r="BH28" s="62">
        <v>127</v>
      </c>
      <c r="BI28" s="3">
        <v>133</v>
      </c>
      <c r="BJ28" s="389">
        <v>22</v>
      </c>
      <c r="BK28" s="383">
        <v>80</v>
      </c>
      <c r="BL28" s="62">
        <v>121</v>
      </c>
      <c r="BM28" s="3">
        <v>55</v>
      </c>
      <c r="BN28" s="516">
        <v>19</v>
      </c>
      <c r="BO28" s="383">
        <v>80</v>
      </c>
      <c r="BP28" s="373">
        <v>118</v>
      </c>
      <c r="BQ28" s="3">
        <v>160</v>
      </c>
      <c r="BR28" s="516">
        <v>16</v>
      </c>
      <c r="BS28" s="544"/>
      <c r="BT28" s="412">
        <v>84</v>
      </c>
      <c r="BU28" s="373">
        <v>118</v>
      </c>
      <c r="BV28" s="288">
        <v>50</v>
      </c>
      <c r="BW28" s="518">
        <v>33</v>
      </c>
      <c r="BX28" s="412">
        <v>84</v>
      </c>
      <c r="BY28" s="526">
        <v>107</v>
      </c>
      <c r="BZ28" s="288">
        <v>110</v>
      </c>
      <c r="CA28" s="389">
        <v>22</v>
      </c>
      <c r="CC28" s="3">
        <v>78</v>
      </c>
      <c r="CD28" s="104">
        <v>149</v>
      </c>
      <c r="CE28" s="3">
        <v>75</v>
      </c>
      <c r="CF28" s="104">
        <v>41</v>
      </c>
      <c r="CO28" s="8">
        <v>103</v>
      </c>
      <c r="CP28" s="8">
        <v>107</v>
      </c>
      <c r="CR28" s="387">
        <v>90</v>
      </c>
      <c r="CS28" s="8">
        <v>103</v>
      </c>
      <c r="CT28" s="469">
        <v>100</v>
      </c>
      <c r="CU28" s="559"/>
      <c r="CV28" s="3"/>
      <c r="CW28" s="3"/>
      <c r="CX28" s="3"/>
      <c r="CY28" s="551">
        <v>105</v>
      </c>
      <c r="CZ28" s="101">
        <v>113</v>
      </c>
      <c r="DA28" s="583">
        <v>115</v>
      </c>
      <c r="DB28" s="387">
        <v>96</v>
      </c>
      <c r="DC28" s="8">
        <v>102</v>
      </c>
      <c r="DD28" s="8">
        <v>103</v>
      </c>
      <c r="DT28" s="58"/>
      <c r="DU28" s="544">
        <v>45978</v>
      </c>
      <c r="DV28" s="14">
        <v>85</v>
      </c>
      <c r="DW28" s="157">
        <v>94</v>
      </c>
      <c r="DX28" s="157">
        <v>93</v>
      </c>
      <c r="DY28" s="14">
        <v>99</v>
      </c>
      <c r="DZ28" s="59">
        <v>119</v>
      </c>
      <c r="EA28" s="236">
        <v>10</v>
      </c>
      <c r="EB28" s="3"/>
      <c r="EC28" s="3"/>
      <c r="ED28" s="3"/>
      <c r="EE28" s="3"/>
    </row>
    <row r="29" spans="1:138" x14ac:dyDescent="0.25">
      <c r="A29" s="204"/>
      <c r="B29" s="6">
        <v>0.58888888888888891</v>
      </c>
      <c r="E29" s="10">
        <v>131</v>
      </c>
      <c r="F29" s="4"/>
      <c r="G29" s="20" t="s">
        <v>16</v>
      </c>
      <c r="I29" s="12" t="s">
        <v>8</v>
      </c>
      <c r="J29" s="12"/>
      <c r="K29" s="12"/>
      <c r="L29" s="12"/>
      <c r="Y29" s="51">
        <v>163</v>
      </c>
      <c r="Z29" s="9">
        <v>132</v>
      </c>
      <c r="AA29" s="3">
        <v>163</v>
      </c>
      <c r="AB29" s="3">
        <v>128</v>
      </c>
      <c r="AC29" s="3">
        <v>163</v>
      </c>
      <c r="AD29" s="20">
        <v>323</v>
      </c>
      <c r="AP29" s="58">
        <v>45932</v>
      </c>
      <c r="AQ29" t="s">
        <v>2457</v>
      </c>
      <c r="BB29" s="374" t="s">
        <v>1966</v>
      </c>
      <c r="BC29" s="387">
        <v>25</v>
      </c>
      <c r="BD29" s="104">
        <v>144</v>
      </c>
      <c r="BE29" s="3">
        <v>50</v>
      </c>
      <c r="BF29" s="389">
        <v>29</v>
      </c>
      <c r="BG29" s="383"/>
      <c r="BJ29" s="20"/>
      <c r="BK29" s="383">
        <v>38</v>
      </c>
      <c r="BL29" s="104">
        <v>141</v>
      </c>
      <c r="BM29" s="3">
        <v>53</v>
      </c>
      <c r="BN29" s="518">
        <v>35</v>
      </c>
      <c r="BO29" s="383"/>
      <c r="BR29" s="410"/>
      <c r="BS29" s="544"/>
      <c r="BT29" s="598">
        <v>104</v>
      </c>
      <c r="BU29" s="408">
        <v>124</v>
      </c>
      <c r="BV29" s="288">
        <v>40</v>
      </c>
      <c r="BW29" s="517">
        <v>24</v>
      </c>
      <c r="BX29" s="412">
        <v>104</v>
      </c>
      <c r="BY29" s="491">
        <v>139</v>
      </c>
      <c r="BZ29" s="288">
        <v>190</v>
      </c>
      <c r="CA29" s="384">
        <v>39</v>
      </c>
      <c r="CC29" s="3">
        <v>78</v>
      </c>
      <c r="CD29" s="243">
        <v>161</v>
      </c>
      <c r="CE29" s="3">
        <v>60</v>
      </c>
      <c r="CF29" s="13">
        <v>53</v>
      </c>
      <c r="CG29" s="3">
        <v>78</v>
      </c>
      <c r="CH29" s="243">
        <v>171</v>
      </c>
      <c r="CI29" s="3">
        <v>180</v>
      </c>
      <c r="CJ29" s="243">
        <v>63</v>
      </c>
      <c r="CO29" s="8">
        <v>108</v>
      </c>
      <c r="CP29" s="8">
        <v>102</v>
      </c>
      <c r="CR29" s="387">
        <v>94</v>
      </c>
      <c r="CS29" s="8">
        <v>108</v>
      </c>
      <c r="CT29" s="459">
        <v>94</v>
      </c>
      <c r="CU29" s="559"/>
      <c r="CV29" s="3"/>
      <c r="CW29" s="3"/>
      <c r="CX29" s="3"/>
      <c r="CY29" s="551">
        <v>105</v>
      </c>
      <c r="CZ29" s="101">
        <v>114</v>
      </c>
      <c r="DA29" s="583">
        <v>116</v>
      </c>
      <c r="DB29" s="387">
        <v>98</v>
      </c>
      <c r="DC29" s="157">
        <v>97</v>
      </c>
      <c r="DD29" s="157">
        <v>97</v>
      </c>
      <c r="DU29" s="855">
        <v>45979</v>
      </c>
      <c r="DV29" s="157">
        <v>90</v>
      </c>
      <c r="DW29" s="157">
        <v>97</v>
      </c>
      <c r="DX29" s="157">
        <v>99</v>
      </c>
      <c r="DY29" s="14">
        <v>100</v>
      </c>
      <c r="DZ29" s="119">
        <v>196</v>
      </c>
      <c r="EA29" s="59">
        <v>173</v>
      </c>
      <c r="EB29" s="3"/>
      <c r="EC29" s="3"/>
      <c r="ED29" s="3"/>
      <c r="EE29" s="3"/>
    </row>
    <row r="30" spans="1:138" ht="15.75" thickBot="1" x14ac:dyDescent="0.3">
      <c r="A30" s="204"/>
      <c r="B30" s="6">
        <v>0.59930555555555554</v>
      </c>
      <c r="E30" s="10">
        <v>135</v>
      </c>
      <c r="F30" s="4"/>
      <c r="G30" s="20" t="s">
        <v>16</v>
      </c>
      <c r="I30" s="12" t="s">
        <v>9</v>
      </c>
      <c r="J30" s="12"/>
      <c r="K30" s="12"/>
      <c r="L30" s="12"/>
      <c r="Y30" s="52">
        <v>163</v>
      </c>
      <c r="Z30" s="25">
        <v>138</v>
      </c>
      <c r="AA30" s="23">
        <v>163</v>
      </c>
      <c r="AB30" s="23">
        <v>188</v>
      </c>
      <c r="AC30" s="23">
        <v>163</v>
      </c>
      <c r="AD30" s="24">
        <v>323</v>
      </c>
      <c r="AP30" s="58">
        <v>45933</v>
      </c>
      <c r="AQ30" t="s">
        <v>2497</v>
      </c>
      <c r="BC30" s="383">
        <v>113</v>
      </c>
      <c r="BD30" s="38">
        <v>150</v>
      </c>
      <c r="BE30" s="3">
        <v>73</v>
      </c>
      <c r="BF30" s="385">
        <v>40</v>
      </c>
      <c r="BG30" s="383">
        <v>113</v>
      </c>
      <c r="BH30" s="38">
        <v>150</v>
      </c>
      <c r="BI30" s="3">
        <v>163</v>
      </c>
      <c r="BJ30" s="385">
        <v>40</v>
      </c>
      <c r="BK30" s="383">
        <v>122</v>
      </c>
      <c r="BL30" s="104">
        <v>142</v>
      </c>
      <c r="BM30" s="3">
        <v>40</v>
      </c>
      <c r="BN30" s="519">
        <v>43</v>
      </c>
      <c r="BO30" s="383">
        <v>122</v>
      </c>
      <c r="BP30" s="491">
        <v>130</v>
      </c>
      <c r="BQ30" s="3">
        <v>235</v>
      </c>
      <c r="BR30" s="518">
        <v>31</v>
      </c>
      <c r="BS30" s="544"/>
      <c r="BT30" s="412">
        <v>50</v>
      </c>
      <c r="BU30" s="491">
        <v>136</v>
      </c>
      <c r="BV30" s="288">
        <v>95</v>
      </c>
      <c r="BW30" s="487">
        <v>53</v>
      </c>
      <c r="BX30" s="412"/>
      <c r="CA30" s="20"/>
      <c r="CB30" s="262">
        <v>45965</v>
      </c>
      <c r="CC30" s="3">
        <v>81</v>
      </c>
      <c r="CD30" s="62">
        <v>120</v>
      </c>
      <c r="CE30" s="3">
        <v>125</v>
      </c>
      <c r="CF30" s="62">
        <v>22</v>
      </c>
      <c r="CG30" s="3">
        <v>81</v>
      </c>
      <c r="CH30" s="119">
        <v>138</v>
      </c>
      <c r="CI30" s="3">
        <v>305</v>
      </c>
      <c r="CJ30" s="104">
        <v>40</v>
      </c>
      <c r="CO30" s="8">
        <v>102</v>
      </c>
      <c r="CP30" s="8">
        <v>108</v>
      </c>
      <c r="CR30" s="387">
        <v>94</v>
      </c>
      <c r="CS30" s="157">
        <v>90</v>
      </c>
      <c r="CT30" s="20"/>
      <c r="CU30" s="559"/>
      <c r="CV30" s="3"/>
      <c r="CW30" s="3"/>
      <c r="CX30" s="3"/>
      <c r="CY30" s="551">
        <v>105</v>
      </c>
      <c r="CZ30" s="99">
        <v>112</v>
      </c>
      <c r="DA30" s="388">
        <v>114</v>
      </c>
      <c r="DB30" s="387">
        <v>99</v>
      </c>
      <c r="DC30" s="8">
        <v>100</v>
      </c>
      <c r="DD30" s="8">
        <v>102</v>
      </c>
      <c r="DT30" s="58"/>
      <c r="DU30" s="855">
        <v>45980</v>
      </c>
      <c r="DV30" s="157">
        <v>99</v>
      </c>
      <c r="DW30" s="8">
        <v>100</v>
      </c>
      <c r="DX30" s="8">
        <v>101</v>
      </c>
      <c r="DY30" s="14">
        <v>100</v>
      </c>
      <c r="DZ30" s="119">
        <v>171</v>
      </c>
      <c r="EA30" s="157">
        <v>98</v>
      </c>
      <c r="EB30" s="3"/>
      <c r="EC30" s="3"/>
      <c r="ED30" s="3"/>
      <c r="EE30" s="3"/>
    </row>
    <row r="31" spans="1:138" ht="15.75" x14ac:dyDescent="0.25">
      <c r="A31" s="204"/>
      <c r="B31" s="6">
        <v>0.60972222222222228</v>
      </c>
      <c r="E31" s="10">
        <v>131</v>
      </c>
      <c r="F31" s="4"/>
      <c r="G31" s="20" t="s">
        <v>16</v>
      </c>
      <c r="I31" s="12" t="s">
        <v>10</v>
      </c>
      <c r="J31" s="12"/>
      <c r="K31" s="12"/>
      <c r="L31" s="12"/>
      <c r="Y31" s="44">
        <v>143</v>
      </c>
      <c r="Z31" s="45">
        <v>141</v>
      </c>
      <c r="AA31" s="18">
        <v>143</v>
      </c>
      <c r="AB31" s="18">
        <v>68</v>
      </c>
      <c r="AC31" s="18">
        <v>143</v>
      </c>
      <c r="AD31" s="19">
        <v>373</v>
      </c>
      <c r="AP31" s="58">
        <v>45938</v>
      </c>
      <c r="AQ31" s="422" t="s">
        <v>2498</v>
      </c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C31" s="387">
        <v>68</v>
      </c>
      <c r="BD31" s="9">
        <v>133</v>
      </c>
      <c r="BE31" s="3">
        <v>58</v>
      </c>
      <c r="BF31" s="389">
        <v>22</v>
      </c>
      <c r="BG31" s="383">
        <v>68</v>
      </c>
      <c r="BH31" s="9">
        <v>139</v>
      </c>
      <c r="BI31" s="3">
        <v>133</v>
      </c>
      <c r="BJ31" s="389">
        <v>28</v>
      </c>
      <c r="BK31" s="383">
        <v>99</v>
      </c>
      <c r="BL31" s="104">
        <v>143</v>
      </c>
      <c r="BM31" s="3">
        <v>95</v>
      </c>
      <c r="BN31" s="418">
        <v>53</v>
      </c>
      <c r="BO31" s="383">
        <v>99</v>
      </c>
      <c r="BP31" s="491">
        <v>132</v>
      </c>
      <c r="BQ31" s="3">
        <v>320</v>
      </c>
      <c r="BR31" s="519">
        <v>42</v>
      </c>
      <c r="BS31" s="544"/>
      <c r="BT31" s="412">
        <v>79</v>
      </c>
      <c r="BU31" s="373">
        <v>116</v>
      </c>
      <c r="BV31" s="288">
        <v>35</v>
      </c>
      <c r="BW31" s="517">
        <v>20</v>
      </c>
      <c r="BX31" s="412">
        <v>79</v>
      </c>
      <c r="BY31" s="491">
        <v>130</v>
      </c>
      <c r="BZ31" s="288">
        <v>215</v>
      </c>
      <c r="CA31" s="384">
        <v>34</v>
      </c>
      <c r="CC31" s="3">
        <v>73</v>
      </c>
      <c r="CD31" s="104">
        <v>142</v>
      </c>
      <c r="CE31" s="3">
        <v>90</v>
      </c>
      <c r="CF31" s="119">
        <v>35</v>
      </c>
      <c r="CG31" s="3">
        <v>73</v>
      </c>
      <c r="CH31" s="119">
        <v>139</v>
      </c>
      <c r="CI31" s="3">
        <v>225</v>
      </c>
      <c r="CJ31" s="119">
        <v>32</v>
      </c>
      <c r="CO31" s="157">
        <v>98</v>
      </c>
      <c r="CP31" s="8">
        <v>102</v>
      </c>
      <c r="CR31" s="578">
        <v>81</v>
      </c>
      <c r="CS31" s="157">
        <v>95</v>
      </c>
      <c r="CT31" s="20"/>
      <c r="CU31" s="560">
        <v>45944</v>
      </c>
      <c r="CV31" s="3"/>
      <c r="CW31" s="3"/>
      <c r="CX31" s="3"/>
      <c r="CY31" s="551">
        <v>100</v>
      </c>
      <c r="CZ31" s="8">
        <v>109</v>
      </c>
      <c r="DA31" s="388">
        <v>111</v>
      </c>
      <c r="DB31" s="387">
        <v>92</v>
      </c>
      <c r="DC31" s="8">
        <v>101</v>
      </c>
      <c r="DD31" s="8">
        <v>101</v>
      </c>
      <c r="DU31" s="855">
        <v>45981</v>
      </c>
      <c r="DV31" s="157">
        <v>97</v>
      </c>
      <c r="DW31" s="8">
        <v>107</v>
      </c>
      <c r="DX31" s="8">
        <v>107</v>
      </c>
      <c r="DY31" s="8">
        <v>96</v>
      </c>
      <c r="DZ31" s="119">
        <v>176</v>
      </c>
      <c r="EA31" s="236">
        <v>30</v>
      </c>
      <c r="EB31" s="3"/>
      <c r="EC31" s="3"/>
      <c r="ED31" s="3"/>
      <c r="EE31" s="3"/>
    </row>
    <row r="32" spans="1:138" x14ac:dyDescent="0.25">
      <c r="A32" s="204"/>
      <c r="B32" s="6">
        <v>0.62013888888888891</v>
      </c>
      <c r="E32" s="62">
        <v>121</v>
      </c>
      <c r="G32" s="20" t="s">
        <v>16</v>
      </c>
      <c r="I32" s="11" t="s">
        <v>19</v>
      </c>
      <c r="J32" s="11"/>
      <c r="K32" s="11"/>
      <c r="L32" s="11"/>
      <c r="M32" s="11"/>
      <c r="X32" s="326" t="s">
        <v>331</v>
      </c>
      <c r="Y32" s="68">
        <v>143</v>
      </c>
      <c r="Z32" s="13">
        <v>153</v>
      </c>
      <c r="AA32" s="3">
        <v>143</v>
      </c>
      <c r="AB32" s="3">
        <v>98</v>
      </c>
      <c r="AC32" s="3">
        <v>143</v>
      </c>
      <c r="AD32" s="20">
        <v>373</v>
      </c>
      <c r="BC32" s="387">
        <v>73</v>
      </c>
      <c r="BD32" s="38">
        <v>151</v>
      </c>
      <c r="BE32" s="3">
        <v>33</v>
      </c>
      <c r="BF32" s="385">
        <v>44</v>
      </c>
      <c r="BG32" s="383"/>
      <c r="BJ32" s="20"/>
      <c r="BK32" s="383">
        <v>80</v>
      </c>
      <c r="BL32" s="62">
        <v>128</v>
      </c>
      <c r="BM32" s="3">
        <v>62</v>
      </c>
      <c r="BN32" s="518">
        <v>32</v>
      </c>
      <c r="BO32" s="383">
        <v>80</v>
      </c>
      <c r="BP32" s="373">
        <v>114</v>
      </c>
      <c r="BQ32" s="3">
        <v>182</v>
      </c>
      <c r="BR32" s="516">
        <v>18</v>
      </c>
      <c r="BS32" s="544"/>
      <c r="BT32" s="412">
        <v>45</v>
      </c>
      <c r="BU32" s="526">
        <v>107</v>
      </c>
      <c r="BV32" s="288">
        <v>70</v>
      </c>
      <c r="BW32" s="527">
        <v>9</v>
      </c>
      <c r="BX32" s="412"/>
      <c r="CA32" s="20"/>
      <c r="CB32" s="262">
        <v>45966</v>
      </c>
      <c r="CC32" s="3">
        <v>6</v>
      </c>
      <c r="CD32" s="99">
        <v>117</v>
      </c>
      <c r="CE32" s="3">
        <v>155</v>
      </c>
      <c r="CF32" s="8">
        <v>4</v>
      </c>
      <c r="CO32" s="8">
        <v>104</v>
      </c>
      <c r="CP32" s="8">
        <v>103</v>
      </c>
      <c r="CR32" s="578">
        <v>81</v>
      </c>
      <c r="CS32" s="157">
        <v>93</v>
      </c>
      <c r="CV32" s="3"/>
      <c r="CW32" s="3"/>
      <c r="CX32" s="3"/>
      <c r="CY32" s="551">
        <v>104</v>
      </c>
      <c r="CZ32" s="101">
        <v>117</v>
      </c>
      <c r="DA32" s="583">
        <v>119</v>
      </c>
      <c r="DB32" s="578">
        <v>88</v>
      </c>
      <c r="DC32" s="157">
        <v>97</v>
      </c>
      <c r="DD32" s="157">
        <v>99</v>
      </c>
      <c r="DT32" s="58"/>
      <c r="DU32" s="855">
        <v>45982</v>
      </c>
      <c r="DV32" s="157">
        <v>95</v>
      </c>
      <c r="DW32" s="8">
        <v>105</v>
      </c>
      <c r="DX32" s="8">
        <v>107</v>
      </c>
      <c r="DY32" s="14">
        <v>100</v>
      </c>
      <c r="DZ32" s="119">
        <v>170</v>
      </c>
      <c r="EA32" s="236">
        <v>58</v>
      </c>
      <c r="EB32" s="676"/>
      <c r="EC32" s="677"/>
      <c r="ED32" s="677"/>
      <c r="EE32" s="677"/>
      <c r="EF32" s="677"/>
      <c r="EG32" s="677"/>
      <c r="EH32" s="677"/>
    </row>
    <row r="33" spans="1:140" x14ac:dyDescent="0.25">
      <c r="A33" s="204"/>
      <c r="B33" s="6">
        <v>0.63055555555555554</v>
      </c>
      <c r="E33" s="99">
        <v>118</v>
      </c>
      <c r="G33" s="20" t="s">
        <v>16</v>
      </c>
      <c r="I33" s="11" t="s">
        <v>11</v>
      </c>
      <c r="J33" s="11"/>
      <c r="K33" s="11"/>
      <c r="L33" s="11"/>
      <c r="M33" s="11"/>
      <c r="X33" s="262"/>
      <c r="Y33" s="68">
        <v>143</v>
      </c>
      <c r="Z33" s="10">
        <v>144</v>
      </c>
      <c r="AA33" s="3">
        <v>143</v>
      </c>
      <c r="AB33" s="3">
        <v>128</v>
      </c>
      <c r="AC33" s="3">
        <v>143</v>
      </c>
      <c r="AD33" s="20">
        <v>373</v>
      </c>
      <c r="BC33" s="383">
        <v>80</v>
      </c>
      <c r="BD33" s="62">
        <v>122</v>
      </c>
      <c r="BE33" s="3">
        <v>23</v>
      </c>
      <c r="BF33" s="388">
        <v>12</v>
      </c>
      <c r="BG33" s="383">
        <v>80</v>
      </c>
      <c r="BH33" s="9">
        <v>139</v>
      </c>
      <c r="BI33" s="3">
        <v>308</v>
      </c>
      <c r="BJ33" s="389">
        <v>29</v>
      </c>
      <c r="BK33" s="383">
        <v>80</v>
      </c>
      <c r="BL33" s="236">
        <v>165</v>
      </c>
      <c r="BM33" s="3">
        <v>50</v>
      </c>
      <c r="BN33" s="418">
        <v>59</v>
      </c>
      <c r="BO33" s="383">
        <v>8</v>
      </c>
      <c r="BP33" s="408">
        <v>121</v>
      </c>
      <c r="BQ33" s="3">
        <v>215</v>
      </c>
      <c r="BR33" s="516">
        <v>15</v>
      </c>
      <c r="BS33" s="544"/>
      <c r="BT33" s="412">
        <v>90</v>
      </c>
      <c r="BU33" s="408">
        <v>129</v>
      </c>
      <c r="BV33" s="288">
        <v>38</v>
      </c>
      <c r="BW33" s="518">
        <v>30</v>
      </c>
      <c r="BX33" s="412">
        <v>90</v>
      </c>
      <c r="BY33" s="408">
        <v>128</v>
      </c>
      <c r="BZ33" s="288">
        <v>83</v>
      </c>
      <c r="CA33" s="389">
        <v>29</v>
      </c>
      <c r="CC33" s="3">
        <v>82</v>
      </c>
      <c r="CD33" s="38">
        <v>153</v>
      </c>
      <c r="CE33" s="3">
        <v>55</v>
      </c>
      <c r="CF33" s="104">
        <v>43</v>
      </c>
      <c r="CG33" s="3">
        <v>82</v>
      </c>
      <c r="CH33" s="104">
        <v>142</v>
      </c>
      <c r="CI33" s="3">
        <v>250</v>
      </c>
      <c r="CJ33" s="119">
        <v>32</v>
      </c>
      <c r="CO33" s="8">
        <v>102</v>
      </c>
      <c r="CP33" s="8">
        <v>106</v>
      </c>
      <c r="CR33" s="551">
        <v>109</v>
      </c>
      <c r="CS33" s="99">
        <v>114</v>
      </c>
      <c r="CT33" s="20"/>
      <c r="CU33" s="560">
        <v>45946</v>
      </c>
      <c r="CV33" s="3"/>
      <c r="CW33" s="3"/>
      <c r="CX33" s="3"/>
      <c r="CY33" s="551">
        <v>104</v>
      </c>
      <c r="CZ33" s="99">
        <v>111</v>
      </c>
      <c r="DA33" s="388">
        <v>113</v>
      </c>
      <c r="DB33" s="578">
        <v>86</v>
      </c>
      <c r="DC33" s="157">
        <v>95</v>
      </c>
      <c r="DD33" s="157">
        <v>98</v>
      </c>
      <c r="DT33" s="58"/>
      <c r="DU33" s="855">
        <v>45983</v>
      </c>
      <c r="DV33" s="8">
        <v>104</v>
      </c>
      <c r="DW33" s="8">
        <v>105</v>
      </c>
      <c r="DX33" s="8">
        <v>107</v>
      </c>
      <c r="DY33" s="14">
        <v>100</v>
      </c>
      <c r="DZ33" s="13">
        <v>251</v>
      </c>
      <c r="EA33" s="213">
        <v>185</v>
      </c>
      <c r="EB33" s="3"/>
      <c r="EC33" s="3"/>
      <c r="ED33" s="3"/>
      <c r="EE33" s="3"/>
    </row>
    <row r="34" spans="1:140" ht="15.75" thickBot="1" x14ac:dyDescent="0.3">
      <c r="A34" s="204"/>
      <c r="B34" s="6">
        <v>0.64097222222222228</v>
      </c>
      <c r="E34" s="62">
        <v>127</v>
      </c>
      <c r="G34" s="20" t="s">
        <v>16</v>
      </c>
      <c r="I34" s="11" t="s">
        <v>12</v>
      </c>
      <c r="J34" s="11"/>
      <c r="K34" s="11"/>
      <c r="L34" s="11"/>
      <c r="M34" s="11"/>
      <c r="Y34" s="69">
        <v>143</v>
      </c>
      <c r="Z34" s="57">
        <v>147</v>
      </c>
      <c r="AA34" s="23">
        <v>143</v>
      </c>
      <c r="AB34" s="23">
        <v>188</v>
      </c>
      <c r="AC34" s="23">
        <v>143</v>
      </c>
      <c r="AD34" s="24">
        <v>373</v>
      </c>
      <c r="BC34" s="383">
        <v>197</v>
      </c>
      <c r="BD34" s="104">
        <v>144</v>
      </c>
      <c r="BE34" s="3">
        <v>40</v>
      </c>
      <c r="BF34" s="389">
        <v>28</v>
      </c>
      <c r="BG34" s="383">
        <v>197</v>
      </c>
      <c r="BH34" s="236">
        <v>169</v>
      </c>
      <c r="BI34" s="3">
        <v>158</v>
      </c>
      <c r="BJ34" s="390">
        <v>56</v>
      </c>
      <c r="BK34" s="383">
        <v>87</v>
      </c>
      <c r="BL34" s="104">
        <v>142</v>
      </c>
      <c r="BM34" s="3">
        <v>55</v>
      </c>
      <c r="BN34" s="519">
        <v>41</v>
      </c>
      <c r="BO34" s="383"/>
      <c r="BR34" s="410"/>
      <c r="BS34" s="544"/>
      <c r="BT34" s="412">
        <v>77</v>
      </c>
      <c r="BU34" s="373">
        <v>118</v>
      </c>
      <c r="BV34" s="288">
        <v>50</v>
      </c>
      <c r="BW34" s="517">
        <v>24</v>
      </c>
      <c r="BX34" s="412">
        <v>77</v>
      </c>
      <c r="BY34" s="408">
        <v>122</v>
      </c>
      <c r="BZ34" s="288">
        <v>155</v>
      </c>
      <c r="CA34" s="389">
        <v>28</v>
      </c>
      <c r="CC34" s="3">
        <v>48</v>
      </c>
      <c r="CD34" s="119">
        <v>137</v>
      </c>
      <c r="CE34" s="3">
        <v>25</v>
      </c>
      <c r="CF34" s="62">
        <v>21</v>
      </c>
      <c r="CG34" s="3">
        <v>48</v>
      </c>
      <c r="CH34" s="38">
        <v>159</v>
      </c>
      <c r="CI34" s="3">
        <v>95</v>
      </c>
      <c r="CJ34" s="104">
        <v>43</v>
      </c>
      <c r="CO34" s="8">
        <v>100</v>
      </c>
      <c r="CP34" s="8">
        <v>106</v>
      </c>
      <c r="CQ34" s="469">
        <v>102</v>
      </c>
      <c r="CR34" s="383"/>
      <c r="CS34" s="3"/>
      <c r="CT34" s="20"/>
      <c r="CU34" s="559"/>
      <c r="CV34" s="3"/>
      <c r="CW34" s="3"/>
      <c r="CX34" s="3"/>
      <c r="CY34" s="551">
        <v>103</v>
      </c>
      <c r="CZ34" s="99">
        <v>110</v>
      </c>
      <c r="DA34" s="388">
        <v>112</v>
      </c>
      <c r="DB34" s="454">
        <v>112</v>
      </c>
      <c r="DC34" s="99">
        <v>113</v>
      </c>
      <c r="DD34" s="99">
        <v>115</v>
      </c>
      <c r="DT34" s="58"/>
      <c r="DU34" s="855">
        <v>45984</v>
      </c>
      <c r="DV34" s="157">
        <v>97</v>
      </c>
      <c r="DW34" s="8">
        <v>108</v>
      </c>
      <c r="DX34" s="99">
        <v>111</v>
      </c>
      <c r="DY34" s="14">
        <v>99</v>
      </c>
      <c r="DZ34" s="13">
        <v>205</v>
      </c>
      <c r="EA34" s="213">
        <v>230</v>
      </c>
      <c r="EB34" s="3"/>
      <c r="EC34" s="3"/>
      <c r="ED34" s="3"/>
      <c r="EE34" s="3"/>
    </row>
    <row r="35" spans="1:140" x14ac:dyDescent="0.25">
      <c r="A35" s="204"/>
      <c r="B35" s="6">
        <v>0.65138888888888891</v>
      </c>
      <c r="E35" s="62">
        <v>125</v>
      </c>
      <c r="G35" s="20" t="s">
        <v>16</v>
      </c>
      <c r="I35" s="11" t="s">
        <v>13</v>
      </c>
      <c r="J35" s="11"/>
      <c r="K35" s="11"/>
      <c r="L35" s="11"/>
      <c r="M35" s="11"/>
      <c r="X35" s="262">
        <v>45826</v>
      </c>
      <c r="Y35" s="14">
        <v>93</v>
      </c>
      <c r="Z35" s="9">
        <v>138</v>
      </c>
      <c r="AA35" s="3">
        <v>93</v>
      </c>
      <c r="AB35" s="3">
        <v>128</v>
      </c>
      <c r="AC35" s="3">
        <v>93</v>
      </c>
      <c r="AD35" s="3">
        <v>263</v>
      </c>
      <c r="BC35" s="387">
        <v>68</v>
      </c>
      <c r="BD35" s="62">
        <v>127</v>
      </c>
      <c r="BE35" s="3">
        <v>33</v>
      </c>
      <c r="BF35" s="388">
        <v>18</v>
      </c>
      <c r="BG35" s="383">
        <v>68</v>
      </c>
      <c r="BH35" s="38">
        <v>150</v>
      </c>
      <c r="BI35" s="3">
        <v>123</v>
      </c>
      <c r="BJ35" s="385">
        <v>41</v>
      </c>
      <c r="BK35" s="383">
        <v>111</v>
      </c>
      <c r="BL35" s="9">
        <v>132</v>
      </c>
      <c r="BM35" s="3">
        <v>80</v>
      </c>
      <c r="BN35" s="517">
        <v>27</v>
      </c>
      <c r="BO35" s="383">
        <v>111</v>
      </c>
      <c r="BP35" s="491">
        <v>136</v>
      </c>
      <c r="BQ35" s="3">
        <v>275</v>
      </c>
      <c r="BR35" s="518">
        <v>31</v>
      </c>
      <c r="BS35" s="544"/>
      <c r="BT35" s="412">
        <v>49</v>
      </c>
      <c r="BU35" s="408">
        <v>125</v>
      </c>
      <c r="BV35" s="288">
        <v>25</v>
      </c>
      <c r="BW35" s="518">
        <v>33</v>
      </c>
      <c r="BX35" s="412">
        <v>49</v>
      </c>
      <c r="BY35" s="477">
        <v>152</v>
      </c>
      <c r="BZ35" s="288">
        <v>145</v>
      </c>
      <c r="CA35" s="386">
        <v>60</v>
      </c>
      <c r="CB35" s="262">
        <v>45967</v>
      </c>
      <c r="CC35" s="3">
        <v>85</v>
      </c>
      <c r="CD35" s="104">
        <v>142</v>
      </c>
      <c r="CE35" s="3">
        <v>30</v>
      </c>
      <c r="CF35" s="119">
        <v>34</v>
      </c>
      <c r="CG35" s="3">
        <v>85</v>
      </c>
      <c r="CH35" s="104">
        <v>144</v>
      </c>
      <c r="CI35" s="3">
        <v>135</v>
      </c>
      <c r="CJ35" s="119">
        <v>36</v>
      </c>
      <c r="CO35" s="157">
        <v>90</v>
      </c>
      <c r="CP35" s="8">
        <v>105</v>
      </c>
      <c r="CR35" s="383"/>
      <c r="CS35" s="3"/>
      <c r="CT35" s="20"/>
      <c r="CU35" s="559"/>
      <c r="CV35" s="3"/>
      <c r="CW35" s="3"/>
      <c r="CX35" s="3"/>
      <c r="CY35" s="387">
        <v>97</v>
      </c>
      <c r="CZ35" s="8">
        <v>109</v>
      </c>
      <c r="DA35" s="388">
        <v>111</v>
      </c>
      <c r="DB35" s="387">
        <v>94</v>
      </c>
      <c r="DC35" s="8">
        <v>105</v>
      </c>
      <c r="DD35" s="8">
        <v>105</v>
      </c>
      <c r="DU35" s="855">
        <v>45985</v>
      </c>
      <c r="DV35" s="8">
        <v>108</v>
      </c>
      <c r="DW35" s="8">
        <v>108</v>
      </c>
      <c r="DX35" s="99">
        <v>110</v>
      </c>
      <c r="DY35" s="14">
        <v>98</v>
      </c>
      <c r="DZ35" s="9">
        <v>190</v>
      </c>
      <c r="EA35" s="14">
        <v>138</v>
      </c>
      <c r="EB35" s="3"/>
      <c r="EC35" s="3"/>
      <c r="ED35" s="3"/>
      <c r="EE35" s="3"/>
    </row>
    <row r="36" spans="1:140" ht="15.75" thickBot="1" x14ac:dyDescent="0.3">
      <c r="A36" s="204"/>
      <c r="B36" s="6">
        <v>0.66180555555555554</v>
      </c>
      <c r="E36" s="62">
        <v>126</v>
      </c>
      <c r="G36" s="20" t="s">
        <v>16</v>
      </c>
      <c r="I36" s="11" t="s">
        <v>14</v>
      </c>
      <c r="J36" s="11"/>
      <c r="K36" s="11"/>
      <c r="L36" s="11"/>
      <c r="M36" s="11"/>
      <c r="Y36" s="14">
        <v>58</v>
      </c>
      <c r="Z36" s="10">
        <v>146</v>
      </c>
      <c r="AA36" s="3">
        <v>58</v>
      </c>
      <c r="AB36" s="3">
        <v>53</v>
      </c>
      <c r="AC36" s="3">
        <v>58</v>
      </c>
      <c r="AD36" s="3">
        <v>556</v>
      </c>
      <c r="BC36" s="383">
        <v>84</v>
      </c>
      <c r="BD36" s="104">
        <v>145</v>
      </c>
      <c r="BE36" s="3">
        <v>43</v>
      </c>
      <c r="BF36" s="385">
        <v>41</v>
      </c>
      <c r="BG36" s="383">
        <v>84</v>
      </c>
      <c r="BH36" s="9">
        <v>135</v>
      </c>
      <c r="BI36" s="3">
        <v>178</v>
      </c>
      <c r="BJ36" s="384">
        <v>31</v>
      </c>
      <c r="BK36" s="383">
        <v>109</v>
      </c>
      <c r="BL36" s="99">
        <v>118</v>
      </c>
      <c r="BM36" s="3">
        <v>100</v>
      </c>
      <c r="BN36" s="516">
        <v>18</v>
      </c>
      <c r="BO36" s="383">
        <v>109</v>
      </c>
      <c r="BP36" s="408">
        <v>125</v>
      </c>
      <c r="BQ36" s="3">
        <v>250</v>
      </c>
      <c r="BR36" s="517">
        <v>25</v>
      </c>
      <c r="BS36" s="544">
        <v>45929</v>
      </c>
      <c r="BT36" s="412">
        <v>60</v>
      </c>
      <c r="BU36" s="490">
        <v>142</v>
      </c>
      <c r="BV36" s="288">
        <v>45</v>
      </c>
      <c r="BW36" s="418">
        <v>57</v>
      </c>
      <c r="BX36" s="412"/>
      <c r="CA36" s="20"/>
      <c r="CC36" s="3">
        <v>90</v>
      </c>
      <c r="CD36" s="243">
        <v>188</v>
      </c>
      <c r="CE36" s="3">
        <v>55</v>
      </c>
      <c r="CF36" s="243">
        <v>71</v>
      </c>
      <c r="CG36" s="3">
        <v>90</v>
      </c>
      <c r="CH36" s="119">
        <v>134</v>
      </c>
      <c r="CI36" s="3">
        <v>180</v>
      </c>
      <c r="CJ36" s="99">
        <v>17</v>
      </c>
      <c r="CO36" s="8">
        <v>102</v>
      </c>
      <c r="CP36" s="99">
        <v>115</v>
      </c>
      <c r="CR36" s="383"/>
      <c r="CS36" s="3"/>
      <c r="CT36" s="20"/>
      <c r="CU36" s="559"/>
      <c r="CV36" s="3"/>
      <c r="CW36" s="3"/>
      <c r="CX36" s="3"/>
      <c r="CY36" s="551">
        <v>109</v>
      </c>
      <c r="CZ36" s="99">
        <v>112</v>
      </c>
      <c r="DA36" s="388">
        <v>114</v>
      </c>
      <c r="DB36" s="552">
        <v>100</v>
      </c>
      <c r="DC36" s="526">
        <v>105</v>
      </c>
      <c r="DD36" s="526">
        <v>105</v>
      </c>
      <c r="DT36" s="58"/>
      <c r="DU36" s="855">
        <v>45986</v>
      </c>
      <c r="DV36" s="157">
        <v>97</v>
      </c>
      <c r="DW36" s="8">
        <v>105</v>
      </c>
      <c r="DX36" s="8">
        <v>108</v>
      </c>
      <c r="DY36" s="14">
        <v>98</v>
      </c>
      <c r="DZ36" s="863">
        <v>145</v>
      </c>
      <c r="EA36" s="236">
        <v>56</v>
      </c>
      <c r="EB36" s="3"/>
      <c r="EC36" s="3"/>
      <c r="ED36" s="3"/>
      <c r="EE36" s="3"/>
    </row>
    <row r="37" spans="1:140" x14ac:dyDescent="0.25">
      <c r="A37" s="204"/>
      <c r="B37" s="6">
        <v>0.67222222222222228</v>
      </c>
      <c r="E37" s="99">
        <v>116</v>
      </c>
      <c r="G37" s="20" t="s">
        <v>16</v>
      </c>
      <c r="X37" s="326" t="s">
        <v>331</v>
      </c>
      <c r="Y37" s="65">
        <v>87</v>
      </c>
      <c r="Z37" s="50">
        <v>159</v>
      </c>
      <c r="AA37" s="18">
        <v>87</v>
      </c>
      <c r="AB37" s="18">
        <v>101</v>
      </c>
      <c r="AC37" s="18">
        <v>87</v>
      </c>
      <c r="AD37" s="19">
        <v>490</v>
      </c>
      <c r="BC37" s="387">
        <v>22</v>
      </c>
      <c r="BD37" s="9">
        <v>132</v>
      </c>
      <c r="BE37" s="3">
        <v>28</v>
      </c>
      <c r="BF37" s="389">
        <v>21</v>
      </c>
      <c r="BG37" s="383"/>
      <c r="BJ37" s="20"/>
      <c r="BK37" s="383">
        <v>85</v>
      </c>
      <c r="BL37" s="104">
        <v>144</v>
      </c>
      <c r="BM37" s="3">
        <v>70</v>
      </c>
      <c r="BN37" s="519">
        <v>43</v>
      </c>
      <c r="BO37" s="383">
        <v>85</v>
      </c>
      <c r="BP37" s="491">
        <v>131</v>
      </c>
      <c r="BQ37" s="3">
        <v>163</v>
      </c>
      <c r="BR37" s="518">
        <v>30</v>
      </c>
      <c r="BS37" s="544"/>
      <c r="BT37" s="598">
        <v>135</v>
      </c>
      <c r="BU37" s="490">
        <v>147</v>
      </c>
      <c r="BV37" s="288">
        <v>35</v>
      </c>
      <c r="BW37" s="418">
        <v>59</v>
      </c>
      <c r="BX37" s="412">
        <v>135</v>
      </c>
      <c r="BY37" s="408">
        <v>125</v>
      </c>
      <c r="BZ37" s="288">
        <v>155</v>
      </c>
      <c r="CA37" s="570">
        <v>37</v>
      </c>
      <c r="CB37" s="262">
        <v>45968</v>
      </c>
      <c r="CC37" s="3">
        <v>50</v>
      </c>
      <c r="CD37" s="119">
        <v>134</v>
      </c>
      <c r="CE37" s="3">
        <v>60</v>
      </c>
      <c r="CF37" s="62">
        <v>24</v>
      </c>
      <c r="CG37" s="3">
        <v>50</v>
      </c>
      <c r="CH37" s="62">
        <v>126</v>
      </c>
      <c r="CI37" s="3">
        <v>155</v>
      </c>
      <c r="CJ37" s="99">
        <v>16</v>
      </c>
      <c r="CO37" s="157">
        <v>98</v>
      </c>
      <c r="CP37" s="8">
        <v>105</v>
      </c>
      <c r="CR37" s="383"/>
      <c r="CS37" s="3"/>
      <c r="CT37" s="20"/>
      <c r="CU37" s="559"/>
      <c r="CV37" s="3"/>
      <c r="CW37" s="3"/>
      <c r="CX37" s="3"/>
      <c r="CY37" s="551">
        <v>102</v>
      </c>
      <c r="CZ37" s="8">
        <v>109</v>
      </c>
      <c r="DA37" s="388">
        <v>111</v>
      </c>
      <c r="DB37" s="551">
        <v>101</v>
      </c>
      <c r="DC37" s="8">
        <v>105</v>
      </c>
      <c r="DD37" s="8">
        <v>108</v>
      </c>
      <c r="DU37" s="855">
        <v>45987</v>
      </c>
      <c r="DV37" s="157">
        <v>93</v>
      </c>
      <c r="DW37" s="8">
        <v>105</v>
      </c>
      <c r="DX37" s="8">
        <v>106</v>
      </c>
      <c r="DY37" s="14">
        <v>100</v>
      </c>
      <c r="DZ37" s="9">
        <v>189</v>
      </c>
      <c r="EA37" s="157">
        <v>65</v>
      </c>
      <c r="EB37" s="3"/>
      <c r="EC37" s="3"/>
      <c r="ED37" s="3"/>
      <c r="EE37" s="3"/>
    </row>
    <row r="38" spans="1:140" ht="15.75" thickBot="1" x14ac:dyDescent="0.3">
      <c r="A38" s="204"/>
      <c r="B38" s="6">
        <v>0.68263888888888891</v>
      </c>
      <c r="E38" s="157">
        <v>97</v>
      </c>
      <c r="G38" s="20" t="s">
        <v>16</v>
      </c>
      <c r="I38" s="11" t="s">
        <v>131</v>
      </c>
      <c r="J38" s="11"/>
      <c r="K38" s="11"/>
      <c r="L38" s="11"/>
      <c r="M38" s="11"/>
      <c r="N38" s="11"/>
      <c r="Y38" s="66">
        <v>87</v>
      </c>
      <c r="Z38" s="25">
        <v>147</v>
      </c>
      <c r="AA38" s="23">
        <v>87</v>
      </c>
      <c r="AB38" s="23">
        <v>236</v>
      </c>
      <c r="AC38" s="23">
        <v>87</v>
      </c>
      <c r="AD38" s="24">
        <v>490</v>
      </c>
      <c r="BC38" s="383">
        <v>88</v>
      </c>
      <c r="BD38" s="236">
        <v>163</v>
      </c>
      <c r="BE38" s="3">
        <v>45</v>
      </c>
      <c r="BF38" s="390">
        <v>59</v>
      </c>
      <c r="BG38" s="43">
        <v>88</v>
      </c>
      <c r="BH38" s="512">
        <v>149</v>
      </c>
      <c r="BI38" s="23">
        <v>105</v>
      </c>
      <c r="BJ38" s="514">
        <v>45</v>
      </c>
      <c r="BK38" s="383">
        <v>120</v>
      </c>
      <c r="BL38" s="9">
        <v>134</v>
      </c>
      <c r="BM38" s="3">
        <v>60</v>
      </c>
      <c r="BN38" s="518">
        <v>34</v>
      </c>
      <c r="BO38" s="383">
        <v>120</v>
      </c>
      <c r="BP38" s="477">
        <v>155</v>
      </c>
      <c r="BQ38" s="3">
        <v>182</v>
      </c>
      <c r="BR38" s="418">
        <v>55</v>
      </c>
      <c r="BS38" s="544">
        <v>45930</v>
      </c>
      <c r="BT38" s="412">
        <v>45</v>
      </c>
      <c r="BU38" s="408">
        <v>120</v>
      </c>
      <c r="BV38" s="288">
        <v>60</v>
      </c>
      <c r="BW38" s="571">
        <v>35</v>
      </c>
      <c r="BX38" s="412"/>
      <c r="CA38" s="20"/>
      <c r="CC38" s="3">
        <v>60</v>
      </c>
      <c r="CD38" s="62">
        <v>124</v>
      </c>
      <c r="CE38" s="3">
        <v>20</v>
      </c>
      <c r="CF38" s="119">
        <v>31</v>
      </c>
      <c r="CG38" s="3">
        <v>60</v>
      </c>
      <c r="CH38" s="104">
        <v>145</v>
      </c>
      <c r="CI38" s="3">
        <v>200</v>
      </c>
      <c r="CJ38" s="13">
        <v>52</v>
      </c>
      <c r="CO38" s="157">
        <v>92</v>
      </c>
      <c r="CP38" s="8">
        <v>102</v>
      </c>
      <c r="CR38" s="383"/>
      <c r="CS38" s="3"/>
      <c r="CT38" s="20"/>
      <c r="CU38" s="559"/>
      <c r="CV38" s="3"/>
      <c r="CW38" s="3"/>
      <c r="CX38" s="3"/>
      <c r="CY38" s="387">
        <v>97</v>
      </c>
      <c r="CZ38" s="8">
        <v>108</v>
      </c>
      <c r="DA38" s="388">
        <v>110</v>
      </c>
      <c r="DB38" s="387">
        <v>93</v>
      </c>
      <c r="DC38" s="8">
        <v>103</v>
      </c>
      <c r="DD38" s="8">
        <v>107</v>
      </c>
      <c r="DT38" s="58"/>
      <c r="DU38" s="855">
        <v>45988</v>
      </c>
      <c r="DV38" s="157">
        <v>95</v>
      </c>
      <c r="DW38" s="8">
        <v>105</v>
      </c>
      <c r="DX38" s="8">
        <v>105</v>
      </c>
      <c r="DY38" s="14">
        <v>98</v>
      </c>
      <c r="DZ38" s="13">
        <v>274</v>
      </c>
      <c r="EA38" s="14">
        <v>136</v>
      </c>
      <c r="EB38" s="3"/>
      <c r="EC38" s="3"/>
      <c r="ED38" s="3"/>
      <c r="EE38" s="3"/>
    </row>
    <row r="39" spans="1:140" ht="15.75" x14ac:dyDescent="0.25">
      <c r="A39" s="204"/>
      <c r="B39" s="86">
        <v>0.69444444444444442</v>
      </c>
      <c r="G39" s="21" t="s">
        <v>34</v>
      </c>
      <c r="H39" s="14"/>
      <c r="I39" t="s">
        <v>42</v>
      </c>
      <c r="X39" s="262">
        <v>45827</v>
      </c>
      <c r="Y39" s="65">
        <v>53</v>
      </c>
      <c r="Z39" s="141">
        <v>126</v>
      </c>
      <c r="AA39" s="18">
        <v>53</v>
      </c>
      <c r="AB39" s="18">
        <v>28</v>
      </c>
      <c r="AC39" s="18">
        <v>53</v>
      </c>
      <c r="AD39" s="64">
        <v>43</v>
      </c>
      <c r="BB39" s="426" t="s">
        <v>252</v>
      </c>
      <c r="BC39" s="393">
        <f>AVERAGE(BC3:BC38)</f>
        <v>95.25</v>
      </c>
      <c r="BD39" s="394">
        <f t="shared" ref="BD39:BJ39" si="0">AVERAGE(BD3:BD38)</f>
        <v>140.47222222222223</v>
      </c>
      <c r="BE39" s="395">
        <f t="shared" si="0"/>
        <v>53.361111111111114</v>
      </c>
      <c r="BF39" s="396">
        <f t="shared" si="0"/>
        <v>32.472222222222221</v>
      </c>
      <c r="BG39" s="397">
        <f t="shared" si="0"/>
        <v>102.46153846153847</v>
      </c>
      <c r="BH39" s="394">
        <f t="shared" si="0"/>
        <v>140.61538461538461</v>
      </c>
      <c r="BI39" s="395">
        <f t="shared" si="0"/>
        <v>156.11538461538461</v>
      </c>
      <c r="BJ39" s="398">
        <f t="shared" si="0"/>
        <v>32.769230769230766</v>
      </c>
      <c r="BK39" s="412">
        <v>40</v>
      </c>
      <c r="BL39" s="408">
        <v>127</v>
      </c>
      <c r="BM39" s="3">
        <v>47</v>
      </c>
      <c r="BN39" s="517">
        <v>25</v>
      </c>
      <c r="BO39" s="383"/>
      <c r="BR39" s="410"/>
      <c r="BS39" s="544"/>
      <c r="BT39" s="412">
        <v>80</v>
      </c>
      <c r="BU39" s="408">
        <v>126</v>
      </c>
      <c r="BV39" s="288">
        <v>40</v>
      </c>
      <c r="BW39" s="571">
        <v>36</v>
      </c>
      <c r="BX39" s="412">
        <v>80</v>
      </c>
      <c r="BY39" s="408">
        <v>129</v>
      </c>
      <c r="BZ39" s="288">
        <v>115</v>
      </c>
      <c r="CA39" s="389">
        <v>22</v>
      </c>
      <c r="CB39" s="262">
        <v>45969</v>
      </c>
      <c r="CC39" s="3">
        <v>57</v>
      </c>
      <c r="CD39" s="104">
        <v>140</v>
      </c>
      <c r="CE39" s="3">
        <v>50</v>
      </c>
      <c r="CF39" s="119">
        <v>32</v>
      </c>
      <c r="CG39" s="3">
        <v>57</v>
      </c>
      <c r="CH39" s="104">
        <v>144</v>
      </c>
      <c r="CI39" s="3">
        <v>95</v>
      </c>
      <c r="CJ39" s="119">
        <v>36</v>
      </c>
      <c r="CO39" s="14">
        <v>88</v>
      </c>
      <c r="CP39" s="14">
        <v>88</v>
      </c>
      <c r="CR39" s="383"/>
      <c r="CS39" s="3"/>
      <c r="CT39" s="20"/>
      <c r="CU39" s="559"/>
      <c r="CV39" s="3"/>
      <c r="CW39" s="3"/>
      <c r="CX39" s="3"/>
      <c r="CY39" s="578">
        <v>88</v>
      </c>
      <c r="CZ39" s="8">
        <v>106</v>
      </c>
      <c r="DA39" s="469">
        <v>108</v>
      </c>
      <c r="DB39" s="387">
        <v>94</v>
      </c>
      <c r="DC39" s="8">
        <v>104</v>
      </c>
      <c r="DD39" s="8">
        <v>103</v>
      </c>
      <c r="DU39" s="855">
        <v>45989</v>
      </c>
      <c r="DV39" s="157">
        <v>92</v>
      </c>
      <c r="DW39" s="8">
        <v>101</v>
      </c>
      <c r="DX39" s="157">
        <v>99</v>
      </c>
      <c r="DY39" s="14">
        <v>100</v>
      </c>
      <c r="DZ39" s="13">
        <v>206</v>
      </c>
      <c r="EA39" s="14">
        <v>142</v>
      </c>
      <c r="EB39" s="3"/>
      <c r="EC39" s="3"/>
      <c r="ED39" s="3"/>
      <c r="EE39" s="3"/>
    </row>
    <row r="40" spans="1:140" ht="75.75" thickBot="1" x14ac:dyDescent="0.35">
      <c r="A40" s="204"/>
      <c r="B40" s="6">
        <v>0.70277777777777772</v>
      </c>
      <c r="E40" s="3">
        <v>102</v>
      </c>
      <c r="G40" s="20" t="s">
        <v>16</v>
      </c>
      <c r="X40" s="62" t="s">
        <v>244</v>
      </c>
      <c r="Y40" s="66">
        <v>53</v>
      </c>
      <c r="Z40" s="25">
        <v>137</v>
      </c>
      <c r="AA40" s="23">
        <v>53</v>
      </c>
      <c r="AB40" s="23">
        <v>153</v>
      </c>
      <c r="AC40" s="23">
        <v>53</v>
      </c>
      <c r="AD40" s="24">
        <v>243</v>
      </c>
      <c r="AP40" s="428" t="s">
        <v>2020</v>
      </c>
      <c r="AQ40" s="429"/>
      <c r="AR40" s="429"/>
      <c r="BB40" s="427" t="s">
        <v>1967</v>
      </c>
      <c r="BC40" s="399" t="s">
        <v>1688</v>
      </c>
      <c r="BD40" s="400" t="s">
        <v>722</v>
      </c>
      <c r="BE40" s="401" t="s">
        <v>723</v>
      </c>
      <c r="BF40" s="402" t="s">
        <v>1968</v>
      </c>
      <c r="BG40" s="403" t="s">
        <v>1688</v>
      </c>
      <c r="BH40" s="400" t="s">
        <v>724</v>
      </c>
      <c r="BI40" s="401" t="s">
        <v>723</v>
      </c>
      <c r="BJ40" s="404" t="s">
        <v>1968</v>
      </c>
      <c r="BK40" s="413">
        <v>94</v>
      </c>
      <c r="BL40" s="407">
        <v>142</v>
      </c>
      <c r="BM40" s="414">
        <v>25</v>
      </c>
      <c r="BN40" s="525">
        <v>28</v>
      </c>
      <c r="BO40" s="417">
        <v>94</v>
      </c>
      <c r="BP40" s="492">
        <v>131</v>
      </c>
      <c r="BQ40" s="414">
        <v>100</v>
      </c>
      <c r="BR40" s="522">
        <v>17</v>
      </c>
      <c r="BS40" s="545"/>
      <c r="BT40" s="481">
        <v>63</v>
      </c>
      <c r="BU40" s="546">
        <v>120</v>
      </c>
      <c r="BV40" s="476">
        <v>30</v>
      </c>
      <c r="BW40" s="525">
        <v>22</v>
      </c>
      <c r="BX40" s="481">
        <v>63</v>
      </c>
      <c r="BY40" s="548">
        <v>119</v>
      </c>
      <c r="BZ40" s="476">
        <v>150</v>
      </c>
      <c r="CA40" s="572">
        <v>21</v>
      </c>
      <c r="CB40" s="414"/>
      <c r="CC40" s="414">
        <v>85</v>
      </c>
      <c r="CD40" s="672">
        <v>126</v>
      </c>
      <c r="CE40" s="414">
        <v>40</v>
      </c>
      <c r="CF40" s="671">
        <v>11</v>
      </c>
      <c r="CG40" s="414">
        <v>85</v>
      </c>
      <c r="CH40" s="673">
        <v>134</v>
      </c>
      <c r="CI40" s="414">
        <v>160</v>
      </c>
      <c r="CJ40" s="671">
        <v>19</v>
      </c>
      <c r="CO40" s="157">
        <v>94</v>
      </c>
      <c r="CP40" s="157">
        <v>95</v>
      </c>
      <c r="CR40" s="383"/>
      <c r="CS40" s="3"/>
      <c r="CT40" s="20"/>
      <c r="CU40" s="559"/>
      <c r="CV40" s="3"/>
      <c r="CW40" s="3"/>
      <c r="CX40" s="3"/>
      <c r="CY40" s="387">
        <v>95</v>
      </c>
      <c r="CZ40" s="8">
        <v>109</v>
      </c>
      <c r="DA40" s="388">
        <v>111</v>
      </c>
      <c r="DB40" s="387">
        <v>98</v>
      </c>
      <c r="DC40" s="8">
        <v>104</v>
      </c>
      <c r="DD40" s="8">
        <v>106</v>
      </c>
      <c r="DT40" s="58"/>
      <c r="DU40" s="855">
        <v>45990</v>
      </c>
      <c r="DV40" s="157">
        <v>96</v>
      </c>
      <c r="DW40" s="8">
        <v>100</v>
      </c>
      <c r="DX40" s="8">
        <v>102</v>
      </c>
      <c r="DY40" s="14">
        <v>99</v>
      </c>
      <c r="DZ40" s="13">
        <v>210</v>
      </c>
      <c r="EA40" s="213">
        <v>231</v>
      </c>
      <c r="EB40" s="3"/>
      <c r="EC40" s="3"/>
      <c r="ED40" s="3"/>
      <c r="EE40" s="3"/>
    </row>
    <row r="41" spans="1:140" ht="15.75" thickBot="1" x14ac:dyDescent="0.3">
      <c r="A41" s="204"/>
      <c r="B41" s="6">
        <v>0.71319444444444446</v>
      </c>
      <c r="E41" s="157">
        <v>95</v>
      </c>
      <c r="G41" s="20" t="s">
        <v>16</v>
      </c>
      <c r="Y41" s="14">
        <v>40</v>
      </c>
      <c r="Z41" s="10">
        <v>141</v>
      </c>
      <c r="AA41" s="3">
        <v>40</v>
      </c>
      <c r="AB41" s="3">
        <v>83</v>
      </c>
      <c r="AC41" s="3">
        <v>40</v>
      </c>
      <c r="AD41" s="3">
        <v>173</v>
      </c>
      <c r="AP41" s="58">
        <v>45822</v>
      </c>
      <c r="AQ41" t="s">
        <v>2021</v>
      </c>
      <c r="BK41" s="383">
        <v>98</v>
      </c>
      <c r="BL41" s="38">
        <v>151</v>
      </c>
      <c r="BM41" s="3">
        <v>55</v>
      </c>
      <c r="BN41" s="419">
        <v>62</v>
      </c>
      <c r="BO41" s="383">
        <v>98</v>
      </c>
      <c r="BP41" s="491">
        <v>139</v>
      </c>
      <c r="BQ41" s="3">
        <v>160</v>
      </c>
      <c r="BR41" s="418">
        <v>50</v>
      </c>
      <c r="BS41" s="544">
        <v>45931</v>
      </c>
      <c r="BT41" s="412">
        <v>72</v>
      </c>
      <c r="BU41" s="547">
        <v>135</v>
      </c>
      <c r="BV41" s="288">
        <v>35</v>
      </c>
      <c r="BW41" s="516">
        <v>18</v>
      </c>
      <c r="BX41" s="412">
        <v>72</v>
      </c>
      <c r="BY41" s="490">
        <v>148</v>
      </c>
      <c r="BZ41" s="288">
        <v>125</v>
      </c>
      <c r="CA41" s="570">
        <v>31</v>
      </c>
      <c r="CB41" s="262">
        <v>45970</v>
      </c>
      <c r="CC41" s="3">
        <v>9</v>
      </c>
      <c r="CD41" s="99">
        <v>114</v>
      </c>
      <c r="CE41" s="3">
        <v>20</v>
      </c>
      <c r="CF41" s="8">
        <v>5</v>
      </c>
      <c r="CG41" s="3">
        <v>9</v>
      </c>
      <c r="CH41" s="62">
        <v>124</v>
      </c>
      <c r="CI41" s="3">
        <v>110</v>
      </c>
      <c r="CJ41" s="62">
        <v>25</v>
      </c>
      <c r="CO41" s="157">
        <v>98</v>
      </c>
      <c r="CP41" s="8">
        <v>106</v>
      </c>
      <c r="CQ41" s="459">
        <v>96</v>
      </c>
      <c r="CR41" s="383"/>
      <c r="CS41" s="3"/>
      <c r="CT41" s="20"/>
      <c r="CU41" s="559"/>
      <c r="CV41" s="3"/>
      <c r="CW41" s="3"/>
      <c r="CX41" s="3"/>
      <c r="CY41" s="551">
        <v>100</v>
      </c>
      <c r="CZ41" s="8">
        <v>108</v>
      </c>
      <c r="DA41" s="388">
        <v>110</v>
      </c>
      <c r="DB41" s="625">
        <v>103</v>
      </c>
      <c r="DC41" s="626">
        <v>109</v>
      </c>
      <c r="DD41" s="100">
        <v>111</v>
      </c>
      <c r="DT41" s="627"/>
      <c r="DU41" s="855">
        <v>45991</v>
      </c>
      <c r="DV41" s="62">
        <v>121</v>
      </c>
      <c r="DW41" s="62">
        <v>125</v>
      </c>
      <c r="DX41" s="62">
        <v>129</v>
      </c>
      <c r="DY41" s="104">
        <v>89</v>
      </c>
      <c r="DZ41" s="13">
        <v>244</v>
      </c>
      <c r="EA41" s="14">
        <v>113</v>
      </c>
      <c r="EB41" s="3"/>
      <c r="EC41" s="3"/>
      <c r="ED41" s="3"/>
      <c r="EE41" s="3"/>
    </row>
    <row r="42" spans="1:140" x14ac:dyDescent="0.25">
      <c r="A42" s="204"/>
      <c r="B42" s="6">
        <v>0.72361111111111109</v>
      </c>
      <c r="E42" s="3">
        <v>109</v>
      </c>
      <c r="F42" s="3">
        <v>109</v>
      </c>
      <c r="G42" s="20" t="s">
        <v>16</v>
      </c>
      <c r="X42" s="262">
        <v>45828</v>
      </c>
      <c r="Y42" s="9">
        <v>108</v>
      </c>
      <c r="Z42" s="9">
        <v>138</v>
      </c>
      <c r="AA42" s="3">
        <v>108</v>
      </c>
      <c r="AB42" s="3">
        <v>113</v>
      </c>
      <c r="AC42" s="3">
        <v>108</v>
      </c>
      <c r="AD42" s="14">
        <v>102</v>
      </c>
      <c r="AP42" s="58">
        <v>45825</v>
      </c>
      <c r="AQ42" t="s">
        <v>2022</v>
      </c>
      <c r="BK42" s="383">
        <v>69</v>
      </c>
      <c r="BL42" s="99">
        <v>113</v>
      </c>
      <c r="BM42" s="3">
        <v>125</v>
      </c>
      <c r="BN42" s="516">
        <v>17</v>
      </c>
      <c r="BO42" s="383"/>
      <c r="BR42" s="410"/>
      <c r="BS42" s="544"/>
      <c r="BT42" s="412">
        <v>60</v>
      </c>
      <c r="BU42" s="477">
        <v>155</v>
      </c>
      <c r="BV42" s="288">
        <v>90</v>
      </c>
      <c r="BW42" s="571">
        <v>32</v>
      </c>
      <c r="BX42" s="412">
        <v>60</v>
      </c>
      <c r="BY42" s="547">
        <v>135</v>
      </c>
      <c r="BZ42" s="288">
        <v>210</v>
      </c>
      <c r="CA42" s="388">
        <v>12</v>
      </c>
      <c r="CC42" s="3">
        <v>75</v>
      </c>
      <c r="CD42" s="104">
        <v>148</v>
      </c>
      <c r="CE42" s="3">
        <v>80</v>
      </c>
      <c r="CF42" s="104">
        <v>49</v>
      </c>
      <c r="CG42" s="3">
        <v>75</v>
      </c>
      <c r="CH42" s="38">
        <v>159</v>
      </c>
      <c r="CI42" s="3">
        <v>195</v>
      </c>
      <c r="CJ42" s="236">
        <v>60</v>
      </c>
      <c r="CO42" s="8">
        <v>100</v>
      </c>
      <c r="CP42" s="8">
        <v>100</v>
      </c>
      <c r="CR42" s="383"/>
      <c r="CS42" s="3"/>
      <c r="CT42" s="20"/>
      <c r="CU42" s="559"/>
      <c r="CV42" s="3"/>
      <c r="CW42" s="3"/>
      <c r="CX42" s="3"/>
      <c r="CY42" s="551">
        <v>100</v>
      </c>
      <c r="CZ42" s="8">
        <v>107</v>
      </c>
      <c r="DA42" s="469">
        <v>109</v>
      </c>
      <c r="DB42" s="3"/>
      <c r="DC42" s="3"/>
      <c r="DD42" s="3"/>
      <c r="DU42" s="855">
        <v>45992</v>
      </c>
      <c r="DV42" s="8">
        <v>109</v>
      </c>
      <c r="DW42" s="99">
        <v>118</v>
      </c>
      <c r="DX42" s="99">
        <v>118</v>
      </c>
      <c r="DY42" s="8">
        <v>94</v>
      </c>
      <c r="DZ42" s="13">
        <v>249</v>
      </c>
      <c r="EA42" s="157">
        <v>70</v>
      </c>
      <c r="EB42" s="3"/>
      <c r="EC42" s="3"/>
      <c r="ED42" s="3"/>
      <c r="EE42" s="3"/>
    </row>
    <row r="43" spans="1:140" x14ac:dyDescent="0.25">
      <c r="A43" s="204"/>
      <c r="B43" s="6">
        <v>0.72569444444444442</v>
      </c>
      <c r="C43" s="13">
        <v>138</v>
      </c>
      <c r="D43" s="13"/>
      <c r="G43" s="20" t="s">
        <v>16</v>
      </c>
      <c r="I43" s="41" t="s">
        <v>280</v>
      </c>
      <c r="J43" s="36"/>
      <c r="K43" s="36"/>
      <c r="L43" s="36"/>
      <c r="M43" s="36"/>
      <c r="N43" s="36"/>
      <c r="O43" s="36"/>
      <c r="P43" s="36"/>
      <c r="Q43" s="8"/>
      <c r="R43" s="8"/>
      <c r="S43" s="8"/>
      <c r="T43" s="8"/>
      <c r="U43" s="8"/>
      <c r="V43" s="8"/>
      <c r="W43" s="8"/>
      <c r="Y43" s="14">
        <v>80</v>
      </c>
      <c r="Z43" s="10">
        <v>145</v>
      </c>
      <c r="AA43" s="3">
        <v>80</v>
      </c>
      <c r="AB43" s="3">
        <v>143</v>
      </c>
      <c r="AC43" s="3">
        <v>80</v>
      </c>
      <c r="AD43" s="3">
        <v>338</v>
      </c>
      <c r="AP43" s="58">
        <v>45826</v>
      </c>
      <c r="AQ43" t="s">
        <v>2023</v>
      </c>
      <c r="BK43" s="383">
        <v>73</v>
      </c>
      <c r="BL43" s="9">
        <v>136</v>
      </c>
      <c r="BM43" s="3">
        <v>40</v>
      </c>
      <c r="BN43" s="519">
        <v>47</v>
      </c>
      <c r="BO43" s="383">
        <v>73</v>
      </c>
      <c r="BP43" s="373">
        <v>119</v>
      </c>
      <c r="BQ43" s="3">
        <v>140</v>
      </c>
      <c r="BR43" s="518">
        <v>32</v>
      </c>
      <c r="BS43" s="544">
        <v>45932</v>
      </c>
      <c r="BT43" s="412">
        <v>35</v>
      </c>
      <c r="BU43" s="547">
        <v>133</v>
      </c>
      <c r="BV43" s="288">
        <v>40</v>
      </c>
      <c r="BW43" s="517">
        <v>27</v>
      </c>
      <c r="BX43" s="412">
        <v>35</v>
      </c>
      <c r="BY43" s="547">
        <v>131</v>
      </c>
      <c r="BZ43" s="288">
        <v>115</v>
      </c>
      <c r="CA43" s="389">
        <v>25</v>
      </c>
      <c r="CC43" s="3">
        <v>96</v>
      </c>
      <c r="CD43" s="62">
        <v>124</v>
      </c>
      <c r="CE43" s="3">
        <v>30</v>
      </c>
      <c r="CF43" s="62">
        <v>20</v>
      </c>
      <c r="CG43" s="3">
        <v>96</v>
      </c>
      <c r="CH43" s="236">
        <v>165</v>
      </c>
      <c r="CI43" s="3">
        <v>225</v>
      </c>
      <c r="CJ43" s="236">
        <v>61</v>
      </c>
      <c r="CO43" s="157">
        <v>96</v>
      </c>
      <c r="CP43" s="157">
        <v>98</v>
      </c>
      <c r="CR43" s="383"/>
      <c r="CS43" s="3"/>
      <c r="CT43" s="20"/>
      <c r="CU43" s="559"/>
      <c r="CV43" s="3"/>
      <c r="CW43" s="3"/>
      <c r="CX43" s="3"/>
      <c r="CY43" s="387">
        <v>97</v>
      </c>
      <c r="CZ43" s="8">
        <v>107</v>
      </c>
      <c r="DA43" s="469">
        <v>109</v>
      </c>
      <c r="DB43" s="3"/>
      <c r="DC43" s="3"/>
      <c r="DD43" s="3"/>
      <c r="DU43" s="855">
        <v>45993</v>
      </c>
      <c r="DV43" s="8">
        <v>103</v>
      </c>
      <c r="DW43" s="99">
        <v>110</v>
      </c>
      <c r="DX43" s="99">
        <v>112</v>
      </c>
      <c r="DY43" s="14">
        <v>100</v>
      </c>
      <c r="DZ43" s="157">
        <v>89</v>
      </c>
      <c r="EA43" s="236">
        <v>0</v>
      </c>
      <c r="EB43" s="3"/>
      <c r="EC43" s="3"/>
      <c r="ED43" s="3"/>
      <c r="EE43" s="3"/>
    </row>
    <row r="44" spans="1:140" ht="16.5" thickBot="1" x14ac:dyDescent="0.3">
      <c r="A44" s="204"/>
      <c r="B44" s="6">
        <v>0.73402777777777772</v>
      </c>
      <c r="E44" s="3">
        <v>109</v>
      </c>
      <c r="G44" s="20" t="s">
        <v>16</v>
      </c>
      <c r="Y44" s="9">
        <v>100</v>
      </c>
      <c r="Z44" s="9">
        <v>139</v>
      </c>
      <c r="AA44" s="3">
        <v>100</v>
      </c>
      <c r="AB44" s="3">
        <v>188</v>
      </c>
      <c r="AC44" s="3">
        <v>100</v>
      </c>
      <c r="AD44" s="3">
        <v>338</v>
      </c>
      <c r="AP44" s="58">
        <v>45828</v>
      </c>
      <c r="AQ44" t="s">
        <v>2024</v>
      </c>
      <c r="BC44" s="376"/>
      <c r="BD44" s="228"/>
      <c r="BE44" s="377"/>
      <c r="BK44" s="383">
        <v>60</v>
      </c>
      <c r="BL44" s="104">
        <v>141</v>
      </c>
      <c r="BM44" s="3">
        <v>85</v>
      </c>
      <c r="BN44" s="519">
        <v>43</v>
      </c>
      <c r="BO44" s="383">
        <v>60</v>
      </c>
      <c r="BP44" s="408">
        <v>128</v>
      </c>
      <c r="BQ44" s="3">
        <v>175</v>
      </c>
      <c r="BR44" s="517">
        <v>29</v>
      </c>
      <c r="BS44" s="544"/>
      <c r="BT44" s="412">
        <v>80</v>
      </c>
      <c r="BU44" s="477">
        <v>158</v>
      </c>
      <c r="BV44" s="288">
        <v>80</v>
      </c>
      <c r="BW44" s="519">
        <v>48</v>
      </c>
      <c r="BX44" s="412">
        <v>80</v>
      </c>
      <c r="BY44" s="411">
        <v>165</v>
      </c>
      <c r="BZ44" s="288">
        <v>185</v>
      </c>
      <c r="CA44" s="390">
        <v>55</v>
      </c>
      <c r="CB44" s="262">
        <v>45971</v>
      </c>
      <c r="CC44" s="3">
        <v>94</v>
      </c>
      <c r="CD44" s="62">
        <v>123</v>
      </c>
      <c r="CE44" s="3">
        <v>30</v>
      </c>
      <c r="CF44" s="99">
        <v>17</v>
      </c>
      <c r="CG44" s="3">
        <v>94</v>
      </c>
      <c r="CH44" s="9">
        <v>138</v>
      </c>
      <c r="CI44" s="3">
        <v>225</v>
      </c>
      <c r="CJ44" s="9">
        <v>32</v>
      </c>
      <c r="CO44" s="157">
        <v>95</v>
      </c>
      <c r="CP44" s="62">
        <v>124</v>
      </c>
      <c r="CR44" s="383"/>
      <c r="CS44" s="3"/>
      <c r="CT44" s="20"/>
      <c r="CU44" s="559"/>
      <c r="CV44" s="3"/>
      <c r="CW44" s="3"/>
      <c r="CX44" s="3"/>
      <c r="CY44" s="551">
        <v>109</v>
      </c>
      <c r="CZ44" s="8">
        <v>106</v>
      </c>
      <c r="DA44" s="469">
        <v>108</v>
      </c>
      <c r="DB44" s="3"/>
      <c r="DC44" s="3"/>
      <c r="DD44" s="3"/>
      <c r="DU44" s="855">
        <v>45994</v>
      </c>
      <c r="DV44" s="157">
        <v>98</v>
      </c>
      <c r="DW44" s="99">
        <v>113</v>
      </c>
      <c r="DX44" s="99">
        <v>114</v>
      </c>
      <c r="DY44" s="8">
        <v>94</v>
      </c>
      <c r="DZ44" s="13">
        <v>249</v>
      </c>
      <c r="EA44" s="863">
        <v>70</v>
      </c>
      <c r="EB44" s="3"/>
      <c r="EC44" s="3"/>
      <c r="ED44" s="3"/>
      <c r="EE44" s="3"/>
    </row>
    <row r="45" spans="1:140" x14ac:dyDescent="0.25">
      <c r="A45" s="204"/>
      <c r="B45" s="6">
        <v>0.74444444444444446</v>
      </c>
      <c r="E45" s="13">
        <v>158</v>
      </c>
      <c r="F45" s="4"/>
      <c r="G45" s="20" t="s">
        <v>16</v>
      </c>
      <c r="I45" s="28" t="s">
        <v>68</v>
      </c>
      <c r="J45" s="28"/>
      <c r="K45" s="28"/>
      <c r="L45" s="28"/>
      <c r="M45" s="28"/>
      <c r="N45" s="28"/>
      <c r="O45" s="28"/>
      <c r="P45" s="28"/>
      <c r="X45" s="262">
        <v>45829</v>
      </c>
      <c r="Y45" s="65">
        <v>76</v>
      </c>
      <c r="Z45" s="141">
        <v>129</v>
      </c>
      <c r="AA45" s="18">
        <v>76</v>
      </c>
      <c r="AB45" s="18">
        <v>113</v>
      </c>
      <c r="AC45" s="18">
        <v>76</v>
      </c>
      <c r="AD45" s="70">
        <v>113</v>
      </c>
      <c r="AP45" s="58">
        <v>45829</v>
      </c>
      <c r="AQ45" t="s">
        <v>2025</v>
      </c>
      <c r="BK45" s="383">
        <v>89</v>
      </c>
      <c r="BL45" s="9">
        <v>135</v>
      </c>
      <c r="BM45" s="3">
        <v>55</v>
      </c>
      <c r="BN45" s="418">
        <v>51</v>
      </c>
      <c r="BO45" s="383">
        <v>89</v>
      </c>
      <c r="BP45" s="373">
        <v>116</v>
      </c>
      <c r="BQ45" s="3">
        <v>175</v>
      </c>
      <c r="BR45" s="518">
        <v>32</v>
      </c>
      <c r="BS45" s="544">
        <v>45933</v>
      </c>
      <c r="BT45" s="412">
        <v>23</v>
      </c>
      <c r="BU45" s="408">
        <v>128</v>
      </c>
      <c r="BV45" s="288">
        <v>30</v>
      </c>
      <c r="BW45" s="516">
        <v>19</v>
      </c>
      <c r="BX45" s="412"/>
      <c r="CA45" s="20"/>
      <c r="CC45" s="3">
        <v>41</v>
      </c>
      <c r="CD45" s="9">
        <v>138</v>
      </c>
      <c r="CE45" s="3">
        <v>45</v>
      </c>
      <c r="CF45" s="9">
        <v>30</v>
      </c>
      <c r="CG45" s="3">
        <v>41</v>
      </c>
      <c r="CH45" s="104">
        <v>145</v>
      </c>
      <c r="CI45" s="3">
        <v>120</v>
      </c>
      <c r="CJ45" s="9">
        <v>37</v>
      </c>
      <c r="CO45" s="157">
        <v>98</v>
      </c>
      <c r="CP45" s="8">
        <v>105</v>
      </c>
      <c r="CR45" s="383"/>
      <c r="CS45" s="3"/>
      <c r="CT45" s="20"/>
      <c r="CU45" s="559"/>
      <c r="CV45" s="3"/>
      <c r="CW45" s="3"/>
      <c r="CX45" s="3"/>
      <c r="CY45" s="551">
        <v>102</v>
      </c>
      <c r="CZ45" s="8">
        <v>106</v>
      </c>
      <c r="DA45" s="388">
        <v>110</v>
      </c>
      <c r="DB45" s="3"/>
      <c r="DC45" s="3"/>
      <c r="DD45" s="3"/>
      <c r="DU45" s="855">
        <v>45995</v>
      </c>
      <c r="DV45" s="62">
        <v>120</v>
      </c>
      <c r="DW45" s="62">
        <v>122</v>
      </c>
      <c r="DX45" s="62">
        <v>122</v>
      </c>
      <c r="DY45" s="8">
        <v>94</v>
      </c>
      <c r="DZ45" s="9">
        <v>175</v>
      </c>
      <c r="EA45" s="863">
        <v>70</v>
      </c>
      <c r="EB45" s="3"/>
      <c r="EC45" s="3"/>
      <c r="ED45" s="3"/>
      <c r="EE45" s="3"/>
    </row>
    <row r="46" spans="1:140" ht="15.75" thickBot="1" x14ac:dyDescent="0.3">
      <c r="A46" s="204"/>
      <c r="B46" s="6">
        <v>0.75555555555555554</v>
      </c>
      <c r="E46" s="147">
        <v>165</v>
      </c>
      <c r="F46" s="4"/>
      <c r="G46" s="20" t="s">
        <v>16</v>
      </c>
      <c r="H46" s="3">
        <v>42</v>
      </c>
      <c r="I46" s="149" t="s">
        <v>134</v>
      </c>
      <c r="J46" s="149"/>
      <c r="K46" s="149"/>
      <c r="L46" s="149"/>
      <c r="M46" s="149"/>
      <c r="N46" s="149"/>
      <c r="O46" s="149"/>
      <c r="P46" s="149"/>
      <c r="Q46" s="148"/>
      <c r="R46" s="148"/>
      <c r="Y46" s="66">
        <v>76</v>
      </c>
      <c r="Z46" s="25">
        <v>131</v>
      </c>
      <c r="AA46" s="23">
        <v>76</v>
      </c>
      <c r="AB46" s="23">
        <v>143</v>
      </c>
      <c r="AC46" s="23">
        <v>76</v>
      </c>
      <c r="AD46" s="23">
        <v>180</v>
      </c>
      <c r="AP46" s="58">
        <v>45829</v>
      </c>
      <c r="AQ46" t="s">
        <v>2026</v>
      </c>
      <c r="BK46" s="383">
        <v>109</v>
      </c>
      <c r="BL46" s="62">
        <v>129</v>
      </c>
      <c r="BM46" s="3">
        <v>50</v>
      </c>
      <c r="BN46" s="518">
        <v>33</v>
      </c>
      <c r="BO46" s="383">
        <v>9</v>
      </c>
      <c r="BP46" s="477">
        <v>150</v>
      </c>
      <c r="BQ46" s="3">
        <v>245</v>
      </c>
      <c r="BR46" s="418">
        <v>54</v>
      </c>
      <c r="BS46" s="544"/>
      <c r="BT46" s="412">
        <v>38</v>
      </c>
      <c r="BU46" s="411">
        <v>160</v>
      </c>
      <c r="BV46" s="288">
        <v>65</v>
      </c>
      <c r="BW46" s="418">
        <v>54</v>
      </c>
      <c r="BX46" s="412">
        <v>38</v>
      </c>
      <c r="BY46" s="477">
        <v>158</v>
      </c>
      <c r="BZ46" s="288">
        <v>175</v>
      </c>
      <c r="CA46" s="390">
        <v>52</v>
      </c>
      <c r="CB46" s="262">
        <v>45972</v>
      </c>
      <c r="CC46" s="3">
        <v>82</v>
      </c>
      <c r="CD46" s="9">
        <v>137</v>
      </c>
      <c r="CE46" s="3">
        <v>25</v>
      </c>
      <c r="CF46" s="9">
        <v>33</v>
      </c>
      <c r="CG46" s="3">
        <v>82</v>
      </c>
      <c r="CH46" s="9">
        <v>135</v>
      </c>
      <c r="CI46" s="3">
        <v>265</v>
      </c>
      <c r="CJ46" s="9">
        <v>31</v>
      </c>
      <c r="CO46" s="157">
        <v>99</v>
      </c>
      <c r="CP46" s="8">
        <v>101</v>
      </c>
      <c r="CR46" s="383"/>
      <c r="CS46" s="3"/>
      <c r="CT46" s="20"/>
      <c r="CU46" s="559"/>
      <c r="CV46" s="3"/>
      <c r="CW46" s="3"/>
      <c r="CX46" s="3"/>
      <c r="CY46" s="551">
        <v>100</v>
      </c>
      <c r="CZ46" s="99">
        <v>111</v>
      </c>
      <c r="DA46" s="388">
        <v>113</v>
      </c>
      <c r="DB46" s="3"/>
      <c r="DC46" s="3"/>
      <c r="DD46" s="3"/>
      <c r="DU46" s="855">
        <v>45996</v>
      </c>
      <c r="DV46" s="8">
        <v>102</v>
      </c>
      <c r="DW46" s="99">
        <v>113</v>
      </c>
      <c r="DX46" s="99">
        <v>114</v>
      </c>
      <c r="DY46" s="8">
        <v>95</v>
      </c>
      <c r="DZ46" s="157">
        <v>138</v>
      </c>
      <c r="EA46" s="213">
        <v>186</v>
      </c>
      <c r="EB46" s="3"/>
      <c r="EC46" s="3"/>
      <c r="ED46" s="3"/>
      <c r="EE46" s="3"/>
    </row>
    <row r="47" spans="1:140" ht="15.75" thickBot="1" x14ac:dyDescent="0.3">
      <c r="A47" s="204"/>
      <c r="B47" s="6">
        <v>0.76597222222222228</v>
      </c>
      <c r="E47" s="147">
        <v>165</v>
      </c>
      <c r="F47" s="4"/>
      <c r="G47" s="20" t="s">
        <v>16</v>
      </c>
      <c r="I47" s="28" t="s">
        <v>69</v>
      </c>
      <c r="J47" s="28"/>
      <c r="K47" s="28"/>
      <c r="L47" s="28"/>
      <c r="M47" s="28"/>
      <c r="N47" s="28"/>
      <c r="O47" s="28"/>
      <c r="P47" s="28"/>
      <c r="Q47" s="38"/>
      <c r="R47" s="38"/>
      <c r="X47" s="325" t="s">
        <v>430</v>
      </c>
      <c r="Y47" s="65">
        <v>65</v>
      </c>
      <c r="Z47" s="50">
        <v>154</v>
      </c>
      <c r="AA47" s="18">
        <v>65</v>
      </c>
      <c r="AB47" s="18">
        <v>53</v>
      </c>
      <c r="AC47" s="18">
        <v>65</v>
      </c>
      <c r="AD47" s="18">
        <v>203</v>
      </c>
      <c r="AP47" s="58">
        <v>45830</v>
      </c>
      <c r="AQ47" t="s">
        <v>2027</v>
      </c>
      <c r="BK47" s="383">
        <v>99</v>
      </c>
      <c r="BL47" s="104">
        <v>141</v>
      </c>
      <c r="BM47" s="3">
        <v>770</v>
      </c>
      <c r="BN47" s="418">
        <v>59</v>
      </c>
      <c r="BO47" s="383">
        <v>99</v>
      </c>
      <c r="BP47" s="491">
        <v>131</v>
      </c>
      <c r="BQ47" s="3">
        <v>175</v>
      </c>
      <c r="BR47" s="519">
        <v>46</v>
      </c>
      <c r="BS47" s="544">
        <v>45934</v>
      </c>
      <c r="BT47" s="412">
        <v>82</v>
      </c>
      <c r="BU47" s="408">
        <v>126</v>
      </c>
      <c r="BV47" s="288">
        <v>75</v>
      </c>
      <c r="BW47" s="516">
        <v>19</v>
      </c>
      <c r="BX47" s="412">
        <v>82</v>
      </c>
      <c r="BY47" s="490">
        <v>145</v>
      </c>
      <c r="BZ47" s="288">
        <v>165</v>
      </c>
      <c r="CA47" s="570">
        <v>38</v>
      </c>
      <c r="CC47" s="3">
        <v>98</v>
      </c>
      <c r="CD47" s="9">
        <v>134</v>
      </c>
      <c r="CE47" s="3">
        <v>65</v>
      </c>
      <c r="CF47" s="62">
        <v>27</v>
      </c>
      <c r="CG47" s="3">
        <v>98</v>
      </c>
      <c r="CH47" s="104">
        <v>141</v>
      </c>
      <c r="CI47" s="3">
        <v>125</v>
      </c>
      <c r="CJ47" s="9">
        <v>34</v>
      </c>
      <c r="CO47" s="157">
        <v>96</v>
      </c>
      <c r="CP47" s="157">
        <v>93</v>
      </c>
      <c r="CQ47" s="459">
        <v>99</v>
      </c>
      <c r="CR47" s="383"/>
      <c r="CS47" s="3"/>
      <c r="CT47" s="20"/>
      <c r="CU47" s="559"/>
      <c r="CV47" s="3"/>
      <c r="CW47" s="3"/>
      <c r="CX47" s="3"/>
      <c r="CY47" s="387">
        <v>96</v>
      </c>
      <c r="CZ47" s="99">
        <v>111</v>
      </c>
      <c r="DA47" s="388">
        <v>110</v>
      </c>
      <c r="DB47" s="3"/>
      <c r="DC47" s="3"/>
      <c r="DD47" s="3"/>
      <c r="DU47" s="855">
        <v>45997</v>
      </c>
      <c r="DV47" s="8">
        <v>105</v>
      </c>
      <c r="DW47" s="99">
        <v>112</v>
      </c>
      <c r="DX47" s="99">
        <v>112</v>
      </c>
      <c r="DY47" s="14">
        <v>100</v>
      </c>
      <c r="DZ47" s="9">
        <v>164</v>
      </c>
      <c r="EA47" s="157">
        <v>93</v>
      </c>
      <c r="EB47" s="3"/>
      <c r="EC47" s="3"/>
      <c r="ED47" s="3"/>
      <c r="EE47" s="3"/>
    </row>
    <row r="48" spans="1:140" ht="60.75" thickBot="1" x14ac:dyDescent="0.3">
      <c r="A48" s="204"/>
      <c r="B48" s="6">
        <v>0.77638888888888891</v>
      </c>
      <c r="E48" s="13">
        <v>159</v>
      </c>
      <c r="F48" s="4"/>
      <c r="G48" s="20" t="s">
        <v>16</v>
      </c>
      <c r="I48" s="28" t="s">
        <v>70</v>
      </c>
      <c r="J48" s="28"/>
      <c r="K48" s="28"/>
      <c r="L48" s="28"/>
      <c r="M48" s="28"/>
      <c r="N48" s="28"/>
      <c r="O48" s="28"/>
      <c r="P48" s="28"/>
      <c r="Q48" s="38"/>
      <c r="R48" s="38"/>
      <c r="Y48" s="66">
        <v>65</v>
      </c>
      <c r="Z48" s="57">
        <v>143</v>
      </c>
      <c r="AA48" s="23">
        <v>65</v>
      </c>
      <c r="AB48" s="23">
        <v>143</v>
      </c>
      <c r="AC48" s="23">
        <v>65</v>
      </c>
      <c r="AD48" s="23">
        <v>203</v>
      </c>
      <c r="AP48" s="58">
        <v>45831</v>
      </c>
      <c r="AQ48" t="s">
        <v>2028</v>
      </c>
      <c r="BK48" s="383">
        <v>58</v>
      </c>
      <c r="BL48" s="62">
        <v>120</v>
      </c>
      <c r="BM48" s="3">
        <v>30</v>
      </c>
      <c r="BN48" s="517">
        <v>28</v>
      </c>
      <c r="BO48" s="383"/>
      <c r="BR48" s="410"/>
      <c r="BS48" s="544"/>
      <c r="BT48" s="412">
        <v>40</v>
      </c>
      <c r="BU48" s="477">
        <v>152</v>
      </c>
      <c r="BV48" s="288">
        <v>70</v>
      </c>
      <c r="BW48" s="519">
        <v>49</v>
      </c>
      <c r="BX48" s="412">
        <v>40</v>
      </c>
      <c r="BY48" s="408">
        <v>128</v>
      </c>
      <c r="BZ48" s="288">
        <v>160</v>
      </c>
      <c r="CA48" s="388">
        <v>15</v>
      </c>
      <c r="CB48" s="262">
        <v>45973</v>
      </c>
      <c r="CC48" s="3">
        <v>64</v>
      </c>
      <c r="CD48" s="9">
        <v>133</v>
      </c>
      <c r="CE48" s="3">
        <v>85</v>
      </c>
      <c r="CF48" s="9">
        <v>35</v>
      </c>
      <c r="CG48" s="3">
        <v>64</v>
      </c>
      <c r="CH48" s="9">
        <v>136</v>
      </c>
      <c r="CI48" s="3">
        <v>190</v>
      </c>
      <c r="CJ48" s="9">
        <v>38</v>
      </c>
      <c r="CO48" s="157">
        <v>96</v>
      </c>
      <c r="CP48" s="8">
        <v>105</v>
      </c>
      <c r="CQ48" s="459">
        <v>91</v>
      </c>
      <c r="CR48" s="383"/>
      <c r="CS48" s="3"/>
      <c r="CT48" s="20"/>
      <c r="CU48" s="559"/>
      <c r="CV48" s="3"/>
      <c r="CW48" s="3"/>
      <c r="CX48" s="3"/>
      <c r="CY48" s="387">
        <v>98</v>
      </c>
      <c r="CZ48" s="99">
        <v>111</v>
      </c>
      <c r="DA48" s="388">
        <v>113</v>
      </c>
      <c r="DB48" s="3"/>
      <c r="DC48" s="3"/>
      <c r="DD48" s="3"/>
      <c r="DU48" s="855">
        <v>45998</v>
      </c>
      <c r="DV48" s="99">
        <v>116</v>
      </c>
      <c r="DW48" s="99">
        <v>115</v>
      </c>
      <c r="DX48" s="99">
        <v>117</v>
      </c>
      <c r="DY48" s="8">
        <v>94</v>
      </c>
      <c r="DZ48" s="13">
        <v>201</v>
      </c>
      <c r="EA48" s="157">
        <v>73</v>
      </c>
      <c r="EB48" s="3"/>
      <c r="EC48" s="3"/>
      <c r="ED48" s="873" t="s">
        <v>4391</v>
      </c>
      <c r="EE48" s="590" t="s">
        <v>2466</v>
      </c>
      <c r="EF48" s="591" t="s">
        <v>2467</v>
      </c>
      <c r="EG48" s="591" t="s">
        <v>2468</v>
      </c>
      <c r="EH48" s="591" t="s">
        <v>3187</v>
      </c>
      <c r="EI48" s="591" t="s">
        <v>3188</v>
      </c>
      <c r="EJ48" s="592" t="s">
        <v>3189</v>
      </c>
    </row>
    <row r="49" spans="1:140" ht="15.75" thickBot="1" x14ac:dyDescent="0.3">
      <c r="A49" s="204"/>
      <c r="B49" s="6">
        <v>0.78680555555555554</v>
      </c>
      <c r="E49" s="13">
        <v>150</v>
      </c>
      <c r="F49" s="4"/>
      <c r="G49" s="20" t="s">
        <v>16</v>
      </c>
      <c r="I49" s="28" t="s">
        <v>71</v>
      </c>
      <c r="J49" s="28"/>
      <c r="K49" s="28"/>
      <c r="L49" s="28"/>
      <c r="M49" s="28"/>
      <c r="N49" s="28"/>
      <c r="O49" s="28"/>
      <c r="P49" s="28"/>
      <c r="Q49" s="38"/>
      <c r="R49" s="38"/>
      <c r="S49" s="38"/>
      <c r="Y49" s="65">
        <v>97</v>
      </c>
      <c r="Z49" s="55">
        <v>148</v>
      </c>
      <c r="AA49" s="18">
        <v>97</v>
      </c>
      <c r="AB49" s="18">
        <v>57</v>
      </c>
      <c r="AC49" s="18">
        <v>97</v>
      </c>
      <c r="AD49" s="19">
        <v>278</v>
      </c>
      <c r="AP49" s="58">
        <v>45832</v>
      </c>
      <c r="AQ49" t="s">
        <v>2029</v>
      </c>
      <c r="BK49" s="383">
        <v>85</v>
      </c>
      <c r="BL49" s="104">
        <v>142</v>
      </c>
      <c r="BM49" s="3">
        <v>35</v>
      </c>
      <c r="BN49" s="518">
        <v>38</v>
      </c>
      <c r="BO49" s="383">
        <v>85</v>
      </c>
      <c r="BP49" s="408">
        <v>126</v>
      </c>
      <c r="BQ49" s="3">
        <v>100</v>
      </c>
      <c r="BR49" s="517">
        <v>21</v>
      </c>
      <c r="BS49" s="544">
        <v>45935</v>
      </c>
      <c r="BT49" s="412">
        <v>25</v>
      </c>
      <c r="BU49" s="408">
        <v>124</v>
      </c>
      <c r="BV49" s="288">
        <v>45</v>
      </c>
      <c r="BW49" s="517">
        <v>24</v>
      </c>
      <c r="BX49" s="412"/>
      <c r="CA49" s="20"/>
      <c r="CC49" s="3">
        <v>86</v>
      </c>
      <c r="CD49" s="236">
        <v>161</v>
      </c>
      <c r="CE49" s="3">
        <v>80</v>
      </c>
      <c r="CF49" s="38">
        <v>51</v>
      </c>
      <c r="CG49" s="3">
        <v>86</v>
      </c>
      <c r="CH49" s="9">
        <v>136</v>
      </c>
      <c r="CI49" s="3">
        <v>210</v>
      </c>
      <c r="CJ49" s="62">
        <v>26</v>
      </c>
      <c r="CO49" s="157">
        <v>98</v>
      </c>
      <c r="CP49" s="157">
        <v>93</v>
      </c>
      <c r="CQ49" s="469">
        <v>103</v>
      </c>
      <c r="CR49" s="383"/>
      <c r="CS49" s="3"/>
      <c r="CT49" s="20"/>
      <c r="CU49" s="559"/>
      <c r="CV49" s="3"/>
      <c r="CW49" s="3"/>
      <c r="CX49" s="3"/>
      <c r="CY49" s="387">
        <v>98</v>
      </c>
      <c r="CZ49" s="8">
        <v>108</v>
      </c>
      <c r="DA49" s="388">
        <v>110</v>
      </c>
      <c r="DB49" s="3"/>
      <c r="DC49" s="3"/>
      <c r="DD49" s="3"/>
      <c r="DU49" s="855">
        <v>45999</v>
      </c>
      <c r="DV49" s="8">
        <v>100</v>
      </c>
      <c r="DW49" s="3">
        <v>112</v>
      </c>
      <c r="DX49" s="3">
        <v>112</v>
      </c>
      <c r="DY49" s="8">
        <v>94</v>
      </c>
      <c r="DZ49" s="119">
        <v>181</v>
      </c>
      <c r="EA49" s="157">
        <v>91</v>
      </c>
      <c r="EB49" s="3"/>
      <c r="EC49" s="3"/>
      <c r="ED49" s="874" t="s">
        <v>4390</v>
      </c>
      <c r="EE49" s="702">
        <f>AVERAGE(DV4:DV57)</f>
        <v>104.75925925925925</v>
      </c>
      <c r="EF49" s="702">
        <f t="shared" ref="EF49:EJ49" si="1">AVERAGE(DW4:DW57)</f>
        <v>111.53703703703704</v>
      </c>
      <c r="EG49" s="702">
        <f t="shared" si="1"/>
        <v>112.9074074074074</v>
      </c>
      <c r="EH49" s="702">
        <f t="shared" si="1"/>
        <v>95.166666666666671</v>
      </c>
      <c r="EI49" s="702">
        <f t="shared" si="1"/>
        <v>180.09259259259258</v>
      </c>
      <c r="EJ49" s="702">
        <f t="shared" si="1"/>
        <v>119.62962962962963</v>
      </c>
    </row>
    <row r="50" spans="1:140" ht="15.75" thickBot="1" x14ac:dyDescent="0.3">
      <c r="A50" s="204"/>
      <c r="B50" s="6">
        <v>0.79652777777777772</v>
      </c>
      <c r="E50" s="10">
        <v>138</v>
      </c>
      <c r="F50" s="4"/>
      <c r="G50" s="20" t="s">
        <v>16</v>
      </c>
      <c r="I50" s="28" t="s">
        <v>72</v>
      </c>
      <c r="J50" s="28"/>
      <c r="K50" s="28"/>
      <c r="L50" s="28"/>
      <c r="M50" s="28"/>
      <c r="N50" s="28"/>
      <c r="O50" s="28"/>
      <c r="P50" s="28"/>
      <c r="Q50" s="38"/>
      <c r="R50" s="38"/>
      <c r="S50" s="38"/>
      <c r="T50" s="38"/>
      <c r="X50" s="325" t="s">
        <v>431</v>
      </c>
      <c r="Y50" s="66">
        <v>97</v>
      </c>
      <c r="Z50" s="53">
        <v>150</v>
      </c>
      <c r="AA50" s="23">
        <v>97</v>
      </c>
      <c r="AB50" s="23">
        <v>188</v>
      </c>
      <c r="AC50" s="23">
        <v>97</v>
      </c>
      <c r="AD50" s="24">
        <v>278</v>
      </c>
      <c r="AP50" s="58">
        <v>45833</v>
      </c>
      <c r="AQ50" t="s">
        <v>2119</v>
      </c>
      <c r="BK50" s="383">
        <v>105</v>
      </c>
      <c r="BL50" s="62">
        <v>129</v>
      </c>
      <c r="BM50" s="3">
        <v>46</v>
      </c>
      <c r="BN50" s="518">
        <v>33</v>
      </c>
      <c r="BO50" s="383">
        <v>105</v>
      </c>
      <c r="BP50" s="408">
        <v>128</v>
      </c>
      <c r="BQ50" s="3">
        <v>91</v>
      </c>
      <c r="BR50" s="518">
        <v>32</v>
      </c>
      <c r="BS50" s="544"/>
      <c r="BT50" s="412">
        <v>35</v>
      </c>
      <c r="BU50" s="490">
        <v>142</v>
      </c>
      <c r="BV50" s="288">
        <v>50</v>
      </c>
      <c r="BW50" s="519">
        <v>41</v>
      </c>
      <c r="BX50" s="412"/>
      <c r="CA50" s="20"/>
      <c r="CB50" s="262">
        <v>45974</v>
      </c>
      <c r="CC50" s="3">
        <v>98</v>
      </c>
      <c r="CD50" s="8">
        <v>108</v>
      </c>
      <c r="CE50" s="3">
        <v>30</v>
      </c>
      <c r="CF50" s="99">
        <v>14</v>
      </c>
      <c r="CG50" s="3">
        <v>98</v>
      </c>
      <c r="CH50" s="9">
        <v>132</v>
      </c>
      <c r="CI50" s="3">
        <v>180</v>
      </c>
      <c r="CJ50" s="9">
        <v>38</v>
      </c>
      <c r="CO50" s="157">
        <v>92</v>
      </c>
      <c r="CP50" s="14">
        <v>81</v>
      </c>
      <c r="CQ50" s="469">
        <v>101</v>
      </c>
      <c r="CR50" s="383"/>
      <c r="CS50" s="3"/>
      <c r="CT50" s="20"/>
      <c r="CU50" s="559"/>
      <c r="CV50" s="3"/>
      <c r="CW50" s="3"/>
      <c r="CX50" s="3"/>
      <c r="CY50" s="387">
        <v>93</v>
      </c>
      <c r="CZ50" s="8">
        <v>102</v>
      </c>
      <c r="DA50" s="469">
        <v>105</v>
      </c>
      <c r="DB50" s="3"/>
      <c r="DC50" s="3"/>
      <c r="DD50" s="3"/>
      <c r="DU50" s="855">
        <v>46000</v>
      </c>
      <c r="DV50" s="3">
        <v>110</v>
      </c>
      <c r="DW50" s="3">
        <v>118</v>
      </c>
      <c r="DX50" s="3">
        <v>119</v>
      </c>
      <c r="DY50" s="38">
        <v>87</v>
      </c>
      <c r="DZ50" s="119">
        <v>173</v>
      </c>
      <c r="EA50" s="863">
        <v>75</v>
      </c>
      <c r="EB50" s="3"/>
      <c r="EC50" s="3"/>
      <c r="ED50" s="3"/>
      <c r="EE50" s="288"/>
    </row>
    <row r="51" spans="1:140" x14ac:dyDescent="0.25">
      <c r="A51" s="204"/>
      <c r="B51" s="86">
        <v>0.80208333333333337</v>
      </c>
      <c r="G51" s="21" t="s">
        <v>33</v>
      </c>
      <c r="H51" s="14"/>
      <c r="I51" s="11" t="s">
        <v>130</v>
      </c>
      <c r="J51" s="11"/>
      <c r="K51" s="11"/>
      <c r="L51" s="11"/>
      <c r="M51" s="11"/>
      <c r="N51" s="11"/>
      <c r="O51" s="11"/>
      <c r="P51" s="11"/>
      <c r="X51" s="262">
        <v>45830</v>
      </c>
      <c r="Y51" s="65">
        <v>68</v>
      </c>
      <c r="Z51" s="141">
        <v>128</v>
      </c>
      <c r="AA51" s="18">
        <v>68</v>
      </c>
      <c r="AB51" s="18">
        <v>73</v>
      </c>
      <c r="AC51" s="18">
        <v>68</v>
      </c>
      <c r="AD51" s="19">
        <v>208</v>
      </c>
      <c r="AP51" s="58">
        <v>45838</v>
      </c>
      <c r="AQ51" t="s">
        <v>2118</v>
      </c>
      <c r="BK51" s="383">
        <v>122</v>
      </c>
      <c r="BL51" s="62">
        <v>121</v>
      </c>
      <c r="BM51" s="3">
        <v>50</v>
      </c>
      <c r="BN51" s="517">
        <v>22</v>
      </c>
      <c r="BO51" s="383">
        <v>122</v>
      </c>
      <c r="BP51" s="491">
        <v>134</v>
      </c>
      <c r="BQ51" s="3">
        <v>245</v>
      </c>
      <c r="BR51" s="518">
        <v>35</v>
      </c>
      <c r="BS51" s="544">
        <v>45936</v>
      </c>
      <c r="BT51" s="412">
        <v>65</v>
      </c>
      <c r="BU51" s="408">
        <v>125</v>
      </c>
      <c r="BV51" s="288">
        <v>85</v>
      </c>
      <c r="BW51" s="517">
        <v>24</v>
      </c>
      <c r="BX51" s="412">
        <v>65</v>
      </c>
      <c r="BY51" s="547">
        <v>132</v>
      </c>
      <c r="BZ51" s="288">
        <v>175</v>
      </c>
      <c r="CA51" s="570">
        <v>31</v>
      </c>
      <c r="CC51" s="3">
        <v>40</v>
      </c>
      <c r="CD51" s="62">
        <v>120</v>
      </c>
      <c r="CE51" s="3">
        <v>20</v>
      </c>
      <c r="CF51" s="99">
        <v>15</v>
      </c>
      <c r="CG51" s="3">
        <v>40</v>
      </c>
      <c r="CH51" s="9">
        <v>132</v>
      </c>
      <c r="CI51" s="3">
        <v>215</v>
      </c>
      <c r="CJ51" s="62">
        <v>27</v>
      </c>
      <c r="CO51" s="99">
        <v>116</v>
      </c>
      <c r="CP51" s="8">
        <v>100</v>
      </c>
      <c r="CQ51" s="469">
        <v>118</v>
      </c>
      <c r="CR51" s="383"/>
      <c r="CS51" s="3"/>
      <c r="CT51" s="20"/>
      <c r="CU51" s="559"/>
      <c r="CV51" s="3"/>
      <c r="CW51" s="3"/>
      <c r="CX51" s="3"/>
      <c r="CY51" s="454">
        <v>111</v>
      </c>
      <c r="CZ51" s="97">
        <v>125</v>
      </c>
      <c r="DA51" s="584">
        <v>131</v>
      </c>
      <c r="DB51" s="3"/>
      <c r="DC51" s="3"/>
      <c r="DD51" s="3"/>
      <c r="DU51" s="855">
        <v>46001</v>
      </c>
      <c r="DV51" s="8">
        <v>101</v>
      </c>
      <c r="DW51" s="3">
        <v>116</v>
      </c>
      <c r="DX51" s="3">
        <v>117</v>
      </c>
      <c r="DY51" s="8">
        <v>92</v>
      </c>
      <c r="DZ51" s="119">
        <v>177</v>
      </c>
      <c r="EA51" s="14">
        <v>151</v>
      </c>
      <c r="EB51" s="3"/>
      <c r="EC51" s="3"/>
      <c r="ED51" s="3"/>
      <c r="EE51" s="3"/>
    </row>
    <row r="52" spans="1:140" ht="15.75" thickBot="1" x14ac:dyDescent="0.3">
      <c r="A52" s="204"/>
      <c r="B52" s="6">
        <v>0.80694444444444446</v>
      </c>
      <c r="E52" s="99">
        <v>110</v>
      </c>
      <c r="G52" s="20" t="s">
        <v>16</v>
      </c>
      <c r="I52" s="11" t="s">
        <v>23</v>
      </c>
      <c r="J52" s="11"/>
      <c r="K52" s="11"/>
      <c r="Y52" s="66">
        <v>68</v>
      </c>
      <c r="Z52" s="140">
        <v>127</v>
      </c>
      <c r="AA52" s="23">
        <v>68</v>
      </c>
      <c r="AB52" s="23">
        <v>133</v>
      </c>
      <c r="AC52" s="23">
        <v>68</v>
      </c>
      <c r="AD52" s="24">
        <v>208</v>
      </c>
      <c r="AP52" s="58">
        <v>45842</v>
      </c>
      <c r="AQ52" t="s">
        <v>2030</v>
      </c>
      <c r="BK52" s="383">
        <v>73</v>
      </c>
      <c r="BL52" s="62">
        <v>122</v>
      </c>
      <c r="BM52" s="3">
        <v>45</v>
      </c>
      <c r="BN52" s="517">
        <v>23</v>
      </c>
      <c r="BO52" s="383">
        <v>73</v>
      </c>
      <c r="BP52" s="491">
        <v>132</v>
      </c>
      <c r="BQ52" s="3">
        <v>115</v>
      </c>
      <c r="BR52" s="518">
        <v>33</v>
      </c>
      <c r="BS52" s="544" t="s">
        <v>73</v>
      </c>
      <c r="BT52" s="412">
        <v>88</v>
      </c>
      <c r="BU52" s="477">
        <v>150</v>
      </c>
      <c r="BV52" s="288">
        <v>50</v>
      </c>
      <c r="BW52" s="519">
        <v>44</v>
      </c>
      <c r="BX52" s="412">
        <v>88</v>
      </c>
      <c r="BY52" s="477">
        <v>156</v>
      </c>
      <c r="BZ52" s="288">
        <v>160</v>
      </c>
      <c r="CA52" s="390">
        <v>50</v>
      </c>
      <c r="CB52" s="262">
        <v>45975</v>
      </c>
      <c r="CC52" s="3">
        <v>82</v>
      </c>
      <c r="CD52" s="9">
        <v>138</v>
      </c>
      <c r="CE52" s="3">
        <v>30</v>
      </c>
      <c r="CF52" s="9">
        <v>30</v>
      </c>
      <c r="CG52" s="3">
        <v>82</v>
      </c>
      <c r="CH52" s="62">
        <v>128</v>
      </c>
      <c r="CI52" s="3">
        <v>150</v>
      </c>
      <c r="CJ52" s="62">
        <v>26</v>
      </c>
      <c r="CO52" s="99">
        <v>111</v>
      </c>
      <c r="CP52" s="99">
        <v>110</v>
      </c>
      <c r="CQ52" s="459">
        <v>95</v>
      </c>
      <c r="CR52" s="383"/>
      <c r="CS52" s="3"/>
      <c r="CT52" s="20"/>
      <c r="CU52" s="559"/>
      <c r="CV52" s="3"/>
      <c r="CW52" s="3"/>
      <c r="CX52" s="3"/>
      <c r="CY52" s="551">
        <v>105</v>
      </c>
      <c r="CZ52" s="101">
        <v>117</v>
      </c>
      <c r="DA52" s="584">
        <v>123</v>
      </c>
      <c r="DB52" s="3"/>
      <c r="DC52" s="3"/>
      <c r="DD52" s="3"/>
      <c r="DU52" s="855">
        <v>46002</v>
      </c>
      <c r="DV52" s="3">
        <v>117</v>
      </c>
      <c r="DW52" s="3">
        <v>115</v>
      </c>
      <c r="DX52" s="3">
        <v>115</v>
      </c>
      <c r="DY52" s="14">
        <v>99</v>
      </c>
      <c r="DZ52" s="157">
        <v>115</v>
      </c>
      <c r="EA52" s="59">
        <v>195</v>
      </c>
      <c r="EB52" s="3"/>
      <c r="EC52" s="3"/>
      <c r="ED52" s="3"/>
      <c r="EE52" s="3"/>
    </row>
    <row r="53" spans="1:140" ht="15.75" thickBot="1" x14ac:dyDescent="0.3">
      <c r="A53" s="204"/>
      <c r="B53" s="6">
        <v>0.81805555555555554</v>
      </c>
      <c r="E53" s="3">
        <v>108</v>
      </c>
      <c r="G53" s="20" t="s">
        <v>16</v>
      </c>
      <c r="I53" s="11" t="s">
        <v>24</v>
      </c>
      <c r="J53" s="11"/>
      <c r="K53" s="11"/>
      <c r="L53" s="11"/>
      <c r="Y53" s="3">
        <v>25</v>
      </c>
      <c r="Z53" s="104">
        <v>144</v>
      </c>
      <c r="AA53" s="3">
        <v>25</v>
      </c>
      <c r="AP53" s="58">
        <v>45844</v>
      </c>
      <c r="AQ53" t="s">
        <v>2031</v>
      </c>
      <c r="BK53" s="383">
        <v>36</v>
      </c>
      <c r="BL53" s="62">
        <v>129</v>
      </c>
      <c r="BM53" s="3">
        <v>44</v>
      </c>
      <c r="BN53" s="518">
        <v>32</v>
      </c>
      <c r="BO53" s="383"/>
      <c r="BR53" s="410"/>
      <c r="BS53" s="544">
        <v>45937</v>
      </c>
      <c r="BT53" s="412">
        <v>60</v>
      </c>
      <c r="BU53" s="408">
        <v>128</v>
      </c>
      <c r="BV53" s="288">
        <v>30</v>
      </c>
      <c r="BW53" s="571">
        <v>33</v>
      </c>
      <c r="BX53" s="412">
        <v>60</v>
      </c>
      <c r="BY53" s="408">
        <v>124</v>
      </c>
      <c r="BZ53" s="288">
        <v>150</v>
      </c>
      <c r="CA53" s="389">
        <v>29</v>
      </c>
      <c r="CC53" s="3">
        <v>58</v>
      </c>
      <c r="CD53" s="9">
        <v>130</v>
      </c>
      <c r="CE53" s="3">
        <v>120</v>
      </c>
      <c r="CF53" s="38">
        <v>54</v>
      </c>
      <c r="CG53" s="3">
        <v>58</v>
      </c>
      <c r="CH53" s="62">
        <v>129</v>
      </c>
      <c r="CI53" s="3">
        <v>180</v>
      </c>
      <c r="CJ53" s="38">
        <v>53</v>
      </c>
      <c r="CO53" s="8">
        <v>100</v>
      </c>
      <c r="CP53" s="8">
        <v>103</v>
      </c>
      <c r="CQ53" s="469">
        <v>104</v>
      </c>
      <c r="CR53" s="383"/>
      <c r="CS53" s="3"/>
      <c r="CT53" s="20"/>
      <c r="CU53" s="559"/>
      <c r="CV53" s="3"/>
      <c r="CW53" s="3"/>
      <c r="CX53" s="3"/>
      <c r="CY53" s="551">
        <v>102</v>
      </c>
      <c r="CZ53" s="101">
        <v>114</v>
      </c>
      <c r="DA53" s="583">
        <v>118</v>
      </c>
      <c r="DB53" s="3"/>
      <c r="DC53" s="3"/>
      <c r="DD53" s="3"/>
      <c r="DU53" s="855">
        <v>46003</v>
      </c>
      <c r="DV53" s="8">
        <v>107</v>
      </c>
      <c r="DW53" s="3">
        <v>120</v>
      </c>
      <c r="DX53" s="3">
        <v>125</v>
      </c>
      <c r="DY53" s="8">
        <v>92</v>
      </c>
      <c r="DZ53" s="871">
        <v>198</v>
      </c>
      <c r="EA53" s="59">
        <v>192</v>
      </c>
      <c r="EB53" s="3"/>
      <c r="EC53" s="3"/>
      <c r="ED53" s="3"/>
      <c r="EE53" s="3"/>
    </row>
    <row r="54" spans="1:140" x14ac:dyDescent="0.25">
      <c r="A54" s="204"/>
      <c r="B54" s="6">
        <v>0.82847222222222228</v>
      </c>
      <c r="E54" s="10">
        <v>132</v>
      </c>
      <c r="F54" s="4"/>
      <c r="G54" s="20" t="s">
        <v>16</v>
      </c>
      <c r="I54" s="15" t="s">
        <v>22</v>
      </c>
      <c r="J54" s="15"/>
      <c r="K54" s="15"/>
      <c r="L54" s="15"/>
      <c r="X54" s="325" t="s">
        <v>428</v>
      </c>
      <c r="Y54" s="44">
        <v>113</v>
      </c>
      <c r="Z54" s="50">
        <v>150</v>
      </c>
      <c r="AA54" s="18">
        <v>113</v>
      </c>
      <c r="AB54" s="18">
        <v>73</v>
      </c>
      <c r="AC54" s="18">
        <v>113</v>
      </c>
      <c r="AD54" s="19">
        <v>223</v>
      </c>
      <c r="AP54" s="58">
        <v>45851</v>
      </c>
      <c r="AQ54" t="s">
        <v>2035</v>
      </c>
      <c r="BK54" s="383">
        <v>70</v>
      </c>
      <c r="BL54" s="9">
        <v>130</v>
      </c>
      <c r="BM54" s="3">
        <v>15</v>
      </c>
      <c r="BN54" s="517">
        <v>23</v>
      </c>
      <c r="BO54" s="383"/>
      <c r="BR54" s="410"/>
      <c r="BS54" s="544"/>
      <c r="BT54" s="412">
        <v>18</v>
      </c>
      <c r="BU54" s="408">
        <v>120</v>
      </c>
      <c r="BV54" s="288">
        <v>15</v>
      </c>
      <c r="BW54" s="527">
        <v>1</v>
      </c>
      <c r="BX54" s="412"/>
      <c r="CA54" s="20"/>
      <c r="CB54" s="262">
        <v>45976</v>
      </c>
      <c r="CC54" s="4">
        <v>100</v>
      </c>
      <c r="CD54" s="104">
        <v>145</v>
      </c>
      <c r="CE54" s="3">
        <v>45</v>
      </c>
      <c r="CF54" s="9">
        <v>32</v>
      </c>
      <c r="CG54" s="4">
        <v>100</v>
      </c>
      <c r="CH54" s="9">
        <v>133</v>
      </c>
      <c r="CI54" s="3">
        <v>135</v>
      </c>
      <c r="CJ54" s="62">
        <v>20</v>
      </c>
      <c r="CO54" s="157">
        <v>92</v>
      </c>
      <c r="CP54" s="8">
        <v>103</v>
      </c>
      <c r="CQ54" s="469">
        <v>103</v>
      </c>
      <c r="CR54" s="383"/>
      <c r="CS54" s="3"/>
      <c r="CT54" s="20"/>
      <c r="CU54" s="559"/>
      <c r="CV54" s="3"/>
      <c r="CW54" s="3"/>
      <c r="CX54" s="3"/>
      <c r="CY54" s="551">
        <v>103</v>
      </c>
      <c r="CZ54" s="101">
        <v>114</v>
      </c>
      <c r="DA54" s="583">
        <v>119</v>
      </c>
      <c r="DB54" s="3"/>
      <c r="DC54" s="3"/>
      <c r="DD54" s="3"/>
      <c r="DU54" s="855">
        <v>46004</v>
      </c>
      <c r="DV54" s="3">
        <v>125</v>
      </c>
      <c r="DW54" s="3">
        <v>133</v>
      </c>
      <c r="DX54" s="3">
        <v>125</v>
      </c>
      <c r="DY54" s="236">
        <v>69</v>
      </c>
      <c r="DZ54" s="871">
        <v>189</v>
      </c>
      <c r="EA54" s="14">
        <v>147</v>
      </c>
      <c r="EB54" s="3" t="s">
        <v>4384</v>
      </c>
      <c r="EC54" s="26" t="s">
        <v>4385</v>
      </c>
      <c r="ED54" s="3"/>
      <c r="EE54" s="3"/>
    </row>
    <row r="55" spans="1:140" x14ac:dyDescent="0.25">
      <c r="A55" s="204"/>
      <c r="B55" s="6">
        <v>0.83819444444444446</v>
      </c>
      <c r="E55" s="103">
        <v>141</v>
      </c>
      <c r="F55" s="4"/>
      <c r="G55" s="20" t="s">
        <v>16</v>
      </c>
      <c r="I55" s="15" t="s">
        <v>22</v>
      </c>
      <c r="J55" s="15"/>
      <c r="K55" s="15"/>
      <c r="L55" s="15"/>
      <c r="Y55" s="68">
        <v>113</v>
      </c>
      <c r="Z55" s="13">
        <v>150</v>
      </c>
      <c r="AA55" s="3">
        <v>113</v>
      </c>
      <c r="AB55" s="3">
        <v>163</v>
      </c>
      <c r="AC55" s="3">
        <v>113</v>
      </c>
      <c r="AD55" s="20">
        <v>223</v>
      </c>
      <c r="AP55" s="58">
        <v>45852</v>
      </c>
      <c r="AQ55" t="s">
        <v>2032</v>
      </c>
      <c r="BK55" s="383">
        <v>82</v>
      </c>
      <c r="BL55" s="9">
        <v>133</v>
      </c>
      <c r="BM55" s="3">
        <v>20</v>
      </c>
      <c r="BN55" s="518">
        <v>33</v>
      </c>
      <c r="BO55" s="383">
        <v>82</v>
      </c>
      <c r="BP55" s="490">
        <v>146</v>
      </c>
      <c r="BQ55" s="3">
        <v>95</v>
      </c>
      <c r="BR55" s="519">
        <v>46</v>
      </c>
      <c r="BS55" s="544">
        <v>45938</v>
      </c>
      <c r="BT55" s="412">
        <v>67</v>
      </c>
      <c r="BU55" s="490">
        <v>140</v>
      </c>
      <c r="BV55" s="288">
        <v>45</v>
      </c>
      <c r="BW55" s="519">
        <v>42</v>
      </c>
      <c r="BX55" s="412">
        <v>67</v>
      </c>
      <c r="BY55" s="547">
        <v>130</v>
      </c>
      <c r="BZ55" s="288">
        <v>135</v>
      </c>
      <c r="CA55" s="570">
        <v>32</v>
      </c>
      <c r="CC55" s="4">
        <v>127</v>
      </c>
      <c r="CD55" s="104">
        <v>142</v>
      </c>
      <c r="CE55" s="3">
        <v>130</v>
      </c>
      <c r="CF55" s="9">
        <v>37</v>
      </c>
      <c r="CG55" s="4">
        <v>127</v>
      </c>
      <c r="CH55" s="9">
        <v>138</v>
      </c>
      <c r="CI55" s="3">
        <v>230</v>
      </c>
      <c r="CJ55" s="9">
        <v>33</v>
      </c>
      <c r="CO55" s="157">
        <v>96</v>
      </c>
      <c r="CP55" s="8">
        <v>100</v>
      </c>
      <c r="CQ55" s="388">
        <v>110</v>
      </c>
      <c r="CR55" s="383"/>
      <c r="CS55" s="3"/>
      <c r="CT55" s="20"/>
      <c r="CU55" s="559"/>
      <c r="CV55" s="3"/>
      <c r="CW55" s="3"/>
      <c r="CX55" s="3"/>
      <c r="CY55" s="551">
        <v>102</v>
      </c>
      <c r="CZ55" s="101">
        <v>116</v>
      </c>
      <c r="DA55" s="584">
        <v>122</v>
      </c>
      <c r="DB55" s="3"/>
      <c r="DC55" s="3"/>
      <c r="DD55" s="3"/>
      <c r="DU55" s="855">
        <v>46005</v>
      </c>
      <c r="DV55" s="3">
        <v>122</v>
      </c>
      <c r="DW55" s="3">
        <v>132</v>
      </c>
      <c r="DX55" s="3">
        <v>133</v>
      </c>
      <c r="DY55" s="236">
        <v>77</v>
      </c>
      <c r="DZ55" s="38">
        <v>291</v>
      </c>
      <c r="EA55" s="14">
        <v>171</v>
      </c>
      <c r="EB55" s="3"/>
      <c r="EC55" s="3"/>
      <c r="ED55" s="3"/>
      <c r="EE55" s="3"/>
    </row>
    <row r="56" spans="1:140" ht="15.75" thickBot="1" x14ac:dyDescent="0.3">
      <c r="A56" s="204"/>
      <c r="B56" s="6">
        <v>0.84930555555555554</v>
      </c>
      <c r="E56" s="103">
        <v>142</v>
      </c>
      <c r="F56" s="4"/>
      <c r="G56" s="20" t="s">
        <v>16</v>
      </c>
      <c r="H56" s="3">
        <v>150</v>
      </c>
      <c r="I56" s="15" t="s">
        <v>157</v>
      </c>
      <c r="J56" s="15"/>
      <c r="K56" s="15"/>
      <c r="L56" s="15"/>
      <c r="Y56" s="69">
        <v>113</v>
      </c>
      <c r="Z56" s="140">
        <v>129</v>
      </c>
      <c r="AA56" s="23">
        <v>113</v>
      </c>
      <c r="AB56" s="23">
        <v>223</v>
      </c>
      <c r="AC56" s="23">
        <v>113</v>
      </c>
      <c r="AD56" s="24">
        <v>328</v>
      </c>
      <c r="AP56" s="58">
        <v>45854</v>
      </c>
      <c r="AQ56" t="s">
        <v>2033</v>
      </c>
      <c r="BK56" s="383">
        <v>145</v>
      </c>
      <c r="BL56" s="9">
        <v>132</v>
      </c>
      <c r="BM56" s="3">
        <v>85</v>
      </c>
      <c r="BN56" s="517">
        <v>29</v>
      </c>
      <c r="BO56" s="383">
        <v>145</v>
      </c>
      <c r="BP56" s="477">
        <v>158</v>
      </c>
      <c r="BQ56" s="3">
        <v>190</v>
      </c>
      <c r="BR56" s="418">
        <v>55</v>
      </c>
      <c r="BS56" s="544"/>
      <c r="BT56" s="412">
        <v>88</v>
      </c>
      <c r="BU56" s="408">
        <v>128</v>
      </c>
      <c r="BV56" s="288">
        <v>45</v>
      </c>
      <c r="BW56" s="571">
        <v>34</v>
      </c>
      <c r="BX56" s="412">
        <v>88</v>
      </c>
      <c r="BY56" s="490">
        <v>143</v>
      </c>
      <c r="BZ56" s="288">
        <v>150</v>
      </c>
      <c r="CA56" s="385">
        <v>49</v>
      </c>
      <c r="CC56" s="3">
        <v>67</v>
      </c>
      <c r="CD56" s="9">
        <v>133</v>
      </c>
      <c r="CE56" s="3">
        <v>35</v>
      </c>
      <c r="CF56" s="62">
        <v>27</v>
      </c>
      <c r="CG56" s="3">
        <v>67</v>
      </c>
      <c r="CH56" s="9">
        <v>136</v>
      </c>
      <c r="CI56" s="3">
        <v>110</v>
      </c>
      <c r="CJ56" s="9">
        <v>30</v>
      </c>
      <c r="CO56" s="8">
        <v>105</v>
      </c>
      <c r="CP56" s="8">
        <v>109</v>
      </c>
      <c r="CR56" s="383"/>
      <c r="CS56" s="3"/>
      <c r="CT56" s="20"/>
      <c r="CU56" s="559"/>
      <c r="CV56" s="3"/>
      <c r="CW56" s="3"/>
      <c r="CX56" s="3"/>
      <c r="CY56" s="551">
        <v>107</v>
      </c>
      <c r="CZ56" s="101">
        <v>116</v>
      </c>
      <c r="DA56" s="583">
        <v>117</v>
      </c>
      <c r="DB56" s="3"/>
      <c r="DC56" s="3"/>
      <c r="DD56" s="3"/>
      <c r="DU56" s="855">
        <v>46006</v>
      </c>
      <c r="DV56" s="8">
        <v>108</v>
      </c>
      <c r="DW56" s="3">
        <v>113</v>
      </c>
      <c r="DX56" s="3">
        <v>114</v>
      </c>
      <c r="DY56" s="14">
        <v>100</v>
      </c>
      <c r="DZ56" s="59">
        <v>92</v>
      </c>
      <c r="EA56" s="157">
        <v>90</v>
      </c>
      <c r="EB56" s="3"/>
      <c r="EC56" s="3"/>
      <c r="ED56" s="3"/>
      <c r="EE56" s="3"/>
    </row>
    <row r="57" spans="1:140" x14ac:dyDescent="0.25">
      <c r="A57" s="204"/>
      <c r="B57" s="86">
        <v>0.85763888888888884</v>
      </c>
      <c r="E57" s="10">
        <v>138</v>
      </c>
      <c r="F57" s="4"/>
      <c r="G57" s="21" t="s">
        <v>32</v>
      </c>
      <c r="H57" s="14"/>
      <c r="I57" s="1" t="s">
        <v>41</v>
      </c>
      <c r="X57" s="262">
        <v>45831</v>
      </c>
      <c r="Y57" s="42">
        <v>68</v>
      </c>
      <c r="Z57" s="128">
        <v>133</v>
      </c>
      <c r="AA57" s="18">
        <v>68</v>
      </c>
      <c r="AB57" s="18">
        <v>58</v>
      </c>
      <c r="AC57" s="18">
        <v>68</v>
      </c>
      <c r="AD57" s="19">
        <v>253</v>
      </c>
      <c r="AE57" s="71"/>
      <c r="AP57" s="58">
        <v>45863</v>
      </c>
      <c r="AQ57" t="s">
        <v>2034</v>
      </c>
      <c r="BK57" s="383">
        <v>60</v>
      </c>
      <c r="BL57" s="9">
        <v>134</v>
      </c>
      <c r="BM57" s="3">
        <v>31</v>
      </c>
      <c r="BN57" s="518">
        <v>32</v>
      </c>
      <c r="BO57" s="383">
        <v>60</v>
      </c>
      <c r="BP57" s="408">
        <v>122</v>
      </c>
      <c r="BQ57" s="3">
        <v>150</v>
      </c>
      <c r="BR57" s="517">
        <v>20</v>
      </c>
      <c r="BS57" s="544"/>
      <c r="BT57" s="412">
        <v>90</v>
      </c>
      <c r="BU57" s="568">
        <v>194</v>
      </c>
      <c r="BV57" s="288">
        <v>55</v>
      </c>
      <c r="BW57" s="569">
        <v>94</v>
      </c>
      <c r="BX57" s="412">
        <v>90</v>
      </c>
      <c r="BY57" s="408">
        <v>125</v>
      </c>
      <c r="BZ57" s="288">
        <v>175</v>
      </c>
      <c r="CA57" s="389">
        <v>25</v>
      </c>
      <c r="CB57" s="262">
        <v>45977</v>
      </c>
      <c r="CC57" s="3">
        <v>64</v>
      </c>
      <c r="CD57" s="62">
        <v>129</v>
      </c>
      <c r="CE57" s="3">
        <v>35</v>
      </c>
      <c r="CF57" s="62">
        <v>23</v>
      </c>
      <c r="CG57" s="3">
        <v>64</v>
      </c>
      <c r="CH57" s="62">
        <v>128</v>
      </c>
      <c r="CI57" s="3">
        <v>110</v>
      </c>
      <c r="CJ57" s="62">
        <v>22</v>
      </c>
      <c r="CO57" s="99">
        <v>112</v>
      </c>
      <c r="CP57" s="99">
        <v>110</v>
      </c>
      <c r="CR57" s="383"/>
      <c r="CS57" s="3"/>
      <c r="CT57" s="20"/>
      <c r="CU57" s="559"/>
      <c r="CV57" s="3"/>
      <c r="CW57" s="3"/>
      <c r="CX57" s="3"/>
      <c r="CY57" s="454">
        <v>111</v>
      </c>
      <c r="CZ57" s="101">
        <v>119</v>
      </c>
      <c r="DA57" s="584">
        <v>120</v>
      </c>
      <c r="DB57" s="3"/>
      <c r="DC57" s="3"/>
      <c r="DD57" s="3"/>
      <c r="DU57" s="855">
        <v>46007</v>
      </c>
      <c r="DV57" s="8">
        <v>101</v>
      </c>
      <c r="DW57" s="8">
        <v>105</v>
      </c>
      <c r="DX57" s="8">
        <v>104</v>
      </c>
      <c r="DY57" s="14">
        <v>100</v>
      </c>
      <c r="DZ57" s="119">
        <v>173</v>
      </c>
      <c r="EA57" s="14">
        <v>115</v>
      </c>
      <c r="EB57" s="3"/>
      <c r="EC57" s="3"/>
      <c r="ED57" s="3"/>
      <c r="EE57" s="3"/>
    </row>
    <row r="58" spans="1:140" ht="16.5" thickBot="1" x14ac:dyDescent="0.3">
      <c r="A58" s="204"/>
      <c r="B58" s="6">
        <v>0.86041666666666672</v>
      </c>
      <c r="E58" s="62">
        <v>125</v>
      </c>
      <c r="G58" s="20" t="s">
        <v>16</v>
      </c>
      <c r="I58" s="16" t="s">
        <v>21</v>
      </c>
      <c r="J58" s="11"/>
      <c r="K58" s="11"/>
      <c r="L58" s="11"/>
      <c r="P58" s="106"/>
      <c r="Q58" s="116" t="s">
        <v>324</v>
      </c>
      <c r="R58" s="114" t="s">
        <v>319</v>
      </c>
      <c r="S58" s="112" t="s">
        <v>320</v>
      </c>
      <c r="T58" s="108" t="s">
        <v>321</v>
      </c>
      <c r="U58" s="110" t="s">
        <v>322</v>
      </c>
      <c r="V58" s="136" t="s">
        <v>323</v>
      </c>
      <c r="W58" s="73" t="s">
        <v>349</v>
      </c>
      <c r="Y58" s="43">
        <v>68</v>
      </c>
      <c r="Z58" s="139">
        <v>139</v>
      </c>
      <c r="AA58" s="23">
        <v>68</v>
      </c>
      <c r="AB58" s="23">
        <v>133</v>
      </c>
      <c r="AC58" s="23">
        <v>68</v>
      </c>
      <c r="AD58" s="24">
        <v>253</v>
      </c>
      <c r="AE58" s="72"/>
      <c r="AP58" s="58">
        <v>45864</v>
      </c>
      <c r="AQ58" t="s">
        <v>2036</v>
      </c>
      <c r="BK58" s="383">
        <v>90</v>
      </c>
      <c r="BL58" s="104">
        <v>145</v>
      </c>
      <c r="BM58" s="3">
        <v>74</v>
      </c>
      <c r="BN58" s="519">
        <v>40</v>
      </c>
      <c r="BO58" s="383">
        <v>90</v>
      </c>
      <c r="BP58" s="490">
        <v>144</v>
      </c>
      <c r="BQ58" s="3">
        <v>149</v>
      </c>
      <c r="BR58" s="518">
        <v>39</v>
      </c>
      <c r="BS58" s="544">
        <v>45939</v>
      </c>
      <c r="BT58" s="412">
        <v>93</v>
      </c>
      <c r="BU58" s="373">
        <v>117</v>
      </c>
      <c r="BV58" s="288">
        <v>80</v>
      </c>
      <c r="BW58" s="516">
        <v>19</v>
      </c>
      <c r="BX58" s="412">
        <v>93</v>
      </c>
      <c r="BY58" s="547">
        <v>130</v>
      </c>
      <c r="BZ58" s="288">
        <v>305</v>
      </c>
      <c r="CA58" s="570">
        <v>32</v>
      </c>
      <c r="CC58" s="3">
        <v>36</v>
      </c>
      <c r="CD58" s="104">
        <v>147</v>
      </c>
      <c r="CE58" s="3">
        <v>50</v>
      </c>
      <c r="CF58" s="9">
        <v>35</v>
      </c>
      <c r="CO58" s="8">
        <v>109</v>
      </c>
      <c r="CP58" s="99">
        <v>114</v>
      </c>
      <c r="CR58" s="383"/>
      <c r="CS58" s="3"/>
      <c r="CT58" s="20"/>
      <c r="CU58" s="559"/>
      <c r="CV58" s="3"/>
      <c r="CW58" s="3"/>
      <c r="CX58" s="3"/>
      <c r="CY58" s="454">
        <v>112</v>
      </c>
      <c r="CZ58" s="101">
        <v>117</v>
      </c>
      <c r="DA58" s="583">
        <v>118</v>
      </c>
      <c r="DB58" s="3"/>
      <c r="DC58" s="3"/>
      <c r="DD58" s="3"/>
      <c r="DU58" s="855">
        <v>46008</v>
      </c>
      <c r="DV58" s="8">
        <v>105</v>
      </c>
      <c r="DW58" s="3">
        <v>113</v>
      </c>
      <c r="DX58" s="3">
        <v>119</v>
      </c>
      <c r="DY58" s="38">
        <v>89</v>
      </c>
      <c r="DZ58" s="119">
        <v>183</v>
      </c>
      <c r="EA58" s="863">
        <v>75</v>
      </c>
      <c r="EB58" s="26" t="s">
        <v>4380</v>
      </c>
      <c r="EC58" s="3"/>
      <c r="ED58" s="3"/>
      <c r="EE58" s="3"/>
    </row>
    <row r="59" spans="1:140" ht="60.75" thickBot="1" x14ac:dyDescent="0.3">
      <c r="A59" s="204"/>
      <c r="B59" s="6">
        <v>0.86388888888888893</v>
      </c>
      <c r="E59" s="99">
        <v>112</v>
      </c>
      <c r="G59" s="20" t="s">
        <v>16</v>
      </c>
      <c r="I59" s="16" t="s">
        <v>20</v>
      </c>
      <c r="J59" s="11"/>
      <c r="K59" s="11"/>
      <c r="L59" s="11"/>
      <c r="P59" s="107" t="s">
        <v>253</v>
      </c>
      <c r="Q59" s="116">
        <v>2</v>
      </c>
      <c r="R59" s="114">
        <v>10</v>
      </c>
      <c r="S59" s="112">
        <v>18</v>
      </c>
      <c r="T59" s="108">
        <v>21</v>
      </c>
      <c r="U59" s="110">
        <v>9</v>
      </c>
      <c r="V59" s="136">
        <v>6</v>
      </c>
      <c r="W59" s="73">
        <f>SUM(Q59:V59)</f>
        <v>66</v>
      </c>
      <c r="X59" s="325" t="s">
        <v>427</v>
      </c>
      <c r="Y59" s="3">
        <v>112</v>
      </c>
      <c r="Z59" s="13">
        <v>151</v>
      </c>
      <c r="AA59" s="3">
        <v>112</v>
      </c>
      <c r="AB59" s="3">
        <v>33</v>
      </c>
      <c r="AC59" s="3">
        <v>112</v>
      </c>
      <c r="AD59" s="3">
        <v>213</v>
      </c>
      <c r="AE59" s="71"/>
      <c r="AP59" s="58">
        <v>45865</v>
      </c>
      <c r="AQ59" t="s">
        <v>2037</v>
      </c>
      <c r="BK59" s="383">
        <v>95</v>
      </c>
      <c r="BL59" s="38">
        <v>133</v>
      </c>
      <c r="BM59" s="3">
        <v>59</v>
      </c>
      <c r="BN59" s="518">
        <v>37</v>
      </c>
      <c r="BO59" s="383">
        <v>95</v>
      </c>
      <c r="BP59" s="408">
        <v>129</v>
      </c>
      <c r="BQ59" s="3">
        <v>119</v>
      </c>
      <c r="BR59" s="518">
        <v>33</v>
      </c>
      <c r="BS59" s="544"/>
      <c r="BT59" s="412">
        <v>50</v>
      </c>
      <c r="BU59" s="547">
        <v>137</v>
      </c>
      <c r="BV59" s="288">
        <v>30</v>
      </c>
      <c r="BW59" s="517">
        <v>23</v>
      </c>
      <c r="BX59" s="412">
        <v>50</v>
      </c>
      <c r="BY59" s="547">
        <v>136</v>
      </c>
      <c r="BZ59" s="288">
        <v>135</v>
      </c>
      <c r="CA59" s="389">
        <v>22</v>
      </c>
      <c r="CC59" s="3">
        <v>90</v>
      </c>
      <c r="CD59" s="62">
        <v>127</v>
      </c>
      <c r="CE59" s="3">
        <v>30</v>
      </c>
      <c r="CF59" s="99">
        <v>19</v>
      </c>
      <c r="CO59" s="157">
        <v>99</v>
      </c>
      <c r="CP59" s="99">
        <v>110</v>
      </c>
      <c r="CQ59" s="469">
        <v>105</v>
      </c>
      <c r="CR59" s="383"/>
      <c r="CS59" s="3"/>
      <c r="CT59" s="20"/>
      <c r="CU59" s="559"/>
      <c r="CV59" s="3"/>
      <c r="CW59" s="3"/>
      <c r="CX59" s="3"/>
      <c r="CY59" s="551">
        <v>105</v>
      </c>
      <c r="CZ59" s="99">
        <v>111</v>
      </c>
      <c r="DA59" s="388">
        <v>112</v>
      </c>
      <c r="DB59" s="3"/>
      <c r="DC59" s="3"/>
      <c r="DD59" s="3"/>
      <c r="DU59" s="855">
        <v>46009</v>
      </c>
      <c r="DV59" s="3">
        <v>95</v>
      </c>
      <c r="DW59" s="8">
        <v>101</v>
      </c>
      <c r="DX59" s="8">
        <v>105</v>
      </c>
      <c r="DY59" s="14">
        <v>100</v>
      </c>
      <c r="DZ59" s="119">
        <v>195</v>
      </c>
      <c r="EA59" s="157">
        <v>60</v>
      </c>
      <c r="EB59" s="3"/>
      <c r="EC59" s="3"/>
      <c r="ED59" s="701" t="s">
        <v>4387</v>
      </c>
      <c r="EE59" s="590" t="s">
        <v>2466</v>
      </c>
      <c r="EF59" s="591" t="s">
        <v>2467</v>
      </c>
      <c r="EG59" s="591" t="s">
        <v>2468</v>
      </c>
      <c r="EH59" s="591" t="s">
        <v>3187</v>
      </c>
      <c r="EI59" s="591" t="s">
        <v>3188</v>
      </c>
      <c r="EJ59" s="592" t="s">
        <v>3189</v>
      </c>
    </row>
    <row r="60" spans="1:140" ht="16.5" thickBot="1" x14ac:dyDescent="0.3">
      <c r="A60" s="204"/>
      <c r="B60" s="6">
        <v>0.87430555555555556</v>
      </c>
      <c r="E60" s="3">
        <v>106</v>
      </c>
      <c r="G60" s="20" t="s">
        <v>16</v>
      </c>
      <c r="I60" t="s">
        <v>57</v>
      </c>
      <c r="P60" s="96" t="s">
        <v>350</v>
      </c>
      <c r="Q60" s="117">
        <f>Q59/W59</f>
        <v>3.0303030303030304E-2</v>
      </c>
      <c r="R60" s="115">
        <f>R59/W59</f>
        <v>0.15151515151515152</v>
      </c>
      <c r="S60" s="113">
        <f>S59/W59</f>
        <v>0.27272727272727271</v>
      </c>
      <c r="T60" s="109">
        <f>T59/W59</f>
        <v>0.31818181818181818</v>
      </c>
      <c r="U60" s="111">
        <f>U59/W59</f>
        <v>0.13636363636363635</v>
      </c>
      <c r="V60" s="137">
        <f>V59/W59</f>
        <v>9.0909090909090912E-2</v>
      </c>
      <c r="W60" s="105"/>
      <c r="X60" s="262">
        <v>45832</v>
      </c>
      <c r="Y60" s="42">
        <v>83</v>
      </c>
      <c r="Z60" s="141">
        <v>122</v>
      </c>
      <c r="AA60" s="18">
        <v>83</v>
      </c>
      <c r="AB60" s="18">
        <v>23</v>
      </c>
      <c r="AC60" s="18">
        <v>83</v>
      </c>
      <c r="AD60" s="19">
        <v>83</v>
      </c>
      <c r="AE60" s="72"/>
      <c r="AP60" s="58">
        <v>45871</v>
      </c>
      <c r="AQ60" t="s">
        <v>2038</v>
      </c>
      <c r="BK60" s="383">
        <v>68</v>
      </c>
      <c r="BL60" s="38">
        <v>137</v>
      </c>
      <c r="BM60" s="3">
        <v>40</v>
      </c>
      <c r="BN60" s="518">
        <v>34</v>
      </c>
      <c r="BO60" s="383">
        <v>68</v>
      </c>
      <c r="BP60" s="62">
        <v>129</v>
      </c>
      <c r="BQ60" s="288">
        <v>251</v>
      </c>
      <c r="BR60" s="389">
        <v>26</v>
      </c>
      <c r="BS60" s="544">
        <v>45940</v>
      </c>
      <c r="BT60" s="383">
        <v>63</v>
      </c>
      <c r="BU60" s="119">
        <v>133</v>
      </c>
      <c r="BV60" s="3">
        <v>65</v>
      </c>
      <c r="BW60" s="570">
        <v>39</v>
      </c>
      <c r="BX60" s="383"/>
      <c r="BY60" s="3"/>
      <c r="BZ60" s="3"/>
      <c r="CA60" s="20"/>
      <c r="CC60" s="3">
        <v>30</v>
      </c>
      <c r="CD60" s="236">
        <v>168</v>
      </c>
      <c r="CE60" s="3">
        <v>40</v>
      </c>
      <c r="CF60" s="236">
        <v>67</v>
      </c>
      <c r="CG60" s="3">
        <v>30</v>
      </c>
      <c r="CH60" s="104">
        <v>146</v>
      </c>
      <c r="CI60" s="3">
        <v>145</v>
      </c>
      <c r="CJ60" s="104">
        <v>45</v>
      </c>
      <c r="CO60" s="8">
        <v>102</v>
      </c>
      <c r="CP60" s="157">
        <v>94</v>
      </c>
      <c r="CR60" s="383"/>
      <c r="CS60" s="3"/>
      <c r="CT60" s="20"/>
      <c r="CU60" s="559"/>
      <c r="CV60" s="3"/>
      <c r="CW60" s="3"/>
      <c r="CX60" s="3"/>
      <c r="CY60" s="387">
        <v>98</v>
      </c>
      <c r="CZ60" s="101">
        <v>114</v>
      </c>
      <c r="DA60" s="584">
        <v>123</v>
      </c>
      <c r="DB60" s="3"/>
      <c r="DC60" s="3"/>
      <c r="DD60" s="3"/>
      <c r="DU60" s="855">
        <v>46010</v>
      </c>
      <c r="DV60" s="3">
        <v>95</v>
      </c>
      <c r="DW60" s="8">
        <v>102</v>
      </c>
      <c r="DX60" s="8">
        <v>106</v>
      </c>
      <c r="DY60" s="14">
        <v>100</v>
      </c>
      <c r="DZ60" s="8">
        <v>166</v>
      </c>
      <c r="EA60" s="157">
        <v>60</v>
      </c>
      <c r="EB60" s="3"/>
      <c r="EC60" s="3"/>
      <c r="ED60" s="700" t="s">
        <v>4388</v>
      </c>
      <c r="EE60" s="698">
        <f>AVERAGE(DV59:DV68)</f>
        <v>88.8</v>
      </c>
      <c r="EF60" s="698">
        <f t="shared" ref="EF60:EJ60" si="2">AVERAGE(DW59:DW68)</f>
        <v>92.7</v>
      </c>
      <c r="EG60" s="698">
        <f t="shared" si="2"/>
        <v>94.4</v>
      </c>
      <c r="EH60" s="698">
        <f t="shared" si="2"/>
        <v>99.9</v>
      </c>
      <c r="EI60" s="698">
        <f t="shared" si="2"/>
        <v>158.19999999999999</v>
      </c>
      <c r="EJ60" s="699">
        <f t="shared" si="2"/>
        <v>77.900000000000006</v>
      </c>
    </row>
    <row r="61" spans="1:140" ht="15.75" thickBot="1" x14ac:dyDescent="0.3">
      <c r="A61" s="204"/>
      <c r="B61" s="6">
        <v>0.38124999999999998</v>
      </c>
      <c r="E61" s="99">
        <v>113</v>
      </c>
      <c r="G61" s="20" t="s">
        <v>16</v>
      </c>
      <c r="I61" t="s">
        <v>57</v>
      </c>
      <c r="Y61" s="43">
        <v>83</v>
      </c>
      <c r="Z61" s="139">
        <v>139</v>
      </c>
      <c r="AA61" s="23">
        <v>83</v>
      </c>
      <c r="AB61" s="23">
        <v>308</v>
      </c>
      <c r="AC61" s="23">
        <v>83</v>
      </c>
      <c r="AD61" s="24">
        <v>353</v>
      </c>
      <c r="AP61" s="58">
        <v>45882</v>
      </c>
      <c r="AQ61" t="s">
        <v>2452</v>
      </c>
      <c r="BK61" s="383">
        <v>83</v>
      </c>
      <c r="BL61" s="38">
        <v>157</v>
      </c>
      <c r="BM61" s="3">
        <v>35</v>
      </c>
      <c r="BN61" s="418">
        <v>50</v>
      </c>
      <c r="BO61" s="383">
        <v>83</v>
      </c>
      <c r="BP61" s="477">
        <v>150</v>
      </c>
      <c r="BQ61" s="3">
        <v>185</v>
      </c>
      <c r="BR61" s="519">
        <v>43</v>
      </c>
      <c r="BS61" s="544"/>
      <c r="BT61" s="412">
        <v>29</v>
      </c>
      <c r="BU61" s="408">
        <v>125</v>
      </c>
      <c r="BV61" s="288">
        <v>55</v>
      </c>
      <c r="BW61" s="517">
        <v>28</v>
      </c>
      <c r="BX61" s="412"/>
      <c r="CA61" s="20"/>
      <c r="CB61" s="262">
        <v>45978</v>
      </c>
      <c r="CC61" s="3">
        <v>39</v>
      </c>
      <c r="CD61" s="157">
        <v>92</v>
      </c>
      <c r="CE61" s="3">
        <v>150</v>
      </c>
      <c r="CF61" s="8">
        <v>8</v>
      </c>
      <c r="CO61" s="8">
        <v>103</v>
      </c>
      <c r="CP61" s="157">
        <v>99</v>
      </c>
      <c r="CQ61" s="469">
        <v>100</v>
      </c>
      <c r="CR61" s="383"/>
      <c r="CS61" s="3"/>
      <c r="CT61" s="20"/>
      <c r="CU61" s="559"/>
      <c r="CV61" s="3"/>
      <c r="CW61" s="3"/>
      <c r="CX61" s="3"/>
      <c r="CY61" s="551">
        <v>101</v>
      </c>
      <c r="CZ61" s="101">
        <v>117</v>
      </c>
      <c r="DA61" s="584">
        <v>123</v>
      </c>
      <c r="DB61" s="3"/>
      <c r="DC61" s="3"/>
      <c r="DD61" s="3"/>
      <c r="DU61" s="855">
        <v>46011</v>
      </c>
      <c r="DV61" s="8">
        <v>101</v>
      </c>
      <c r="DW61" s="8">
        <v>105</v>
      </c>
      <c r="DX61" s="8">
        <v>108</v>
      </c>
      <c r="DY61" s="14">
        <v>99</v>
      </c>
      <c r="DZ61" s="8">
        <v>166</v>
      </c>
      <c r="EA61" s="14">
        <v>180</v>
      </c>
      <c r="EB61" s="3"/>
      <c r="EC61" s="3"/>
      <c r="EE61" s="3"/>
    </row>
    <row r="62" spans="1:140" x14ac:dyDescent="0.25">
      <c r="A62" s="204"/>
      <c r="B62" s="6">
        <v>0.89166666666666672</v>
      </c>
      <c r="E62" s="62">
        <v>120</v>
      </c>
      <c r="G62" s="20" t="s">
        <v>16</v>
      </c>
      <c r="I62" s="12" t="s">
        <v>54</v>
      </c>
      <c r="J62" s="12"/>
      <c r="K62" s="12"/>
      <c r="L62" s="12"/>
      <c r="M62" s="12"/>
      <c r="N62" s="12"/>
      <c r="Y62" s="42">
        <v>119</v>
      </c>
      <c r="Z62" s="138">
        <v>144</v>
      </c>
      <c r="AA62" s="18">
        <v>119</v>
      </c>
      <c r="AB62" s="18">
        <v>40</v>
      </c>
      <c r="AC62" s="18">
        <v>119</v>
      </c>
      <c r="AD62" s="19">
        <v>173</v>
      </c>
      <c r="AP62" s="58">
        <v>45883</v>
      </c>
      <c r="AQ62" t="s">
        <v>2459</v>
      </c>
      <c r="BK62" s="383">
        <v>73</v>
      </c>
      <c r="BL62" s="62">
        <v>126</v>
      </c>
      <c r="BM62" s="3">
        <v>25</v>
      </c>
      <c r="BN62" s="516">
        <v>18</v>
      </c>
      <c r="BO62" s="383">
        <v>73</v>
      </c>
      <c r="BP62" s="491">
        <v>130</v>
      </c>
      <c r="BQ62" s="3">
        <v>265</v>
      </c>
      <c r="BR62" s="517">
        <v>22</v>
      </c>
      <c r="BS62" s="544">
        <v>45941</v>
      </c>
      <c r="BT62" s="412">
        <v>58</v>
      </c>
      <c r="BU62" s="526">
        <v>100</v>
      </c>
      <c r="BV62" s="288">
        <v>55</v>
      </c>
      <c r="BW62" s="516">
        <v>10</v>
      </c>
      <c r="BX62" s="412">
        <v>58</v>
      </c>
      <c r="BY62" s="373">
        <v>112</v>
      </c>
      <c r="BZ62" s="288">
        <v>130</v>
      </c>
      <c r="CA62" s="389">
        <v>22</v>
      </c>
      <c r="CC62" s="3">
        <v>80</v>
      </c>
      <c r="CD62" s="9">
        <v>139</v>
      </c>
      <c r="CE62" s="3">
        <v>65</v>
      </c>
      <c r="CF62" s="38">
        <v>54</v>
      </c>
      <c r="CO62" s="8">
        <v>105</v>
      </c>
      <c r="CP62" s="99">
        <v>112</v>
      </c>
      <c r="CQ62" s="469">
        <v>106</v>
      </c>
      <c r="CR62" s="383"/>
      <c r="CS62" s="3"/>
      <c r="CT62" s="20"/>
      <c r="CU62" s="559"/>
      <c r="CV62" s="3"/>
      <c r="CW62" s="3"/>
      <c r="CX62" s="3"/>
      <c r="CY62" s="551">
        <v>107</v>
      </c>
      <c r="CZ62" s="101">
        <v>113</v>
      </c>
      <c r="DA62" s="583">
        <v>115</v>
      </c>
      <c r="DB62" s="3"/>
      <c r="DC62" s="3"/>
      <c r="DD62" s="3"/>
      <c r="DU62" s="855">
        <v>46012</v>
      </c>
      <c r="DV62" s="3">
        <v>89</v>
      </c>
      <c r="DW62" s="3">
        <v>97</v>
      </c>
      <c r="DX62" s="3">
        <v>94</v>
      </c>
      <c r="DY62" s="14">
        <v>100</v>
      </c>
      <c r="DZ62" s="59">
        <v>106</v>
      </c>
      <c r="EA62" s="157">
        <v>60</v>
      </c>
      <c r="EB62" s="3"/>
      <c r="EC62" s="3"/>
      <c r="ED62" s="3"/>
      <c r="EE62" s="3"/>
    </row>
    <row r="63" spans="1:140" ht="15.75" thickBot="1" x14ac:dyDescent="0.3">
      <c r="A63" s="204"/>
      <c r="B63" s="6">
        <v>0.90138888888888891</v>
      </c>
      <c r="E63" s="99">
        <v>117</v>
      </c>
      <c r="G63" s="20" t="s">
        <v>16</v>
      </c>
      <c r="I63" s="12" t="s">
        <v>55</v>
      </c>
      <c r="J63" s="12"/>
      <c r="K63" s="12"/>
      <c r="L63" s="12"/>
      <c r="M63" s="12"/>
      <c r="N63" s="12"/>
      <c r="X63" s="325" t="s">
        <v>369</v>
      </c>
      <c r="Y63" s="3">
        <v>78</v>
      </c>
      <c r="Z63" s="147">
        <v>169</v>
      </c>
      <c r="AA63" s="3">
        <v>78</v>
      </c>
      <c r="AB63" s="3">
        <v>158</v>
      </c>
      <c r="AC63" s="3">
        <v>78</v>
      </c>
      <c r="AD63" s="3">
        <v>313</v>
      </c>
      <c r="AP63" s="58">
        <v>45885</v>
      </c>
      <c r="AQ63" t="s">
        <v>2039</v>
      </c>
      <c r="BK63" s="383">
        <v>75</v>
      </c>
      <c r="BL63" s="9">
        <v>137</v>
      </c>
      <c r="BM63" s="3">
        <v>91</v>
      </c>
      <c r="BN63" s="518">
        <v>35</v>
      </c>
      <c r="BO63" s="383">
        <v>75</v>
      </c>
      <c r="BP63" s="491">
        <v>134</v>
      </c>
      <c r="BQ63" s="3">
        <v>181</v>
      </c>
      <c r="BR63" s="518">
        <v>32</v>
      </c>
      <c r="BS63" s="544"/>
      <c r="BT63" s="412">
        <v>35</v>
      </c>
      <c r="BU63" s="547">
        <v>130</v>
      </c>
      <c r="BV63" s="288">
        <v>50</v>
      </c>
      <c r="BW63" s="517">
        <v>27</v>
      </c>
      <c r="BX63" s="412"/>
      <c r="CA63" s="20"/>
      <c r="CB63" s="262">
        <v>45979</v>
      </c>
      <c r="CC63" s="3">
        <v>20</v>
      </c>
      <c r="CD63" s="8">
        <v>108</v>
      </c>
      <c r="CE63" s="3">
        <v>30</v>
      </c>
      <c r="CF63" s="62">
        <v>24</v>
      </c>
      <c r="CO63" s="8">
        <v>107</v>
      </c>
      <c r="CP63" s="99">
        <v>111</v>
      </c>
      <c r="CR63" s="383"/>
      <c r="CS63" s="3"/>
      <c r="CT63" s="20"/>
      <c r="CU63" s="559"/>
      <c r="CV63" s="3"/>
      <c r="CW63" s="3"/>
      <c r="CX63" s="3"/>
      <c r="CY63" s="551">
        <v>109</v>
      </c>
      <c r="CZ63" s="8">
        <v>109</v>
      </c>
      <c r="DA63" s="388">
        <v>110</v>
      </c>
      <c r="DB63" s="3"/>
      <c r="DC63" s="3"/>
      <c r="DD63" s="3"/>
      <c r="DU63" s="855">
        <v>46013</v>
      </c>
      <c r="DV63" s="3">
        <v>88</v>
      </c>
      <c r="DW63" s="3">
        <v>95</v>
      </c>
      <c r="DX63" s="3">
        <v>98</v>
      </c>
      <c r="DY63" s="14">
        <v>100</v>
      </c>
      <c r="DZ63" s="863">
        <v>146</v>
      </c>
      <c r="EA63" s="157">
        <v>103</v>
      </c>
      <c r="EB63" s="26" t="s">
        <v>4386</v>
      </c>
      <c r="EC63" s="3"/>
      <c r="ED63" s="4"/>
      <c r="EE63" s="4"/>
    </row>
    <row r="64" spans="1:140" x14ac:dyDescent="0.25">
      <c r="A64" s="204"/>
      <c r="B64" s="86">
        <v>0.90486111111111112</v>
      </c>
      <c r="G64" s="21" t="s">
        <v>32</v>
      </c>
      <c r="H64" s="14"/>
      <c r="I64" t="s">
        <v>39</v>
      </c>
      <c r="X64" s="262">
        <v>45833</v>
      </c>
      <c r="Y64" s="42">
        <v>68</v>
      </c>
      <c r="Z64" s="141">
        <v>127</v>
      </c>
      <c r="AA64" s="18">
        <v>68</v>
      </c>
      <c r="AB64" s="18">
        <v>33</v>
      </c>
      <c r="AC64" s="18">
        <v>68</v>
      </c>
      <c r="AD64" s="19">
        <v>63</v>
      </c>
      <c r="AP64" s="58">
        <v>45888</v>
      </c>
      <c r="AQ64" t="s">
        <v>2040</v>
      </c>
      <c r="BK64" s="383">
        <v>148</v>
      </c>
      <c r="BL64" s="62">
        <v>129</v>
      </c>
      <c r="BM64" s="3">
        <v>46</v>
      </c>
      <c r="BN64" s="517">
        <v>27</v>
      </c>
      <c r="BO64" s="383">
        <v>148</v>
      </c>
      <c r="BP64" s="408">
        <v>127</v>
      </c>
      <c r="BQ64" s="3">
        <v>166</v>
      </c>
      <c r="BR64" s="517">
        <v>25</v>
      </c>
      <c r="BS64" s="544"/>
      <c r="BT64" s="412">
        <v>39</v>
      </c>
      <c r="BU64" s="373">
        <v>118</v>
      </c>
      <c r="BV64" s="288">
        <v>45</v>
      </c>
      <c r="BW64" s="516">
        <v>18</v>
      </c>
      <c r="BX64" s="412">
        <v>39</v>
      </c>
      <c r="BY64" s="373">
        <v>113</v>
      </c>
      <c r="BZ64" s="288">
        <v>105</v>
      </c>
      <c r="CA64" s="388">
        <v>13</v>
      </c>
      <c r="CC64" s="4">
        <v>173</v>
      </c>
      <c r="CD64" s="99">
        <v>119</v>
      </c>
      <c r="CE64" s="3">
        <v>27</v>
      </c>
      <c r="CF64" s="62">
        <v>23</v>
      </c>
      <c r="CG64" s="4">
        <v>173</v>
      </c>
      <c r="CH64" s="9">
        <v>134</v>
      </c>
      <c r="CI64" s="3">
        <v>147</v>
      </c>
      <c r="CJ64" s="9">
        <v>38</v>
      </c>
      <c r="CO64" s="8">
        <v>100</v>
      </c>
      <c r="CP64" s="8">
        <v>102</v>
      </c>
      <c r="CR64" s="383"/>
      <c r="CS64" s="3"/>
      <c r="CT64" s="20"/>
      <c r="CU64" s="559"/>
      <c r="CV64" s="3"/>
      <c r="CW64" s="3"/>
      <c r="CX64" s="3"/>
      <c r="CY64" s="551">
        <v>101</v>
      </c>
      <c r="CZ64" s="8">
        <v>109</v>
      </c>
      <c r="DA64" s="388">
        <v>112</v>
      </c>
      <c r="DB64" s="3"/>
      <c r="DC64" s="3"/>
      <c r="DD64" s="3"/>
      <c r="DU64" s="855">
        <v>46014</v>
      </c>
      <c r="DV64" s="3">
        <v>95</v>
      </c>
      <c r="DW64" s="3">
        <v>92</v>
      </c>
      <c r="DX64" s="3">
        <v>94</v>
      </c>
      <c r="DY64" s="14">
        <v>100</v>
      </c>
      <c r="DZ64" s="119">
        <v>179</v>
      </c>
      <c r="EA64" s="157">
        <v>60</v>
      </c>
      <c r="EB64" s="3"/>
      <c r="EC64" s="3"/>
      <c r="ED64" s="3"/>
      <c r="EE64" s="3"/>
    </row>
    <row r="65" spans="1:140" ht="15.75" thickBot="1" x14ac:dyDescent="0.3">
      <c r="A65" s="204"/>
      <c r="B65" s="86">
        <v>0.91180555555555554</v>
      </c>
      <c r="E65" s="99">
        <v>113</v>
      </c>
      <c r="G65" s="21" t="s">
        <v>32</v>
      </c>
      <c r="I65" s="12" t="s">
        <v>56</v>
      </c>
      <c r="J65" s="12"/>
      <c r="K65" s="12"/>
      <c r="L65" s="12"/>
      <c r="M65" s="12"/>
      <c r="N65" s="12"/>
      <c r="Y65" s="43">
        <v>68</v>
      </c>
      <c r="Z65" s="146">
        <v>150</v>
      </c>
      <c r="AA65" s="23">
        <v>68</v>
      </c>
      <c r="AB65" s="23">
        <v>123</v>
      </c>
      <c r="AC65" s="23">
        <v>68</v>
      </c>
      <c r="AD65" s="24">
        <v>263</v>
      </c>
      <c r="AP65" s="58">
        <v>45890</v>
      </c>
      <c r="AQ65" t="s">
        <v>2046</v>
      </c>
      <c r="BK65" s="383">
        <v>36</v>
      </c>
      <c r="BL65" s="236">
        <v>168</v>
      </c>
      <c r="BM65" s="3">
        <v>74</v>
      </c>
      <c r="BN65" s="419">
        <v>60</v>
      </c>
      <c r="BO65" s="383"/>
      <c r="BR65" s="410"/>
      <c r="BS65" s="544">
        <v>45942</v>
      </c>
      <c r="BT65" s="412">
        <v>6</v>
      </c>
      <c r="BU65" s="373">
        <v>112</v>
      </c>
      <c r="BV65" s="288">
        <v>70</v>
      </c>
      <c r="BW65" s="516">
        <v>18</v>
      </c>
      <c r="BX65" s="412"/>
      <c r="CA65" s="20"/>
      <c r="CB65" s="262">
        <v>45980</v>
      </c>
      <c r="CC65" s="3">
        <v>47</v>
      </c>
      <c r="CD65" s="99">
        <v>117</v>
      </c>
      <c r="CE65" s="3">
        <v>45</v>
      </c>
      <c r="CF65" s="62">
        <v>21</v>
      </c>
      <c r="CG65" s="3">
        <v>47</v>
      </c>
      <c r="CH65" s="99">
        <v>111</v>
      </c>
      <c r="CI65" s="3">
        <v>120</v>
      </c>
      <c r="CJ65" s="99">
        <v>15</v>
      </c>
      <c r="CO65" s="157">
        <v>98</v>
      </c>
      <c r="CP65" s="8">
        <v>104</v>
      </c>
      <c r="CQ65" s="469">
        <v>104</v>
      </c>
      <c r="CR65" s="383"/>
      <c r="CS65" s="3"/>
      <c r="CT65" s="20"/>
      <c r="CU65" s="559"/>
      <c r="CV65" s="3"/>
      <c r="CW65" s="3"/>
      <c r="CX65" s="3"/>
      <c r="CY65" s="551">
        <v>102</v>
      </c>
      <c r="CZ65" s="8">
        <v>105</v>
      </c>
      <c r="DA65" s="469">
        <v>107</v>
      </c>
      <c r="DB65" s="3"/>
      <c r="DC65" s="3"/>
      <c r="DD65" s="3"/>
      <c r="DU65" s="855">
        <v>46015</v>
      </c>
      <c r="DV65" s="3">
        <v>81</v>
      </c>
      <c r="DW65" s="3">
        <v>88</v>
      </c>
      <c r="DX65" s="3">
        <v>87</v>
      </c>
      <c r="DY65" s="14">
        <v>100</v>
      </c>
      <c r="DZ65" s="119">
        <v>195</v>
      </c>
      <c r="EA65" s="157">
        <v>60</v>
      </c>
      <c r="EB65" s="3"/>
      <c r="EC65" s="3"/>
      <c r="ED65" s="3"/>
      <c r="EE65" s="3"/>
    </row>
    <row r="66" spans="1:140" x14ac:dyDescent="0.25">
      <c r="A66" s="204"/>
      <c r="B66" s="6">
        <v>0.92222222222222228</v>
      </c>
      <c r="E66" s="99">
        <v>118</v>
      </c>
      <c r="G66" s="20" t="s">
        <v>16</v>
      </c>
      <c r="I66" s="12" t="s">
        <v>59</v>
      </c>
      <c r="J66" s="12"/>
      <c r="K66" s="12"/>
      <c r="L66" s="12"/>
      <c r="M66" s="12"/>
      <c r="N66" s="12"/>
      <c r="X66" s="325" t="s">
        <v>426</v>
      </c>
      <c r="Y66" s="3">
        <v>84</v>
      </c>
      <c r="Z66" s="104">
        <v>145</v>
      </c>
      <c r="AA66" s="3">
        <v>84</v>
      </c>
      <c r="AB66" s="3">
        <v>43</v>
      </c>
      <c r="AC66" s="3">
        <v>84</v>
      </c>
      <c r="AD66" s="3">
        <v>248</v>
      </c>
      <c r="AP66" s="58">
        <v>45892</v>
      </c>
      <c r="AQ66" t="s">
        <v>2453</v>
      </c>
      <c r="BB66" s="3"/>
      <c r="BK66" s="383">
        <v>30</v>
      </c>
      <c r="BL66" s="62">
        <v>128</v>
      </c>
      <c r="BM66" s="3">
        <v>59</v>
      </c>
      <c r="BN66" s="518">
        <v>30</v>
      </c>
      <c r="BO66" s="383">
        <v>30</v>
      </c>
      <c r="BP66" s="491">
        <v>134</v>
      </c>
      <c r="BQ66" s="3">
        <v>160</v>
      </c>
      <c r="BR66" s="518">
        <v>34</v>
      </c>
      <c r="BS66" s="544"/>
      <c r="BT66" s="412">
        <v>73</v>
      </c>
      <c r="BU66" s="490">
        <v>148</v>
      </c>
      <c r="BV66" s="288">
        <v>55</v>
      </c>
      <c r="BW66" s="519">
        <v>40</v>
      </c>
      <c r="BX66" s="412">
        <v>73</v>
      </c>
      <c r="BY66" s="408">
        <v>120</v>
      </c>
      <c r="BZ66" s="288">
        <v>145</v>
      </c>
      <c r="CA66" s="388">
        <v>12</v>
      </c>
      <c r="CC66" s="4">
        <v>124</v>
      </c>
      <c r="CD66" s="9">
        <v>137</v>
      </c>
      <c r="CE66" s="3">
        <v>60</v>
      </c>
      <c r="CF66" s="9">
        <v>35</v>
      </c>
      <c r="CG66" s="4">
        <v>124</v>
      </c>
      <c r="CH66" s="9">
        <v>132</v>
      </c>
      <c r="CI66" s="3">
        <v>150</v>
      </c>
      <c r="CJ66" s="9">
        <v>30</v>
      </c>
      <c r="CO66" s="62">
        <v>120</v>
      </c>
      <c r="CP66" s="99">
        <v>116</v>
      </c>
      <c r="CR66" s="383"/>
      <c r="CS66" s="3"/>
      <c r="CT66" s="20"/>
      <c r="CU66" s="559"/>
      <c r="CV66" s="3"/>
      <c r="CW66" s="3"/>
      <c r="CX66" s="3"/>
      <c r="CY66" s="454">
        <v>118</v>
      </c>
      <c r="CZ66" s="101">
        <v>117</v>
      </c>
      <c r="DA66" s="584">
        <v>123</v>
      </c>
      <c r="DB66" s="3"/>
      <c r="DC66" s="3"/>
      <c r="DD66" s="3"/>
      <c r="DU66" s="855">
        <v>46016</v>
      </c>
      <c r="DV66" s="3">
        <v>86</v>
      </c>
      <c r="DW66" s="3">
        <v>87</v>
      </c>
      <c r="DX66" s="3">
        <v>88</v>
      </c>
      <c r="DY66" s="14">
        <v>100</v>
      </c>
      <c r="DZ66" s="8">
        <v>171</v>
      </c>
      <c r="EA66" s="863">
        <v>76</v>
      </c>
      <c r="EB66" s="3"/>
      <c r="EC66" s="3"/>
      <c r="ED66" s="3"/>
      <c r="EE66" s="3"/>
    </row>
    <row r="67" spans="1:140" x14ac:dyDescent="0.25">
      <c r="A67" s="204"/>
      <c r="B67" s="6">
        <v>0.93263888888888891</v>
      </c>
      <c r="E67" s="62">
        <v>121</v>
      </c>
      <c r="G67" s="20" t="s">
        <v>16</v>
      </c>
      <c r="I67" s="12" t="s">
        <v>52</v>
      </c>
      <c r="J67" s="12"/>
      <c r="K67" s="12"/>
      <c r="L67" s="12"/>
      <c r="M67" s="12"/>
      <c r="N67" s="12"/>
      <c r="X67" s="262">
        <v>45834</v>
      </c>
      <c r="AP67" s="58">
        <v>45897</v>
      </c>
      <c r="AQ67" t="s">
        <v>2041</v>
      </c>
      <c r="BK67" s="383">
        <v>79</v>
      </c>
      <c r="BL67" s="62">
        <v>121</v>
      </c>
      <c r="BM67" s="3">
        <v>35</v>
      </c>
      <c r="BN67" s="516">
        <v>19</v>
      </c>
      <c r="BO67" s="383">
        <v>79</v>
      </c>
      <c r="BP67" s="490">
        <v>149</v>
      </c>
      <c r="BQ67" s="3">
        <v>215</v>
      </c>
      <c r="BR67" s="519">
        <v>47</v>
      </c>
      <c r="BS67" s="544"/>
      <c r="BT67" s="412">
        <v>47</v>
      </c>
      <c r="BU67" s="373">
        <v>116</v>
      </c>
      <c r="BV67" s="288">
        <v>60</v>
      </c>
      <c r="BW67" s="517">
        <v>22</v>
      </c>
      <c r="BX67" s="412">
        <v>47</v>
      </c>
      <c r="BY67" s="373">
        <v>114</v>
      </c>
      <c r="BZ67" s="288">
        <v>180</v>
      </c>
      <c r="CA67" s="389">
        <v>20</v>
      </c>
      <c r="CB67" s="262">
        <v>45981</v>
      </c>
      <c r="CC67" s="3">
        <v>72</v>
      </c>
      <c r="CD67" s="62">
        <v>127</v>
      </c>
      <c r="CE67" s="3">
        <v>35</v>
      </c>
      <c r="CF67" s="9">
        <v>35</v>
      </c>
      <c r="CG67" s="3">
        <v>72</v>
      </c>
      <c r="CH67" s="62">
        <v>126</v>
      </c>
      <c r="CI67" s="3">
        <v>200</v>
      </c>
      <c r="CJ67" s="9">
        <v>34</v>
      </c>
      <c r="CO67" s="8">
        <v>105</v>
      </c>
      <c r="CP67" s="8">
        <v>104</v>
      </c>
      <c r="CQ67" s="459">
        <v>92</v>
      </c>
      <c r="CR67" s="383"/>
      <c r="CS67" s="3"/>
      <c r="CT67" s="20"/>
      <c r="CU67" s="559"/>
      <c r="CV67" s="3"/>
      <c r="CW67" s="3"/>
      <c r="CX67" s="3"/>
      <c r="CY67" s="551">
        <v>100</v>
      </c>
      <c r="CZ67" s="101">
        <v>117</v>
      </c>
      <c r="DA67" s="584">
        <v>119</v>
      </c>
      <c r="DB67" s="3"/>
      <c r="DC67" s="3"/>
      <c r="DD67" s="3"/>
      <c r="DU67" s="855">
        <v>46017</v>
      </c>
      <c r="DV67" s="3">
        <v>80</v>
      </c>
      <c r="DW67" s="3">
        <v>80</v>
      </c>
      <c r="DX67" s="3">
        <v>82</v>
      </c>
      <c r="DY67" s="14">
        <v>100</v>
      </c>
      <c r="DZ67" s="157">
        <v>125</v>
      </c>
      <c r="EA67" s="157">
        <v>60</v>
      </c>
      <c r="EB67" s="3"/>
      <c r="EC67" s="3"/>
      <c r="ED67" s="3"/>
      <c r="EE67" s="3"/>
    </row>
    <row r="68" spans="1:140" ht="15.75" thickBot="1" x14ac:dyDescent="0.3">
      <c r="A68" s="204"/>
      <c r="B68" s="6" t="s">
        <v>26</v>
      </c>
      <c r="E68" s="99">
        <v>111</v>
      </c>
      <c r="G68" s="20" t="s">
        <v>16</v>
      </c>
      <c r="I68" s="12" t="s">
        <v>53</v>
      </c>
      <c r="J68" s="12"/>
      <c r="K68" s="12"/>
      <c r="L68" s="12"/>
      <c r="M68" s="12"/>
      <c r="N68" s="12"/>
      <c r="AP68" s="58">
        <v>45899</v>
      </c>
      <c r="AQ68" t="s">
        <v>2042</v>
      </c>
      <c r="BK68" s="383">
        <v>62</v>
      </c>
      <c r="BL68" s="9">
        <v>132</v>
      </c>
      <c r="BM68" s="3">
        <v>63</v>
      </c>
      <c r="BN68" s="517">
        <v>28</v>
      </c>
      <c r="BO68" s="383">
        <v>62</v>
      </c>
      <c r="BP68" s="491">
        <v>138</v>
      </c>
      <c r="BQ68" s="3">
        <v>230</v>
      </c>
      <c r="BR68" s="518">
        <v>34</v>
      </c>
      <c r="BS68" s="544">
        <v>45943</v>
      </c>
      <c r="BT68" s="598">
        <v>120</v>
      </c>
      <c r="BU68" s="526">
        <v>106</v>
      </c>
      <c r="BV68" s="288">
        <v>30</v>
      </c>
      <c r="BW68" s="516">
        <v>12</v>
      </c>
      <c r="BX68" s="598">
        <v>120</v>
      </c>
      <c r="BY68" s="408">
        <v>121</v>
      </c>
      <c r="BZ68" s="288">
        <v>150</v>
      </c>
      <c r="CA68" s="389">
        <v>28</v>
      </c>
      <c r="CC68" s="3">
        <v>75</v>
      </c>
      <c r="CD68" s="13">
        <v>150</v>
      </c>
      <c r="CE68" s="3">
        <v>60</v>
      </c>
      <c r="CF68" s="104">
        <v>48</v>
      </c>
      <c r="CJ68" s="9"/>
      <c r="CO68" s="8">
        <v>106</v>
      </c>
      <c r="CP68" s="157">
        <v>93</v>
      </c>
      <c r="CR68" s="383"/>
      <c r="CS68" s="3"/>
      <c r="CT68" s="20"/>
      <c r="CU68" s="559"/>
      <c r="CV68" s="3"/>
      <c r="CW68" s="3"/>
      <c r="CX68" s="3"/>
      <c r="CY68" s="387">
        <v>99</v>
      </c>
      <c r="CZ68" s="99">
        <v>112</v>
      </c>
      <c r="DA68" s="388">
        <v>114</v>
      </c>
      <c r="DB68" s="3"/>
      <c r="DC68" s="3"/>
      <c r="DD68" s="3"/>
      <c r="DU68" s="855">
        <v>46018</v>
      </c>
      <c r="DV68" s="3">
        <v>78</v>
      </c>
      <c r="DW68" s="3">
        <v>80</v>
      </c>
      <c r="DX68" s="3">
        <v>82</v>
      </c>
      <c r="DY68" s="14">
        <v>100</v>
      </c>
      <c r="DZ68" s="157">
        <v>133</v>
      </c>
      <c r="EA68" s="157">
        <v>60</v>
      </c>
      <c r="EB68" s="3"/>
      <c r="EC68" s="3"/>
      <c r="ED68" s="3"/>
      <c r="EE68" s="3"/>
    </row>
    <row r="69" spans="1:140" ht="60.75" thickBot="1" x14ac:dyDescent="0.3">
      <c r="A69" s="204"/>
      <c r="B69" s="86">
        <v>0.94791666666666663</v>
      </c>
      <c r="E69" s="99">
        <v>110</v>
      </c>
      <c r="G69" s="21" t="s">
        <v>31</v>
      </c>
      <c r="H69" s="14"/>
      <c r="I69" t="s">
        <v>40</v>
      </c>
      <c r="AP69" s="58">
        <v>45900</v>
      </c>
      <c r="AQ69" t="s">
        <v>2043</v>
      </c>
      <c r="BK69" s="383">
        <v>109</v>
      </c>
      <c r="BL69" s="9">
        <v>134</v>
      </c>
      <c r="BM69" s="3">
        <v>70</v>
      </c>
      <c r="BN69" s="518">
        <v>31</v>
      </c>
      <c r="BO69" s="383">
        <v>109</v>
      </c>
      <c r="BP69" s="477">
        <v>157</v>
      </c>
      <c r="BQ69" s="3">
        <v>175</v>
      </c>
      <c r="BR69" s="418">
        <v>54</v>
      </c>
      <c r="BS69" s="544"/>
      <c r="BT69" s="598">
        <v>103</v>
      </c>
      <c r="BU69" s="547">
        <v>134</v>
      </c>
      <c r="BV69" s="288">
        <v>145</v>
      </c>
      <c r="BW69" s="519">
        <v>44</v>
      </c>
      <c r="BX69" s="412"/>
      <c r="CA69" s="20"/>
      <c r="CC69" s="3">
        <v>29</v>
      </c>
      <c r="CD69" s="62">
        <v>128</v>
      </c>
      <c r="CE69" s="3">
        <v>55</v>
      </c>
      <c r="CF69" s="9">
        <v>32</v>
      </c>
      <c r="CJ69" s="9"/>
      <c r="CO69" s="509">
        <v>99</v>
      </c>
      <c r="CP69" s="558">
        <v>108</v>
      </c>
      <c r="CQ69" s="557">
        <v>114</v>
      </c>
      <c r="CR69" s="383"/>
      <c r="CS69" s="3"/>
      <c r="CT69" s="20"/>
      <c r="CU69" s="559"/>
      <c r="CV69" s="3"/>
      <c r="CW69" s="3"/>
      <c r="CX69" s="3"/>
      <c r="CY69" s="551">
        <v>107</v>
      </c>
      <c r="CZ69" s="99">
        <v>114</v>
      </c>
      <c r="DA69" s="388">
        <v>114</v>
      </c>
      <c r="DB69" s="3"/>
      <c r="DC69" s="3"/>
      <c r="DD69" s="3"/>
      <c r="DU69" s="855">
        <v>46019</v>
      </c>
      <c r="DV69" s="3">
        <v>111</v>
      </c>
      <c r="DW69" s="3">
        <v>122</v>
      </c>
      <c r="DX69" s="3">
        <v>123</v>
      </c>
      <c r="DY69" s="38">
        <v>83</v>
      </c>
      <c r="DZ69" s="9">
        <v>182</v>
      </c>
      <c r="EA69" s="157">
        <v>85</v>
      </c>
      <c r="EB69" s="26" t="s">
        <v>4383</v>
      </c>
      <c r="EC69" s="3"/>
      <c r="ED69" s="701" t="s">
        <v>4389</v>
      </c>
      <c r="EE69" s="590" t="s">
        <v>2466</v>
      </c>
      <c r="EF69" s="591" t="s">
        <v>2467</v>
      </c>
      <c r="EG69" s="591" t="s">
        <v>2468</v>
      </c>
      <c r="EH69" s="591" t="s">
        <v>3187</v>
      </c>
      <c r="EI69" s="591" t="s">
        <v>3188</v>
      </c>
      <c r="EJ69" s="592" t="s">
        <v>3189</v>
      </c>
    </row>
    <row r="70" spans="1:140" ht="15.75" thickBot="1" x14ac:dyDescent="0.3">
      <c r="A70" s="204"/>
      <c r="B70" s="86">
        <v>0.95347222222222228</v>
      </c>
      <c r="E70" s="3">
        <v>109</v>
      </c>
      <c r="G70" s="21" t="s">
        <v>27</v>
      </c>
      <c r="I70" s="12" t="s">
        <v>60</v>
      </c>
      <c r="J70" s="12"/>
      <c r="K70" s="12"/>
      <c r="L70" s="12"/>
      <c r="M70" s="12"/>
      <c r="N70" s="12"/>
      <c r="AP70" s="58">
        <v>45903</v>
      </c>
      <c r="AQ70" t="s">
        <v>2044</v>
      </c>
      <c r="BK70" s="383">
        <v>88</v>
      </c>
      <c r="BL70" s="9">
        <v>133</v>
      </c>
      <c r="BM70" s="3">
        <v>50</v>
      </c>
      <c r="BN70" s="518">
        <v>31</v>
      </c>
      <c r="BO70" s="383">
        <v>88</v>
      </c>
      <c r="BP70" s="491">
        <v>137</v>
      </c>
      <c r="BQ70" s="3">
        <v>230</v>
      </c>
      <c r="BR70" s="518">
        <v>35</v>
      </c>
      <c r="BS70" s="544">
        <v>45944</v>
      </c>
      <c r="BT70" s="412">
        <v>47</v>
      </c>
      <c r="BU70" s="408">
        <v>122</v>
      </c>
      <c r="BV70" s="288">
        <v>65</v>
      </c>
      <c r="BW70" s="519">
        <v>41</v>
      </c>
      <c r="BX70" s="412"/>
      <c r="CA70" s="20"/>
      <c r="CB70" s="262">
        <v>45982</v>
      </c>
      <c r="CC70" s="3">
        <v>74</v>
      </c>
      <c r="CD70" s="62">
        <v>128</v>
      </c>
      <c r="CE70" s="3">
        <v>30</v>
      </c>
      <c r="CF70" s="9">
        <v>38</v>
      </c>
      <c r="CG70" s="3">
        <v>74</v>
      </c>
      <c r="CH70" s="62">
        <v>127</v>
      </c>
      <c r="CI70" s="3">
        <v>140</v>
      </c>
      <c r="CJ70" s="9">
        <v>37</v>
      </c>
      <c r="CN70" s="20" t="s">
        <v>1935</v>
      </c>
      <c r="CO70" s="157">
        <v>96</v>
      </c>
      <c r="CP70" s="157">
        <v>99</v>
      </c>
      <c r="CR70" s="383"/>
      <c r="CS70" s="3"/>
      <c r="CT70" s="20"/>
      <c r="CU70" s="559"/>
      <c r="CV70" s="3"/>
      <c r="CW70" s="3"/>
      <c r="CX70" s="3"/>
      <c r="CY70" s="387">
        <v>97</v>
      </c>
      <c r="CZ70" s="8">
        <v>108</v>
      </c>
      <c r="DA70" s="469">
        <v>109</v>
      </c>
      <c r="DB70" s="3"/>
      <c r="DC70" s="3"/>
      <c r="DD70" s="3"/>
      <c r="DU70" s="855">
        <v>46020</v>
      </c>
      <c r="DV70" s="8">
        <v>107</v>
      </c>
      <c r="DW70" s="3">
        <v>114</v>
      </c>
      <c r="DX70" s="3">
        <v>114</v>
      </c>
      <c r="DY70" s="14">
        <v>100</v>
      </c>
      <c r="DZ70" s="38">
        <v>265</v>
      </c>
      <c r="EA70" s="236">
        <v>0</v>
      </c>
      <c r="EB70" s="3"/>
      <c r="EC70" s="3"/>
      <c r="ED70" s="700" t="s">
        <v>4622</v>
      </c>
      <c r="EE70" s="698">
        <f>AVERAGE(DV69:DV88)</f>
        <v>98.2</v>
      </c>
      <c r="EF70" s="698">
        <f t="shared" ref="EF70:EJ70" si="3">AVERAGE(DW69:DW88)</f>
        <v>103.7</v>
      </c>
      <c r="EG70" s="698">
        <f t="shared" si="3"/>
        <v>103.8</v>
      </c>
      <c r="EH70" s="698">
        <f t="shared" si="3"/>
        <v>98.9</v>
      </c>
      <c r="EI70" s="698">
        <f t="shared" si="3"/>
        <v>184.85</v>
      </c>
      <c r="EJ70" s="698">
        <f t="shared" si="3"/>
        <v>79.650000000000006</v>
      </c>
    </row>
    <row r="71" spans="1:140" x14ac:dyDescent="0.25">
      <c r="A71" s="204"/>
      <c r="B71" s="6">
        <v>0.96388888888888891</v>
      </c>
      <c r="E71" s="99">
        <v>110</v>
      </c>
      <c r="G71" s="20" t="s">
        <v>27</v>
      </c>
      <c r="I71" s="12" t="s">
        <v>61</v>
      </c>
      <c r="J71" s="12"/>
      <c r="K71" s="12"/>
      <c r="L71" s="12"/>
      <c r="M71" s="12"/>
      <c r="N71" s="12"/>
      <c r="AP71" s="58">
        <v>45918</v>
      </c>
      <c r="AQ71" t="s">
        <v>2454</v>
      </c>
      <c r="AY71" s="3"/>
      <c r="AZ71" s="3"/>
      <c r="BK71" s="383">
        <v>114</v>
      </c>
      <c r="BL71" s="9">
        <v>136</v>
      </c>
      <c r="BM71" s="3">
        <v>40</v>
      </c>
      <c r="BN71" s="518">
        <v>30</v>
      </c>
      <c r="BO71" s="383">
        <v>114</v>
      </c>
      <c r="BP71" s="477">
        <v>154</v>
      </c>
      <c r="BQ71" s="3">
        <v>190</v>
      </c>
      <c r="BR71" s="519">
        <v>48</v>
      </c>
      <c r="BS71" s="544"/>
      <c r="BT71" s="598">
        <v>106</v>
      </c>
      <c r="BU71" s="547">
        <v>137</v>
      </c>
      <c r="BV71" s="288">
        <v>50</v>
      </c>
      <c r="BW71" s="519">
        <v>42</v>
      </c>
      <c r="BX71" s="598">
        <v>106</v>
      </c>
      <c r="BY71" s="490">
        <v>145</v>
      </c>
      <c r="BZ71" s="288">
        <v>125</v>
      </c>
      <c r="CA71" s="390">
        <v>50</v>
      </c>
      <c r="CC71" s="3">
        <v>96</v>
      </c>
      <c r="CD71" s="104">
        <v>146</v>
      </c>
      <c r="CE71" s="3">
        <v>90</v>
      </c>
      <c r="CF71" s="104">
        <v>46</v>
      </c>
      <c r="CG71" s="3">
        <v>96</v>
      </c>
      <c r="CH71" s="62">
        <v>129</v>
      </c>
      <c r="CI71" s="3">
        <v>165</v>
      </c>
      <c r="CJ71" s="62">
        <v>29</v>
      </c>
      <c r="CO71" s="157">
        <v>95</v>
      </c>
      <c r="CP71" s="157">
        <v>98</v>
      </c>
      <c r="CR71" s="383"/>
      <c r="CS71" s="3"/>
      <c r="CT71" s="20"/>
      <c r="CU71" s="559"/>
      <c r="CV71" s="3"/>
      <c r="CW71" s="3"/>
      <c r="CX71" s="3"/>
      <c r="CY71" s="387">
        <v>97</v>
      </c>
      <c r="CZ71" s="99">
        <v>110</v>
      </c>
      <c r="DA71" s="388">
        <v>111</v>
      </c>
      <c r="DB71" s="3"/>
      <c r="DC71" s="3"/>
      <c r="DD71" s="3"/>
      <c r="DU71" s="855">
        <v>46021</v>
      </c>
      <c r="DV71" s="3">
        <v>94</v>
      </c>
      <c r="DW71" s="8">
        <v>104</v>
      </c>
      <c r="DX71" s="8">
        <v>106</v>
      </c>
      <c r="DY71" s="14">
        <v>100</v>
      </c>
      <c r="DZ71" s="38">
        <v>263</v>
      </c>
      <c r="EA71" s="867">
        <v>60</v>
      </c>
      <c r="EB71" s="3"/>
      <c r="EC71" s="3"/>
      <c r="ED71" s="3"/>
      <c r="EE71" s="3"/>
    </row>
    <row r="72" spans="1:140" x14ac:dyDescent="0.25">
      <c r="A72" s="204"/>
      <c r="B72" s="6">
        <v>0.97430555555555554</v>
      </c>
      <c r="E72" s="99">
        <v>112</v>
      </c>
      <c r="G72" s="20" t="s">
        <v>27</v>
      </c>
      <c r="I72" s="12" t="s">
        <v>62</v>
      </c>
      <c r="J72" s="12"/>
      <c r="K72" s="12"/>
      <c r="L72" s="12"/>
      <c r="M72" s="12"/>
      <c r="N72" s="12"/>
      <c r="AP72" s="58">
        <v>45918</v>
      </c>
      <c r="AQ72" t="s">
        <v>2117</v>
      </c>
      <c r="BK72" s="383">
        <v>33</v>
      </c>
      <c r="BL72" s="104">
        <v>149</v>
      </c>
      <c r="BM72" s="3">
        <v>50</v>
      </c>
      <c r="BN72" s="519">
        <v>49</v>
      </c>
      <c r="BO72" s="383"/>
      <c r="BR72" s="410"/>
      <c r="BS72" s="544">
        <v>45945</v>
      </c>
      <c r="BT72" s="412">
        <v>120</v>
      </c>
      <c r="BU72" s="526">
        <v>100</v>
      </c>
      <c r="BV72" s="288">
        <v>35</v>
      </c>
      <c r="BW72" s="516">
        <v>19</v>
      </c>
      <c r="BX72" s="412">
        <v>120</v>
      </c>
      <c r="BY72" s="373">
        <v>117</v>
      </c>
      <c r="BZ72" s="288">
        <v>215</v>
      </c>
      <c r="CA72" s="570">
        <v>36</v>
      </c>
      <c r="CB72" s="262">
        <v>45983</v>
      </c>
      <c r="CC72" s="3">
        <v>96</v>
      </c>
      <c r="CD72" s="62">
        <v>125</v>
      </c>
      <c r="CE72" s="3">
        <v>60</v>
      </c>
      <c r="CF72" s="62">
        <v>23</v>
      </c>
      <c r="CG72" s="3">
        <v>96</v>
      </c>
      <c r="CH72" s="9">
        <v>134</v>
      </c>
      <c r="CI72" s="3">
        <v>210</v>
      </c>
      <c r="CJ72" s="9">
        <v>32</v>
      </c>
      <c r="CO72" s="14">
        <v>88</v>
      </c>
      <c r="CP72" s="157">
        <v>98</v>
      </c>
      <c r="CR72" s="383"/>
      <c r="CS72" s="3"/>
      <c r="CT72" s="20"/>
      <c r="CU72" s="559"/>
      <c r="CV72" s="3"/>
      <c r="CW72" s="3"/>
      <c r="CX72" s="3"/>
      <c r="CY72" s="387">
        <v>93</v>
      </c>
      <c r="CZ72" s="8">
        <v>102</v>
      </c>
      <c r="DA72" s="469">
        <v>107</v>
      </c>
      <c r="DB72" s="3"/>
      <c r="DC72" s="3"/>
      <c r="DD72" s="3"/>
      <c r="DU72" s="855">
        <v>46022</v>
      </c>
      <c r="DV72" s="3">
        <v>92</v>
      </c>
      <c r="DW72" s="8">
        <v>108</v>
      </c>
      <c r="DX72" s="8">
        <v>106</v>
      </c>
      <c r="DY72" s="14">
        <v>100</v>
      </c>
      <c r="DZ72" s="38">
        <v>220</v>
      </c>
      <c r="EA72" s="236">
        <v>0</v>
      </c>
      <c r="EB72" s="3"/>
      <c r="EC72" s="3"/>
      <c r="ED72" s="3"/>
      <c r="EE72" s="3"/>
    </row>
    <row r="73" spans="1:140" ht="15.75" thickBot="1" x14ac:dyDescent="0.3">
      <c r="A73" s="204"/>
      <c r="B73" s="6">
        <v>0.98472222222222228</v>
      </c>
      <c r="E73" s="99">
        <v>111</v>
      </c>
      <c r="G73" s="20" t="s">
        <v>16</v>
      </c>
      <c r="I73" s="12" t="s">
        <v>63</v>
      </c>
      <c r="J73" s="12"/>
      <c r="K73" s="12"/>
      <c r="L73" s="12"/>
      <c r="M73" s="12"/>
      <c r="N73" s="12"/>
      <c r="AP73" s="58">
        <v>45919</v>
      </c>
      <c r="AQ73" t="s">
        <v>2450</v>
      </c>
      <c r="BK73" s="383">
        <v>20</v>
      </c>
      <c r="BL73" s="9">
        <v>131</v>
      </c>
      <c r="BM73" s="3">
        <v>40</v>
      </c>
      <c r="BN73" s="517">
        <v>25</v>
      </c>
      <c r="BO73" s="383"/>
      <c r="BR73" s="410"/>
      <c r="BS73" s="544"/>
      <c r="BT73" s="412">
        <v>76</v>
      </c>
      <c r="BU73" s="490">
        <v>146</v>
      </c>
      <c r="BV73" s="288">
        <v>75</v>
      </c>
      <c r="BW73" s="418">
        <v>53</v>
      </c>
      <c r="BX73" s="412">
        <v>76</v>
      </c>
      <c r="BY73" s="408">
        <v>129</v>
      </c>
      <c r="BZ73" s="288">
        <v>225</v>
      </c>
      <c r="CA73" s="570">
        <v>36</v>
      </c>
      <c r="CC73" s="4">
        <v>155</v>
      </c>
      <c r="CD73" s="9">
        <v>130</v>
      </c>
      <c r="CE73" s="3">
        <v>74</v>
      </c>
      <c r="CF73" s="62">
        <v>24</v>
      </c>
      <c r="CG73" s="4">
        <v>155</v>
      </c>
      <c r="CH73" s="9">
        <v>138</v>
      </c>
      <c r="CI73" s="3">
        <v>210</v>
      </c>
      <c r="CJ73" s="9">
        <v>32</v>
      </c>
      <c r="CO73" s="157">
        <v>95</v>
      </c>
      <c r="CP73" s="14">
        <v>89</v>
      </c>
      <c r="CR73" s="383"/>
      <c r="CS73" s="3"/>
      <c r="CT73" s="20"/>
      <c r="CU73" s="559"/>
      <c r="CV73" s="3"/>
      <c r="CW73" s="3"/>
      <c r="CX73" s="3"/>
      <c r="CY73" s="387">
        <v>92</v>
      </c>
      <c r="CZ73" s="8">
        <v>106</v>
      </c>
      <c r="DA73" s="469">
        <v>106</v>
      </c>
      <c r="DB73" s="3"/>
      <c r="DC73" s="3"/>
      <c r="DD73" s="3"/>
      <c r="DU73" s="855">
        <v>46023</v>
      </c>
      <c r="DV73" s="3">
        <v>95</v>
      </c>
      <c r="DW73" s="8">
        <v>105</v>
      </c>
      <c r="DX73" s="8">
        <v>105</v>
      </c>
      <c r="DY73" s="14">
        <v>100</v>
      </c>
      <c r="DZ73" s="38">
        <v>206</v>
      </c>
      <c r="EA73" s="638">
        <v>73</v>
      </c>
      <c r="EB73" s="3"/>
      <c r="EC73" s="3"/>
      <c r="ED73" s="3"/>
      <c r="EE73" s="3"/>
    </row>
    <row r="74" spans="1:140" ht="15.75" thickBot="1" x14ac:dyDescent="0.3">
      <c r="A74" s="205"/>
      <c r="B74" s="22">
        <v>0.99513888888888891</v>
      </c>
      <c r="C74" s="142" t="s">
        <v>371</v>
      </c>
      <c r="D74" s="152">
        <v>288</v>
      </c>
      <c r="E74" s="100">
        <v>111</v>
      </c>
      <c r="F74" s="23"/>
      <c r="G74" s="24" t="s">
        <v>16</v>
      </c>
      <c r="I74" s="12" t="s">
        <v>58</v>
      </c>
      <c r="J74" s="12"/>
      <c r="K74" s="12"/>
      <c r="L74" s="12"/>
      <c r="M74" s="12"/>
      <c r="N74" s="12"/>
      <c r="AP74" s="58">
        <v>45919</v>
      </c>
      <c r="AQ74" t="s">
        <v>2451</v>
      </c>
      <c r="AY74" s="3"/>
      <c r="BK74" s="383">
        <v>87</v>
      </c>
      <c r="BL74" s="38">
        <v>158</v>
      </c>
      <c r="BM74" s="3">
        <v>55</v>
      </c>
      <c r="BN74" s="418">
        <v>56</v>
      </c>
      <c r="BO74" s="383">
        <v>87</v>
      </c>
      <c r="BP74" s="477">
        <v>155</v>
      </c>
      <c r="BQ74" s="3">
        <v>220</v>
      </c>
      <c r="BR74" s="418">
        <v>53</v>
      </c>
      <c r="BS74" s="544">
        <v>45946</v>
      </c>
      <c r="BT74" s="412">
        <v>87</v>
      </c>
      <c r="BU74" s="490">
        <v>141</v>
      </c>
      <c r="BV74" s="288">
        <v>30</v>
      </c>
      <c r="BW74" s="517">
        <v>27</v>
      </c>
      <c r="BX74" s="412">
        <v>87</v>
      </c>
      <c r="BY74" s="477">
        <v>150</v>
      </c>
      <c r="BZ74" s="288">
        <v>235</v>
      </c>
      <c r="CA74" s="570">
        <v>36</v>
      </c>
      <c r="CB74" s="262">
        <v>45984</v>
      </c>
      <c r="CC74" s="4">
        <v>125</v>
      </c>
      <c r="CD74" s="99">
        <v>118</v>
      </c>
      <c r="CE74" s="3">
        <v>75</v>
      </c>
      <c r="CF74" s="8">
        <v>9</v>
      </c>
      <c r="CG74" s="4">
        <v>125</v>
      </c>
      <c r="CH74" s="9">
        <v>130</v>
      </c>
      <c r="CI74" s="3">
        <v>210</v>
      </c>
      <c r="CJ74" s="62">
        <v>22</v>
      </c>
      <c r="CO74" s="157">
        <v>92</v>
      </c>
      <c r="CP74" s="157">
        <v>99</v>
      </c>
      <c r="CQ74" s="459">
        <v>99</v>
      </c>
      <c r="CR74" s="383"/>
      <c r="CS74" s="3"/>
      <c r="CT74" s="20"/>
      <c r="CU74" s="559"/>
      <c r="CV74" s="3"/>
      <c r="CW74" s="3"/>
      <c r="CX74" s="3"/>
      <c r="CY74" s="387">
        <v>97</v>
      </c>
      <c r="CZ74" s="99">
        <v>110</v>
      </c>
      <c r="DA74" s="388">
        <v>114</v>
      </c>
      <c r="DB74" s="3"/>
      <c r="DC74" s="3"/>
      <c r="DD74" s="3"/>
      <c r="DU74" s="855">
        <v>46024</v>
      </c>
      <c r="DV74" s="3">
        <v>87</v>
      </c>
      <c r="DW74" s="8">
        <v>105</v>
      </c>
      <c r="DX74" s="8">
        <v>105</v>
      </c>
      <c r="DY74" s="14">
        <v>100</v>
      </c>
      <c r="DZ74" s="9">
        <v>169</v>
      </c>
      <c r="EA74" s="157">
        <v>45</v>
      </c>
      <c r="EB74" s="3"/>
      <c r="EC74" s="3"/>
      <c r="ED74" s="3"/>
      <c r="EE74" s="3"/>
    </row>
    <row r="75" spans="1:140" ht="15.75" x14ac:dyDescent="0.25">
      <c r="B75" s="6">
        <v>9.0277777777777769E-3</v>
      </c>
      <c r="E75" s="99">
        <v>110</v>
      </c>
      <c r="G75" s="3" t="s">
        <v>16</v>
      </c>
      <c r="I75" s="36">
        <f>AVERAGE(E19:E74)</f>
        <v>122.34</v>
      </c>
      <c r="J75" s="36" t="s">
        <v>1358</v>
      </c>
      <c r="Y75" s="81"/>
      <c r="Z75" s="74" t="s">
        <v>253</v>
      </c>
      <c r="AA75" s="82"/>
      <c r="AB75" s="74" t="s">
        <v>254</v>
      </c>
      <c r="AC75" s="82"/>
      <c r="AD75" s="76" t="s">
        <v>255</v>
      </c>
      <c r="AP75" s="58">
        <v>45922</v>
      </c>
      <c r="AQ75" t="s">
        <v>2456</v>
      </c>
      <c r="BK75" s="383">
        <v>48</v>
      </c>
      <c r="BL75" s="9">
        <v>134</v>
      </c>
      <c r="BM75" s="3">
        <v>160</v>
      </c>
      <c r="BN75" s="517">
        <v>29</v>
      </c>
      <c r="BO75" s="383">
        <v>48</v>
      </c>
      <c r="BP75" s="491">
        <v>135</v>
      </c>
      <c r="BQ75" s="3">
        <v>285</v>
      </c>
      <c r="BR75" s="518">
        <v>30</v>
      </c>
      <c r="BS75" s="544"/>
      <c r="BT75" s="412">
        <v>14</v>
      </c>
      <c r="BU75" s="490">
        <v>143</v>
      </c>
      <c r="BV75" s="288">
        <v>20</v>
      </c>
      <c r="BW75" s="517">
        <v>23</v>
      </c>
      <c r="BX75" s="412">
        <v>14</v>
      </c>
      <c r="BY75" s="408">
        <v>124</v>
      </c>
      <c r="BZ75" s="288">
        <v>100</v>
      </c>
      <c r="CA75" s="388">
        <v>15</v>
      </c>
      <c r="CC75" s="3">
        <v>80</v>
      </c>
      <c r="CD75" s="99">
        <v>119</v>
      </c>
      <c r="CE75" s="3">
        <v>65</v>
      </c>
      <c r="CF75" s="9">
        <v>30</v>
      </c>
      <c r="CG75" s="3">
        <v>80</v>
      </c>
      <c r="CH75" s="62">
        <v>121</v>
      </c>
      <c r="CI75" s="3">
        <v>150</v>
      </c>
      <c r="CJ75" s="62">
        <v>21</v>
      </c>
      <c r="CO75" s="157">
        <v>94</v>
      </c>
      <c r="CP75" s="62">
        <v>120</v>
      </c>
      <c r="CR75" s="383"/>
      <c r="CS75" s="3"/>
      <c r="CT75" s="20"/>
      <c r="CU75" s="559"/>
      <c r="CV75" s="3"/>
      <c r="CW75" s="3"/>
      <c r="CX75" s="3"/>
      <c r="CY75" s="551">
        <v>107</v>
      </c>
      <c r="CZ75" s="99">
        <v>112</v>
      </c>
      <c r="DA75" s="388">
        <v>114</v>
      </c>
      <c r="DB75" s="3"/>
      <c r="DC75" s="3"/>
      <c r="DD75" s="3"/>
      <c r="DU75" s="855">
        <v>46025</v>
      </c>
      <c r="DV75" s="8">
        <v>108</v>
      </c>
      <c r="DW75" s="8">
        <v>105</v>
      </c>
      <c r="DX75" s="8">
        <v>107</v>
      </c>
      <c r="DY75" s="14">
        <v>100</v>
      </c>
      <c r="DZ75" s="9">
        <v>156</v>
      </c>
      <c r="EA75" s="157">
        <v>45</v>
      </c>
      <c r="EB75" s="3"/>
      <c r="EC75" s="3"/>
      <c r="ED75" s="3"/>
      <c r="EE75" s="3"/>
    </row>
    <row r="76" spans="1:140" ht="16.5" thickBot="1" x14ac:dyDescent="0.3">
      <c r="B76" s="6">
        <v>1.9444444444444445E-2</v>
      </c>
      <c r="E76" s="99">
        <v>111</v>
      </c>
      <c r="G76" s="3" t="s">
        <v>16</v>
      </c>
      <c r="Y76" s="83" t="s">
        <v>252</v>
      </c>
      <c r="Z76" s="84">
        <f>AVERAGE(Z3:Z65)</f>
        <v>140.92063492063491</v>
      </c>
      <c r="AA76" s="85"/>
      <c r="AB76" s="84">
        <f>AVERAGE(AB3:AB65)</f>
        <v>113.5</v>
      </c>
      <c r="AC76" s="85"/>
      <c r="AD76" s="84">
        <f>AVERAGE(AD3:AD65)</f>
        <v>252.29032258064515</v>
      </c>
      <c r="AP76" s="58">
        <v>45928</v>
      </c>
      <c r="AQ76" t="s">
        <v>2455</v>
      </c>
      <c r="AY76" s="3"/>
      <c r="AZ76" s="3"/>
      <c r="BA76" s="3"/>
      <c r="BK76" s="383">
        <v>66</v>
      </c>
      <c r="BL76" s="62">
        <v>127</v>
      </c>
      <c r="BM76" s="3">
        <v>31</v>
      </c>
      <c r="BN76" s="517">
        <v>25</v>
      </c>
      <c r="BO76" s="383"/>
      <c r="BR76" s="410"/>
      <c r="BS76" s="544">
        <v>45947</v>
      </c>
      <c r="BT76" s="412">
        <v>48</v>
      </c>
      <c r="BU76" s="408">
        <v>128</v>
      </c>
      <c r="BV76" s="288">
        <v>75</v>
      </c>
      <c r="BW76" s="517">
        <v>25</v>
      </c>
      <c r="BX76" s="412">
        <v>48</v>
      </c>
      <c r="BY76" s="408">
        <v>124</v>
      </c>
      <c r="BZ76" s="288">
        <v>180</v>
      </c>
      <c r="CA76" s="389">
        <v>21</v>
      </c>
      <c r="CB76" s="262">
        <v>45985</v>
      </c>
      <c r="CC76" s="3">
        <v>80</v>
      </c>
      <c r="CD76" s="99">
        <v>113</v>
      </c>
      <c r="CE76" s="3">
        <v>30</v>
      </c>
      <c r="CF76" s="99">
        <v>13</v>
      </c>
      <c r="CG76" s="3">
        <v>80</v>
      </c>
      <c r="CH76" s="62">
        <v>121</v>
      </c>
      <c r="CI76" s="3">
        <v>150</v>
      </c>
      <c r="CJ76" s="62">
        <v>21</v>
      </c>
      <c r="CO76" s="157">
        <v>98</v>
      </c>
      <c r="CP76" s="157">
        <v>95</v>
      </c>
      <c r="CR76" s="383"/>
      <c r="CS76" s="3"/>
      <c r="CT76" s="20"/>
      <c r="CU76" s="559"/>
      <c r="CV76" s="3"/>
      <c r="CW76" s="3"/>
      <c r="CX76" s="3"/>
      <c r="CY76" s="387">
        <v>97</v>
      </c>
      <c r="CZ76" s="8">
        <v>104</v>
      </c>
      <c r="DA76" s="469">
        <v>103</v>
      </c>
      <c r="DB76" s="3"/>
      <c r="DC76" s="3"/>
      <c r="DD76" s="3"/>
      <c r="DU76" s="855">
        <v>46026</v>
      </c>
      <c r="DV76" s="3">
        <v>94</v>
      </c>
      <c r="DW76" s="8">
        <v>104</v>
      </c>
      <c r="DX76" s="8">
        <v>101</v>
      </c>
      <c r="DY76" s="14">
        <v>100</v>
      </c>
      <c r="DZ76" s="38">
        <v>268</v>
      </c>
      <c r="EA76" s="14">
        <v>122</v>
      </c>
      <c r="EB76" s="3"/>
      <c r="EC76" s="3"/>
      <c r="ED76" s="3"/>
      <c r="EE76" s="3"/>
    </row>
    <row r="77" spans="1:140" x14ac:dyDescent="0.25">
      <c r="A77" s="5">
        <v>45822</v>
      </c>
      <c r="B77" s="6">
        <v>0.30763888888888891</v>
      </c>
      <c r="E77" s="157">
        <v>98</v>
      </c>
      <c r="G77" s="3" t="s">
        <v>16</v>
      </c>
      <c r="AP77" s="58">
        <v>45931</v>
      </c>
      <c r="AQ77" t="s">
        <v>2449</v>
      </c>
      <c r="AY77" s="3"/>
      <c r="BK77" s="383">
        <v>35</v>
      </c>
      <c r="BL77" s="9">
        <v>132</v>
      </c>
      <c r="BM77" s="3">
        <v>60</v>
      </c>
      <c r="BN77" s="518">
        <v>34</v>
      </c>
      <c r="BO77" s="383"/>
      <c r="BR77" s="410"/>
      <c r="BS77" s="544"/>
      <c r="BT77" s="412">
        <v>77</v>
      </c>
      <c r="BU77" s="547">
        <v>130</v>
      </c>
      <c r="BV77" s="288">
        <v>75</v>
      </c>
      <c r="BW77" s="519">
        <v>46</v>
      </c>
      <c r="BX77" s="412">
        <v>77</v>
      </c>
      <c r="BY77" s="547">
        <v>134</v>
      </c>
      <c r="BZ77" s="288">
        <v>195</v>
      </c>
      <c r="CA77" s="390">
        <v>50</v>
      </c>
      <c r="CC77" s="3">
        <v>110</v>
      </c>
      <c r="CD77" s="62">
        <v>124</v>
      </c>
      <c r="CE77" s="3">
        <v>35</v>
      </c>
      <c r="CF77" s="8">
        <v>9</v>
      </c>
      <c r="CG77" s="3">
        <v>110</v>
      </c>
      <c r="CH77" s="104">
        <v>143</v>
      </c>
      <c r="CI77" s="3">
        <v>215</v>
      </c>
      <c r="CJ77" s="62">
        <v>28</v>
      </c>
      <c r="CO77" s="157">
        <v>90</v>
      </c>
      <c r="CP77" s="99">
        <v>114</v>
      </c>
      <c r="CR77" s="383"/>
      <c r="CS77" s="3"/>
      <c r="CT77" s="20"/>
      <c r="CU77" s="559"/>
      <c r="CV77" s="3"/>
      <c r="CW77" s="3"/>
      <c r="CX77" s="3"/>
      <c r="CY77" s="551">
        <v>102</v>
      </c>
      <c r="CZ77" s="8">
        <v>105</v>
      </c>
      <c r="DA77" s="469">
        <v>106</v>
      </c>
      <c r="DB77" s="3"/>
      <c r="DC77" s="3"/>
      <c r="DD77" s="3"/>
      <c r="DU77" s="855">
        <v>46027</v>
      </c>
      <c r="DV77" s="3">
        <v>93</v>
      </c>
      <c r="DW77" s="3">
        <v>93</v>
      </c>
      <c r="DX77" s="3">
        <v>92</v>
      </c>
      <c r="DY77" s="14">
        <v>100</v>
      </c>
      <c r="DZ77" s="9">
        <v>199</v>
      </c>
      <c r="EA77" s="14">
        <v>132</v>
      </c>
      <c r="EB77" s="3"/>
      <c r="EC77" s="3"/>
      <c r="ED77" s="3"/>
      <c r="EE77" s="3"/>
    </row>
    <row r="78" spans="1:140" x14ac:dyDescent="0.25">
      <c r="A78" s="5" t="s">
        <v>228</v>
      </c>
      <c r="B78" s="6">
        <v>0.31805555555555554</v>
      </c>
      <c r="E78" s="3">
        <v>108</v>
      </c>
      <c r="F78" s="3">
        <v>108</v>
      </c>
      <c r="G78" s="3" t="s">
        <v>16</v>
      </c>
      <c r="I78" s="12" t="s">
        <v>48</v>
      </c>
      <c r="J78" s="12"/>
      <c r="K78" s="12"/>
      <c r="L78" s="12"/>
      <c r="AP78" s="58">
        <v>45934</v>
      </c>
      <c r="AQ78" t="s">
        <v>2458</v>
      </c>
      <c r="AY78" s="3"/>
      <c r="AZ78" s="3"/>
      <c r="BA78" s="3"/>
      <c r="BK78" s="383">
        <v>50</v>
      </c>
      <c r="BL78" s="9">
        <v>132</v>
      </c>
      <c r="BM78" s="3">
        <v>65</v>
      </c>
      <c r="BN78" s="516">
        <v>17</v>
      </c>
      <c r="BO78" s="383">
        <v>50</v>
      </c>
      <c r="BP78" s="491">
        <v>139</v>
      </c>
      <c r="BQ78" s="3">
        <v>215</v>
      </c>
      <c r="BR78" s="517">
        <v>24</v>
      </c>
      <c r="BS78" s="544">
        <v>45948</v>
      </c>
      <c r="BT78" s="412">
        <v>85</v>
      </c>
      <c r="BU78" s="373">
        <v>115</v>
      </c>
      <c r="BV78" s="288">
        <v>30</v>
      </c>
      <c r="BW78" s="516">
        <v>18</v>
      </c>
      <c r="BX78" s="412">
        <v>85</v>
      </c>
      <c r="BY78" s="547">
        <v>133</v>
      </c>
      <c r="BZ78" s="288">
        <v>240</v>
      </c>
      <c r="CA78" s="570">
        <v>36</v>
      </c>
      <c r="CB78" s="262">
        <v>45986</v>
      </c>
      <c r="CC78" s="3">
        <v>40</v>
      </c>
      <c r="CD78" s="62">
        <v>120</v>
      </c>
      <c r="CE78" s="3">
        <v>30</v>
      </c>
      <c r="CF78" s="62">
        <v>21</v>
      </c>
      <c r="CG78" s="3">
        <v>40</v>
      </c>
      <c r="CH78" s="62">
        <v>126</v>
      </c>
      <c r="CI78" s="3">
        <v>195</v>
      </c>
      <c r="CJ78" s="62">
        <v>27</v>
      </c>
      <c r="CO78" s="157">
        <v>90</v>
      </c>
      <c r="CR78" s="383"/>
      <c r="CS78" s="3"/>
      <c r="CT78" s="20"/>
      <c r="CU78" s="559"/>
      <c r="CV78" s="3"/>
      <c r="CW78" s="3"/>
      <c r="CX78" s="3"/>
      <c r="CY78" s="387">
        <v>90</v>
      </c>
      <c r="CZ78" s="157">
        <v>93</v>
      </c>
      <c r="DA78" s="459">
        <v>94</v>
      </c>
      <c r="DB78" s="3"/>
      <c r="DC78" s="3"/>
      <c r="DD78" s="3"/>
      <c r="DU78" s="855">
        <v>46028</v>
      </c>
      <c r="DV78" s="3">
        <v>85</v>
      </c>
      <c r="DW78" s="3">
        <v>91</v>
      </c>
      <c r="DX78" s="3">
        <v>91</v>
      </c>
      <c r="DY78" s="14">
        <v>100</v>
      </c>
      <c r="DZ78" s="3">
        <v>136</v>
      </c>
      <c r="EA78" s="236">
        <v>0</v>
      </c>
      <c r="EB78" s="3"/>
      <c r="EC78" s="3"/>
      <c r="ED78" s="3"/>
      <c r="EE78" s="3"/>
    </row>
    <row r="79" spans="1:140" x14ac:dyDescent="0.25">
      <c r="B79" s="6">
        <v>0.32500000000000001</v>
      </c>
      <c r="C79" s="30">
        <v>64</v>
      </c>
      <c r="D79" s="30"/>
      <c r="G79" s="3" t="s">
        <v>16</v>
      </c>
      <c r="I79" s="36" t="s">
        <v>78</v>
      </c>
      <c r="AP79" s="58">
        <v>45936</v>
      </c>
      <c r="AQ79" t="s">
        <v>2460</v>
      </c>
      <c r="AY79" s="3"/>
      <c r="AZ79" s="3"/>
      <c r="BK79" s="383">
        <v>84</v>
      </c>
      <c r="BL79" s="99">
        <v>117</v>
      </c>
      <c r="BM79" s="3">
        <v>95</v>
      </c>
      <c r="BN79" s="516">
        <v>19</v>
      </c>
      <c r="BO79" s="383">
        <v>84</v>
      </c>
      <c r="BP79" s="491">
        <v>132</v>
      </c>
      <c r="BQ79" s="3">
        <v>230</v>
      </c>
      <c r="BR79" s="518">
        <v>34</v>
      </c>
      <c r="BS79" s="544"/>
      <c r="BT79" s="412">
        <v>12</v>
      </c>
      <c r="BU79" s="373">
        <v>119</v>
      </c>
      <c r="BV79" s="288">
        <v>20</v>
      </c>
      <c r="BW79" s="516">
        <v>10</v>
      </c>
      <c r="BX79" s="412">
        <v>12</v>
      </c>
      <c r="BY79" s="408">
        <v>120</v>
      </c>
      <c r="BZ79" s="288">
        <v>65</v>
      </c>
      <c r="CA79" s="388">
        <v>11</v>
      </c>
      <c r="CC79" s="3">
        <v>105</v>
      </c>
      <c r="CD79" s="8">
        <v>103</v>
      </c>
      <c r="CE79" s="3">
        <v>15</v>
      </c>
      <c r="CF79" s="8">
        <v>8</v>
      </c>
      <c r="CG79" s="3">
        <v>105</v>
      </c>
      <c r="CH79" s="104">
        <v>142</v>
      </c>
      <c r="CI79" s="3">
        <v>215</v>
      </c>
      <c r="CJ79" s="104">
        <v>47</v>
      </c>
      <c r="CR79" s="383"/>
      <c r="CS79" s="3"/>
      <c r="CT79" s="20"/>
      <c r="CU79" s="559"/>
      <c r="CV79" s="3"/>
      <c r="CW79" s="3"/>
      <c r="CX79" s="3"/>
      <c r="CY79" s="579">
        <v>116</v>
      </c>
      <c r="CZ79" s="97">
        <v>123</v>
      </c>
      <c r="DA79" s="585">
        <v>130</v>
      </c>
      <c r="DB79" s="3" t="s">
        <v>2591</v>
      </c>
      <c r="DC79" s="3"/>
      <c r="DD79" s="3"/>
      <c r="DU79" s="855">
        <v>46031</v>
      </c>
      <c r="DV79" s="3">
        <v>113</v>
      </c>
      <c r="DW79" s="3">
        <v>114</v>
      </c>
      <c r="DX79" s="3">
        <v>114</v>
      </c>
      <c r="DY79" s="14">
        <v>98</v>
      </c>
      <c r="DZ79" s="59">
        <v>125</v>
      </c>
      <c r="EA79" s="213">
        <v>200</v>
      </c>
      <c r="EB79" s="3"/>
      <c r="EC79" s="3"/>
      <c r="ED79" s="3"/>
      <c r="EE79" s="3"/>
    </row>
    <row r="80" spans="1:140" x14ac:dyDescent="0.25">
      <c r="B80" s="6">
        <v>0.32847222222222222</v>
      </c>
      <c r="E80" s="3">
        <v>106</v>
      </c>
      <c r="G80" s="3" t="s">
        <v>16</v>
      </c>
      <c r="I80" t="s">
        <v>49</v>
      </c>
      <c r="AP80" s="58">
        <v>45939</v>
      </c>
      <c r="BK80" s="383">
        <v>80</v>
      </c>
      <c r="BL80" s="9">
        <v>138</v>
      </c>
      <c r="BM80" s="3">
        <v>88</v>
      </c>
      <c r="BN80" s="384">
        <v>33</v>
      </c>
      <c r="BO80" s="412">
        <v>80</v>
      </c>
      <c r="BP80" s="9">
        <v>139</v>
      </c>
      <c r="BQ80" s="288">
        <v>285</v>
      </c>
      <c r="BR80" s="384">
        <v>34</v>
      </c>
      <c r="BS80" s="544"/>
      <c r="BT80" s="613">
        <v>118</v>
      </c>
      <c r="BU80" s="119">
        <v>123</v>
      </c>
      <c r="BV80" s="3">
        <v>30</v>
      </c>
      <c r="BW80" s="389">
        <v>28</v>
      </c>
      <c r="BX80" s="613">
        <v>118</v>
      </c>
      <c r="BY80" s="62">
        <v>120</v>
      </c>
      <c r="BZ80" s="3">
        <v>135</v>
      </c>
      <c r="CA80" s="389">
        <v>25</v>
      </c>
      <c r="CB80" s="262">
        <v>45987</v>
      </c>
      <c r="CC80" s="3">
        <v>50</v>
      </c>
      <c r="CD80" s="99">
        <v>110</v>
      </c>
      <c r="CE80" s="3">
        <v>30</v>
      </c>
      <c r="CF80" s="99">
        <v>16</v>
      </c>
      <c r="CG80" s="3">
        <v>50</v>
      </c>
      <c r="CH80" s="62">
        <v>121</v>
      </c>
      <c r="CI80" s="3">
        <v>255</v>
      </c>
      <c r="CJ80" s="62">
        <v>27</v>
      </c>
      <c r="CR80" s="383"/>
      <c r="CS80" s="3"/>
      <c r="CT80" s="20"/>
      <c r="CU80" s="559"/>
      <c r="CV80" s="3"/>
      <c r="CW80" s="3"/>
      <c r="CX80" s="3"/>
      <c r="CY80" s="383"/>
      <c r="CZ80" s="3"/>
      <c r="DA80" s="20"/>
      <c r="DB80" s="3"/>
      <c r="DC80" s="3"/>
      <c r="DD80" s="3"/>
      <c r="DU80" s="855">
        <v>46032</v>
      </c>
      <c r="DV80" s="860">
        <v>101</v>
      </c>
      <c r="DW80" s="860">
        <v>108</v>
      </c>
      <c r="DX80" s="861">
        <v>108</v>
      </c>
      <c r="DY80" s="857">
        <v>100</v>
      </c>
      <c r="DZ80" s="872">
        <v>194</v>
      </c>
      <c r="EA80" s="869">
        <v>76</v>
      </c>
      <c r="EB80" s="851"/>
      <c r="EC80" s="851"/>
      <c r="ED80" s="3"/>
      <c r="EE80" s="3"/>
    </row>
    <row r="81" spans="2:135" x14ac:dyDescent="0.25">
      <c r="B81" s="6">
        <v>0.33888888888888891</v>
      </c>
      <c r="E81" s="99">
        <v>114</v>
      </c>
      <c r="G81" s="3" t="s">
        <v>16</v>
      </c>
      <c r="I81" t="s">
        <v>50</v>
      </c>
      <c r="BK81" s="383">
        <v>91</v>
      </c>
      <c r="BL81" s="99">
        <v>115</v>
      </c>
      <c r="BM81" s="3">
        <v>30</v>
      </c>
      <c r="BN81" s="517">
        <v>23</v>
      </c>
      <c r="BO81" s="383">
        <v>91</v>
      </c>
      <c r="BP81" s="408">
        <v>126</v>
      </c>
      <c r="BQ81" s="288">
        <v>225</v>
      </c>
      <c r="BR81" s="384">
        <v>34</v>
      </c>
      <c r="BS81" s="544">
        <v>45949</v>
      </c>
      <c r="BT81" s="383">
        <v>62</v>
      </c>
      <c r="BU81" s="62">
        <v>128</v>
      </c>
      <c r="BV81" s="3">
        <v>43</v>
      </c>
      <c r="BW81" s="570">
        <v>33</v>
      </c>
      <c r="BX81" s="383">
        <v>62</v>
      </c>
      <c r="BY81" s="38">
        <v>156</v>
      </c>
      <c r="BZ81" s="3">
        <v>163</v>
      </c>
      <c r="CA81" s="391">
        <v>61</v>
      </c>
      <c r="CC81" s="3">
        <v>100</v>
      </c>
      <c r="CD81" s="62">
        <v>127</v>
      </c>
      <c r="CE81" s="3">
        <v>35</v>
      </c>
      <c r="CF81" s="62">
        <v>25</v>
      </c>
      <c r="CG81" s="3">
        <v>100</v>
      </c>
      <c r="CH81" s="9">
        <v>137</v>
      </c>
      <c r="CI81" s="3">
        <v>200</v>
      </c>
      <c r="CJ81" s="9">
        <v>35</v>
      </c>
      <c r="CR81" s="383"/>
      <c r="CS81" s="3"/>
      <c r="CT81" s="20"/>
      <c r="CU81" s="559"/>
      <c r="CV81" s="3"/>
      <c r="CW81" s="3"/>
      <c r="CX81" s="3"/>
      <c r="CY81" s="383"/>
      <c r="CZ81" s="3"/>
      <c r="DA81" s="20"/>
      <c r="DB81" s="3"/>
      <c r="DC81" s="3"/>
      <c r="DD81" s="3"/>
      <c r="DU81" s="544">
        <v>46033</v>
      </c>
      <c r="DV81" s="861">
        <v>103</v>
      </c>
      <c r="DW81" s="851">
        <v>110</v>
      </c>
      <c r="DX81" s="851">
        <v>114</v>
      </c>
      <c r="DY81" s="857">
        <v>99</v>
      </c>
      <c r="DZ81" s="858">
        <v>302</v>
      </c>
      <c r="EA81" s="857">
        <v>136</v>
      </c>
      <c r="EB81" s="852"/>
      <c r="EC81" s="853"/>
      <c r="ED81" s="3"/>
      <c r="EE81" s="3"/>
    </row>
    <row r="82" spans="2:135" ht="15.75" thickBot="1" x14ac:dyDescent="0.3">
      <c r="B82" s="6">
        <v>0.34930555555555554</v>
      </c>
      <c r="E82" s="62">
        <v>125</v>
      </c>
      <c r="G82" s="3" t="s">
        <v>16</v>
      </c>
      <c r="H82" s="3">
        <v>35</v>
      </c>
      <c r="I82" s="63" t="s">
        <v>136</v>
      </c>
      <c r="J82" s="63"/>
      <c r="K82" s="63"/>
      <c r="L82" s="63"/>
      <c r="M82" s="63"/>
      <c r="N82" s="63"/>
      <c r="O82" s="63"/>
      <c r="P82" s="63"/>
      <c r="Q82" s="62"/>
      <c r="R82" s="62"/>
      <c r="Y82"/>
      <c r="BK82" s="383">
        <v>91</v>
      </c>
      <c r="BL82" s="104">
        <v>141</v>
      </c>
      <c r="BM82" s="3">
        <v>80</v>
      </c>
      <c r="BN82" s="518">
        <v>39</v>
      </c>
      <c r="BO82" s="383">
        <v>91</v>
      </c>
      <c r="BP82" s="490">
        <v>140</v>
      </c>
      <c r="BQ82" s="3">
        <v>275</v>
      </c>
      <c r="BR82" s="518">
        <v>38</v>
      </c>
      <c r="BS82" s="544"/>
      <c r="BT82" s="412">
        <v>40</v>
      </c>
      <c r="BU82" s="408">
        <v>121</v>
      </c>
      <c r="BV82" s="288">
        <v>30</v>
      </c>
      <c r="BW82" s="516">
        <v>18</v>
      </c>
      <c r="BX82" s="412">
        <v>40</v>
      </c>
      <c r="BY82" s="490">
        <v>144</v>
      </c>
      <c r="BZ82" s="288">
        <v>90</v>
      </c>
      <c r="CA82" s="385">
        <v>41</v>
      </c>
      <c r="CC82" s="3">
        <v>39</v>
      </c>
      <c r="CD82" s="62">
        <v>122</v>
      </c>
      <c r="CE82" s="3">
        <v>80</v>
      </c>
      <c r="CF82" s="9">
        <v>37</v>
      </c>
      <c r="CR82" s="383"/>
      <c r="CS82" s="3"/>
      <c r="CT82" s="20"/>
      <c r="CU82" s="559"/>
      <c r="CV82" s="3"/>
      <c r="CW82" s="3"/>
      <c r="CX82" s="3"/>
      <c r="CY82" s="383"/>
      <c r="CZ82" s="3"/>
      <c r="DA82" s="20"/>
      <c r="DB82" s="3"/>
      <c r="DC82" s="3"/>
      <c r="DD82" s="3"/>
      <c r="DU82" s="859">
        <v>46034</v>
      </c>
      <c r="DV82" s="851">
        <v>98</v>
      </c>
      <c r="DW82" s="851">
        <v>98</v>
      </c>
      <c r="DX82" s="851">
        <v>98</v>
      </c>
      <c r="DY82" s="857">
        <v>100</v>
      </c>
      <c r="DZ82" s="872">
        <v>182</v>
      </c>
      <c r="EA82" s="869">
        <v>75</v>
      </c>
      <c r="EB82" s="853"/>
      <c r="EC82" s="853"/>
      <c r="ED82" s="3"/>
      <c r="EE82" s="3"/>
    </row>
    <row r="83" spans="2:135" ht="15.75" thickBot="1" x14ac:dyDescent="0.3">
      <c r="B83" s="86">
        <v>0.35069444444444442</v>
      </c>
      <c r="G83" s="14" t="s">
        <v>30</v>
      </c>
      <c r="H83" s="14"/>
      <c r="I83" t="s">
        <v>38</v>
      </c>
      <c r="BK83" s="383">
        <v>38</v>
      </c>
      <c r="BL83" s="99">
        <v>117</v>
      </c>
      <c r="BM83" s="3">
        <v>45</v>
      </c>
      <c r="BN83" s="517">
        <v>29</v>
      </c>
      <c r="BO83" s="383">
        <v>38</v>
      </c>
      <c r="BP83" s="491">
        <v>132</v>
      </c>
      <c r="BQ83" s="3">
        <v>150</v>
      </c>
      <c r="BR83" s="519">
        <v>44</v>
      </c>
      <c r="BS83" s="544"/>
      <c r="BT83" s="412">
        <v>50</v>
      </c>
      <c r="BU83" s="477">
        <v>153</v>
      </c>
      <c r="BV83" s="288">
        <v>45</v>
      </c>
      <c r="BW83" s="418">
        <v>57</v>
      </c>
      <c r="BX83" s="412"/>
      <c r="CA83" s="20"/>
      <c r="CB83" s="262">
        <v>45988</v>
      </c>
      <c r="CC83" s="3">
        <v>39</v>
      </c>
      <c r="CD83" s="99">
        <v>116</v>
      </c>
      <c r="CE83" s="3">
        <v>35</v>
      </c>
      <c r="CF83" s="99">
        <v>18</v>
      </c>
      <c r="CR83" s="383"/>
      <c r="CS83" s="3"/>
      <c r="CT83" s="20"/>
      <c r="CU83" s="559"/>
      <c r="CV83" s="3"/>
      <c r="CW83" s="3"/>
      <c r="CX83" s="3"/>
      <c r="CY83" s="383"/>
      <c r="CZ83" s="3"/>
      <c r="DA83" s="20"/>
      <c r="DB83" s="3"/>
      <c r="DC83" s="3"/>
      <c r="DD83" s="3"/>
      <c r="DF83" s="168"/>
      <c r="DI83" s="20"/>
      <c r="DU83" s="544">
        <v>46035</v>
      </c>
      <c r="DV83" s="851">
        <v>93</v>
      </c>
      <c r="DW83" s="851">
        <v>95</v>
      </c>
      <c r="DX83" s="851">
        <v>94</v>
      </c>
      <c r="DY83" s="857">
        <v>100</v>
      </c>
      <c r="DZ83" s="868">
        <v>106</v>
      </c>
      <c r="EA83" s="865">
        <v>25</v>
      </c>
    </row>
    <row r="84" spans="2:135" ht="16.5" thickBot="1" x14ac:dyDescent="0.3">
      <c r="B84" s="86">
        <v>0.35972222222222222</v>
      </c>
      <c r="E84" s="157">
        <v>92</v>
      </c>
      <c r="G84" s="14" t="s">
        <v>28</v>
      </c>
      <c r="H84" s="14"/>
      <c r="I84" s="27" t="s">
        <v>129</v>
      </c>
      <c r="J84" s="11"/>
      <c r="K84" s="11"/>
      <c r="L84" s="11"/>
      <c r="M84" s="11"/>
      <c r="N84" s="11"/>
      <c r="Y84"/>
      <c r="BK84" s="383">
        <v>60</v>
      </c>
      <c r="BL84" s="9">
        <v>132</v>
      </c>
      <c r="BM84" s="3">
        <v>40</v>
      </c>
      <c r="BN84" s="519">
        <v>41</v>
      </c>
      <c r="BO84" s="383">
        <v>60</v>
      </c>
      <c r="BP84" s="490">
        <v>141</v>
      </c>
      <c r="BQ84" s="3">
        <v>115</v>
      </c>
      <c r="BR84" s="418">
        <v>53</v>
      </c>
      <c r="BT84" s="412">
        <v>88</v>
      </c>
      <c r="BU84" s="547">
        <v>134</v>
      </c>
      <c r="BV84" s="288">
        <v>30</v>
      </c>
      <c r="BW84" s="517">
        <v>24</v>
      </c>
      <c r="BX84" s="412">
        <v>88</v>
      </c>
      <c r="BY84" s="490">
        <v>141</v>
      </c>
      <c r="BZ84" s="288">
        <v>110</v>
      </c>
      <c r="CA84" s="570">
        <v>31</v>
      </c>
      <c r="CC84" s="3">
        <v>45</v>
      </c>
      <c r="CD84" s="99">
        <v>113</v>
      </c>
      <c r="CE84" s="3">
        <v>30</v>
      </c>
      <c r="CF84" s="99">
        <v>11</v>
      </c>
      <c r="CR84" s="383"/>
      <c r="CS84" s="3"/>
      <c r="CT84" s="20"/>
      <c r="CU84" s="559"/>
      <c r="CV84" s="3"/>
      <c r="CW84" s="228" t="s">
        <v>2866</v>
      </c>
      <c r="CX84" s="3"/>
      <c r="CY84" s="629"/>
      <c r="CZ84" s="562"/>
      <c r="DA84" s="633"/>
      <c r="DB84" s="629"/>
      <c r="DC84" s="562"/>
      <c r="DD84" s="562"/>
      <c r="DE84" s="828" t="s">
        <v>2865</v>
      </c>
      <c r="DF84" s="762"/>
      <c r="DG84" s="762"/>
      <c r="DH84" s="762"/>
      <c r="DI84" s="762"/>
      <c r="DJ84" s="762"/>
      <c r="DK84" s="762"/>
      <c r="DL84" s="762"/>
      <c r="DM84" s="763"/>
      <c r="DU84" s="544">
        <v>46036</v>
      </c>
      <c r="DV84" s="851">
        <v>91</v>
      </c>
      <c r="DW84" s="861">
        <v>100</v>
      </c>
      <c r="DX84" s="851">
        <v>98</v>
      </c>
      <c r="DY84" s="857">
        <v>99</v>
      </c>
      <c r="DZ84" s="868">
        <v>121</v>
      </c>
      <c r="EA84" s="865">
        <v>45</v>
      </c>
    </row>
    <row r="85" spans="2:135" ht="16.5" thickBot="1" x14ac:dyDescent="0.3">
      <c r="B85" s="86">
        <v>0.36388888888888887</v>
      </c>
      <c r="G85" s="14" t="s">
        <v>29</v>
      </c>
      <c r="H85" s="14"/>
      <c r="I85" t="s">
        <v>37</v>
      </c>
      <c r="BK85" s="383">
        <v>48</v>
      </c>
      <c r="BL85" s="9">
        <v>134</v>
      </c>
      <c r="BM85" s="3">
        <v>50</v>
      </c>
      <c r="BN85" s="519">
        <v>40</v>
      </c>
      <c r="BO85" s="383">
        <v>48</v>
      </c>
      <c r="BP85" s="408">
        <v>124</v>
      </c>
      <c r="BQ85" s="3">
        <v>215</v>
      </c>
      <c r="BR85" s="518">
        <v>30</v>
      </c>
      <c r="BS85" s="544">
        <v>45950</v>
      </c>
      <c r="BT85" s="412">
        <v>58</v>
      </c>
      <c r="BU85" s="408">
        <v>128</v>
      </c>
      <c r="BV85" s="288">
        <v>47</v>
      </c>
      <c r="BW85" s="519">
        <v>46</v>
      </c>
      <c r="BX85" s="412"/>
      <c r="CA85" s="20"/>
      <c r="CC85" s="3">
        <v>100</v>
      </c>
      <c r="CD85" s="62">
        <v>128</v>
      </c>
      <c r="CE85" s="3">
        <v>100</v>
      </c>
      <c r="CF85" s="62">
        <v>27</v>
      </c>
      <c r="CG85" s="3">
        <v>100</v>
      </c>
      <c r="CH85" s="104">
        <v>147</v>
      </c>
      <c r="CI85" s="3">
        <v>160</v>
      </c>
      <c r="CJ85" s="104">
        <v>46</v>
      </c>
      <c r="CR85" s="383"/>
      <c r="CS85" s="3"/>
      <c r="CT85" s="20"/>
      <c r="CU85" s="561"/>
      <c r="CV85" s="3"/>
      <c r="CW85" s="228" t="s">
        <v>2867</v>
      </c>
      <c r="CX85" s="3"/>
      <c r="CY85" s="630">
        <v>99.6</v>
      </c>
      <c r="CZ85" s="631">
        <v>104.7</v>
      </c>
      <c r="DA85" s="632">
        <v>107</v>
      </c>
      <c r="DB85" s="628">
        <f>AVERAGE(DB12:DB84)</f>
        <v>99.6</v>
      </c>
      <c r="DC85" s="554">
        <f>AVERAGE(DC12:DC84)</f>
        <v>104.73333333333333</v>
      </c>
      <c r="DD85" s="554">
        <f>AVERAGE(DD12:DD84)</f>
        <v>106.96666666666667</v>
      </c>
      <c r="DE85" s="828" t="s">
        <v>2868</v>
      </c>
      <c r="DF85" s="762"/>
      <c r="DG85" s="762"/>
      <c r="DH85" s="762"/>
      <c r="DI85" s="762"/>
      <c r="DJ85" s="762"/>
      <c r="DK85" s="762"/>
      <c r="DL85" s="762"/>
      <c r="DM85" s="762"/>
      <c r="DN85" s="762"/>
      <c r="DO85" s="762"/>
      <c r="DP85" s="763"/>
      <c r="DU85" s="544">
        <v>46037</v>
      </c>
      <c r="DV85" s="861">
        <v>103</v>
      </c>
      <c r="DW85" s="861">
        <v>102</v>
      </c>
      <c r="DX85" s="861">
        <v>102</v>
      </c>
      <c r="DY85" s="857">
        <v>100</v>
      </c>
      <c r="DZ85" s="864">
        <v>145</v>
      </c>
      <c r="EA85" s="869">
        <v>58</v>
      </c>
    </row>
    <row r="86" spans="2:135" ht="16.5" thickBot="1" x14ac:dyDescent="0.3">
      <c r="B86" s="86">
        <v>0.37013888888888891</v>
      </c>
      <c r="E86" s="157">
        <v>98</v>
      </c>
      <c r="G86" s="14" t="s">
        <v>44</v>
      </c>
      <c r="H86" s="14"/>
      <c r="I86" s="11" t="s">
        <v>66</v>
      </c>
      <c r="J86" s="11"/>
      <c r="K86" s="11"/>
      <c r="BK86" s="383">
        <v>30</v>
      </c>
      <c r="BL86" s="62">
        <v>124</v>
      </c>
      <c r="BM86" s="3">
        <v>30</v>
      </c>
      <c r="BN86" s="517">
        <v>29</v>
      </c>
      <c r="BO86" s="383">
        <v>30</v>
      </c>
      <c r="BP86" s="408">
        <v>126</v>
      </c>
      <c r="BQ86" s="3">
        <v>135</v>
      </c>
      <c r="BR86" s="518">
        <v>31</v>
      </c>
      <c r="BS86" s="544"/>
      <c r="BT86" s="412">
        <v>31</v>
      </c>
      <c r="BU86" s="547">
        <v>131</v>
      </c>
      <c r="BV86" s="288">
        <v>270</v>
      </c>
      <c r="BW86" s="519">
        <v>49</v>
      </c>
      <c r="BX86" s="412"/>
      <c r="CA86" s="20"/>
      <c r="CC86" s="3">
        <v>90</v>
      </c>
      <c r="CD86" s="9">
        <v>132</v>
      </c>
      <c r="CE86" s="3">
        <v>43</v>
      </c>
      <c r="CF86" s="104">
        <v>46</v>
      </c>
      <c r="CG86" s="3">
        <v>90</v>
      </c>
      <c r="CH86" s="9">
        <v>134</v>
      </c>
      <c r="CI86" s="3">
        <v>118</v>
      </c>
      <c r="CJ86" s="104">
        <v>48</v>
      </c>
      <c r="CM86" s="228" t="s">
        <v>1993</v>
      </c>
      <c r="CN86" s="470" t="s">
        <v>252</v>
      </c>
      <c r="CO86" s="463">
        <f>AVERAGE(CO4:CO78)</f>
        <v>98.893333333333331</v>
      </c>
      <c r="CP86" s="463">
        <f>AVERAGE(CP4:CP78)</f>
        <v>102.78082191780823</v>
      </c>
      <c r="CQ86" s="464">
        <f>AVERAGE(CQ4:CQ78)</f>
        <v>100.31034482758621</v>
      </c>
      <c r="CR86" s="383"/>
      <c r="CS86" s="3"/>
      <c r="CT86" s="20"/>
      <c r="CV86" s="3"/>
      <c r="CW86" s="228" t="s">
        <v>1993</v>
      </c>
      <c r="CX86" s="376" t="s">
        <v>252</v>
      </c>
      <c r="CY86" s="586">
        <f t="shared" ref="CY86:DD86" si="4">AVERAGE(CY4:CY78)</f>
        <v>101.14666666666666</v>
      </c>
      <c r="CZ86" s="554">
        <f t="shared" si="4"/>
        <v>109.8</v>
      </c>
      <c r="DA86" s="634">
        <f t="shared" si="4"/>
        <v>112.12</v>
      </c>
      <c r="DB86" s="580">
        <f t="shared" si="4"/>
        <v>101.21052631578948</v>
      </c>
      <c r="DC86" s="581">
        <f t="shared" si="4"/>
        <v>107.07894736842105</v>
      </c>
      <c r="DD86" s="582">
        <f t="shared" si="4"/>
        <v>109.55263157894737</v>
      </c>
      <c r="DE86" s="829" t="s">
        <v>2593</v>
      </c>
      <c r="DF86" s="762"/>
      <c r="DG86" s="762"/>
      <c r="DH86" s="762"/>
      <c r="DI86" s="762"/>
      <c r="DJ86" s="762"/>
      <c r="DK86" s="762"/>
      <c r="DL86" s="762"/>
      <c r="DM86" s="763"/>
      <c r="DU86" s="544">
        <v>46038</v>
      </c>
      <c r="DV86" s="861">
        <v>103</v>
      </c>
      <c r="DW86" s="861">
        <v>101</v>
      </c>
      <c r="DX86" s="861">
        <v>101</v>
      </c>
      <c r="DY86" s="857">
        <v>99</v>
      </c>
      <c r="DZ86" s="868">
        <v>115</v>
      </c>
      <c r="EA86" s="870">
        <v>201</v>
      </c>
    </row>
    <row r="87" spans="2:135" ht="16.5" thickBot="1" x14ac:dyDescent="0.3">
      <c r="B87" s="86">
        <v>0.38055555555555554</v>
      </c>
      <c r="E87" s="157">
        <v>94</v>
      </c>
      <c r="G87" s="14" t="s">
        <v>45</v>
      </c>
      <c r="H87" s="14"/>
      <c r="I87" s="11" t="s">
        <v>67</v>
      </c>
      <c r="J87" s="11"/>
      <c r="K87" s="11"/>
      <c r="BK87" s="383">
        <v>37</v>
      </c>
      <c r="BL87" s="38">
        <v>156</v>
      </c>
      <c r="BM87" s="3">
        <v>55</v>
      </c>
      <c r="BN87" s="419">
        <v>61</v>
      </c>
      <c r="BO87" s="383">
        <v>37</v>
      </c>
      <c r="BP87" s="491">
        <v>133</v>
      </c>
      <c r="BQ87" s="3">
        <v>175</v>
      </c>
      <c r="BR87" s="518">
        <v>38</v>
      </c>
      <c r="BS87" s="544"/>
      <c r="BT87" s="412">
        <v>39</v>
      </c>
      <c r="BU87" s="373">
        <v>113</v>
      </c>
      <c r="BV87" s="288">
        <v>55</v>
      </c>
      <c r="BW87" s="516">
        <v>15</v>
      </c>
      <c r="BX87" s="412">
        <v>39</v>
      </c>
      <c r="BY87" s="408">
        <v>122</v>
      </c>
      <c r="BZ87" s="288">
        <v>85</v>
      </c>
      <c r="CA87" s="389">
        <v>24</v>
      </c>
      <c r="CB87" s="262">
        <v>45989</v>
      </c>
      <c r="CC87" s="3">
        <v>82</v>
      </c>
      <c r="CD87" s="9">
        <v>131</v>
      </c>
      <c r="CE87" s="3">
        <v>35</v>
      </c>
      <c r="CF87" s="104">
        <v>40</v>
      </c>
      <c r="CG87" s="3">
        <v>82</v>
      </c>
      <c r="CH87" s="99">
        <v>116</v>
      </c>
      <c r="CI87" s="3">
        <v>125</v>
      </c>
      <c r="CJ87" s="62">
        <v>25</v>
      </c>
      <c r="CM87" s="228" t="s">
        <v>1994</v>
      </c>
      <c r="CN87" s="470" t="s">
        <v>252</v>
      </c>
      <c r="CO87" s="228">
        <v>108.6</v>
      </c>
      <c r="CP87" s="228">
        <v>108.1</v>
      </c>
      <c r="CQ87" s="466">
        <v>108.3</v>
      </c>
      <c r="CR87" s="383"/>
      <c r="CS87" s="3"/>
      <c r="CT87" s="20"/>
      <c r="CV87" s="3"/>
      <c r="CW87" s="228" t="s">
        <v>2590</v>
      </c>
      <c r="CX87" s="3"/>
      <c r="CY87" s="553">
        <v>108.5</v>
      </c>
      <c r="CZ87" s="635">
        <v>118.4</v>
      </c>
      <c r="DA87" s="636">
        <v>120.4</v>
      </c>
      <c r="DB87" s="587">
        <f>DB85-CY87</f>
        <v>-8.9000000000000057</v>
      </c>
      <c r="DC87" s="587">
        <f>DC85-CZ87</f>
        <v>-13.666666666666671</v>
      </c>
      <c r="DD87" s="587">
        <f>DD85-DA87</f>
        <v>-13.433333333333337</v>
      </c>
      <c r="DE87" s="565" t="s">
        <v>2595</v>
      </c>
      <c r="DF87" s="11"/>
      <c r="DG87" s="14"/>
      <c r="DH87" s="14"/>
      <c r="DI87" s="14"/>
      <c r="DJ87" s="14"/>
      <c r="DK87" s="14"/>
      <c r="DL87" s="14"/>
      <c r="DM87" s="14"/>
      <c r="DN87" s="14"/>
      <c r="DO87" s="14"/>
      <c r="DU87" s="544">
        <v>46039</v>
      </c>
      <c r="DV87" s="851">
        <v>93</v>
      </c>
      <c r="DW87" s="851">
        <v>96</v>
      </c>
      <c r="DX87" s="851">
        <v>96</v>
      </c>
      <c r="DY87" s="857">
        <v>100</v>
      </c>
      <c r="DZ87" s="864">
        <v>148</v>
      </c>
      <c r="EA87" s="866">
        <v>110</v>
      </c>
    </row>
    <row r="88" spans="2:135" ht="16.5" thickBot="1" x14ac:dyDescent="0.3">
      <c r="B88" s="6">
        <v>0.39097222222222222</v>
      </c>
      <c r="E88" s="99">
        <v>113</v>
      </c>
      <c r="G88" s="9" t="s">
        <v>47</v>
      </c>
      <c r="H88" s="9"/>
      <c r="I88" s="12" t="s">
        <v>51</v>
      </c>
      <c r="J88" s="12"/>
      <c r="K88" s="12"/>
      <c r="L88" s="12"/>
      <c r="M88" s="12"/>
      <c r="N88" s="12"/>
      <c r="O88" s="12"/>
      <c r="P88" s="12"/>
      <c r="AE88" s="80"/>
      <c r="BK88" s="383">
        <v>129</v>
      </c>
      <c r="BL88" s="104">
        <v>140</v>
      </c>
      <c r="BM88" s="3">
        <v>40</v>
      </c>
      <c r="BN88" s="518">
        <v>34</v>
      </c>
      <c r="BO88" s="383">
        <v>129</v>
      </c>
      <c r="BP88" s="491">
        <v>132</v>
      </c>
      <c r="BQ88" s="3">
        <v>100</v>
      </c>
      <c r="BR88" s="517">
        <v>26</v>
      </c>
      <c r="BT88" s="412">
        <v>68</v>
      </c>
      <c r="BU88" s="547">
        <v>135</v>
      </c>
      <c r="BV88" s="288">
        <v>35</v>
      </c>
      <c r="BW88" s="571">
        <v>37</v>
      </c>
      <c r="BX88" s="412">
        <v>68</v>
      </c>
      <c r="BY88" s="408">
        <v>129</v>
      </c>
      <c r="BZ88" s="288">
        <v>170</v>
      </c>
      <c r="CA88" s="570">
        <v>31</v>
      </c>
      <c r="CC88" s="3">
        <v>85</v>
      </c>
      <c r="CD88" s="9">
        <v>138</v>
      </c>
      <c r="CE88" s="3">
        <v>43</v>
      </c>
      <c r="CF88" s="104">
        <v>45</v>
      </c>
      <c r="CG88" s="3">
        <v>85</v>
      </c>
      <c r="CH88" s="62">
        <v>124</v>
      </c>
      <c r="CI88" s="3">
        <v>178</v>
      </c>
      <c r="CJ88" s="9">
        <v>31</v>
      </c>
      <c r="CM88" s="228"/>
      <c r="CN88" s="471" t="s">
        <v>1995</v>
      </c>
      <c r="CO88" s="463">
        <f>CO86-CO87</f>
        <v>-9.7066666666666634</v>
      </c>
      <c r="CP88" s="463">
        <f>CP86-CP87</f>
        <v>-5.3191780821917689</v>
      </c>
      <c r="CQ88" s="464">
        <f>CQ86-CQ87</f>
        <v>-7.9896551724137908</v>
      </c>
      <c r="CR88" s="383"/>
      <c r="CS88" s="3"/>
      <c r="CT88" s="20"/>
      <c r="CV88" s="3"/>
      <c r="CW88" s="3"/>
      <c r="CX88" s="511" t="s">
        <v>1995</v>
      </c>
      <c r="CY88" s="580">
        <f>CY86-CY87</f>
        <v>-7.3533333333333388</v>
      </c>
      <c r="CZ88" s="581">
        <f>CZ86-CZ87</f>
        <v>-8.6000000000000085</v>
      </c>
      <c r="DA88" s="582">
        <f>DA86-DA87</f>
        <v>-8.2800000000000011</v>
      </c>
      <c r="DB88" s="563">
        <f>DB85-CY86</f>
        <v>-1.5466666666666669</v>
      </c>
      <c r="DC88" s="345">
        <f>DC85-CZ86</f>
        <v>-5.0666666666666629</v>
      </c>
      <c r="DD88" s="345">
        <f>DD85-DA86</f>
        <v>-5.153333333333336</v>
      </c>
      <c r="DE88" s="588" t="s">
        <v>2594</v>
      </c>
      <c r="DF88" s="589"/>
      <c r="DG88" s="641"/>
      <c r="DH88" s="641"/>
      <c r="DI88" s="641"/>
      <c r="DJ88" s="641"/>
      <c r="DK88" s="641"/>
      <c r="DL88" s="641"/>
      <c r="DM88" s="641"/>
      <c r="DN88" s="641"/>
      <c r="DO88" s="151"/>
      <c r="DU88" s="544">
        <v>46040</v>
      </c>
      <c r="DV88" s="861">
        <v>100</v>
      </c>
      <c r="DW88" s="851">
        <v>99</v>
      </c>
      <c r="DX88" s="862">
        <v>101</v>
      </c>
      <c r="DY88" s="857">
        <v>100</v>
      </c>
      <c r="DZ88" s="872">
        <v>195</v>
      </c>
      <c r="EA88" s="866">
        <v>105</v>
      </c>
    </row>
    <row r="89" spans="2:135" ht="75.75" thickBot="1" x14ac:dyDescent="0.3">
      <c r="B89" s="86">
        <v>0.3923611111111111</v>
      </c>
      <c r="G89" s="14" t="s">
        <v>35</v>
      </c>
      <c r="H89" s="14"/>
      <c r="I89" t="s">
        <v>43</v>
      </c>
      <c r="BK89" s="383">
        <v>61</v>
      </c>
      <c r="BL89" s="236">
        <v>165</v>
      </c>
      <c r="BM89" s="3">
        <v>60</v>
      </c>
      <c r="BN89" s="419">
        <v>69</v>
      </c>
      <c r="BO89" s="383">
        <v>61</v>
      </c>
      <c r="BP89" s="491">
        <v>138</v>
      </c>
      <c r="BQ89" s="3">
        <v>180</v>
      </c>
      <c r="BR89" s="519">
        <v>42</v>
      </c>
      <c r="BS89" s="544">
        <v>45951</v>
      </c>
      <c r="BT89" s="412">
        <v>60</v>
      </c>
      <c r="BU89" s="408">
        <v>120</v>
      </c>
      <c r="BV89" s="288">
        <v>40</v>
      </c>
      <c r="BW89" s="571">
        <v>32</v>
      </c>
      <c r="BX89" s="412">
        <v>60</v>
      </c>
      <c r="BY89" s="408">
        <v>127</v>
      </c>
      <c r="BZ89" s="288">
        <v>100</v>
      </c>
      <c r="CA89" s="570">
        <v>39</v>
      </c>
      <c r="CC89" s="3">
        <v>39</v>
      </c>
      <c r="CD89" s="62">
        <v>120</v>
      </c>
      <c r="CE89" s="3">
        <v>15</v>
      </c>
      <c r="CF89" s="62">
        <v>21</v>
      </c>
      <c r="CG89" s="3">
        <v>39</v>
      </c>
      <c r="CH89" s="99">
        <v>112</v>
      </c>
      <c r="CI89" s="3">
        <v>105</v>
      </c>
      <c r="CJ89" s="99">
        <v>13</v>
      </c>
      <c r="CM89" s="228"/>
      <c r="CP89" s="504" t="s">
        <v>2274</v>
      </c>
      <c r="CQ89" s="505"/>
      <c r="CR89" s="506">
        <f>AVERAGE(CR4:CR78)</f>
        <v>99.266666666666666</v>
      </c>
      <c r="CS89" s="507">
        <f>AVERAGE(CS4:CS78)</f>
        <v>103.5</v>
      </c>
      <c r="CT89" s="508">
        <f>AVERAGE(CT4:CT78)</f>
        <v>100.07692307692308</v>
      </c>
      <c r="CV89" s="3"/>
      <c r="CW89" s="3"/>
      <c r="CX89" s="3"/>
      <c r="CY89" s="590" t="s">
        <v>2466</v>
      </c>
      <c r="CZ89" s="591" t="s">
        <v>2467</v>
      </c>
      <c r="DA89" s="592" t="s">
        <v>2468</v>
      </c>
      <c r="DB89" s="591" t="s">
        <v>2466</v>
      </c>
      <c r="DC89" s="591" t="s">
        <v>2467</v>
      </c>
      <c r="DD89" s="592" t="s">
        <v>2468</v>
      </c>
      <c r="DU89" s="544">
        <v>46041</v>
      </c>
      <c r="DV89" s="851">
        <v>89</v>
      </c>
      <c r="DW89" s="851">
        <v>97</v>
      </c>
      <c r="DX89" s="851">
        <v>96</v>
      </c>
      <c r="DY89" s="857">
        <v>100</v>
      </c>
      <c r="DZ89" s="872">
        <v>161</v>
      </c>
      <c r="EA89" s="865">
        <v>40</v>
      </c>
    </row>
    <row r="90" spans="2:135" ht="15.75" x14ac:dyDescent="0.25">
      <c r="B90" s="86">
        <v>0.40138888888888891</v>
      </c>
      <c r="E90" s="99">
        <v>113</v>
      </c>
      <c r="G90" s="3" t="s">
        <v>46</v>
      </c>
      <c r="I90" t="s">
        <v>65</v>
      </c>
      <c r="BK90" s="383">
        <v>47</v>
      </c>
      <c r="BL90" s="62">
        <v>128</v>
      </c>
      <c r="BM90" s="3">
        <v>40</v>
      </c>
      <c r="BN90" s="517">
        <v>28</v>
      </c>
      <c r="BO90" s="383">
        <v>47</v>
      </c>
      <c r="BP90" s="9">
        <v>132</v>
      </c>
      <c r="BQ90" s="3">
        <v>145</v>
      </c>
      <c r="BR90" s="518">
        <v>32</v>
      </c>
      <c r="BS90" s="544"/>
      <c r="BT90" s="412">
        <v>95</v>
      </c>
      <c r="BU90" s="408">
        <v>124</v>
      </c>
      <c r="BV90" s="288">
        <v>165</v>
      </c>
      <c r="BW90" s="517">
        <v>25</v>
      </c>
      <c r="BX90" s="412">
        <v>95</v>
      </c>
      <c r="BY90" s="408">
        <v>127</v>
      </c>
      <c r="BZ90" s="288">
        <v>240</v>
      </c>
      <c r="CA90" s="389">
        <v>28</v>
      </c>
      <c r="CB90" s="262">
        <v>45990</v>
      </c>
      <c r="CC90" s="3">
        <v>105</v>
      </c>
      <c r="CD90" s="62">
        <v>126</v>
      </c>
      <c r="CE90" s="3">
        <v>30</v>
      </c>
      <c r="CF90" s="9">
        <v>31</v>
      </c>
      <c r="CG90" s="3">
        <v>105</v>
      </c>
      <c r="CH90" s="62">
        <v>128</v>
      </c>
      <c r="CI90" s="3">
        <v>150</v>
      </c>
      <c r="CJ90" s="9">
        <v>33</v>
      </c>
      <c r="CM90" s="228"/>
      <c r="CR90" s="383"/>
      <c r="CS90" s="3"/>
      <c r="CT90" s="20"/>
      <c r="CV90" s="3"/>
      <c r="CW90" s="3"/>
      <c r="CX90" s="3"/>
      <c r="CY90" s="3"/>
      <c r="CZ90" s="3"/>
      <c r="DA90" s="3"/>
      <c r="DB90" s="3"/>
      <c r="DC90" s="3"/>
      <c r="DD90" s="3"/>
    </row>
    <row r="91" spans="2:135" ht="15.75" x14ac:dyDescent="0.25">
      <c r="B91" s="6">
        <v>0.41180555555555554</v>
      </c>
      <c r="E91" s="3">
        <v>109</v>
      </c>
      <c r="G91" s="3" t="s">
        <v>36</v>
      </c>
      <c r="I91" t="s">
        <v>64</v>
      </c>
      <c r="BK91" s="383">
        <v>72</v>
      </c>
      <c r="BL91" s="104">
        <v>149</v>
      </c>
      <c r="BM91" s="3">
        <v>50</v>
      </c>
      <c r="BN91" s="519">
        <v>49</v>
      </c>
      <c r="BO91" s="383">
        <v>72</v>
      </c>
      <c r="BP91" s="491">
        <v>136</v>
      </c>
      <c r="BQ91" s="3">
        <v>210</v>
      </c>
      <c r="BR91" s="518">
        <v>36</v>
      </c>
      <c r="BS91" s="544">
        <v>45952</v>
      </c>
      <c r="BT91" s="412">
        <v>6</v>
      </c>
      <c r="BU91" s="526">
        <v>102</v>
      </c>
      <c r="BV91" s="288">
        <v>30</v>
      </c>
      <c r="BW91" s="410">
        <v>11</v>
      </c>
      <c r="BX91" s="412">
        <v>6</v>
      </c>
      <c r="BY91" s="526">
        <v>107</v>
      </c>
      <c r="BZ91" s="288">
        <v>135</v>
      </c>
      <c r="CA91" s="20">
        <v>16</v>
      </c>
      <c r="CC91" s="3">
        <v>85</v>
      </c>
      <c r="CD91" s="9">
        <v>138</v>
      </c>
      <c r="CE91" s="3">
        <v>43</v>
      </c>
      <c r="CF91" s="104">
        <v>45</v>
      </c>
      <c r="CG91" s="3">
        <v>85</v>
      </c>
      <c r="CH91" s="9">
        <v>138</v>
      </c>
      <c r="CI91" s="3">
        <v>135</v>
      </c>
      <c r="CJ91" s="104">
        <v>42</v>
      </c>
      <c r="CM91" s="228"/>
      <c r="CR91" s="383"/>
      <c r="CS91" s="3"/>
      <c r="CT91" s="20"/>
      <c r="CV91" s="3"/>
      <c r="CW91" s="3"/>
      <c r="CX91" s="3"/>
      <c r="CY91" s="3"/>
      <c r="CZ91" s="3"/>
      <c r="DA91" s="3"/>
      <c r="DB91" s="3"/>
      <c r="DC91" s="3"/>
      <c r="DD91" s="3"/>
    </row>
    <row r="92" spans="2:135" ht="47.25" x14ac:dyDescent="0.25">
      <c r="B92" s="6">
        <v>0.42222222222222222</v>
      </c>
      <c r="E92" s="62">
        <v>120</v>
      </c>
      <c r="G92" s="3" t="s">
        <v>16</v>
      </c>
      <c r="I92" t="s">
        <v>80</v>
      </c>
      <c r="BK92" s="383">
        <v>40</v>
      </c>
      <c r="BL92" s="99">
        <v>118</v>
      </c>
      <c r="BM92" s="3">
        <v>92</v>
      </c>
      <c r="BN92" s="517">
        <v>22</v>
      </c>
      <c r="BO92" s="383">
        <v>40</v>
      </c>
      <c r="BP92" s="490">
        <v>144</v>
      </c>
      <c r="BQ92" s="3">
        <v>197</v>
      </c>
      <c r="BR92" s="519">
        <v>48</v>
      </c>
      <c r="BS92" s="544"/>
      <c r="BT92" s="412">
        <v>39</v>
      </c>
      <c r="BU92" s="408">
        <v>127</v>
      </c>
      <c r="BV92" s="288">
        <v>30</v>
      </c>
      <c r="BW92" s="517">
        <v>24</v>
      </c>
      <c r="BX92" s="412">
        <v>39</v>
      </c>
      <c r="BY92" s="408">
        <v>123</v>
      </c>
      <c r="BZ92" s="288">
        <v>135</v>
      </c>
      <c r="CA92" s="389">
        <v>20</v>
      </c>
      <c r="CB92" s="3" t="s">
        <v>4350</v>
      </c>
      <c r="CC92" s="3">
        <v>95</v>
      </c>
      <c r="CD92" s="104">
        <v>144</v>
      </c>
      <c r="CE92" s="3">
        <v>25</v>
      </c>
      <c r="CF92" s="99">
        <v>18</v>
      </c>
      <c r="CG92" s="3">
        <v>95</v>
      </c>
      <c r="CH92" s="38">
        <v>152</v>
      </c>
      <c r="CI92" s="3">
        <v>250</v>
      </c>
      <c r="CJ92" s="62">
        <v>26</v>
      </c>
      <c r="CM92" s="228"/>
      <c r="CN92" s="472" t="s">
        <v>1998</v>
      </c>
      <c r="CO92" s="315" t="s">
        <v>2289</v>
      </c>
      <c r="CP92" s="228" t="s">
        <v>2003</v>
      </c>
      <c r="CR92" s="383"/>
      <c r="CS92" s="3"/>
      <c r="CT92" s="20"/>
      <c r="CV92" s="3"/>
      <c r="CW92" s="3"/>
      <c r="CX92" s="3"/>
      <c r="CY92" s="3"/>
      <c r="CZ92" s="3"/>
      <c r="DA92" s="3"/>
      <c r="DB92" s="3"/>
      <c r="DC92" s="3"/>
      <c r="DD92" s="3"/>
    </row>
    <row r="93" spans="2:135" ht="15.75" x14ac:dyDescent="0.25">
      <c r="B93" s="6">
        <v>0.43263888888888891</v>
      </c>
      <c r="E93" s="99">
        <v>118</v>
      </c>
      <c r="G93" s="3" t="s">
        <v>16</v>
      </c>
      <c r="I93" t="s">
        <v>81</v>
      </c>
      <c r="BK93" s="383">
        <v>74</v>
      </c>
      <c r="BL93" s="9">
        <v>130</v>
      </c>
      <c r="BM93" s="3">
        <v>48</v>
      </c>
      <c r="BN93" s="518">
        <v>32</v>
      </c>
      <c r="BO93" s="383">
        <v>74</v>
      </c>
      <c r="BP93" s="491">
        <v>138</v>
      </c>
      <c r="BQ93" s="3">
        <v>168</v>
      </c>
      <c r="BR93" s="518">
        <v>32</v>
      </c>
      <c r="BS93" s="544"/>
      <c r="BT93" s="412">
        <v>83</v>
      </c>
      <c r="BU93" s="547">
        <v>133</v>
      </c>
      <c r="BV93" s="288">
        <v>85</v>
      </c>
      <c r="BW93" s="571">
        <v>32</v>
      </c>
      <c r="BX93" s="412">
        <v>83</v>
      </c>
      <c r="BY93" s="547">
        <v>135</v>
      </c>
      <c r="BZ93" s="288">
        <v>280</v>
      </c>
      <c r="CA93" s="570">
        <v>34</v>
      </c>
      <c r="CC93" s="3">
        <v>103</v>
      </c>
      <c r="CD93" s="243">
        <v>162</v>
      </c>
      <c r="CE93" s="3">
        <v>65</v>
      </c>
      <c r="CF93" s="13">
        <v>54</v>
      </c>
      <c r="CG93" s="3">
        <v>103</v>
      </c>
      <c r="CH93" s="13">
        <v>159</v>
      </c>
      <c r="CI93" s="3">
        <v>140</v>
      </c>
      <c r="CJ93" s="13">
        <v>51</v>
      </c>
      <c r="CM93" s="228" t="s">
        <v>1999</v>
      </c>
      <c r="CN93" s="472">
        <v>99</v>
      </c>
      <c r="CO93" s="228">
        <v>135</v>
      </c>
      <c r="CP93" s="228">
        <f>CO93-CN93</f>
        <v>36</v>
      </c>
      <c r="CR93" s="383"/>
      <c r="CS93" s="3"/>
      <c r="CT93" s="20"/>
      <c r="CV93" s="3"/>
      <c r="CW93" s="3"/>
      <c r="CX93" s="3"/>
      <c r="CY93" s="3"/>
      <c r="CZ93" s="3"/>
      <c r="DA93" s="3"/>
      <c r="DB93" s="3"/>
      <c r="DC93" s="3"/>
      <c r="DD93" s="3"/>
    </row>
    <row r="94" spans="2:135" ht="15.75" x14ac:dyDescent="0.25">
      <c r="B94" s="6">
        <v>0.44305555555555554</v>
      </c>
      <c r="C94" s="3" t="s">
        <v>73</v>
      </c>
      <c r="E94" s="99">
        <v>112</v>
      </c>
      <c r="G94" s="3" t="s">
        <v>16</v>
      </c>
      <c r="I94" t="s">
        <v>82</v>
      </c>
      <c r="BK94" s="383">
        <v>52</v>
      </c>
      <c r="BL94" s="99">
        <v>114</v>
      </c>
      <c r="BM94" s="3">
        <v>35</v>
      </c>
      <c r="BN94" s="516">
        <v>19</v>
      </c>
      <c r="BO94" s="383">
        <v>52</v>
      </c>
      <c r="BP94" s="491">
        <v>130</v>
      </c>
      <c r="BQ94" s="3">
        <v>140</v>
      </c>
      <c r="BR94" s="518">
        <v>35</v>
      </c>
      <c r="BS94" s="544">
        <v>45953</v>
      </c>
      <c r="BT94" s="412">
        <v>85</v>
      </c>
      <c r="BU94" s="547">
        <v>137</v>
      </c>
      <c r="BV94" s="288">
        <v>35</v>
      </c>
      <c r="BW94" s="571">
        <v>34</v>
      </c>
      <c r="BX94" s="412">
        <v>85</v>
      </c>
      <c r="BY94" s="490">
        <v>141</v>
      </c>
      <c r="BZ94" s="288">
        <v>275</v>
      </c>
      <c r="CA94" s="570">
        <v>38</v>
      </c>
      <c r="CB94" s="262">
        <v>45992</v>
      </c>
      <c r="CC94" s="3">
        <v>105</v>
      </c>
      <c r="CD94" s="62">
        <v>122</v>
      </c>
      <c r="CE94" s="3">
        <v>30</v>
      </c>
      <c r="CF94" s="62">
        <v>22</v>
      </c>
      <c r="CG94" s="3">
        <v>105</v>
      </c>
      <c r="CH94" s="104">
        <v>148</v>
      </c>
      <c r="CI94" s="3">
        <v>180</v>
      </c>
      <c r="CJ94" s="104">
        <v>48</v>
      </c>
      <c r="CM94" s="228" t="s">
        <v>2000</v>
      </c>
      <c r="CN94" s="472">
        <v>103</v>
      </c>
      <c r="CO94" s="228">
        <v>135</v>
      </c>
      <c r="CP94" s="228">
        <f>CO94-CN94</f>
        <v>32</v>
      </c>
      <c r="CR94" s="383"/>
      <c r="CS94" s="3"/>
      <c r="CT94" s="20"/>
      <c r="CV94" s="3"/>
      <c r="CW94" s="3"/>
      <c r="CX94" s="3"/>
      <c r="CY94" s="3"/>
      <c r="CZ94" s="3"/>
      <c r="DA94" s="3"/>
      <c r="DB94" s="3"/>
      <c r="DC94" s="3"/>
      <c r="DD94" s="3"/>
    </row>
    <row r="95" spans="2:135" ht="15.75" x14ac:dyDescent="0.25">
      <c r="B95" s="6">
        <v>0.44444444444444442</v>
      </c>
      <c r="C95" s="3">
        <v>3</v>
      </c>
      <c r="G95" s="8" t="s">
        <v>76</v>
      </c>
      <c r="H95" s="8"/>
      <c r="I95" s="37" t="s">
        <v>77</v>
      </c>
      <c r="BK95" s="383">
        <v>60</v>
      </c>
      <c r="BL95" s="9">
        <v>139</v>
      </c>
      <c r="BM95" s="3">
        <v>80</v>
      </c>
      <c r="BN95" s="516">
        <v>15</v>
      </c>
      <c r="BO95" s="383"/>
      <c r="BR95" s="410"/>
      <c r="BS95" s="544"/>
      <c r="BT95" s="412">
        <v>81</v>
      </c>
      <c r="BU95" s="490">
        <v>140</v>
      </c>
      <c r="BV95" s="288">
        <v>25</v>
      </c>
      <c r="BW95" s="571">
        <v>37</v>
      </c>
      <c r="BX95" s="412">
        <v>81</v>
      </c>
      <c r="BY95" s="490">
        <v>149</v>
      </c>
      <c r="BZ95" s="288">
        <v>145</v>
      </c>
      <c r="CA95" s="385">
        <v>46</v>
      </c>
      <c r="CC95" s="3">
        <v>64</v>
      </c>
      <c r="CD95" s="9">
        <v>132</v>
      </c>
      <c r="CE95" s="3">
        <v>15</v>
      </c>
      <c r="CF95" s="99">
        <v>18</v>
      </c>
      <c r="CG95" s="3">
        <v>64</v>
      </c>
      <c r="CH95" s="9">
        <v>135</v>
      </c>
      <c r="CI95" s="3">
        <v>135</v>
      </c>
      <c r="CJ95" s="62">
        <v>21</v>
      </c>
      <c r="CM95" s="228" t="s">
        <v>2001</v>
      </c>
      <c r="CN95" s="466">
        <v>109</v>
      </c>
      <c r="CO95" s="228">
        <v>141</v>
      </c>
      <c r="CP95" s="228">
        <f>CO95-CN95</f>
        <v>32</v>
      </c>
      <c r="CV95" s="3"/>
      <c r="CW95" s="3"/>
      <c r="CX95" s="3"/>
      <c r="CY95" s="3"/>
      <c r="CZ95" s="3"/>
      <c r="DA95" s="3"/>
      <c r="DB95" s="3"/>
      <c r="DC95" s="3"/>
      <c r="DD95" s="3"/>
    </row>
    <row r="96" spans="2:135" ht="15.75" x14ac:dyDescent="0.25">
      <c r="B96" s="6">
        <v>0.45347222222222222</v>
      </c>
      <c r="E96" s="3">
        <v>104</v>
      </c>
      <c r="F96" s="3">
        <v>104</v>
      </c>
      <c r="G96" s="3" t="s">
        <v>16</v>
      </c>
      <c r="I96" t="s">
        <v>84</v>
      </c>
      <c r="BK96" s="383">
        <v>82</v>
      </c>
      <c r="BL96" s="99">
        <v>111</v>
      </c>
      <c r="BM96" s="3">
        <v>65</v>
      </c>
      <c r="BN96" s="516">
        <v>13</v>
      </c>
      <c r="BO96" s="383">
        <v>82</v>
      </c>
      <c r="BP96" s="491">
        <v>135</v>
      </c>
      <c r="BQ96" s="3">
        <v>170</v>
      </c>
      <c r="BR96" s="518">
        <v>37</v>
      </c>
      <c r="BS96" s="544"/>
      <c r="BT96" s="412"/>
      <c r="BW96" s="410"/>
      <c r="BX96" s="412"/>
      <c r="CA96" s="20"/>
      <c r="CC96" s="3">
        <v>80</v>
      </c>
      <c r="CD96" s="104">
        <v>140</v>
      </c>
      <c r="CE96" s="3">
        <v>70</v>
      </c>
      <c r="CF96" s="62">
        <v>26</v>
      </c>
      <c r="CG96" s="3">
        <v>80</v>
      </c>
      <c r="CH96" s="9">
        <v>135</v>
      </c>
      <c r="CI96" s="3">
        <v>145</v>
      </c>
      <c r="CJ96" s="62">
        <v>21</v>
      </c>
      <c r="CM96" s="228" t="s">
        <v>2002</v>
      </c>
      <c r="CN96" s="466">
        <v>108</v>
      </c>
      <c r="CO96" s="228">
        <v>141</v>
      </c>
      <c r="CP96" s="228">
        <f>CO96-CN96</f>
        <v>33</v>
      </c>
      <c r="CV96" s="3"/>
      <c r="CW96" s="3"/>
      <c r="CX96" s="3"/>
      <c r="CY96" s="3"/>
      <c r="CZ96" s="3"/>
      <c r="DA96" s="3"/>
      <c r="DB96" s="3"/>
      <c r="DC96" s="3"/>
      <c r="DD96" s="3"/>
    </row>
    <row r="97" spans="2:108" ht="15.75" x14ac:dyDescent="0.25">
      <c r="B97" s="6">
        <v>0.46180555555555558</v>
      </c>
      <c r="C97" s="30">
        <v>38</v>
      </c>
      <c r="D97" s="30"/>
      <c r="G97" s="8" t="s">
        <v>74</v>
      </c>
      <c r="H97" s="8"/>
      <c r="I97" s="36" t="s">
        <v>79</v>
      </c>
      <c r="BK97" s="383">
        <v>93</v>
      </c>
      <c r="BL97" s="9">
        <v>138</v>
      </c>
      <c r="BM97" s="3">
        <v>41</v>
      </c>
      <c r="BN97" s="518">
        <v>33</v>
      </c>
      <c r="BO97" s="383">
        <v>93</v>
      </c>
      <c r="BP97" s="490">
        <v>144</v>
      </c>
      <c r="BQ97" s="3">
        <v>271</v>
      </c>
      <c r="BR97" s="518">
        <v>39</v>
      </c>
      <c r="BS97" s="544"/>
      <c r="BT97" s="412"/>
      <c r="BW97" s="410"/>
      <c r="BX97" s="412"/>
      <c r="CA97" s="20"/>
      <c r="CB97" s="262">
        <v>45993</v>
      </c>
      <c r="CC97" s="3">
        <v>79</v>
      </c>
      <c r="CD97" s="99">
        <v>118</v>
      </c>
      <c r="CE97" s="3">
        <v>15</v>
      </c>
      <c r="CF97" s="99">
        <v>10</v>
      </c>
      <c r="CG97" s="3">
        <v>79</v>
      </c>
      <c r="CH97" s="9">
        <v>130</v>
      </c>
      <c r="CI97" s="3">
        <v>210</v>
      </c>
      <c r="CJ97" s="62">
        <v>22</v>
      </c>
      <c r="CM97" s="473" t="s">
        <v>2005</v>
      </c>
      <c r="CN97" s="474"/>
      <c r="CO97" s="467"/>
      <c r="CP97" s="467"/>
      <c r="CQ97" s="468"/>
      <c r="CR97" s="457"/>
      <c r="CS97" s="458"/>
      <c r="CT97" s="459"/>
      <c r="CU97" s="424"/>
      <c r="CV97" s="3"/>
      <c r="CW97" s="3"/>
      <c r="CX97" s="3"/>
      <c r="CY97" s="3"/>
      <c r="CZ97" s="3"/>
      <c r="DA97" s="3"/>
      <c r="DB97" s="3"/>
      <c r="DC97" s="3"/>
      <c r="DD97" s="3"/>
    </row>
    <row r="98" spans="2:108" ht="15.75" x14ac:dyDescent="0.25">
      <c r="B98" s="6">
        <v>0.46388888888888891</v>
      </c>
      <c r="E98" s="3">
        <v>101</v>
      </c>
      <c r="G98" s="3" t="s">
        <v>16</v>
      </c>
      <c r="I98" t="s">
        <v>83</v>
      </c>
      <c r="BK98" s="383">
        <v>90</v>
      </c>
      <c r="BL98" s="236">
        <v>160</v>
      </c>
      <c r="BM98" s="3">
        <v>60</v>
      </c>
      <c r="BN98" s="418">
        <v>59</v>
      </c>
      <c r="BO98" s="383">
        <v>90</v>
      </c>
      <c r="BP98" s="491">
        <v>124</v>
      </c>
      <c r="BQ98" s="3">
        <v>211</v>
      </c>
      <c r="BR98" s="517">
        <v>25</v>
      </c>
      <c r="BS98" s="544"/>
      <c r="BT98" s="412"/>
      <c r="BW98" s="410"/>
      <c r="BX98" s="412"/>
      <c r="CA98" s="20"/>
      <c r="CC98" s="3">
        <v>10</v>
      </c>
      <c r="CD98" s="9">
        <v>130</v>
      </c>
      <c r="CE98" s="3">
        <v>35</v>
      </c>
      <c r="CF98" s="9">
        <v>32</v>
      </c>
      <c r="CG98" s="3">
        <v>10</v>
      </c>
      <c r="CH98" s="99">
        <v>119</v>
      </c>
      <c r="CI98" s="3">
        <v>170</v>
      </c>
      <c r="CJ98" s="62">
        <v>21</v>
      </c>
      <c r="CM98" s="475" t="s">
        <v>2004</v>
      </c>
      <c r="CN98" s="469"/>
      <c r="CO98" s="8"/>
      <c r="CP98" s="8"/>
      <c r="CQ98" s="469"/>
      <c r="CR98" s="41"/>
      <c r="CS98" s="36"/>
      <c r="CT98" s="460"/>
      <c r="CU98" s="36"/>
      <c r="CV98" s="8"/>
      <c r="CW98" s="8"/>
      <c r="CX98" s="3"/>
      <c r="CY98" s="3"/>
      <c r="CZ98" s="3"/>
      <c r="DA98" s="3"/>
      <c r="DB98" s="3"/>
      <c r="DC98" s="3"/>
      <c r="DD98" s="3"/>
    </row>
    <row r="99" spans="2:108" x14ac:dyDescent="0.25">
      <c r="B99" s="6">
        <v>0.47430555555555554</v>
      </c>
      <c r="E99" s="3">
        <v>105</v>
      </c>
      <c r="G99" s="3" t="s">
        <v>16</v>
      </c>
      <c r="I99" t="s">
        <v>85</v>
      </c>
      <c r="BK99" s="383">
        <v>124</v>
      </c>
      <c r="BL99" s="236">
        <v>160</v>
      </c>
      <c r="BM99" s="3">
        <v>60</v>
      </c>
      <c r="BN99" s="418">
        <v>59</v>
      </c>
      <c r="BO99" s="383">
        <v>124</v>
      </c>
      <c r="BP99" s="490">
        <v>149</v>
      </c>
      <c r="BQ99" s="3">
        <v>180</v>
      </c>
      <c r="BR99" s="519">
        <v>48</v>
      </c>
      <c r="BS99" s="544"/>
      <c r="BT99" s="412"/>
      <c r="BW99" s="410"/>
      <c r="BX99" s="412"/>
      <c r="CA99" s="20"/>
      <c r="CB99" s="262">
        <v>45994</v>
      </c>
      <c r="CC99" s="3">
        <v>89</v>
      </c>
      <c r="CD99" s="99">
        <v>118</v>
      </c>
      <c r="CE99" s="3">
        <v>30</v>
      </c>
      <c r="CF99" s="62">
        <v>24</v>
      </c>
      <c r="CG99" s="3">
        <v>89</v>
      </c>
      <c r="CH99" s="9">
        <v>138</v>
      </c>
      <c r="CI99" s="3">
        <v>300</v>
      </c>
      <c r="CJ99" s="104">
        <v>44</v>
      </c>
      <c r="CV99" s="3"/>
      <c r="CW99" s="3"/>
      <c r="CX99" s="3"/>
      <c r="CY99" s="3"/>
      <c r="CZ99" s="3"/>
      <c r="DA99" s="3"/>
      <c r="DB99" s="3"/>
      <c r="DC99" s="3"/>
      <c r="DD99" s="3"/>
    </row>
    <row r="100" spans="2:108" x14ac:dyDescent="0.25">
      <c r="B100" s="6">
        <v>0.48472222222222222</v>
      </c>
      <c r="E100" s="99">
        <v>110</v>
      </c>
      <c r="G100" s="3" t="s">
        <v>16</v>
      </c>
      <c r="I100" t="s">
        <v>86</v>
      </c>
      <c r="BK100" s="383">
        <v>33</v>
      </c>
      <c r="BL100" s="9">
        <v>136</v>
      </c>
      <c r="BM100" s="3">
        <v>60</v>
      </c>
      <c r="BN100" s="519">
        <v>40</v>
      </c>
      <c r="BO100" s="383"/>
      <c r="BR100" s="410"/>
      <c r="BS100" s="544"/>
      <c r="BT100" s="412"/>
      <c r="BW100" s="410"/>
      <c r="BX100" s="412"/>
      <c r="CA100" s="20"/>
      <c r="CC100" s="3">
        <v>110</v>
      </c>
      <c r="CD100" s="104">
        <v>142</v>
      </c>
      <c r="CE100" s="3">
        <v>35</v>
      </c>
      <c r="CF100" s="104">
        <v>41</v>
      </c>
      <c r="CG100" s="3">
        <v>110</v>
      </c>
      <c r="CH100" s="13">
        <v>152</v>
      </c>
      <c r="CI100" s="3">
        <v>195</v>
      </c>
      <c r="CJ100" s="13">
        <v>51</v>
      </c>
      <c r="CV100" s="3"/>
      <c r="CW100" s="3"/>
      <c r="CX100" s="3"/>
      <c r="CY100" s="3"/>
      <c r="CZ100" s="3"/>
      <c r="DA100" s="3"/>
      <c r="DB100" s="3"/>
      <c r="DC100" s="3"/>
      <c r="DD100" s="3"/>
    </row>
    <row r="101" spans="2:108" x14ac:dyDescent="0.25">
      <c r="B101" s="6">
        <v>0.49513888888888891</v>
      </c>
      <c r="E101" s="99">
        <v>111</v>
      </c>
      <c r="G101" s="3" t="s">
        <v>75</v>
      </c>
      <c r="I101" t="s">
        <v>87</v>
      </c>
      <c r="BK101" s="383">
        <v>67</v>
      </c>
      <c r="BL101" s="62">
        <v>126</v>
      </c>
      <c r="BM101" s="3">
        <v>50</v>
      </c>
      <c r="BN101" s="518">
        <v>33</v>
      </c>
      <c r="BO101" s="383">
        <v>67</v>
      </c>
      <c r="BP101" s="408">
        <v>127</v>
      </c>
      <c r="BQ101" s="3">
        <v>215</v>
      </c>
      <c r="BR101" s="518">
        <v>34</v>
      </c>
      <c r="BS101" s="544"/>
      <c r="BT101" s="412"/>
      <c r="BW101" s="410"/>
      <c r="BX101" s="412"/>
      <c r="CA101" s="20"/>
      <c r="CB101" s="262">
        <v>45995</v>
      </c>
      <c r="CC101" s="3">
        <v>90</v>
      </c>
      <c r="CD101" s="236">
        <v>170</v>
      </c>
      <c r="CE101" s="3">
        <v>35</v>
      </c>
      <c r="CF101" s="38">
        <v>56</v>
      </c>
      <c r="CG101" s="3">
        <v>90</v>
      </c>
      <c r="CH101" s="13">
        <v>155</v>
      </c>
      <c r="CI101" s="3">
        <v>125</v>
      </c>
      <c r="CJ101" s="104">
        <v>41</v>
      </c>
      <c r="CV101" s="3"/>
      <c r="CW101" s="3"/>
      <c r="CX101" s="3"/>
      <c r="CY101" s="3"/>
      <c r="CZ101" s="3"/>
      <c r="DA101" s="3"/>
      <c r="DB101" s="3"/>
      <c r="DC101" s="3"/>
      <c r="DD101" s="3"/>
    </row>
    <row r="102" spans="2:108" x14ac:dyDescent="0.25">
      <c r="B102" s="6">
        <v>0.50555555555555554</v>
      </c>
      <c r="E102" s="99">
        <v>114</v>
      </c>
      <c r="G102" s="3" t="s">
        <v>75</v>
      </c>
      <c r="I102" t="s">
        <v>88</v>
      </c>
      <c r="BK102" s="383">
        <v>35</v>
      </c>
      <c r="BL102" s="62">
        <v>120</v>
      </c>
      <c r="BM102" s="3">
        <v>35</v>
      </c>
      <c r="BN102" s="517">
        <v>21</v>
      </c>
      <c r="BO102" s="383">
        <v>35</v>
      </c>
      <c r="BP102" s="408">
        <v>126</v>
      </c>
      <c r="BQ102" s="3">
        <v>110</v>
      </c>
      <c r="BR102" s="517">
        <v>27</v>
      </c>
      <c r="BS102" s="544"/>
      <c r="BT102" s="412"/>
      <c r="BW102" s="410"/>
      <c r="BX102" s="412"/>
      <c r="CA102" s="20"/>
      <c r="CC102" s="3">
        <v>85</v>
      </c>
      <c r="CD102" s="104">
        <v>142</v>
      </c>
      <c r="CE102" s="3">
        <v>90</v>
      </c>
      <c r="CF102" s="99">
        <v>16</v>
      </c>
      <c r="CG102" s="3">
        <v>85</v>
      </c>
      <c r="CH102" s="9">
        <v>138</v>
      </c>
      <c r="CI102" s="3">
        <v>165</v>
      </c>
      <c r="CJ102" s="99">
        <v>12</v>
      </c>
      <c r="CV102" s="3"/>
      <c r="CW102" s="3"/>
      <c r="CX102" s="3"/>
      <c r="CY102" s="3"/>
      <c r="CZ102" s="3"/>
      <c r="DA102" s="3"/>
      <c r="DB102" s="3"/>
      <c r="DC102" s="3"/>
      <c r="DD102" s="3"/>
    </row>
    <row r="103" spans="2:108" x14ac:dyDescent="0.25">
      <c r="B103" s="6">
        <v>0.51597222222222228</v>
      </c>
      <c r="E103" s="99">
        <v>118</v>
      </c>
      <c r="G103" s="3" t="s">
        <v>75</v>
      </c>
      <c r="I103" t="s">
        <v>89</v>
      </c>
      <c r="BK103" s="383">
        <v>78</v>
      </c>
      <c r="BL103" s="62">
        <v>128</v>
      </c>
      <c r="BM103" s="3">
        <v>65</v>
      </c>
      <c r="BN103" s="518">
        <v>32</v>
      </c>
      <c r="BO103" s="383">
        <v>78</v>
      </c>
      <c r="BP103" s="408">
        <v>120</v>
      </c>
      <c r="BQ103" s="3">
        <v>155</v>
      </c>
      <c r="BR103" s="517">
        <v>24</v>
      </c>
      <c r="BS103" s="544"/>
      <c r="BT103" s="412"/>
      <c r="BW103" s="410"/>
      <c r="BX103" s="412"/>
      <c r="CA103" s="20"/>
      <c r="CB103" s="262">
        <v>45996</v>
      </c>
      <c r="CC103" s="3">
        <v>55</v>
      </c>
      <c r="CD103" s="62">
        <v>120</v>
      </c>
      <c r="CE103" s="3">
        <v>25</v>
      </c>
      <c r="CF103" s="99">
        <v>12</v>
      </c>
      <c r="CG103" s="3">
        <v>55</v>
      </c>
      <c r="CH103" s="9">
        <v>133</v>
      </c>
      <c r="CI103" s="3">
        <v>130</v>
      </c>
      <c r="CJ103" s="62">
        <v>25</v>
      </c>
      <c r="CV103" s="3"/>
      <c r="CW103" s="3"/>
      <c r="CX103" s="3"/>
      <c r="CY103" s="3"/>
      <c r="CZ103" s="3"/>
      <c r="DA103" s="3"/>
      <c r="DB103" s="3"/>
      <c r="DC103" s="3"/>
      <c r="DD103" s="3"/>
    </row>
    <row r="104" spans="2:108" x14ac:dyDescent="0.25">
      <c r="B104" s="6">
        <v>0.52638888888888891</v>
      </c>
      <c r="E104" s="97">
        <v>124</v>
      </c>
      <c r="F104" s="4"/>
      <c r="G104" s="3" t="s">
        <v>75</v>
      </c>
      <c r="H104" s="3">
        <v>93</v>
      </c>
      <c r="I104" s="63" t="s">
        <v>137</v>
      </c>
      <c r="J104" s="63"/>
      <c r="K104" s="63"/>
      <c r="L104" s="63"/>
      <c r="M104" s="63"/>
      <c r="N104" s="63"/>
      <c r="O104" s="63"/>
      <c r="P104" s="63"/>
      <c r="BK104" s="383">
        <v>90</v>
      </c>
      <c r="BL104" s="62">
        <v>126</v>
      </c>
      <c r="BM104" s="3">
        <v>60</v>
      </c>
      <c r="BN104" s="517">
        <v>21</v>
      </c>
      <c r="BO104" s="383">
        <v>90</v>
      </c>
      <c r="BP104" s="491">
        <v>139</v>
      </c>
      <c r="BQ104" s="3">
        <v>225</v>
      </c>
      <c r="BR104" s="518">
        <v>34</v>
      </c>
      <c r="BS104" s="544"/>
      <c r="BT104" s="412"/>
      <c r="BW104" s="410"/>
      <c r="BX104" s="412"/>
      <c r="CA104" s="20"/>
      <c r="CC104" s="3">
        <v>83</v>
      </c>
      <c r="CD104" s="13">
        <v>155</v>
      </c>
      <c r="CE104" s="3">
        <v>35</v>
      </c>
      <c r="CF104" s="243">
        <v>60</v>
      </c>
      <c r="CG104" s="3">
        <v>83</v>
      </c>
      <c r="CH104" s="243">
        <v>163</v>
      </c>
      <c r="CI104" s="3">
        <v>125</v>
      </c>
      <c r="CJ104" s="243">
        <v>68</v>
      </c>
      <c r="CV104" s="3"/>
      <c r="CW104" s="3"/>
      <c r="CX104" s="3"/>
      <c r="CY104" s="3"/>
      <c r="CZ104" s="3"/>
      <c r="DA104" s="3"/>
      <c r="DB104" s="3"/>
      <c r="DC104" s="3"/>
      <c r="DD104" s="3"/>
    </row>
    <row r="105" spans="2:108" x14ac:dyDescent="0.25">
      <c r="B105" s="6">
        <v>0.53680555555555554</v>
      </c>
      <c r="E105" s="62">
        <v>121</v>
      </c>
      <c r="G105" s="3" t="s">
        <v>75</v>
      </c>
      <c r="I105" t="s">
        <v>90</v>
      </c>
      <c r="BK105" s="383">
        <v>50</v>
      </c>
      <c r="BL105" s="62">
        <v>127</v>
      </c>
      <c r="BM105" s="3">
        <v>70</v>
      </c>
      <c r="BN105" s="518">
        <v>35</v>
      </c>
      <c r="BO105" s="383">
        <v>50</v>
      </c>
      <c r="BP105" s="491">
        <v>132</v>
      </c>
      <c r="BQ105" s="3">
        <v>190</v>
      </c>
      <c r="BR105" s="519">
        <v>40</v>
      </c>
      <c r="BS105" s="544"/>
      <c r="BT105" s="412"/>
      <c r="BW105" s="410"/>
      <c r="BX105" s="412"/>
      <c r="CA105" s="20"/>
      <c r="CB105" s="262">
        <v>45997</v>
      </c>
      <c r="CC105" s="3">
        <v>40</v>
      </c>
      <c r="CD105" s="62">
        <v>127</v>
      </c>
      <c r="CE105" s="3">
        <v>150</v>
      </c>
      <c r="CF105" s="8">
        <v>8</v>
      </c>
      <c r="CV105" s="3"/>
      <c r="CW105" s="3"/>
      <c r="CX105" s="3"/>
      <c r="CY105" s="3"/>
      <c r="CZ105" s="3"/>
      <c r="DA105" s="3"/>
      <c r="DB105" s="3"/>
      <c r="DC105" s="3"/>
      <c r="DD105" s="3"/>
    </row>
    <row r="106" spans="2:108" x14ac:dyDescent="0.25">
      <c r="B106" s="6">
        <v>0.54722222222222228</v>
      </c>
      <c r="E106" s="3">
        <v>105</v>
      </c>
      <c r="G106" s="3" t="s">
        <v>16</v>
      </c>
      <c r="I106" s="11" t="s">
        <v>91</v>
      </c>
      <c r="J106" s="11"/>
      <c r="K106" s="11"/>
      <c r="L106" s="11"/>
      <c r="M106" s="11"/>
      <c r="N106" s="11"/>
      <c r="O106" s="11"/>
      <c r="BK106" s="383">
        <v>88</v>
      </c>
      <c r="BL106" s="8">
        <v>109</v>
      </c>
      <c r="BM106" s="3">
        <v>60</v>
      </c>
      <c r="BN106" s="516">
        <v>11</v>
      </c>
      <c r="BO106" s="383">
        <v>88</v>
      </c>
      <c r="BP106" s="373">
        <v>111</v>
      </c>
      <c r="BQ106" s="3">
        <v>135</v>
      </c>
      <c r="BR106" s="516">
        <v>13</v>
      </c>
      <c r="BS106" s="544"/>
      <c r="BT106" s="412"/>
      <c r="BW106" s="410"/>
      <c r="BX106" s="412"/>
      <c r="CA106" s="20"/>
      <c r="CC106" s="3">
        <v>40</v>
      </c>
      <c r="CD106" s="9">
        <v>139</v>
      </c>
      <c r="CE106" s="3">
        <v>35</v>
      </c>
      <c r="CF106" s="104">
        <v>49</v>
      </c>
      <c r="CG106" s="3">
        <v>40</v>
      </c>
      <c r="CH106" s="9">
        <v>137</v>
      </c>
      <c r="CI106" s="3">
        <v>95</v>
      </c>
      <c r="CJ106" s="104">
        <v>47</v>
      </c>
      <c r="CV106" s="3"/>
      <c r="CW106" s="3"/>
      <c r="CX106" s="3"/>
      <c r="CY106" s="3"/>
      <c r="CZ106" s="3"/>
      <c r="DA106" s="3"/>
      <c r="DB106" s="3"/>
      <c r="DC106" s="3"/>
      <c r="DD106" s="3"/>
    </row>
    <row r="107" spans="2:108" x14ac:dyDescent="0.25">
      <c r="B107" s="6">
        <v>0.55763888888888891</v>
      </c>
      <c r="E107" s="99">
        <v>110</v>
      </c>
      <c r="G107" s="3" t="s">
        <v>16</v>
      </c>
      <c r="I107" t="s">
        <v>92</v>
      </c>
      <c r="BK107" s="383">
        <v>30</v>
      </c>
      <c r="BL107" s="62">
        <v>120</v>
      </c>
      <c r="BM107" s="3">
        <v>21</v>
      </c>
      <c r="BN107" s="517">
        <v>27</v>
      </c>
      <c r="BO107" s="383"/>
      <c r="BR107" s="410"/>
      <c r="BS107" s="544"/>
      <c r="BT107" s="412"/>
      <c r="BW107" s="410"/>
      <c r="BX107" s="412"/>
      <c r="CA107" s="20"/>
      <c r="CC107" s="3">
        <v>84</v>
      </c>
      <c r="CD107" s="62">
        <v>120</v>
      </c>
      <c r="CE107" s="3">
        <v>45</v>
      </c>
      <c r="CF107" s="8">
        <v>8</v>
      </c>
      <c r="CG107" s="3">
        <v>84</v>
      </c>
      <c r="CH107" s="9">
        <v>137</v>
      </c>
      <c r="CI107" s="3">
        <v>95</v>
      </c>
      <c r="CJ107" s="104">
        <v>47</v>
      </c>
      <c r="CV107" s="3"/>
      <c r="CW107" s="3"/>
      <c r="CX107" s="3"/>
      <c r="CY107" s="3"/>
      <c r="CZ107" s="3"/>
      <c r="DA107" s="3"/>
      <c r="DB107" s="3"/>
      <c r="DC107" s="3"/>
      <c r="DD107" s="3"/>
    </row>
    <row r="108" spans="2:108" x14ac:dyDescent="0.25">
      <c r="B108" s="6">
        <v>0.56805555555555554</v>
      </c>
      <c r="E108" s="99">
        <v>113</v>
      </c>
      <c r="G108" s="3" t="s">
        <v>16</v>
      </c>
      <c r="I108" t="s">
        <v>93</v>
      </c>
      <c r="BK108" s="383">
        <v>63</v>
      </c>
      <c r="BL108" s="9">
        <v>130</v>
      </c>
      <c r="BM108" s="3">
        <v>15</v>
      </c>
      <c r="BN108" s="517">
        <v>27</v>
      </c>
      <c r="BO108" s="383">
        <v>63</v>
      </c>
      <c r="BP108" s="491">
        <v>137</v>
      </c>
      <c r="BQ108" s="3">
        <v>105</v>
      </c>
      <c r="BR108" s="518">
        <v>34</v>
      </c>
      <c r="BS108" s="544"/>
      <c r="BT108" s="412"/>
      <c r="BW108" s="410"/>
      <c r="BX108" s="412"/>
      <c r="CA108" s="20"/>
      <c r="CB108" s="262">
        <v>45998</v>
      </c>
      <c r="CC108" s="3">
        <v>40</v>
      </c>
      <c r="CD108" s="9">
        <v>136</v>
      </c>
      <c r="CE108" s="3">
        <v>30</v>
      </c>
      <c r="CF108" s="62">
        <v>25</v>
      </c>
      <c r="CV108" s="3"/>
      <c r="CW108" s="3"/>
      <c r="CX108" s="3"/>
      <c r="CY108" s="3"/>
      <c r="CZ108" s="3"/>
      <c r="DA108" s="3"/>
      <c r="DB108" s="3"/>
      <c r="DC108" s="3"/>
      <c r="DD108" s="3"/>
    </row>
    <row r="109" spans="2:108" x14ac:dyDescent="0.25">
      <c r="B109" s="6">
        <v>0.57847222222222228</v>
      </c>
      <c r="E109" s="3">
        <v>108</v>
      </c>
      <c r="G109" s="3" t="s">
        <v>16</v>
      </c>
      <c r="I109" t="s">
        <v>93</v>
      </c>
      <c r="BK109" s="383">
        <v>70</v>
      </c>
      <c r="BL109" s="9">
        <v>133</v>
      </c>
      <c r="BM109" s="3">
        <v>35</v>
      </c>
      <c r="BN109" s="410">
        <v>8</v>
      </c>
      <c r="BO109" s="383"/>
      <c r="BR109" s="410"/>
      <c r="BS109" s="544"/>
      <c r="BT109" s="412"/>
      <c r="BW109" s="410"/>
      <c r="BX109" s="412"/>
      <c r="CA109" s="20"/>
      <c r="CC109" s="3">
        <v>65</v>
      </c>
      <c r="CD109" s="9">
        <v>132</v>
      </c>
      <c r="CE109" s="3">
        <v>35</v>
      </c>
      <c r="CF109" s="99">
        <v>16</v>
      </c>
      <c r="CG109" s="3">
        <v>65</v>
      </c>
      <c r="CH109" s="9">
        <v>139</v>
      </c>
      <c r="CI109" s="3">
        <v>110</v>
      </c>
      <c r="CJ109" s="62">
        <v>23</v>
      </c>
      <c r="CV109" s="3"/>
      <c r="CW109" s="3"/>
      <c r="CX109" s="3"/>
      <c r="CY109" s="3"/>
      <c r="CZ109" s="3"/>
      <c r="DA109" s="3"/>
      <c r="DB109" s="3"/>
      <c r="DC109" s="3"/>
      <c r="DD109" s="3"/>
    </row>
    <row r="110" spans="2:108" x14ac:dyDescent="0.25">
      <c r="B110" s="6">
        <v>0.58888888888888891</v>
      </c>
      <c r="E110" s="99">
        <v>114</v>
      </c>
      <c r="G110" s="3" t="s">
        <v>16</v>
      </c>
      <c r="I110" t="s">
        <v>93</v>
      </c>
      <c r="BK110" s="383">
        <v>50</v>
      </c>
      <c r="BL110" s="99">
        <v>110</v>
      </c>
      <c r="BM110" s="3">
        <v>50</v>
      </c>
      <c r="BN110" s="516">
        <v>18</v>
      </c>
      <c r="BO110" s="383"/>
      <c r="BR110" s="410"/>
      <c r="BS110" s="544"/>
      <c r="BT110" s="412"/>
      <c r="BW110" s="410"/>
      <c r="BX110" s="412"/>
      <c r="CA110" s="20"/>
      <c r="CC110" s="3">
        <v>96</v>
      </c>
      <c r="CD110" s="9">
        <v>130</v>
      </c>
      <c r="CE110" s="3">
        <v>45</v>
      </c>
      <c r="CF110" s="99">
        <v>15</v>
      </c>
      <c r="CG110" s="3">
        <v>96</v>
      </c>
      <c r="CH110" s="38">
        <v>152</v>
      </c>
      <c r="CI110" s="3">
        <v>135</v>
      </c>
      <c r="CJ110" s="9">
        <v>37</v>
      </c>
      <c r="CV110" s="3"/>
      <c r="CW110" s="3"/>
      <c r="CX110" s="3"/>
      <c r="CY110" s="3"/>
      <c r="CZ110" s="3"/>
      <c r="DA110" s="3"/>
      <c r="DB110" s="3"/>
      <c r="DC110" s="3"/>
      <c r="DD110" s="3"/>
    </row>
    <row r="111" spans="2:108" x14ac:dyDescent="0.25">
      <c r="B111" s="6">
        <v>0.59930555555555554</v>
      </c>
      <c r="E111" s="99">
        <v>111</v>
      </c>
      <c r="G111" s="3" t="s">
        <v>16</v>
      </c>
      <c r="I111" t="s">
        <v>93</v>
      </c>
      <c r="BK111" s="383">
        <v>112</v>
      </c>
      <c r="BL111" s="99">
        <v>118</v>
      </c>
      <c r="BM111" s="3">
        <v>35</v>
      </c>
      <c r="BN111" s="410">
        <v>8</v>
      </c>
      <c r="BO111" s="383"/>
      <c r="BR111" s="410"/>
      <c r="BS111" s="544"/>
      <c r="BT111" s="412"/>
      <c r="BW111" s="410"/>
      <c r="BX111" s="412"/>
      <c r="CA111" s="20"/>
      <c r="CB111" s="262">
        <v>45999</v>
      </c>
      <c r="CC111" s="3">
        <v>80</v>
      </c>
      <c r="CD111" s="104">
        <v>144</v>
      </c>
      <c r="CE111" s="3">
        <v>30</v>
      </c>
      <c r="CF111" s="104">
        <v>49</v>
      </c>
      <c r="CG111" s="3">
        <v>80</v>
      </c>
      <c r="CH111" s="104">
        <v>147</v>
      </c>
      <c r="CI111" s="3">
        <v>180</v>
      </c>
      <c r="CJ111" s="38">
        <v>52</v>
      </c>
      <c r="CV111" s="3"/>
      <c r="CW111" s="3"/>
      <c r="CX111" s="3"/>
      <c r="CY111" s="3"/>
      <c r="CZ111" s="3"/>
      <c r="DA111" s="3"/>
      <c r="DB111" s="3"/>
      <c r="DC111" s="3"/>
      <c r="DD111" s="3"/>
    </row>
    <row r="112" spans="2:108" x14ac:dyDescent="0.25">
      <c r="B112" s="6">
        <v>0.60972222222222228</v>
      </c>
      <c r="E112" s="99">
        <v>111</v>
      </c>
      <c r="G112" s="3" t="s">
        <v>16</v>
      </c>
      <c r="I112" t="s">
        <v>93</v>
      </c>
      <c r="BK112" s="383">
        <v>50</v>
      </c>
      <c r="BL112" s="99">
        <v>110</v>
      </c>
      <c r="BM112" s="3">
        <v>50</v>
      </c>
      <c r="BN112" s="516">
        <v>18</v>
      </c>
      <c r="BO112" s="383"/>
      <c r="BR112" s="410"/>
      <c r="BS112" s="544"/>
      <c r="BT112" s="412"/>
      <c r="BW112" s="410"/>
      <c r="BX112" s="412"/>
      <c r="CA112" s="20"/>
      <c r="CC112" s="3">
        <v>9</v>
      </c>
      <c r="CD112" s="99">
        <v>117</v>
      </c>
      <c r="CE112" s="3">
        <v>25</v>
      </c>
      <c r="CF112" s="8">
        <v>9</v>
      </c>
      <c r="CV112" s="3"/>
      <c r="CW112" s="3"/>
      <c r="CX112" s="3"/>
      <c r="CY112" s="3"/>
      <c r="CZ112" s="3"/>
      <c r="DA112" s="3"/>
      <c r="DB112" s="3"/>
      <c r="DC112" s="3"/>
      <c r="DD112" s="3"/>
    </row>
    <row r="113" spans="2:108" x14ac:dyDescent="0.25">
      <c r="B113" s="6">
        <v>0.62013888888888891</v>
      </c>
      <c r="E113" s="99">
        <v>112</v>
      </c>
      <c r="G113" s="3" t="s">
        <v>16</v>
      </c>
      <c r="I113" t="s">
        <v>93</v>
      </c>
      <c r="BK113" s="383">
        <v>112</v>
      </c>
      <c r="BL113" s="99">
        <v>118</v>
      </c>
      <c r="BM113" s="3">
        <v>35</v>
      </c>
      <c r="BN113" s="518">
        <v>37</v>
      </c>
      <c r="BO113" s="383">
        <v>112</v>
      </c>
      <c r="BP113" s="408">
        <v>126</v>
      </c>
      <c r="BQ113" s="3">
        <v>260</v>
      </c>
      <c r="BR113" s="519">
        <v>45</v>
      </c>
      <c r="BS113" s="544"/>
      <c r="BT113" s="412"/>
      <c r="BW113" s="410"/>
      <c r="BX113" s="412"/>
      <c r="CA113" s="20"/>
      <c r="CC113" s="3">
        <v>92</v>
      </c>
      <c r="CD113" s="9">
        <v>138</v>
      </c>
      <c r="CE113" s="3">
        <v>50</v>
      </c>
      <c r="CF113" s="104">
        <v>40</v>
      </c>
      <c r="CV113" s="3"/>
      <c r="CW113" s="3"/>
      <c r="CX113" s="3"/>
      <c r="CY113" s="3"/>
      <c r="CZ113" s="3"/>
      <c r="DA113" s="3"/>
      <c r="DB113" s="3"/>
      <c r="DC113" s="3"/>
      <c r="DD113" s="3"/>
    </row>
    <row r="114" spans="2:108" x14ac:dyDescent="0.25">
      <c r="B114" s="6">
        <v>0.63055555555555554</v>
      </c>
      <c r="E114" s="99">
        <v>112</v>
      </c>
      <c r="G114" s="3" t="s">
        <v>16</v>
      </c>
      <c r="I114" t="s">
        <v>93</v>
      </c>
      <c r="BK114" s="383">
        <v>45</v>
      </c>
      <c r="BL114" s="62">
        <v>125</v>
      </c>
      <c r="BM114" s="3">
        <v>76</v>
      </c>
      <c r="BN114" s="517">
        <v>24</v>
      </c>
      <c r="BO114" s="383">
        <v>45</v>
      </c>
      <c r="BP114" s="408">
        <v>123</v>
      </c>
      <c r="BQ114" s="3">
        <v>301</v>
      </c>
      <c r="BR114" s="517">
        <v>22</v>
      </c>
      <c r="BS114" s="544"/>
      <c r="BT114" s="412"/>
      <c r="BW114" s="410"/>
      <c r="BX114" s="412"/>
      <c r="CA114" s="20"/>
      <c r="CB114" s="262">
        <v>46000</v>
      </c>
      <c r="CC114" s="3">
        <v>38</v>
      </c>
      <c r="CD114" s="99">
        <v>115</v>
      </c>
      <c r="CE114" s="3">
        <v>115</v>
      </c>
      <c r="CF114" s="8">
        <v>8</v>
      </c>
      <c r="CG114" s="3">
        <v>38</v>
      </c>
      <c r="CH114" s="9">
        <v>138</v>
      </c>
      <c r="CI114" s="3">
        <v>45</v>
      </c>
      <c r="CJ114" s="9">
        <v>31</v>
      </c>
      <c r="CV114" s="3"/>
      <c r="CW114" s="3"/>
      <c r="CX114" s="3"/>
      <c r="CY114" s="3"/>
      <c r="CZ114" s="3"/>
      <c r="DA114" s="3"/>
      <c r="DB114" s="3"/>
      <c r="DC114" s="3"/>
      <c r="DD114" s="3"/>
    </row>
    <row r="115" spans="2:108" x14ac:dyDescent="0.25">
      <c r="B115" s="6">
        <v>0.64097222222222228</v>
      </c>
      <c r="E115" s="3">
        <v>108</v>
      </c>
      <c r="G115" s="3" t="s">
        <v>16</v>
      </c>
      <c r="I115" t="s">
        <v>93</v>
      </c>
      <c r="BK115" s="383">
        <v>100</v>
      </c>
      <c r="BL115" s="38">
        <v>155</v>
      </c>
      <c r="BM115" s="3">
        <v>65</v>
      </c>
      <c r="BN115" s="518">
        <v>39</v>
      </c>
      <c r="BO115" s="383"/>
      <c r="BR115" s="410"/>
      <c r="BS115" s="544"/>
      <c r="BT115" s="412"/>
      <c r="BW115" s="410"/>
      <c r="BX115" s="412"/>
      <c r="CA115" s="20"/>
      <c r="CC115" s="3">
        <v>25</v>
      </c>
      <c r="CD115" s="9">
        <v>138</v>
      </c>
      <c r="CE115" s="3">
        <v>34</v>
      </c>
      <c r="CF115" s="99">
        <v>16</v>
      </c>
      <c r="CV115" s="3"/>
      <c r="CW115" s="3"/>
      <c r="CX115" s="3"/>
      <c r="CY115" s="3"/>
      <c r="CZ115" s="3"/>
      <c r="DA115" s="3"/>
      <c r="DB115" s="3"/>
      <c r="DC115" s="3"/>
      <c r="DD115" s="3"/>
    </row>
    <row r="116" spans="2:108" x14ac:dyDescent="0.25">
      <c r="B116" s="6">
        <v>0.65138888888888891</v>
      </c>
      <c r="E116" s="99">
        <v>112</v>
      </c>
      <c r="G116" s="3" t="s">
        <v>16</v>
      </c>
      <c r="I116" t="s">
        <v>93</v>
      </c>
      <c r="BK116" s="383">
        <v>148</v>
      </c>
      <c r="BL116" s="236">
        <v>171</v>
      </c>
      <c r="BM116" s="3">
        <v>40</v>
      </c>
      <c r="BN116" s="418">
        <v>55</v>
      </c>
      <c r="BO116" s="383">
        <v>140</v>
      </c>
      <c r="BP116" s="411">
        <v>174</v>
      </c>
      <c r="BQ116" s="3">
        <v>175</v>
      </c>
      <c r="BR116" s="418">
        <v>58</v>
      </c>
      <c r="BS116" s="544"/>
      <c r="BT116" s="412"/>
      <c r="BW116" s="410"/>
      <c r="BX116" s="412"/>
      <c r="CA116" s="20"/>
      <c r="CC116" s="3">
        <v>60</v>
      </c>
      <c r="CD116" s="236">
        <v>160</v>
      </c>
      <c r="CE116" s="3">
        <v>70</v>
      </c>
      <c r="CF116" s="9">
        <v>35</v>
      </c>
      <c r="CV116" s="3"/>
      <c r="CW116" s="3"/>
      <c r="CX116" s="3"/>
      <c r="CY116" s="3"/>
      <c r="CZ116" s="3"/>
      <c r="DA116" s="3"/>
      <c r="DB116" s="3"/>
      <c r="DC116" s="3"/>
      <c r="DD116" s="3"/>
    </row>
    <row r="117" spans="2:108" x14ac:dyDescent="0.25">
      <c r="B117" s="6">
        <v>0.66180555555555554</v>
      </c>
      <c r="E117" s="99">
        <v>110</v>
      </c>
      <c r="G117" s="3" t="s">
        <v>16</v>
      </c>
      <c r="I117" t="s">
        <v>93</v>
      </c>
      <c r="BK117" s="383">
        <v>78</v>
      </c>
      <c r="BL117" s="38">
        <v>151</v>
      </c>
      <c r="BM117" s="3">
        <v>45</v>
      </c>
      <c r="BN117" s="385">
        <v>40</v>
      </c>
      <c r="BO117" s="383"/>
      <c r="BR117" s="410"/>
      <c r="BS117" s="544"/>
      <c r="BT117" s="412"/>
      <c r="BW117" s="410"/>
      <c r="BX117" s="412"/>
      <c r="CA117" s="20"/>
      <c r="CC117" s="3">
        <v>50</v>
      </c>
      <c r="CD117" s="104">
        <v>147</v>
      </c>
      <c r="CE117" s="3">
        <v>105</v>
      </c>
      <c r="CF117" s="13">
        <v>57</v>
      </c>
      <c r="CV117" s="3"/>
      <c r="CW117" s="3"/>
      <c r="CX117" s="3"/>
      <c r="CY117" s="3"/>
      <c r="CZ117" s="3"/>
      <c r="DA117" s="3"/>
      <c r="DB117" s="3"/>
      <c r="DC117" s="3"/>
      <c r="DD117" s="3"/>
    </row>
    <row r="118" spans="2:108" x14ac:dyDescent="0.25">
      <c r="B118" s="6">
        <v>0.67222222222222228</v>
      </c>
      <c r="E118" s="3">
        <v>106</v>
      </c>
      <c r="G118" s="3" t="s">
        <v>16</v>
      </c>
      <c r="I118" t="s">
        <v>93</v>
      </c>
      <c r="BK118" s="383">
        <v>35</v>
      </c>
      <c r="BL118" s="38">
        <v>152</v>
      </c>
      <c r="BM118" s="3">
        <v>25</v>
      </c>
      <c r="BN118" s="418">
        <v>52</v>
      </c>
      <c r="BO118" s="383">
        <v>35</v>
      </c>
      <c r="BP118" s="490">
        <v>143</v>
      </c>
      <c r="BQ118" s="3">
        <v>115</v>
      </c>
      <c r="BR118" s="519">
        <v>43</v>
      </c>
      <c r="BS118" s="544"/>
      <c r="BT118" s="412"/>
      <c r="BW118" s="410"/>
      <c r="BX118" s="412"/>
      <c r="CA118" s="20"/>
      <c r="CB118" s="262">
        <v>46001</v>
      </c>
      <c r="CC118" s="3">
        <v>38</v>
      </c>
      <c r="CD118" s="62">
        <v>128</v>
      </c>
      <c r="CE118" s="3">
        <v>55</v>
      </c>
      <c r="CF118" s="62">
        <v>22</v>
      </c>
      <c r="CG118" s="3">
        <v>38</v>
      </c>
      <c r="CH118" s="62">
        <v>125</v>
      </c>
      <c r="CI118" s="3">
        <v>145</v>
      </c>
      <c r="CJ118" s="99">
        <v>19</v>
      </c>
      <c r="CV118" s="3"/>
      <c r="CW118" s="3"/>
      <c r="CX118" s="3"/>
      <c r="CY118" s="3"/>
      <c r="CZ118" s="3"/>
      <c r="DA118" s="3"/>
      <c r="DB118" s="3"/>
      <c r="DC118" s="3"/>
      <c r="DD118" s="3"/>
    </row>
    <row r="119" spans="2:108" x14ac:dyDescent="0.25">
      <c r="B119" s="6">
        <v>0.68263888888888891</v>
      </c>
      <c r="E119" s="3">
        <v>109</v>
      </c>
      <c r="G119" s="3" t="s">
        <v>16</v>
      </c>
      <c r="I119" t="s">
        <v>93</v>
      </c>
      <c r="BK119" s="383">
        <v>122</v>
      </c>
      <c r="BL119" s="38">
        <v>150</v>
      </c>
      <c r="BM119" s="3">
        <v>30</v>
      </c>
      <c r="BN119" s="519">
        <v>40</v>
      </c>
      <c r="BO119" s="383">
        <v>122</v>
      </c>
      <c r="BP119" s="490">
        <v>149</v>
      </c>
      <c r="BQ119" s="3">
        <v>165</v>
      </c>
      <c r="BR119" s="518">
        <v>39</v>
      </c>
      <c r="BS119" s="544"/>
      <c r="BT119" s="412"/>
      <c r="BW119" s="410"/>
      <c r="BX119" s="412"/>
      <c r="CA119" s="20"/>
      <c r="CC119" s="3">
        <v>67</v>
      </c>
      <c r="CD119" s="9">
        <v>132</v>
      </c>
      <c r="CE119" s="3">
        <v>30</v>
      </c>
      <c r="CF119" s="62">
        <v>24</v>
      </c>
      <c r="CG119" s="3">
        <v>67</v>
      </c>
      <c r="CH119" s="104">
        <v>143</v>
      </c>
      <c r="CI119" s="3">
        <v>240</v>
      </c>
      <c r="CJ119" s="62">
        <v>25</v>
      </c>
      <c r="CV119" s="3"/>
      <c r="CW119" s="3"/>
      <c r="CX119" s="3"/>
      <c r="CY119" s="3"/>
      <c r="CZ119" s="3"/>
      <c r="DA119" s="3"/>
      <c r="DB119" s="3"/>
      <c r="DC119" s="3"/>
      <c r="DD119" s="3"/>
    </row>
    <row r="120" spans="2:108" x14ac:dyDescent="0.25">
      <c r="B120" s="6">
        <v>0.69305555555555554</v>
      </c>
      <c r="E120" s="3">
        <v>103</v>
      </c>
      <c r="G120" s="3" t="s">
        <v>16</v>
      </c>
      <c r="I120" t="s">
        <v>93</v>
      </c>
      <c r="BK120" s="383">
        <v>42</v>
      </c>
      <c r="BL120" s="62">
        <v>122</v>
      </c>
      <c r="BM120" s="3">
        <v>50</v>
      </c>
      <c r="BN120" s="517">
        <v>25</v>
      </c>
      <c r="BO120" s="383">
        <v>42</v>
      </c>
      <c r="BP120" s="411">
        <v>174</v>
      </c>
      <c r="BQ120" s="3">
        <v>140</v>
      </c>
      <c r="BR120" s="419">
        <v>79</v>
      </c>
      <c r="BS120" s="544"/>
      <c r="BT120" s="412"/>
      <c r="BW120" s="410"/>
      <c r="BX120" s="412"/>
      <c r="CA120" s="20"/>
      <c r="CB120" s="3" t="s">
        <v>4375</v>
      </c>
      <c r="CC120" s="3">
        <v>69</v>
      </c>
      <c r="CD120" s="38">
        <v>157</v>
      </c>
      <c r="CE120" s="3">
        <v>35</v>
      </c>
      <c r="CF120" s="236">
        <v>69</v>
      </c>
      <c r="CG120" s="3">
        <v>69</v>
      </c>
      <c r="CH120" s="104">
        <v>149</v>
      </c>
      <c r="CI120" s="3">
        <v>125</v>
      </c>
      <c r="CJ120" s="243">
        <v>61</v>
      </c>
      <c r="CV120" s="3"/>
      <c r="CW120" s="3"/>
      <c r="CX120" s="3"/>
      <c r="CY120" s="3"/>
      <c r="CZ120" s="3"/>
      <c r="DA120" s="3"/>
      <c r="DB120" s="3"/>
      <c r="DC120" s="3"/>
      <c r="DD120" s="3"/>
    </row>
    <row r="121" spans="2:108" x14ac:dyDescent="0.25">
      <c r="B121" s="6">
        <v>0.70347222222222228</v>
      </c>
      <c r="E121" s="3">
        <v>100</v>
      </c>
      <c r="G121" s="3" t="s">
        <v>16</v>
      </c>
      <c r="I121" t="s">
        <v>93</v>
      </c>
      <c r="BK121" s="383">
        <v>7</v>
      </c>
      <c r="BL121" s="62">
        <v>122</v>
      </c>
      <c r="BM121" s="3">
        <v>25</v>
      </c>
      <c r="BN121" s="517">
        <v>22</v>
      </c>
      <c r="BO121" s="383"/>
      <c r="BR121" s="410"/>
      <c r="BS121" s="544"/>
      <c r="BT121" s="412"/>
      <c r="BW121" s="410"/>
      <c r="BX121" s="412"/>
      <c r="CA121" s="20"/>
      <c r="CB121" s="262">
        <v>46002</v>
      </c>
      <c r="CC121" s="3">
        <v>30</v>
      </c>
      <c r="CD121" s="62">
        <v>129</v>
      </c>
      <c r="CE121" s="3">
        <v>20</v>
      </c>
      <c r="CF121" s="99">
        <v>15</v>
      </c>
      <c r="CV121" s="3"/>
      <c r="CW121" s="3"/>
      <c r="CX121" s="3"/>
      <c r="CY121" s="3"/>
      <c r="CZ121" s="3"/>
      <c r="DA121" s="3"/>
      <c r="DB121" s="3"/>
      <c r="DC121" s="3"/>
      <c r="DD121" s="3"/>
    </row>
    <row r="122" spans="2:108" x14ac:dyDescent="0.25">
      <c r="B122" s="6">
        <v>0.71388888888888891</v>
      </c>
      <c r="E122" s="3">
        <v>102</v>
      </c>
      <c r="G122" s="3" t="s">
        <v>16</v>
      </c>
      <c r="I122" t="s">
        <v>93</v>
      </c>
      <c r="BK122" s="383">
        <v>20</v>
      </c>
      <c r="BL122" s="62">
        <v>120</v>
      </c>
      <c r="BM122" s="3">
        <v>15</v>
      </c>
      <c r="BN122" s="388">
        <v>19</v>
      </c>
      <c r="BO122" s="383"/>
      <c r="BR122" s="410"/>
      <c r="BS122" s="544"/>
      <c r="BT122" s="412"/>
      <c r="BW122" s="410"/>
      <c r="BX122" s="412"/>
      <c r="CA122" s="20"/>
      <c r="CC122" s="3">
        <v>45</v>
      </c>
      <c r="CD122" s="62">
        <v>128</v>
      </c>
      <c r="CE122" s="3">
        <v>60</v>
      </c>
      <c r="CF122" s="8">
        <v>6</v>
      </c>
      <c r="CG122" s="3">
        <v>45</v>
      </c>
      <c r="CH122" s="104">
        <v>140</v>
      </c>
      <c r="CI122" s="3">
        <v>150</v>
      </c>
      <c r="CJ122" s="99">
        <v>18</v>
      </c>
      <c r="CV122" s="3"/>
      <c r="CW122" s="3"/>
      <c r="CX122" s="3"/>
      <c r="CY122" s="3"/>
      <c r="CZ122" s="3"/>
      <c r="DA122" s="3"/>
      <c r="DB122" s="3"/>
      <c r="DC122" s="3"/>
      <c r="DD122" s="3"/>
    </row>
    <row r="123" spans="2:108" x14ac:dyDescent="0.25">
      <c r="B123" s="6">
        <v>0.72430555555555554</v>
      </c>
      <c r="E123" s="3">
        <v>107</v>
      </c>
      <c r="G123" s="3" t="s">
        <v>16</v>
      </c>
      <c r="I123" t="s">
        <v>93</v>
      </c>
      <c r="BK123" s="383">
        <v>48</v>
      </c>
      <c r="BL123" s="236">
        <v>167</v>
      </c>
      <c r="BM123" s="3">
        <v>95</v>
      </c>
      <c r="BN123" s="419">
        <v>64</v>
      </c>
      <c r="BO123" s="383"/>
      <c r="BR123" s="410"/>
      <c r="BS123" s="544"/>
      <c r="BT123" s="412"/>
      <c r="BW123" s="410"/>
      <c r="BX123" s="412"/>
      <c r="CA123" s="20"/>
      <c r="CC123" s="3">
        <v>40</v>
      </c>
      <c r="CD123" s="9">
        <v>132</v>
      </c>
      <c r="CE123" s="3">
        <v>75</v>
      </c>
      <c r="CF123" s="99">
        <v>17</v>
      </c>
      <c r="CV123" s="3"/>
      <c r="CW123" s="3"/>
      <c r="CX123" s="3"/>
      <c r="CY123" s="3"/>
      <c r="CZ123" s="3"/>
      <c r="DA123" s="3"/>
      <c r="DB123" s="3"/>
      <c r="DC123" s="3"/>
      <c r="DD123" s="3"/>
    </row>
    <row r="124" spans="2:108" x14ac:dyDescent="0.25">
      <c r="B124" s="6">
        <v>0.73472222222222228</v>
      </c>
      <c r="E124" s="99">
        <v>111</v>
      </c>
      <c r="G124" s="3" t="s">
        <v>16</v>
      </c>
      <c r="I124" t="s">
        <v>93</v>
      </c>
      <c r="BK124" s="383">
        <v>53</v>
      </c>
      <c r="BL124" s="236">
        <v>161</v>
      </c>
      <c r="BM124" s="3">
        <v>45</v>
      </c>
      <c r="BN124" s="418">
        <v>57</v>
      </c>
      <c r="BO124" s="383">
        <v>53</v>
      </c>
      <c r="BP124" s="411">
        <v>164</v>
      </c>
      <c r="BQ124" s="3">
        <v>75</v>
      </c>
      <c r="BR124" s="419">
        <v>60</v>
      </c>
      <c r="BS124" s="544"/>
      <c r="BT124" s="412"/>
      <c r="BW124" s="410"/>
      <c r="BX124" s="412"/>
      <c r="CA124" s="20"/>
      <c r="CB124" s="262">
        <v>46003</v>
      </c>
      <c r="CC124" s="3">
        <v>33</v>
      </c>
      <c r="CD124" s="104">
        <v>142</v>
      </c>
      <c r="CE124" s="3">
        <v>30</v>
      </c>
      <c r="CF124" s="104">
        <v>44</v>
      </c>
      <c r="CG124" s="3">
        <v>33</v>
      </c>
      <c r="CH124" s="9">
        <v>131</v>
      </c>
      <c r="CI124" s="3">
        <v>210</v>
      </c>
      <c r="CJ124" s="9">
        <v>33</v>
      </c>
      <c r="CV124" s="3"/>
      <c r="CW124" s="3"/>
      <c r="CX124" s="3"/>
      <c r="CY124" s="3"/>
      <c r="CZ124" s="3"/>
      <c r="DA124" s="3"/>
      <c r="DB124" s="3"/>
      <c r="DC124" s="3"/>
      <c r="DD124" s="3"/>
    </row>
    <row r="125" spans="2:108" x14ac:dyDescent="0.25">
      <c r="B125" s="6">
        <v>0.74513888888888891</v>
      </c>
      <c r="E125" s="3">
        <v>105</v>
      </c>
      <c r="F125" s="3">
        <v>105</v>
      </c>
      <c r="G125" s="3" t="s">
        <v>16</v>
      </c>
      <c r="I125" t="s">
        <v>93</v>
      </c>
      <c r="BK125" s="383">
        <v>6</v>
      </c>
      <c r="BL125" s="99">
        <v>111</v>
      </c>
      <c r="BM125" s="3">
        <v>95</v>
      </c>
      <c r="BN125" s="516">
        <v>19</v>
      </c>
      <c r="BO125" s="383"/>
      <c r="BR125" s="410"/>
      <c r="BS125" s="544"/>
      <c r="BT125" s="412"/>
      <c r="BW125" s="410"/>
      <c r="BX125" s="412"/>
      <c r="CA125" s="20"/>
      <c r="CC125" s="3">
        <v>165</v>
      </c>
      <c r="CD125" s="104">
        <v>141</v>
      </c>
      <c r="CE125" s="3">
        <v>45</v>
      </c>
      <c r="CF125" s="62">
        <v>26</v>
      </c>
      <c r="CG125" s="3">
        <v>165</v>
      </c>
      <c r="CH125" s="236">
        <v>171</v>
      </c>
      <c r="CI125" s="3">
        <v>330</v>
      </c>
      <c r="CJ125" s="38">
        <v>56</v>
      </c>
      <c r="CV125" s="3"/>
      <c r="CW125" s="3"/>
      <c r="CX125" s="3"/>
      <c r="CY125" s="3"/>
      <c r="CZ125" s="3"/>
      <c r="DA125" s="3"/>
      <c r="DB125" s="3"/>
      <c r="DC125" s="3"/>
      <c r="DD125" s="3"/>
    </row>
    <row r="126" spans="2:108" x14ac:dyDescent="0.25">
      <c r="B126" s="6">
        <v>0.74652777777777779</v>
      </c>
      <c r="C126" s="29">
        <v>163</v>
      </c>
      <c r="D126" s="29"/>
      <c r="G126" s="825" t="s">
        <v>281</v>
      </c>
      <c r="H126" s="825"/>
      <c r="I126" s="797"/>
      <c r="J126" s="797"/>
      <c r="K126" s="797"/>
      <c r="L126" s="797"/>
      <c r="M126" s="797"/>
      <c r="N126" s="797"/>
      <c r="O126" s="797"/>
      <c r="P126" s="797"/>
      <c r="Q126" s="797"/>
      <c r="R126" s="797"/>
      <c r="S126" s="797"/>
      <c r="T126" s="797"/>
      <c r="U126" s="797"/>
      <c r="V126" s="797"/>
      <c r="BK126" s="383">
        <v>83</v>
      </c>
      <c r="BL126" s="104">
        <v>145</v>
      </c>
      <c r="BM126" s="3">
        <v>30</v>
      </c>
      <c r="BN126" s="519">
        <v>42</v>
      </c>
      <c r="BO126" s="383">
        <v>83</v>
      </c>
      <c r="BP126" s="477">
        <v>153</v>
      </c>
      <c r="BQ126" s="3">
        <v>120</v>
      </c>
      <c r="BR126" s="418">
        <v>50</v>
      </c>
      <c r="BS126" s="544"/>
      <c r="BT126" s="412"/>
      <c r="BW126" s="410"/>
      <c r="BX126" s="412"/>
      <c r="CA126" s="20"/>
      <c r="CB126" s="262">
        <v>46004</v>
      </c>
      <c r="CC126" s="3">
        <v>6</v>
      </c>
      <c r="CD126" s="9">
        <v>137</v>
      </c>
      <c r="CE126" s="3">
        <v>20</v>
      </c>
      <c r="CF126" s="99">
        <v>12</v>
      </c>
      <c r="CV126" s="3"/>
      <c r="CW126" s="3"/>
      <c r="CX126" s="3"/>
      <c r="CY126" s="3"/>
      <c r="CZ126" s="3"/>
      <c r="DA126" s="3"/>
      <c r="DB126" s="3"/>
      <c r="DC126" s="3"/>
      <c r="DD126" s="3"/>
    </row>
    <row r="127" spans="2:108" x14ac:dyDescent="0.25">
      <c r="B127" s="6">
        <v>0.75555555555555554</v>
      </c>
      <c r="E127" s="99">
        <v>114</v>
      </c>
      <c r="I127" s="26" t="s">
        <v>94</v>
      </c>
      <c r="BK127" s="383">
        <v>50</v>
      </c>
      <c r="BL127" s="104">
        <v>143</v>
      </c>
      <c r="BM127" s="3">
        <v>55</v>
      </c>
      <c r="BN127" s="519">
        <v>40</v>
      </c>
      <c r="BO127" s="383">
        <v>50</v>
      </c>
      <c r="BP127" s="491">
        <v>136</v>
      </c>
      <c r="BQ127" s="3">
        <v>135</v>
      </c>
      <c r="BR127" s="518">
        <v>33</v>
      </c>
      <c r="BS127" s="544"/>
      <c r="BT127" s="412"/>
      <c r="BW127" s="410"/>
      <c r="BX127" s="412"/>
      <c r="CA127" s="20"/>
      <c r="CB127" s="3" t="s">
        <v>4376</v>
      </c>
      <c r="CC127" s="3">
        <v>74</v>
      </c>
      <c r="CD127" s="236">
        <v>166</v>
      </c>
      <c r="CE127" s="3">
        <v>60</v>
      </c>
      <c r="CF127" s="9">
        <v>36</v>
      </c>
      <c r="CG127" s="3">
        <v>74</v>
      </c>
      <c r="CH127" s="104">
        <v>144</v>
      </c>
      <c r="CI127" s="3">
        <v>240</v>
      </c>
      <c r="CJ127" s="99">
        <v>14</v>
      </c>
      <c r="CV127" s="3"/>
      <c r="CW127" s="3"/>
      <c r="CX127" s="3"/>
      <c r="CY127" s="3"/>
      <c r="CZ127" s="3"/>
      <c r="DA127" s="3"/>
      <c r="DB127" s="3"/>
      <c r="DC127" s="3"/>
      <c r="DD127" s="3"/>
    </row>
    <row r="128" spans="2:108" x14ac:dyDescent="0.25">
      <c r="B128" s="6">
        <v>0.76597222222222228</v>
      </c>
      <c r="E128" s="103">
        <v>142</v>
      </c>
      <c r="F128" s="4"/>
      <c r="I128" s="32" t="s">
        <v>95</v>
      </c>
      <c r="J128" s="15"/>
      <c r="K128" s="15"/>
      <c r="L128" s="15"/>
      <c r="M128" s="15"/>
      <c r="BK128" s="383">
        <v>115</v>
      </c>
      <c r="BL128" s="9">
        <v>136</v>
      </c>
      <c r="BM128" s="3">
        <v>45</v>
      </c>
      <c r="BN128" s="519">
        <v>40</v>
      </c>
      <c r="BO128" s="383">
        <v>115</v>
      </c>
      <c r="BP128" s="491">
        <v>138</v>
      </c>
      <c r="BQ128" s="3">
        <v>135</v>
      </c>
      <c r="BR128" s="519">
        <v>42</v>
      </c>
      <c r="BS128" s="544"/>
      <c r="BT128" s="412"/>
      <c r="BW128" s="410"/>
      <c r="BX128" s="412"/>
      <c r="CA128" s="20"/>
      <c r="CB128" s="3" t="s">
        <v>4377</v>
      </c>
      <c r="CC128" s="3">
        <v>70</v>
      </c>
      <c r="CD128" s="236">
        <v>169</v>
      </c>
      <c r="CE128" s="3">
        <v>75</v>
      </c>
      <c r="CF128" s="38">
        <v>53</v>
      </c>
      <c r="CG128" s="3">
        <v>70</v>
      </c>
      <c r="CH128" s="9">
        <v>134</v>
      </c>
      <c r="CI128" s="3">
        <v>195</v>
      </c>
      <c r="CJ128" s="99">
        <v>19</v>
      </c>
      <c r="CV128" s="3"/>
      <c r="CW128" s="3"/>
      <c r="CX128" s="3"/>
      <c r="CY128" s="3"/>
      <c r="CZ128" s="3"/>
      <c r="DA128" s="3"/>
      <c r="DB128" s="3"/>
      <c r="DC128" s="3"/>
      <c r="DD128" s="3"/>
    </row>
    <row r="129" spans="2:131" x14ac:dyDescent="0.25">
      <c r="B129" s="6">
        <v>0.77638888888888891</v>
      </c>
      <c r="E129" s="103">
        <v>145</v>
      </c>
      <c r="F129" s="4"/>
      <c r="I129" s="32" t="s">
        <v>96</v>
      </c>
      <c r="J129" s="15"/>
      <c r="K129" s="15"/>
      <c r="L129" s="15"/>
      <c r="M129" s="15"/>
      <c r="BK129" s="383">
        <v>53</v>
      </c>
      <c r="BL129" s="9">
        <v>135</v>
      </c>
      <c r="BM129" s="3">
        <v>55</v>
      </c>
      <c r="BN129" s="518">
        <v>35</v>
      </c>
      <c r="BO129" s="383">
        <v>53</v>
      </c>
      <c r="BP129" s="491">
        <v>138</v>
      </c>
      <c r="BQ129" s="3">
        <v>295</v>
      </c>
      <c r="BR129" s="518">
        <v>38</v>
      </c>
      <c r="BS129" s="544"/>
      <c r="BT129" s="412"/>
      <c r="BW129" s="410"/>
      <c r="BX129" s="412"/>
      <c r="CA129" s="20"/>
      <c r="CC129" s="3">
        <v>38</v>
      </c>
      <c r="CD129" s="38">
        <v>158</v>
      </c>
      <c r="CE129" s="3">
        <v>60</v>
      </c>
      <c r="CF129" s="62">
        <v>29</v>
      </c>
      <c r="CV129" s="3"/>
      <c r="CW129" s="3"/>
      <c r="CX129" s="3"/>
      <c r="CY129" s="3"/>
      <c r="CZ129" s="3"/>
      <c r="DA129" s="3"/>
      <c r="DB129" s="3"/>
      <c r="DC129" s="3"/>
      <c r="DD129" s="3"/>
    </row>
    <row r="130" spans="2:131" x14ac:dyDescent="0.25">
      <c r="B130" s="6">
        <v>0.78680555555555554</v>
      </c>
      <c r="E130" s="13">
        <v>158</v>
      </c>
      <c r="F130" s="4"/>
      <c r="H130" s="3">
        <v>58</v>
      </c>
      <c r="I130" s="33" t="s">
        <v>110</v>
      </c>
      <c r="J130" s="34"/>
      <c r="K130" s="34"/>
      <c r="L130" s="34"/>
      <c r="M130" s="34"/>
      <c r="BK130" s="383">
        <v>67</v>
      </c>
      <c r="BL130" s="236">
        <v>163</v>
      </c>
      <c r="BM130" s="3">
        <v>30</v>
      </c>
      <c r="BN130" s="418">
        <v>53</v>
      </c>
      <c r="BO130" s="383">
        <v>67</v>
      </c>
      <c r="BP130" s="490">
        <v>147</v>
      </c>
      <c r="BQ130" s="3">
        <v>210</v>
      </c>
      <c r="BR130" s="518">
        <v>37</v>
      </c>
      <c r="BS130" s="544"/>
      <c r="BT130" s="412"/>
      <c r="BW130" s="410"/>
      <c r="BX130" s="412"/>
      <c r="CA130" s="20"/>
      <c r="CB130" s="262">
        <v>46005</v>
      </c>
      <c r="CC130" s="3">
        <v>115</v>
      </c>
      <c r="CD130" s="104">
        <v>143</v>
      </c>
      <c r="CE130" s="3">
        <v>60</v>
      </c>
      <c r="CF130" s="62">
        <v>26</v>
      </c>
      <c r="CG130" s="3">
        <v>115</v>
      </c>
      <c r="CH130" s="236">
        <v>191</v>
      </c>
      <c r="CI130" s="3">
        <v>210</v>
      </c>
      <c r="CJ130" s="243">
        <v>74</v>
      </c>
      <c r="CV130" s="3"/>
      <c r="CW130" s="3"/>
      <c r="CX130" s="3"/>
      <c r="CY130" s="3"/>
      <c r="CZ130" s="3"/>
      <c r="DA130" s="3"/>
      <c r="DB130" s="3"/>
      <c r="DC130" s="3"/>
      <c r="DD130" s="3"/>
    </row>
    <row r="131" spans="2:131" x14ac:dyDescent="0.25">
      <c r="B131" s="6">
        <v>0.79722222222222228</v>
      </c>
      <c r="E131" s="103">
        <v>148</v>
      </c>
      <c r="F131" s="4"/>
      <c r="I131" s="32" t="s">
        <v>97</v>
      </c>
      <c r="J131" s="15"/>
      <c r="K131" s="15"/>
      <c r="L131" s="15"/>
      <c r="M131" s="15"/>
      <c r="BK131" s="383">
        <v>20</v>
      </c>
      <c r="BL131" s="99">
        <v>114</v>
      </c>
      <c r="BM131" s="3">
        <v>30</v>
      </c>
      <c r="BN131" s="410">
        <v>7</v>
      </c>
      <c r="BO131" s="383">
        <v>20</v>
      </c>
      <c r="BP131" s="373">
        <v>117</v>
      </c>
      <c r="BQ131" s="3">
        <v>120</v>
      </c>
      <c r="BR131" s="516">
        <v>12</v>
      </c>
      <c r="BS131" s="544"/>
      <c r="BT131" s="412"/>
      <c r="BW131" s="410"/>
      <c r="BX131" s="412"/>
      <c r="CA131" s="20"/>
      <c r="CC131" s="3">
        <v>79</v>
      </c>
      <c r="CD131" s="9">
        <v>137</v>
      </c>
      <c r="CE131" s="3">
        <v>15</v>
      </c>
      <c r="CF131" s="14">
        <v>-11</v>
      </c>
      <c r="CV131" s="3"/>
      <c r="CW131" s="3"/>
      <c r="CX131" s="3"/>
      <c r="CY131" s="3"/>
      <c r="CZ131" s="3"/>
      <c r="DA131" s="3"/>
      <c r="DB131" s="3"/>
      <c r="DC131" s="3"/>
      <c r="DD131" s="3"/>
    </row>
    <row r="132" spans="2:131" x14ac:dyDescent="0.25">
      <c r="B132" s="86">
        <v>0.80208333333333337</v>
      </c>
      <c r="G132" s="14" t="s">
        <v>105</v>
      </c>
      <c r="H132" s="14"/>
      <c r="I132" s="27" t="s">
        <v>109</v>
      </c>
      <c r="J132" s="11"/>
      <c r="BK132" s="383">
        <v>41</v>
      </c>
      <c r="BL132" s="236">
        <v>166</v>
      </c>
      <c r="BM132" s="3">
        <v>70</v>
      </c>
      <c r="BN132" s="418">
        <v>57</v>
      </c>
      <c r="BO132" s="383"/>
      <c r="BR132" s="410"/>
      <c r="BS132" s="544"/>
      <c r="BT132" s="412"/>
      <c r="BW132" s="410"/>
      <c r="BX132" s="412"/>
      <c r="CA132" s="20"/>
      <c r="CC132" s="3">
        <v>35</v>
      </c>
      <c r="CD132" s="104">
        <v>142</v>
      </c>
      <c r="CE132" s="3">
        <v>45</v>
      </c>
      <c r="CF132" s="104">
        <v>49</v>
      </c>
      <c r="CG132" s="3">
        <v>35</v>
      </c>
      <c r="CH132" s="104">
        <v>145</v>
      </c>
      <c r="CI132" s="3">
        <v>215</v>
      </c>
      <c r="CJ132" s="38">
        <v>52</v>
      </c>
      <c r="CV132" s="3"/>
      <c r="CW132" s="3"/>
      <c r="CX132" s="3"/>
      <c r="CY132" s="3"/>
      <c r="CZ132" s="3"/>
      <c r="DA132" s="3"/>
      <c r="DB132" s="3"/>
      <c r="DC132" s="3"/>
      <c r="DD132" s="3"/>
    </row>
    <row r="133" spans="2:131" x14ac:dyDescent="0.25">
      <c r="B133" s="86">
        <v>0.80763888888888891</v>
      </c>
      <c r="E133" s="10">
        <v>135</v>
      </c>
      <c r="F133" s="4"/>
      <c r="G133" s="14" t="s">
        <v>105</v>
      </c>
      <c r="I133" s="32" t="s">
        <v>98</v>
      </c>
      <c r="J133" s="15"/>
      <c r="K133" s="15"/>
      <c r="L133" s="15"/>
      <c r="M133" s="15"/>
      <c r="BK133" s="383">
        <v>91</v>
      </c>
      <c r="BL133" s="104">
        <v>141</v>
      </c>
      <c r="BM133" s="3">
        <v>45</v>
      </c>
      <c r="BN133" s="517">
        <v>29</v>
      </c>
      <c r="BO133" s="383">
        <v>91</v>
      </c>
      <c r="BP133" s="477">
        <v>150</v>
      </c>
      <c r="BQ133" s="3">
        <v>225</v>
      </c>
      <c r="BR133" s="518">
        <v>38</v>
      </c>
      <c r="BS133" s="544"/>
      <c r="BT133" s="412"/>
      <c r="BW133" s="410"/>
      <c r="BX133" s="412"/>
      <c r="CA133" s="20"/>
      <c r="CC133" s="3">
        <v>62</v>
      </c>
      <c r="CD133" s="104">
        <v>147</v>
      </c>
      <c r="CE133" s="3">
        <v>120</v>
      </c>
      <c r="CF133" s="99">
        <v>19</v>
      </c>
      <c r="CG133" s="3">
        <v>62</v>
      </c>
      <c r="CH133" s="104">
        <v>142</v>
      </c>
      <c r="CI133" s="3">
        <v>195</v>
      </c>
      <c r="CJ133" s="99">
        <v>14</v>
      </c>
      <c r="CV133" s="3"/>
      <c r="CW133" s="3"/>
      <c r="CX133" s="3"/>
      <c r="CY133" s="3"/>
      <c r="CZ133" s="3"/>
      <c r="DA133" s="3"/>
      <c r="DB133" s="3"/>
      <c r="DC133" s="3"/>
      <c r="DD133" s="3"/>
    </row>
    <row r="134" spans="2:131" x14ac:dyDescent="0.25">
      <c r="B134" s="86">
        <v>0.81805555555555554</v>
      </c>
      <c r="E134" s="62">
        <v>122</v>
      </c>
      <c r="G134" s="14" t="s">
        <v>105</v>
      </c>
      <c r="I134" s="26" t="s">
        <v>100</v>
      </c>
      <c r="BK134" s="383">
        <v>35</v>
      </c>
      <c r="BL134" s="104">
        <v>147</v>
      </c>
      <c r="BM134" s="3">
        <v>40</v>
      </c>
      <c r="BN134" s="518">
        <v>37</v>
      </c>
      <c r="BO134" s="383">
        <v>35</v>
      </c>
      <c r="BP134" s="490">
        <v>149</v>
      </c>
      <c r="BQ134" s="3">
        <v>130</v>
      </c>
      <c r="BR134" s="518">
        <v>39</v>
      </c>
      <c r="BS134" s="544"/>
      <c r="BT134" s="412"/>
      <c r="BW134" s="410"/>
      <c r="BX134" s="412"/>
      <c r="CA134" s="20"/>
      <c r="CB134" s="262">
        <v>46006</v>
      </c>
      <c r="CC134" s="3">
        <v>3</v>
      </c>
      <c r="CD134" s="99">
        <v>117</v>
      </c>
      <c r="CE134" s="3">
        <v>90</v>
      </c>
      <c r="CF134" s="62">
        <v>20</v>
      </c>
      <c r="CV134" s="3"/>
      <c r="CW134" s="3"/>
      <c r="CX134" s="3"/>
      <c r="CY134" s="3"/>
      <c r="CZ134" s="3"/>
      <c r="DA134" s="3"/>
      <c r="DB134" s="3"/>
      <c r="DC134" s="3"/>
      <c r="DD134" s="3"/>
    </row>
    <row r="135" spans="2:131" x14ac:dyDescent="0.25">
      <c r="B135" s="6">
        <v>0.82847222222222228</v>
      </c>
      <c r="E135" s="62">
        <v>125</v>
      </c>
      <c r="I135" s="26" t="s">
        <v>101</v>
      </c>
      <c r="BK135" s="383">
        <v>65</v>
      </c>
      <c r="BL135" s="104">
        <v>142</v>
      </c>
      <c r="BM135" s="3">
        <v>70</v>
      </c>
      <c r="BN135" s="518">
        <v>33</v>
      </c>
      <c r="BO135" s="383"/>
      <c r="BR135" s="410"/>
      <c r="BS135" s="544"/>
      <c r="BT135" s="412"/>
      <c r="BW135" s="410"/>
      <c r="BX135" s="412"/>
      <c r="CA135" s="20"/>
      <c r="CB135" s="3" t="s">
        <v>4378</v>
      </c>
      <c r="CC135" s="3">
        <v>12</v>
      </c>
      <c r="CD135" s="99">
        <v>117</v>
      </c>
      <c r="CE135" s="3">
        <v>10</v>
      </c>
      <c r="CF135" s="8">
        <v>4</v>
      </c>
      <c r="CG135" s="3">
        <v>12</v>
      </c>
      <c r="CH135" s="99">
        <v>119</v>
      </c>
      <c r="CI135" s="3">
        <v>175</v>
      </c>
      <c r="CJ135" s="8">
        <v>6</v>
      </c>
      <c r="CV135" s="3"/>
      <c r="CW135" s="3"/>
      <c r="CX135" s="3"/>
      <c r="CY135" s="3"/>
      <c r="CZ135" s="3"/>
      <c r="DA135" s="3"/>
      <c r="DB135" s="3"/>
      <c r="DC135" s="3"/>
      <c r="DD135" s="3"/>
    </row>
    <row r="136" spans="2:131" x14ac:dyDescent="0.25">
      <c r="B136" s="6">
        <v>0.83888888888888891</v>
      </c>
      <c r="E136" s="62">
        <v>128</v>
      </c>
      <c r="I136" s="26" t="s">
        <v>102</v>
      </c>
      <c r="BK136" s="383">
        <v>72</v>
      </c>
      <c r="BL136" s="236">
        <v>161</v>
      </c>
      <c r="BM136" s="3">
        <v>75</v>
      </c>
      <c r="BN136" s="519">
        <v>47</v>
      </c>
      <c r="BO136" s="383">
        <v>72</v>
      </c>
      <c r="BP136" s="411">
        <v>161</v>
      </c>
      <c r="BQ136" s="3">
        <v>180</v>
      </c>
      <c r="BR136" s="519">
        <v>47</v>
      </c>
      <c r="BS136" s="544"/>
      <c r="BT136" s="412"/>
      <c r="BW136" s="410"/>
      <c r="BX136" s="412"/>
      <c r="CA136" s="20"/>
      <c r="CB136" s="3" t="s">
        <v>4379</v>
      </c>
      <c r="CC136" s="3">
        <v>27</v>
      </c>
      <c r="CD136" s="62">
        <v>129</v>
      </c>
      <c r="CE136" s="3">
        <v>120</v>
      </c>
      <c r="CF136" s="99">
        <v>12</v>
      </c>
      <c r="CV136" s="3"/>
      <c r="CW136" s="3"/>
      <c r="CX136" s="3"/>
      <c r="CY136" s="3"/>
      <c r="CZ136" s="3"/>
      <c r="DA136" s="3"/>
      <c r="DB136" s="3"/>
      <c r="DC136" s="3"/>
      <c r="DD136" s="3"/>
    </row>
    <row r="137" spans="2:131" x14ac:dyDescent="0.25">
      <c r="B137" s="86">
        <v>0.84375</v>
      </c>
      <c r="E137" s="9"/>
      <c r="G137" s="14" t="s">
        <v>105</v>
      </c>
      <c r="H137" s="14"/>
      <c r="I137" s="26" t="s">
        <v>108</v>
      </c>
      <c r="BK137" s="383">
        <v>6</v>
      </c>
      <c r="BL137" s="99">
        <v>112</v>
      </c>
      <c r="BM137" s="3">
        <v>105</v>
      </c>
      <c r="BN137" s="516">
        <v>13</v>
      </c>
      <c r="BO137" s="383"/>
      <c r="BR137" s="410"/>
      <c r="BS137" s="544"/>
      <c r="BT137" s="412"/>
      <c r="BW137" s="410"/>
      <c r="BX137" s="412"/>
      <c r="CA137" s="20"/>
      <c r="CC137" s="3">
        <v>50</v>
      </c>
      <c r="CD137" s="9">
        <v>135</v>
      </c>
      <c r="CE137" s="3">
        <v>45</v>
      </c>
      <c r="CF137" s="62">
        <v>28</v>
      </c>
      <c r="CV137" s="3"/>
      <c r="CW137" s="3"/>
      <c r="CX137" s="3"/>
      <c r="CY137" s="3"/>
      <c r="CZ137" s="3"/>
      <c r="DA137" s="3"/>
      <c r="DB137" s="3"/>
      <c r="DC137" s="3"/>
      <c r="DD137" s="3"/>
    </row>
    <row r="138" spans="2:131" ht="15.75" thickBot="1" x14ac:dyDescent="0.3">
      <c r="B138" s="86">
        <v>0.84930555555555554</v>
      </c>
      <c r="E138" s="103">
        <v>143</v>
      </c>
      <c r="F138" s="4"/>
      <c r="G138" s="14" t="s">
        <v>105</v>
      </c>
      <c r="H138" s="3">
        <v>148</v>
      </c>
      <c r="I138" s="219" t="s">
        <v>158</v>
      </c>
      <c r="J138" s="144"/>
      <c r="K138" s="144"/>
      <c r="L138" s="144"/>
      <c r="M138" s="144"/>
      <c r="N138" s="144"/>
      <c r="O138" s="144"/>
      <c r="P138" s="144"/>
      <c r="Q138" s="104"/>
      <c r="R138" s="104"/>
      <c r="S138" s="104"/>
      <c r="T138" s="104"/>
      <c r="BK138" s="383">
        <v>30</v>
      </c>
      <c r="BL138" s="104">
        <v>142</v>
      </c>
      <c r="BM138" s="3">
        <v>90</v>
      </c>
      <c r="BN138" s="518">
        <v>32</v>
      </c>
      <c r="BO138" s="383">
        <v>30</v>
      </c>
      <c r="BP138" s="491">
        <v>136</v>
      </c>
      <c r="BQ138" s="3">
        <v>195</v>
      </c>
      <c r="BR138" s="517">
        <v>25</v>
      </c>
      <c r="BS138" s="544"/>
      <c r="BT138" s="412"/>
      <c r="BW138" s="410"/>
      <c r="BX138" s="412"/>
      <c r="CA138" s="20"/>
      <c r="CB138" s="262">
        <v>46007</v>
      </c>
      <c r="CC138" s="3">
        <v>15</v>
      </c>
      <c r="CD138" s="8">
        <v>108</v>
      </c>
      <c r="CE138" s="3">
        <v>35</v>
      </c>
      <c r="CF138" s="99">
        <v>12</v>
      </c>
      <c r="CV138" s="3"/>
      <c r="CW138" s="3"/>
      <c r="CX138" s="3"/>
      <c r="CY138" s="3"/>
      <c r="CZ138" s="3"/>
      <c r="DA138" s="3"/>
      <c r="DB138" s="3"/>
      <c r="DC138" s="3"/>
      <c r="DD138" s="3"/>
    </row>
    <row r="139" spans="2:131" ht="75.75" thickBot="1" x14ac:dyDescent="0.3">
      <c r="B139" s="6">
        <v>0.85972222222222228</v>
      </c>
      <c r="E139" s="62">
        <v>126</v>
      </c>
      <c r="I139" s="26" t="s">
        <v>103</v>
      </c>
      <c r="BK139" s="383">
        <v>50</v>
      </c>
      <c r="BL139" s="38">
        <v>155</v>
      </c>
      <c r="BM139" s="3">
        <v>65</v>
      </c>
      <c r="BN139" s="418">
        <v>50</v>
      </c>
      <c r="BO139" s="383">
        <v>50</v>
      </c>
      <c r="BP139" s="408">
        <v>129</v>
      </c>
      <c r="BQ139" s="3">
        <v>185</v>
      </c>
      <c r="BR139" s="517">
        <v>24</v>
      </c>
      <c r="BS139" s="544"/>
      <c r="BT139" s="412"/>
      <c r="BW139" s="410"/>
      <c r="BX139" s="412"/>
      <c r="CA139" s="20"/>
      <c r="CC139" s="3">
        <v>35</v>
      </c>
      <c r="CD139" s="99">
        <v>119</v>
      </c>
      <c r="CE139" s="3">
        <v>85</v>
      </c>
      <c r="CF139" s="3">
        <v>7</v>
      </c>
      <c r="CG139" s="3">
        <v>35</v>
      </c>
      <c r="CH139" s="62">
        <v>125</v>
      </c>
      <c r="CI139" s="3">
        <v>160</v>
      </c>
      <c r="CJ139" s="99">
        <v>13</v>
      </c>
      <c r="CV139" s="3"/>
      <c r="CW139" s="3"/>
      <c r="CX139" s="3"/>
      <c r="CY139" s="3"/>
      <c r="CZ139" s="3"/>
      <c r="DA139" s="3"/>
      <c r="DB139" s="3"/>
      <c r="DC139" s="3"/>
      <c r="DD139" s="3"/>
      <c r="DV139" s="642" t="s">
        <v>2466</v>
      </c>
      <c r="DW139" s="642" t="s">
        <v>2467</v>
      </c>
      <c r="DX139" s="642" t="s">
        <v>2468</v>
      </c>
      <c r="DY139" s="642" t="s">
        <v>3187</v>
      </c>
      <c r="DZ139" s="642" t="s">
        <v>3188</v>
      </c>
      <c r="EA139" s="592" t="s">
        <v>3189</v>
      </c>
    </row>
    <row r="140" spans="2:131" ht="16.5" thickBot="1" x14ac:dyDescent="0.3">
      <c r="B140" s="6">
        <v>0.87013888888888891</v>
      </c>
      <c r="E140" s="99">
        <v>110</v>
      </c>
      <c r="I140" s="26" t="s">
        <v>99</v>
      </c>
      <c r="BK140" s="383">
        <v>100</v>
      </c>
      <c r="BL140" s="236">
        <v>163</v>
      </c>
      <c r="BM140" s="3">
        <v>50</v>
      </c>
      <c r="BN140" s="418">
        <v>51</v>
      </c>
      <c r="BO140" s="383">
        <v>100</v>
      </c>
      <c r="BP140" s="490">
        <v>142</v>
      </c>
      <c r="BQ140" s="3">
        <v>170</v>
      </c>
      <c r="BR140" s="519">
        <v>40</v>
      </c>
      <c r="BS140" s="544"/>
      <c r="BT140" s="412"/>
      <c r="BW140" s="410"/>
      <c r="BX140" s="412"/>
      <c r="CA140" s="20"/>
      <c r="CC140" s="3">
        <v>123</v>
      </c>
      <c r="CD140" s="62">
        <v>123</v>
      </c>
      <c r="CE140" s="3">
        <v>140</v>
      </c>
      <c r="CF140" s="62">
        <v>27</v>
      </c>
      <c r="CG140" s="3">
        <v>123</v>
      </c>
      <c r="CH140" s="9">
        <v>134</v>
      </c>
      <c r="CI140" s="3">
        <v>305</v>
      </c>
      <c r="CJ140" s="9">
        <v>38</v>
      </c>
      <c r="CV140" s="3"/>
      <c r="CW140" s="3"/>
      <c r="CX140" s="3"/>
      <c r="CY140" s="3"/>
      <c r="CZ140" s="3"/>
      <c r="DA140" s="3"/>
      <c r="DB140" s="3"/>
      <c r="DC140" s="3"/>
      <c r="DD140" s="3"/>
      <c r="DV140" s="580">
        <f t="shared" ref="DV140:EA140" si="5">AVERAGE(DV4:DV80)</f>
        <v>101.68831168831169</v>
      </c>
      <c r="DW140" s="580">
        <f t="shared" si="5"/>
        <v>108.25974025974025</v>
      </c>
      <c r="DX140" s="580">
        <f t="shared" si="5"/>
        <v>109.50649350649351</v>
      </c>
      <c r="DY140" s="580">
        <f t="shared" si="5"/>
        <v>96.20779220779221</v>
      </c>
      <c r="DZ140" s="580">
        <f t="shared" si="5"/>
        <v>180.16883116883116</v>
      </c>
      <c r="EA140" s="580">
        <f t="shared" si="5"/>
        <v>105.87012987012987</v>
      </c>
    </row>
    <row r="141" spans="2:131" x14ac:dyDescent="0.25">
      <c r="B141" s="6">
        <v>0.88055555555555554</v>
      </c>
      <c r="E141" s="10">
        <v>134</v>
      </c>
      <c r="F141" s="4"/>
      <c r="I141" s="32" t="s">
        <v>104</v>
      </c>
      <c r="J141" s="15"/>
      <c r="K141" s="15"/>
      <c r="L141" s="15"/>
      <c r="M141" s="15"/>
      <c r="N141" s="15"/>
      <c r="BK141" s="383">
        <v>72</v>
      </c>
      <c r="BL141" s="9">
        <v>138</v>
      </c>
      <c r="BM141" s="3">
        <v>50</v>
      </c>
      <c r="BN141" s="517">
        <v>26</v>
      </c>
      <c r="BO141" s="383">
        <v>72</v>
      </c>
      <c r="BP141" s="490">
        <v>141</v>
      </c>
      <c r="BQ141" s="3">
        <v>185</v>
      </c>
      <c r="BR141" s="519">
        <v>42</v>
      </c>
      <c r="BS141" s="544"/>
      <c r="BT141" s="412"/>
      <c r="BW141" s="410"/>
      <c r="BX141" s="412"/>
      <c r="CA141" s="20"/>
      <c r="CB141" s="262">
        <v>46008</v>
      </c>
      <c r="CC141" s="3">
        <v>58</v>
      </c>
      <c r="CD141" s="104">
        <v>145</v>
      </c>
      <c r="CE141" s="3">
        <v>35</v>
      </c>
      <c r="CF141" s="104">
        <v>45</v>
      </c>
      <c r="CG141" s="3">
        <v>58</v>
      </c>
      <c r="CH141" s="62">
        <v>121</v>
      </c>
      <c r="CI141" s="3">
        <v>140</v>
      </c>
      <c r="CJ141" s="62">
        <v>21</v>
      </c>
      <c r="CV141" s="3"/>
      <c r="CW141" s="3"/>
      <c r="CX141" s="3"/>
      <c r="CY141" s="3"/>
      <c r="CZ141" s="3"/>
      <c r="DA141" s="3"/>
      <c r="DB141" s="3"/>
      <c r="DC141" s="3"/>
      <c r="DD141" s="3"/>
    </row>
    <row r="142" spans="2:131" x14ac:dyDescent="0.25">
      <c r="B142" s="6">
        <v>0.89097222222222228</v>
      </c>
      <c r="E142" s="62">
        <v>129</v>
      </c>
      <c r="I142" s="26" t="s">
        <v>106</v>
      </c>
      <c r="BK142" s="383">
        <v>72</v>
      </c>
      <c r="BL142" s="236">
        <v>165</v>
      </c>
      <c r="BM142" s="3">
        <v>35</v>
      </c>
      <c r="BN142" s="419">
        <v>62</v>
      </c>
      <c r="BO142" s="383">
        <v>72</v>
      </c>
      <c r="BP142" s="490">
        <v>145</v>
      </c>
      <c r="BQ142" s="3">
        <v>155</v>
      </c>
      <c r="BR142" s="519">
        <v>42</v>
      </c>
      <c r="BS142" s="544"/>
      <c r="BT142" s="412"/>
      <c r="BW142" s="410"/>
      <c r="BX142" s="412"/>
      <c r="CA142" s="20"/>
      <c r="CC142" s="3">
        <v>35</v>
      </c>
      <c r="CD142" s="104">
        <v>141</v>
      </c>
      <c r="CE142" s="3">
        <v>25</v>
      </c>
      <c r="CF142" s="9">
        <v>31</v>
      </c>
      <c r="CG142" s="3">
        <v>35</v>
      </c>
      <c r="CH142" s="62">
        <v>128</v>
      </c>
      <c r="CI142" s="3">
        <v>145</v>
      </c>
      <c r="CJ142" s="99">
        <v>18</v>
      </c>
      <c r="CV142" s="3"/>
      <c r="CW142" s="3"/>
      <c r="CX142" s="3"/>
      <c r="CY142" s="3"/>
      <c r="CZ142" s="3"/>
      <c r="DA142" s="3"/>
      <c r="DB142" s="3"/>
      <c r="DC142" s="3"/>
      <c r="DD142" s="3"/>
    </row>
    <row r="143" spans="2:131" ht="15.75" thickBot="1" x14ac:dyDescent="0.3">
      <c r="B143" s="6">
        <v>0.8979166666666667</v>
      </c>
      <c r="E143" s="10">
        <v>133</v>
      </c>
      <c r="F143" s="4"/>
      <c r="I143" s="26" t="s">
        <v>107</v>
      </c>
      <c r="BK143" s="383">
        <v>100</v>
      </c>
      <c r="BL143" s="9">
        <v>134</v>
      </c>
      <c r="BM143" s="3">
        <v>30</v>
      </c>
      <c r="BN143" s="518">
        <v>35</v>
      </c>
      <c r="BO143" s="383">
        <v>100</v>
      </c>
      <c r="BP143" s="477">
        <v>154</v>
      </c>
      <c r="BQ143" s="3">
        <v>180</v>
      </c>
      <c r="BR143" s="418">
        <v>55</v>
      </c>
      <c r="BS143" s="544"/>
      <c r="BT143" s="412"/>
      <c r="BW143" s="410"/>
      <c r="BX143" s="412"/>
      <c r="CA143" s="20"/>
      <c r="CB143" s="3" t="s">
        <v>4380</v>
      </c>
      <c r="CC143" s="3">
        <v>90</v>
      </c>
      <c r="CD143" s="236">
        <v>170</v>
      </c>
      <c r="CE143" s="3">
        <v>105</v>
      </c>
      <c r="CF143" s="236">
        <v>64</v>
      </c>
      <c r="CG143" s="3">
        <v>90</v>
      </c>
      <c r="CH143" s="9">
        <v>133</v>
      </c>
      <c r="CI143" s="3">
        <v>300</v>
      </c>
      <c r="CJ143" s="62">
        <v>27</v>
      </c>
      <c r="CV143" s="3"/>
      <c r="CW143" s="3"/>
      <c r="CX143" s="3"/>
      <c r="CY143" s="3"/>
      <c r="CZ143" s="3"/>
      <c r="DA143" s="3"/>
      <c r="DB143" s="3"/>
      <c r="DC143" s="3"/>
      <c r="DD143" s="3"/>
    </row>
    <row r="144" spans="2:131" x14ac:dyDescent="0.25">
      <c r="B144" s="6">
        <v>0.91180555555555554</v>
      </c>
      <c r="E144" s="103">
        <v>148</v>
      </c>
      <c r="F144" s="4"/>
      <c r="H144" s="3">
        <v>238</v>
      </c>
      <c r="I144" s="32" t="s">
        <v>159</v>
      </c>
      <c r="J144" s="15"/>
      <c r="K144" s="15"/>
      <c r="L144" s="15"/>
      <c r="M144" s="15"/>
      <c r="N144" s="15"/>
      <c r="BK144" s="383">
        <v>146</v>
      </c>
      <c r="BL144" s="9">
        <v>132</v>
      </c>
      <c r="BM144" s="3">
        <v>115</v>
      </c>
      <c r="BN144" s="518">
        <v>32</v>
      </c>
      <c r="BO144" s="383">
        <v>146</v>
      </c>
      <c r="BP144" s="490">
        <v>142</v>
      </c>
      <c r="BQ144" s="3">
        <v>195</v>
      </c>
      <c r="BR144" s="518">
        <v>31</v>
      </c>
      <c r="BS144" s="544"/>
      <c r="BT144" s="412"/>
      <c r="BW144" s="410"/>
      <c r="BX144" s="412"/>
      <c r="CA144" s="20"/>
      <c r="CB144" s="848">
        <v>46009</v>
      </c>
      <c r="CC144" s="3">
        <v>35</v>
      </c>
      <c r="CD144" s="99">
        <v>114</v>
      </c>
      <c r="CE144" s="3">
        <v>65</v>
      </c>
      <c r="CF144" s="9">
        <v>30</v>
      </c>
      <c r="CV144" s="3"/>
      <c r="CW144" s="3"/>
      <c r="CX144" s="3"/>
      <c r="CY144" s="3"/>
      <c r="CZ144" s="3"/>
      <c r="DA144" s="3"/>
      <c r="DB144" s="3"/>
      <c r="DC144" s="3"/>
      <c r="DD144" s="3"/>
    </row>
    <row r="145" spans="1:108" x14ac:dyDescent="0.25">
      <c r="B145" s="6">
        <v>0.92222222222222228</v>
      </c>
      <c r="E145" s="10">
        <v>133</v>
      </c>
      <c r="F145" s="4"/>
      <c r="G145" s="26"/>
      <c r="H145" s="26"/>
      <c r="I145" s="31" t="s">
        <v>111</v>
      </c>
      <c r="J145" s="12"/>
      <c r="K145" s="12"/>
      <c r="L145" s="12"/>
      <c r="M145" s="12"/>
      <c r="N145" s="12"/>
      <c r="BK145" s="383">
        <v>109</v>
      </c>
      <c r="BL145" s="104">
        <v>145</v>
      </c>
      <c r="BM145" s="3">
        <v>35</v>
      </c>
      <c r="BN145" s="518">
        <v>33</v>
      </c>
      <c r="BO145" s="383">
        <v>109</v>
      </c>
      <c r="BP145" s="490">
        <v>146</v>
      </c>
      <c r="BQ145" s="3">
        <v>140</v>
      </c>
      <c r="BR145" s="518">
        <v>34</v>
      </c>
      <c r="BS145" s="544"/>
      <c r="BT145" s="412"/>
      <c r="BW145" s="410"/>
      <c r="BX145" s="412"/>
      <c r="CA145" s="20"/>
      <c r="CB145" s="849" t="s">
        <v>4619</v>
      </c>
      <c r="CC145" s="3">
        <v>70</v>
      </c>
      <c r="CD145" s="62">
        <v>123</v>
      </c>
      <c r="CE145" s="3">
        <v>65</v>
      </c>
      <c r="CF145" s="3">
        <v>9</v>
      </c>
      <c r="CV145" s="3"/>
      <c r="CW145" s="3"/>
      <c r="CX145" s="3"/>
      <c r="CY145" s="3"/>
      <c r="CZ145" s="3"/>
      <c r="DA145" s="3"/>
      <c r="DB145" s="3"/>
      <c r="DC145" s="3"/>
      <c r="DD145" s="3"/>
    </row>
    <row r="146" spans="1:108" ht="15.75" thickBot="1" x14ac:dyDescent="0.3">
      <c r="B146" s="6">
        <v>0.93263888888888891</v>
      </c>
      <c r="E146" s="3">
        <v>101</v>
      </c>
      <c r="G146" s="26"/>
      <c r="H146" s="26"/>
      <c r="I146" s="11" t="s">
        <v>128</v>
      </c>
      <c r="J146" s="11"/>
      <c r="K146" s="11"/>
      <c r="L146" s="11"/>
      <c r="M146" s="11"/>
      <c r="N146" s="11"/>
      <c r="BK146" s="383">
        <v>75</v>
      </c>
      <c r="BL146" s="9">
        <v>137</v>
      </c>
      <c r="BM146" s="3">
        <v>75</v>
      </c>
      <c r="BN146" s="518">
        <v>31</v>
      </c>
      <c r="BO146" s="383">
        <v>75</v>
      </c>
      <c r="BP146" s="408">
        <v>127</v>
      </c>
      <c r="BQ146" s="3">
        <v>195</v>
      </c>
      <c r="BR146" s="517">
        <v>21</v>
      </c>
      <c r="BS146" s="544"/>
      <c r="BT146" s="412"/>
      <c r="BW146" s="410"/>
      <c r="BX146" s="412"/>
      <c r="CA146" s="20"/>
      <c r="CB146" s="850" t="s">
        <v>4381</v>
      </c>
      <c r="CC146" s="3">
        <v>90</v>
      </c>
      <c r="CD146" s="62">
        <v>126</v>
      </c>
      <c r="CE146" s="3">
        <v>65</v>
      </c>
      <c r="CF146" s="9">
        <v>38</v>
      </c>
      <c r="CG146" s="3">
        <v>90</v>
      </c>
      <c r="CH146" s="62">
        <v>125</v>
      </c>
      <c r="CI146" s="3">
        <v>170</v>
      </c>
      <c r="CJ146" s="9">
        <v>38</v>
      </c>
      <c r="CV146" s="3"/>
      <c r="CW146" s="3"/>
      <c r="CX146" s="3"/>
      <c r="CY146" s="3"/>
      <c r="CZ146" s="3"/>
      <c r="DA146" s="3"/>
      <c r="DB146" s="3"/>
      <c r="DC146" s="3"/>
      <c r="DD146" s="3"/>
    </row>
    <row r="147" spans="1:108" x14ac:dyDescent="0.25">
      <c r="B147" s="6">
        <v>0.94305555555555554</v>
      </c>
      <c r="E147" s="35">
        <v>82</v>
      </c>
      <c r="F147" s="4"/>
      <c r="G147" s="26"/>
      <c r="H147" s="26"/>
      <c r="BK147" s="383">
        <v>85</v>
      </c>
      <c r="BL147" s="62">
        <v>122</v>
      </c>
      <c r="BM147" s="3">
        <v>50</v>
      </c>
      <c r="BN147" s="516">
        <v>15</v>
      </c>
      <c r="BO147" s="383">
        <v>85</v>
      </c>
      <c r="BP147" s="408">
        <v>126</v>
      </c>
      <c r="BQ147" s="3">
        <v>200</v>
      </c>
      <c r="BR147" s="516">
        <v>19</v>
      </c>
      <c r="BS147" s="544"/>
      <c r="BT147" s="412"/>
      <c r="BW147" s="410"/>
      <c r="BX147" s="412"/>
      <c r="CA147" s="20"/>
      <c r="CB147" s="262">
        <v>46010</v>
      </c>
      <c r="CC147" s="3">
        <v>66</v>
      </c>
      <c r="CD147" s="62">
        <v>122</v>
      </c>
      <c r="CE147" s="3">
        <v>45</v>
      </c>
      <c r="CF147" s="62">
        <v>28</v>
      </c>
      <c r="CV147" s="3"/>
      <c r="CW147" s="3"/>
      <c r="CX147" s="3"/>
      <c r="CY147" s="3"/>
      <c r="CZ147" s="3"/>
      <c r="DA147" s="3"/>
      <c r="DB147" s="3"/>
      <c r="DC147" s="3"/>
      <c r="DD147" s="3"/>
    </row>
    <row r="148" spans="1:108" x14ac:dyDescent="0.25">
      <c r="B148" s="6">
        <v>0.95347222222222228</v>
      </c>
      <c r="E148" s="213">
        <v>76</v>
      </c>
      <c r="F148" s="4"/>
      <c r="G148" s="26"/>
      <c r="H148" s="26"/>
      <c r="BK148" s="383">
        <v>55</v>
      </c>
      <c r="BL148" s="62">
        <v>130</v>
      </c>
      <c r="BM148" s="3">
        <v>45</v>
      </c>
      <c r="BN148" s="516">
        <v>19</v>
      </c>
      <c r="BO148" s="383">
        <v>55</v>
      </c>
      <c r="BP148" s="490">
        <v>142</v>
      </c>
      <c r="BQ148" s="3">
        <v>195</v>
      </c>
      <c r="BR148" s="518">
        <v>31</v>
      </c>
      <c r="BS148" s="544"/>
      <c r="BT148" s="412"/>
      <c r="BW148" s="410"/>
      <c r="BX148" s="412"/>
      <c r="CA148" s="20"/>
      <c r="CC148" s="3">
        <v>65</v>
      </c>
      <c r="CD148" s="62">
        <v>129</v>
      </c>
      <c r="CE148" s="3">
        <v>50</v>
      </c>
      <c r="CF148" s="9">
        <v>35</v>
      </c>
      <c r="CV148" s="3"/>
      <c r="CW148" s="3"/>
      <c r="CX148" s="3"/>
      <c r="CY148" s="3"/>
      <c r="CZ148" s="3"/>
      <c r="DA148" s="3"/>
      <c r="DB148" s="3"/>
      <c r="DC148" s="3"/>
      <c r="DD148" s="3"/>
    </row>
    <row r="149" spans="1:108" x14ac:dyDescent="0.25">
      <c r="B149" s="6">
        <v>0.96388888888888891</v>
      </c>
      <c r="E149" s="162">
        <v>91</v>
      </c>
      <c r="F149" s="4"/>
      <c r="G149" s="26"/>
      <c r="H149" s="26"/>
      <c r="BK149" s="383">
        <v>42</v>
      </c>
      <c r="BL149" s="99">
        <v>111</v>
      </c>
      <c r="BM149" s="3">
        <v>30</v>
      </c>
      <c r="BN149" s="516">
        <v>11</v>
      </c>
      <c r="BO149" s="383"/>
      <c r="BR149" s="410"/>
      <c r="BS149" s="544"/>
      <c r="BT149" s="412"/>
      <c r="BW149" s="410"/>
      <c r="BX149" s="412"/>
      <c r="CA149" s="20"/>
      <c r="CC149" s="3">
        <v>35</v>
      </c>
      <c r="CD149" s="9">
        <v>133</v>
      </c>
      <c r="CE149" s="3">
        <v>135</v>
      </c>
      <c r="CF149" s="9">
        <v>39</v>
      </c>
      <c r="CV149" s="3"/>
      <c r="CW149" s="3"/>
      <c r="CX149" s="3"/>
      <c r="CY149" s="3"/>
      <c r="CZ149" s="3"/>
      <c r="DA149" s="3"/>
      <c r="DB149" s="3"/>
      <c r="DC149" s="3"/>
      <c r="DD149" s="3"/>
    </row>
    <row r="150" spans="1:108" x14ac:dyDescent="0.25">
      <c r="B150" s="6">
        <v>0.97430555555555554</v>
      </c>
      <c r="E150" s="3">
        <v>106</v>
      </c>
      <c r="G150" s="26"/>
      <c r="H150" s="26"/>
      <c r="BK150" s="383">
        <v>81</v>
      </c>
      <c r="BL150" s="9">
        <v>135</v>
      </c>
      <c r="BM150" s="3">
        <v>75</v>
      </c>
      <c r="BN150" s="518">
        <v>33</v>
      </c>
      <c r="BO150" s="383">
        <v>81</v>
      </c>
      <c r="BP150" s="491">
        <v>130</v>
      </c>
      <c r="BQ150" s="3">
        <v>165</v>
      </c>
      <c r="BR150" s="517">
        <v>28</v>
      </c>
      <c r="BS150" s="544"/>
      <c r="BT150" s="412"/>
      <c r="BW150" s="410"/>
      <c r="BX150" s="412"/>
      <c r="CA150" s="20"/>
      <c r="CB150" s="262">
        <v>46011</v>
      </c>
      <c r="CC150" s="3">
        <v>52</v>
      </c>
      <c r="CD150" s="62">
        <v>125</v>
      </c>
      <c r="CE150" s="3">
        <v>30</v>
      </c>
      <c r="CF150" s="62">
        <v>26</v>
      </c>
      <c r="CG150" s="3">
        <v>52</v>
      </c>
      <c r="CH150" s="99">
        <v>116</v>
      </c>
      <c r="CI150" s="3">
        <v>145</v>
      </c>
      <c r="CJ150" s="99">
        <v>17</v>
      </c>
      <c r="CV150" s="3"/>
      <c r="CW150" s="3"/>
      <c r="CX150" s="3"/>
      <c r="CY150" s="3"/>
      <c r="CZ150" s="3"/>
      <c r="DA150" s="3"/>
      <c r="DB150" s="3"/>
      <c r="DC150" s="3"/>
      <c r="DD150" s="3"/>
    </row>
    <row r="151" spans="1:108" x14ac:dyDescent="0.25">
      <c r="B151" s="6">
        <v>0.98472222222222228</v>
      </c>
      <c r="E151" s="3">
        <v>101</v>
      </c>
      <c r="G151" s="26"/>
      <c r="H151" s="26"/>
      <c r="BK151" s="383">
        <v>43</v>
      </c>
      <c r="BL151" s="62">
        <v>128</v>
      </c>
      <c r="BM151" s="3">
        <v>60</v>
      </c>
      <c r="BN151" s="518">
        <v>30</v>
      </c>
      <c r="BO151" s="383"/>
      <c r="BR151" s="410"/>
      <c r="BS151" s="544"/>
      <c r="BT151" s="412"/>
      <c r="BW151" s="410"/>
      <c r="BX151" s="412"/>
      <c r="CA151" s="20"/>
      <c r="CC151" s="3">
        <v>20</v>
      </c>
      <c r="CD151" s="62">
        <v>113</v>
      </c>
      <c r="CE151" s="3">
        <v>105</v>
      </c>
      <c r="CF151" s="99">
        <v>15</v>
      </c>
      <c r="CG151" s="3">
        <v>20</v>
      </c>
      <c r="CH151" s="62">
        <v>121</v>
      </c>
      <c r="CI151" s="3">
        <v>180</v>
      </c>
      <c r="CJ151" s="62">
        <v>23</v>
      </c>
      <c r="CV151" s="3"/>
      <c r="CW151" s="3"/>
      <c r="CX151" s="3"/>
      <c r="CY151" s="3"/>
      <c r="CZ151" s="3"/>
      <c r="DA151" s="3"/>
      <c r="DB151" s="3"/>
      <c r="DC151" s="3"/>
      <c r="DD151" s="3"/>
    </row>
    <row r="152" spans="1:108" ht="15.75" thickBot="1" x14ac:dyDescent="0.3">
      <c r="B152" s="6">
        <v>0.99513888888888891</v>
      </c>
      <c r="G152" s="26"/>
      <c r="H152" s="26"/>
      <c r="I152">
        <f>AVERAGE(E75:E151)</f>
        <v>113.94117647058823</v>
      </c>
      <c r="BK152" s="383">
        <v>97</v>
      </c>
      <c r="BL152" s="62">
        <v>129</v>
      </c>
      <c r="BM152" s="3">
        <v>128</v>
      </c>
      <c r="BN152" s="517">
        <v>25</v>
      </c>
      <c r="BO152" s="383">
        <v>97</v>
      </c>
      <c r="BP152" s="408">
        <v>122</v>
      </c>
      <c r="BQ152" s="3">
        <v>296</v>
      </c>
      <c r="BR152" s="516">
        <v>18</v>
      </c>
      <c r="BS152" s="544"/>
      <c r="BT152" s="412"/>
      <c r="BW152" s="410"/>
      <c r="BX152" s="412"/>
      <c r="CA152" s="20"/>
      <c r="CC152" s="3">
        <v>59</v>
      </c>
      <c r="CD152" s="104">
        <v>142</v>
      </c>
      <c r="CE152" s="3">
        <v>40</v>
      </c>
      <c r="CF152" s="104">
        <v>43</v>
      </c>
      <c r="CV152" s="3"/>
      <c r="CW152" s="3"/>
      <c r="CX152" s="3"/>
      <c r="CY152" s="3"/>
      <c r="CZ152" s="3"/>
      <c r="DA152" s="3"/>
      <c r="DB152" s="3"/>
      <c r="DC152" s="3"/>
      <c r="DD152" s="3"/>
    </row>
    <row r="153" spans="1:108" ht="15.75" thickBot="1" x14ac:dyDescent="0.3">
      <c r="B153" s="265">
        <v>5.5555555555555558E-3</v>
      </c>
      <c r="C153" s="142" t="s">
        <v>1357</v>
      </c>
      <c r="D153" s="152">
        <v>268</v>
      </c>
      <c r="G153" s="26"/>
      <c r="H153" s="26"/>
      <c r="BK153" s="383">
        <v>35</v>
      </c>
      <c r="BL153" s="9">
        <v>130</v>
      </c>
      <c r="BM153" s="3">
        <v>95</v>
      </c>
      <c r="BN153" s="517">
        <v>26</v>
      </c>
      <c r="BO153" s="383">
        <v>97</v>
      </c>
      <c r="BP153" s="408">
        <v>122</v>
      </c>
      <c r="BQ153" s="3">
        <v>296</v>
      </c>
      <c r="BR153" s="516">
        <v>18</v>
      </c>
      <c r="BS153" s="544"/>
      <c r="BT153" s="412"/>
      <c r="BW153" s="410"/>
      <c r="BX153" s="412"/>
      <c r="CA153" s="20"/>
      <c r="CC153" s="3">
        <v>35</v>
      </c>
      <c r="CD153" s="9">
        <v>138</v>
      </c>
      <c r="CE153" s="3">
        <v>40</v>
      </c>
      <c r="CF153" s="9">
        <v>30</v>
      </c>
      <c r="CV153" s="3"/>
      <c r="CW153" s="3"/>
      <c r="CX153" s="3"/>
      <c r="CY153" s="3"/>
      <c r="CZ153" s="3"/>
      <c r="DA153" s="3"/>
      <c r="DB153" s="3"/>
      <c r="DC153" s="3"/>
      <c r="DD153" s="3"/>
    </row>
    <row r="154" spans="1:108" x14ac:dyDescent="0.25">
      <c r="A154" s="5">
        <v>45823</v>
      </c>
      <c r="B154" s="6">
        <v>0.5</v>
      </c>
      <c r="C154" s="13">
        <v>145</v>
      </c>
      <c r="D154" s="13"/>
      <c r="E154" s="99">
        <v>110</v>
      </c>
      <c r="F154" s="3">
        <v>110</v>
      </c>
      <c r="G154" s="26" t="s">
        <v>112</v>
      </c>
      <c r="H154" s="26"/>
      <c r="I154" s="36" t="s">
        <v>282</v>
      </c>
      <c r="J154" s="36"/>
      <c r="K154" s="36"/>
      <c r="L154" s="36"/>
      <c r="M154" s="36"/>
      <c r="N154" s="36"/>
      <c r="O154" s="36"/>
      <c r="P154" s="36"/>
      <c r="Q154" s="8"/>
      <c r="R154" s="8"/>
      <c r="S154" s="8"/>
      <c r="BK154" s="383">
        <v>79</v>
      </c>
      <c r="BL154" s="9">
        <v>132</v>
      </c>
      <c r="BM154" s="3">
        <v>30</v>
      </c>
      <c r="BN154" s="516">
        <v>12</v>
      </c>
      <c r="BO154" s="383">
        <v>79</v>
      </c>
      <c r="BP154" s="477">
        <v>152</v>
      </c>
      <c r="BQ154" s="3">
        <v>210</v>
      </c>
      <c r="BR154" s="518">
        <v>32</v>
      </c>
      <c r="BS154" s="544"/>
      <c r="BT154" s="412"/>
      <c r="BW154" s="410"/>
      <c r="BX154" s="412"/>
      <c r="CA154" s="20"/>
      <c r="CB154" s="262">
        <v>46012</v>
      </c>
      <c r="CC154" s="3">
        <v>6</v>
      </c>
      <c r="CD154" s="157">
        <v>95</v>
      </c>
      <c r="CE154" s="3">
        <v>100</v>
      </c>
      <c r="CF154" s="3">
        <v>7</v>
      </c>
      <c r="CV154" s="3"/>
      <c r="CW154" s="3"/>
      <c r="CX154" s="3"/>
      <c r="CY154" s="3"/>
      <c r="CZ154" s="3"/>
      <c r="DA154" s="3"/>
      <c r="DB154" s="3"/>
      <c r="DC154" s="3"/>
      <c r="DD154" s="3"/>
    </row>
    <row r="155" spans="1:108" x14ac:dyDescent="0.25">
      <c r="A155" s="5" t="s">
        <v>275</v>
      </c>
      <c r="B155" s="6">
        <v>0.54722222222222228</v>
      </c>
      <c r="E155" s="62">
        <v>120</v>
      </c>
      <c r="G155" s="26"/>
      <c r="H155" s="26"/>
      <c r="I155" t="s">
        <v>115</v>
      </c>
      <c r="BK155" s="383">
        <v>40</v>
      </c>
      <c r="BL155" s="104">
        <v>144</v>
      </c>
      <c r="BM155" s="3">
        <v>30</v>
      </c>
      <c r="BN155" s="517">
        <v>28</v>
      </c>
      <c r="BO155" s="383">
        <v>40</v>
      </c>
      <c r="BP155" s="477">
        <v>154</v>
      </c>
      <c r="BQ155" s="3">
        <v>180</v>
      </c>
      <c r="BR155" s="518">
        <v>38</v>
      </c>
      <c r="BS155" s="544"/>
      <c r="BT155" s="412"/>
      <c r="BW155" s="410"/>
      <c r="BX155" s="412"/>
      <c r="CA155" s="20"/>
      <c r="CC155" s="3">
        <v>45</v>
      </c>
      <c r="CD155" s="62">
        <v>122</v>
      </c>
      <c r="CE155" s="3">
        <v>95</v>
      </c>
      <c r="CF155" s="62">
        <v>27</v>
      </c>
      <c r="CV155" s="3"/>
      <c r="CW155" s="3"/>
      <c r="CX155" s="3"/>
      <c r="CY155" s="3"/>
      <c r="CZ155" s="3"/>
      <c r="DA155" s="3"/>
      <c r="DB155" s="3"/>
      <c r="DC155" s="3"/>
      <c r="DD155" s="3"/>
    </row>
    <row r="156" spans="1:108" x14ac:dyDescent="0.25">
      <c r="B156" s="6">
        <v>0.55763888888888891</v>
      </c>
      <c r="E156" s="99">
        <v>119</v>
      </c>
      <c r="G156" s="26"/>
      <c r="H156" s="26"/>
      <c r="I156" t="s">
        <v>116</v>
      </c>
      <c r="BK156" s="383">
        <v>40</v>
      </c>
      <c r="BL156" s="62">
        <v>127</v>
      </c>
      <c r="BM156" s="3">
        <v>60</v>
      </c>
      <c r="BN156" s="517">
        <v>22</v>
      </c>
      <c r="BO156" s="383">
        <v>40</v>
      </c>
      <c r="BP156" s="408">
        <v>124</v>
      </c>
      <c r="BQ156" s="3">
        <v>120</v>
      </c>
      <c r="BR156" s="516">
        <v>19</v>
      </c>
      <c r="BS156" s="544"/>
      <c r="BT156" s="412"/>
      <c r="BW156" s="410"/>
      <c r="BX156" s="412"/>
      <c r="CA156" s="20"/>
      <c r="CC156" s="3">
        <v>55</v>
      </c>
      <c r="CD156" s="9">
        <v>130</v>
      </c>
      <c r="CE156" s="3">
        <v>100</v>
      </c>
      <c r="CF156" s="104">
        <v>47</v>
      </c>
      <c r="CG156" s="3">
        <v>55</v>
      </c>
      <c r="CH156" s="99">
        <v>112</v>
      </c>
      <c r="CI156" s="3">
        <v>220</v>
      </c>
      <c r="CJ156" s="62">
        <v>29</v>
      </c>
      <c r="CV156" s="3"/>
      <c r="CW156" s="3"/>
      <c r="CX156" s="3"/>
      <c r="CY156" s="3"/>
      <c r="CZ156" s="3"/>
      <c r="DA156" s="3"/>
      <c r="DB156" s="3"/>
      <c r="DC156" s="3"/>
      <c r="DD156" s="3"/>
    </row>
    <row r="157" spans="1:108" x14ac:dyDescent="0.25">
      <c r="B157" s="6">
        <v>0.56805555555555554</v>
      </c>
      <c r="E157" s="62">
        <v>127</v>
      </c>
      <c r="G157" s="26"/>
      <c r="H157" s="26"/>
      <c r="I157" t="s">
        <v>117</v>
      </c>
      <c r="BK157" s="383">
        <v>40</v>
      </c>
      <c r="BL157" s="104">
        <v>146</v>
      </c>
      <c r="BM157" s="3">
        <v>110</v>
      </c>
      <c r="BN157" s="519">
        <v>42</v>
      </c>
      <c r="BO157" s="383"/>
      <c r="BR157" s="410"/>
      <c r="BS157" s="544"/>
      <c r="BT157" s="412"/>
      <c r="BW157" s="410"/>
      <c r="BX157" s="412"/>
      <c r="CA157" s="20"/>
      <c r="CB157" s="262">
        <v>46013</v>
      </c>
      <c r="CC157" s="3">
        <v>6</v>
      </c>
      <c r="CD157" s="157">
        <v>95</v>
      </c>
      <c r="CE157" s="3">
        <v>100</v>
      </c>
      <c r="CF157" s="99">
        <v>10</v>
      </c>
      <c r="CV157" s="3"/>
      <c r="CW157" s="3"/>
      <c r="CX157" s="3"/>
      <c r="CY157" s="3"/>
      <c r="CZ157" s="3"/>
      <c r="DA157" s="3"/>
      <c r="DB157" s="3"/>
      <c r="DC157" s="3"/>
      <c r="DD157" s="3"/>
    </row>
    <row r="158" spans="1:108" x14ac:dyDescent="0.25">
      <c r="B158" s="6">
        <v>0.57847222222222228</v>
      </c>
      <c r="E158" s="9">
        <v>137</v>
      </c>
      <c r="G158" s="26"/>
      <c r="H158" s="26"/>
      <c r="I158" t="s">
        <v>118</v>
      </c>
      <c r="BK158" s="383">
        <v>65</v>
      </c>
      <c r="BL158" s="62">
        <v>129</v>
      </c>
      <c r="BM158" s="3">
        <v>35</v>
      </c>
      <c r="BN158" s="518">
        <v>37</v>
      </c>
      <c r="BO158" s="383">
        <v>65</v>
      </c>
      <c r="BP158" s="490">
        <v>146</v>
      </c>
      <c r="BQ158" s="3">
        <v>170</v>
      </c>
      <c r="BR158" s="418">
        <v>54</v>
      </c>
      <c r="BS158" s="544"/>
      <c r="BT158" s="412"/>
      <c r="BW158" s="410"/>
      <c r="BX158" s="412"/>
      <c r="CA158" s="20"/>
      <c r="CC158" s="3">
        <v>70</v>
      </c>
      <c r="CD158" s="62">
        <v>124</v>
      </c>
      <c r="CE158" s="3">
        <v>35</v>
      </c>
      <c r="CF158" s="9">
        <v>37</v>
      </c>
      <c r="CG158" s="3">
        <v>70</v>
      </c>
      <c r="CH158" s="9">
        <v>138</v>
      </c>
      <c r="CI158" s="3">
        <v>230</v>
      </c>
      <c r="CJ158" s="38">
        <v>51</v>
      </c>
      <c r="CV158" s="3"/>
      <c r="CW158" s="3"/>
      <c r="CX158" s="3"/>
      <c r="CY158" s="3"/>
      <c r="CZ158" s="3"/>
      <c r="DA158" s="3"/>
      <c r="DB158" s="3"/>
      <c r="DC158" s="3"/>
      <c r="DD158" s="3"/>
    </row>
    <row r="159" spans="1:108" x14ac:dyDescent="0.25">
      <c r="B159" s="6">
        <v>0.58888888888888891</v>
      </c>
      <c r="E159" s="9">
        <v>136</v>
      </c>
      <c r="G159" s="26"/>
      <c r="H159" s="26"/>
      <c r="I159" t="s">
        <v>119</v>
      </c>
      <c r="BK159" s="383">
        <v>90</v>
      </c>
      <c r="BL159" s="9">
        <v>130</v>
      </c>
      <c r="BM159" s="3">
        <v>55</v>
      </c>
      <c r="BN159" s="517">
        <v>24</v>
      </c>
      <c r="BO159" s="383">
        <v>90</v>
      </c>
      <c r="BP159" s="408">
        <v>124</v>
      </c>
      <c r="BQ159" s="3">
        <v>175</v>
      </c>
      <c r="BR159" s="516">
        <v>18</v>
      </c>
      <c r="BS159" s="544"/>
      <c r="BT159" s="412"/>
      <c r="BW159" s="410"/>
      <c r="BX159" s="412"/>
      <c r="CA159" s="20"/>
      <c r="CC159" s="3">
        <v>70</v>
      </c>
      <c r="CD159" s="62">
        <v>127</v>
      </c>
      <c r="CE159" s="3">
        <v>95</v>
      </c>
      <c r="CF159" s="9">
        <v>35</v>
      </c>
      <c r="CG159" s="3">
        <v>70</v>
      </c>
      <c r="CH159" s="99">
        <v>118</v>
      </c>
      <c r="CI159" s="3">
        <v>180</v>
      </c>
      <c r="CJ159" s="62">
        <v>26</v>
      </c>
      <c r="CV159" s="3"/>
      <c r="CW159" s="3"/>
      <c r="CX159" s="3"/>
      <c r="CY159" s="3"/>
      <c r="CZ159" s="3"/>
      <c r="DA159" s="3"/>
      <c r="DB159" s="3"/>
      <c r="DC159" s="3"/>
      <c r="DD159" s="3"/>
    </row>
    <row r="160" spans="1:108" x14ac:dyDescent="0.25">
      <c r="B160" s="6">
        <v>0.59930555555555554</v>
      </c>
      <c r="E160" s="103">
        <v>144</v>
      </c>
      <c r="F160" s="4"/>
      <c r="G160" s="26"/>
      <c r="H160" s="26"/>
      <c r="I160" t="s">
        <v>120</v>
      </c>
      <c r="BK160" s="383">
        <v>64</v>
      </c>
      <c r="BL160" s="9">
        <v>135</v>
      </c>
      <c r="BM160" s="3">
        <v>20</v>
      </c>
      <c r="BN160" s="519">
        <v>42</v>
      </c>
      <c r="BO160" s="383">
        <v>64</v>
      </c>
      <c r="BP160" s="490">
        <v>141</v>
      </c>
      <c r="BQ160" s="3">
        <v>170</v>
      </c>
      <c r="BR160" s="418">
        <v>54</v>
      </c>
      <c r="BS160" s="544"/>
      <c r="BT160" s="412"/>
      <c r="BW160" s="410"/>
      <c r="BX160" s="412"/>
      <c r="CA160" s="20"/>
      <c r="CB160" s="262">
        <v>46014</v>
      </c>
      <c r="CC160" s="3">
        <v>15</v>
      </c>
      <c r="CD160" s="99">
        <v>114</v>
      </c>
      <c r="CE160" s="3">
        <v>25</v>
      </c>
      <c r="CF160" s="62">
        <v>28</v>
      </c>
      <c r="CV160" s="3"/>
      <c r="CW160" s="3"/>
      <c r="CX160" s="3"/>
      <c r="CY160" s="3"/>
      <c r="CZ160" s="3"/>
      <c r="DA160" s="3"/>
      <c r="DB160" s="3"/>
      <c r="DC160" s="3"/>
      <c r="DD160" s="3"/>
    </row>
    <row r="161" spans="2:108" x14ac:dyDescent="0.25">
      <c r="B161" s="6">
        <v>0.60972222222222228</v>
      </c>
      <c r="E161" s="103">
        <v>146</v>
      </c>
      <c r="F161" s="4"/>
      <c r="G161" s="26"/>
      <c r="H161" s="3">
        <v>158</v>
      </c>
      <c r="I161" s="12" t="s">
        <v>160</v>
      </c>
      <c r="J161" s="12"/>
      <c r="K161" s="12"/>
      <c r="L161" s="12"/>
      <c r="M161" s="12"/>
      <c r="N161" s="12"/>
      <c r="O161" s="12"/>
      <c r="P161" s="12"/>
      <c r="BK161" s="383">
        <v>72</v>
      </c>
      <c r="BL161" s="9">
        <v>134</v>
      </c>
      <c r="BM161" s="3">
        <v>30</v>
      </c>
      <c r="BN161" s="517">
        <v>26</v>
      </c>
      <c r="BO161" s="383">
        <v>72</v>
      </c>
      <c r="BP161" s="491">
        <v>130</v>
      </c>
      <c r="BQ161" s="3">
        <v>180</v>
      </c>
      <c r="BR161" s="517">
        <v>22</v>
      </c>
      <c r="BS161" s="544"/>
      <c r="BT161" s="412"/>
      <c r="BW161" s="410"/>
      <c r="BX161" s="412"/>
      <c r="CA161" s="20"/>
      <c r="CC161" s="3">
        <v>62</v>
      </c>
      <c r="CD161" s="99">
        <v>117</v>
      </c>
      <c r="CE161" s="3">
        <v>130</v>
      </c>
      <c r="CF161" s="62">
        <v>21</v>
      </c>
      <c r="CV161" s="3"/>
      <c r="CW161" s="3"/>
      <c r="CX161" s="3"/>
      <c r="CY161" s="3"/>
      <c r="CZ161" s="3"/>
      <c r="DA161" s="3"/>
      <c r="DB161" s="3"/>
      <c r="DC161" s="3"/>
      <c r="DD161" s="3"/>
    </row>
    <row r="162" spans="2:108" x14ac:dyDescent="0.25">
      <c r="B162" s="6">
        <v>0.62013888888888891</v>
      </c>
      <c r="E162" s="103">
        <v>144</v>
      </c>
      <c r="F162" s="4"/>
      <c r="G162" s="26"/>
      <c r="H162" s="26"/>
      <c r="I162" t="s">
        <v>121</v>
      </c>
      <c r="BK162" s="383">
        <v>40</v>
      </c>
      <c r="BL162" s="104">
        <v>144</v>
      </c>
      <c r="BM162" s="3">
        <v>30</v>
      </c>
      <c r="BN162" s="518">
        <v>30</v>
      </c>
      <c r="BO162" s="383">
        <v>40</v>
      </c>
      <c r="BP162" s="477">
        <v>150</v>
      </c>
      <c r="BQ162" s="3">
        <v>180</v>
      </c>
      <c r="BR162" s="518">
        <v>36</v>
      </c>
      <c r="BS162" s="544"/>
      <c r="BT162" s="412"/>
      <c r="BW162" s="410"/>
      <c r="BX162" s="412"/>
      <c r="CA162" s="20"/>
      <c r="CC162" s="3">
        <v>42</v>
      </c>
      <c r="CD162" s="62">
        <v>123</v>
      </c>
      <c r="CE162" s="3">
        <v>40</v>
      </c>
      <c r="CF162" s="62">
        <v>25</v>
      </c>
      <c r="CV162" s="3"/>
      <c r="CW162" s="3"/>
      <c r="CX162" s="3"/>
      <c r="CY162" s="3"/>
      <c r="CZ162" s="3"/>
      <c r="DA162" s="3"/>
      <c r="DB162" s="3"/>
      <c r="DC162" s="3"/>
      <c r="DD162" s="3"/>
    </row>
    <row r="163" spans="2:108" x14ac:dyDescent="0.25">
      <c r="B163" s="6">
        <v>0.63055555555555554</v>
      </c>
      <c r="E163" s="103">
        <v>142</v>
      </c>
      <c r="F163" s="4"/>
      <c r="G163" s="26"/>
      <c r="H163" s="26"/>
      <c r="I163" t="s">
        <v>122</v>
      </c>
      <c r="BK163" s="383">
        <v>55</v>
      </c>
      <c r="BL163" s="62">
        <v>128</v>
      </c>
      <c r="BM163" s="3">
        <v>50</v>
      </c>
      <c r="BN163" s="518">
        <v>32</v>
      </c>
      <c r="BO163" s="383">
        <v>55</v>
      </c>
      <c r="BP163" s="408">
        <v>120</v>
      </c>
      <c r="BQ163" s="3">
        <v>215</v>
      </c>
      <c r="BR163" s="517">
        <v>24</v>
      </c>
      <c r="BS163" s="544"/>
      <c r="BT163" s="412"/>
      <c r="BW163" s="410"/>
      <c r="BX163" s="412"/>
      <c r="CA163" s="20"/>
      <c r="CC163" s="3">
        <v>60</v>
      </c>
      <c r="CD163" s="8">
        <v>106</v>
      </c>
      <c r="CE163" s="3">
        <v>65</v>
      </c>
      <c r="CF163" s="3">
        <v>7</v>
      </c>
      <c r="CV163" s="3"/>
      <c r="CW163" s="3"/>
      <c r="CX163" s="3"/>
      <c r="CY163" s="3"/>
      <c r="CZ163" s="3"/>
      <c r="DA163" s="3"/>
      <c r="DB163" s="3"/>
      <c r="DC163" s="3"/>
      <c r="DD163" s="3"/>
    </row>
    <row r="164" spans="2:108" x14ac:dyDescent="0.25">
      <c r="B164" s="6">
        <v>0.65138888888888891</v>
      </c>
      <c r="E164" s="9">
        <v>138</v>
      </c>
      <c r="G164" s="26"/>
      <c r="H164" s="26"/>
      <c r="I164" t="s">
        <v>123</v>
      </c>
      <c r="BK164" s="383">
        <v>77</v>
      </c>
      <c r="BL164" s="104">
        <v>143</v>
      </c>
      <c r="BM164" s="3">
        <v>80</v>
      </c>
      <c r="BN164" s="519">
        <v>44</v>
      </c>
      <c r="BO164" s="383">
        <v>77</v>
      </c>
      <c r="BP164" s="490">
        <v>142</v>
      </c>
      <c r="BQ164" s="3">
        <v>170</v>
      </c>
      <c r="BR164" s="519">
        <v>43</v>
      </c>
      <c r="BS164" s="544"/>
      <c r="BT164" s="412"/>
      <c r="BW164" s="410"/>
      <c r="BX164" s="412"/>
      <c r="CA164" s="20"/>
      <c r="CB164" s="262">
        <v>46015</v>
      </c>
      <c r="CC164" s="3">
        <v>55</v>
      </c>
      <c r="CD164" s="157">
        <v>93</v>
      </c>
      <c r="CE164" s="3">
        <v>20</v>
      </c>
      <c r="CF164" s="3">
        <v>4</v>
      </c>
      <c r="CV164" s="3"/>
      <c r="CW164" s="3"/>
      <c r="CX164" s="3"/>
      <c r="CY164" s="3"/>
      <c r="CZ164" s="3"/>
      <c r="DA164" s="3"/>
      <c r="DB164" s="3"/>
      <c r="DC164" s="3"/>
      <c r="DD164" s="3"/>
    </row>
    <row r="165" spans="2:108" x14ac:dyDescent="0.25">
      <c r="B165" s="6">
        <v>0.66180555555555554</v>
      </c>
      <c r="E165" s="9">
        <v>130</v>
      </c>
      <c r="G165" s="26"/>
      <c r="H165" s="26"/>
      <c r="I165" t="s">
        <v>124</v>
      </c>
      <c r="BK165" s="383">
        <v>25</v>
      </c>
      <c r="BL165" s="99">
        <v>119</v>
      </c>
      <c r="BM165" s="3">
        <v>60</v>
      </c>
      <c r="BN165" s="517">
        <v>24</v>
      </c>
      <c r="BO165" s="383">
        <v>25</v>
      </c>
      <c r="BP165" s="491">
        <v>131</v>
      </c>
      <c r="BQ165" s="3">
        <v>195</v>
      </c>
      <c r="BR165" s="518">
        <v>36</v>
      </c>
      <c r="BS165" s="544"/>
      <c r="BT165" s="412"/>
      <c r="BW165" s="410"/>
      <c r="BX165" s="412"/>
      <c r="CA165" s="20"/>
      <c r="CC165" s="3">
        <v>40</v>
      </c>
      <c r="CD165" s="99">
        <v>110</v>
      </c>
      <c r="CE165" s="3">
        <v>45</v>
      </c>
      <c r="CF165" s="62">
        <v>26</v>
      </c>
      <c r="CV165" s="3"/>
      <c r="CW165" s="3"/>
      <c r="CX165" s="3"/>
      <c r="CY165" s="3"/>
      <c r="CZ165" s="3"/>
      <c r="DA165" s="3"/>
      <c r="DB165" s="3"/>
      <c r="DC165" s="3"/>
      <c r="DD165" s="3"/>
    </row>
    <row r="166" spans="2:108" x14ac:dyDescent="0.25">
      <c r="B166" s="6">
        <v>0.67222222222222228</v>
      </c>
      <c r="E166" s="62">
        <v>124</v>
      </c>
      <c r="G166" s="26"/>
      <c r="H166" s="26"/>
      <c r="I166" t="s">
        <v>125</v>
      </c>
      <c r="BK166" s="383">
        <v>185</v>
      </c>
      <c r="BL166" s="104">
        <v>144</v>
      </c>
      <c r="BM166" s="3">
        <v>35</v>
      </c>
      <c r="BN166" s="519">
        <v>46</v>
      </c>
      <c r="BO166" s="383">
        <v>185</v>
      </c>
      <c r="BP166" s="490">
        <v>148</v>
      </c>
      <c r="BQ166" s="3">
        <v>170</v>
      </c>
      <c r="BR166" s="418">
        <v>50</v>
      </c>
      <c r="BS166" s="544"/>
      <c r="BT166" s="412"/>
      <c r="BW166" s="410"/>
      <c r="BX166" s="412"/>
      <c r="CA166" s="20"/>
      <c r="CC166" s="3">
        <v>50</v>
      </c>
      <c r="CD166" s="8">
        <v>104</v>
      </c>
      <c r="CE166" s="3">
        <v>45</v>
      </c>
      <c r="CF166" s="62">
        <v>23</v>
      </c>
      <c r="CV166" s="3"/>
      <c r="CW166" s="3"/>
      <c r="CX166" s="3"/>
      <c r="CY166" s="3"/>
      <c r="CZ166" s="3"/>
      <c r="DA166" s="3"/>
      <c r="DB166" s="3"/>
      <c r="DC166" s="3"/>
      <c r="DD166" s="3"/>
    </row>
    <row r="167" spans="2:108" x14ac:dyDescent="0.25">
      <c r="B167" s="6">
        <v>0.68263888888888891</v>
      </c>
      <c r="E167" s="62">
        <v>124</v>
      </c>
      <c r="G167" s="26"/>
      <c r="H167" s="26"/>
      <c r="I167" t="s">
        <v>126</v>
      </c>
      <c r="BK167" s="383">
        <v>30</v>
      </c>
      <c r="BL167" s="62">
        <v>129</v>
      </c>
      <c r="BM167" s="3">
        <v>30</v>
      </c>
      <c r="BN167" s="519">
        <v>41</v>
      </c>
      <c r="BO167" s="383">
        <v>30</v>
      </c>
      <c r="BP167" s="408">
        <v>124</v>
      </c>
      <c r="BQ167" s="3">
        <v>210</v>
      </c>
      <c r="BR167" s="518">
        <v>36</v>
      </c>
      <c r="BS167" s="544"/>
      <c r="BT167" s="412"/>
      <c r="BW167" s="410"/>
      <c r="BX167" s="412"/>
      <c r="CA167" s="20"/>
      <c r="CC167" s="3">
        <v>50</v>
      </c>
      <c r="CD167" s="157">
        <v>94</v>
      </c>
      <c r="CE167" s="3">
        <v>40</v>
      </c>
      <c r="CF167" s="3">
        <v>5</v>
      </c>
      <c r="CV167" s="3"/>
      <c r="CW167" s="3"/>
      <c r="CX167" s="3"/>
      <c r="CY167" s="3"/>
      <c r="CZ167" s="3"/>
      <c r="DA167" s="3"/>
      <c r="DB167" s="3"/>
      <c r="DC167" s="3"/>
      <c r="DD167" s="3"/>
    </row>
    <row r="168" spans="2:108" x14ac:dyDescent="0.25">
      <c r="B168" s="6">
        <v>0.69305555555555554</v>
      </c>
      <c r="E168" s="14">
        <v>112</v>
      </c>
      <c r="G168" s="26"/>
      <c r="H168" s="26"/>
      <c r="I168" s="11" t="s">
        <v>127</v>
      </c>
      <c r="J168" s="11"/>
      <c r="K168" s="11"/>
      <c r="L168" s="11"/>
      <c r="M168" s="11"/>
      <c r="BK168" s="383">
        <v>70</v>
      </c>
      <c r="BL168" s="38">
        <v>158</v>
      </c>
      <c r="BM168" s="3">
        <v>35</v>
      </c>
      <c r="BN168" s="419">
        <v>60</v>
      </c>
      <c r="BO168" s="383">
        <v>70</v>
      </c>
      <c r="BP168" s="491">
        <v>135</v>
      </c>
      <c r="BQ168" s="3">
        <v>235</v>
      </c>
      <c r="BR168" s="518">
        <v>37</v>
      </c>
      <c r="BS168" s="544"/>
      <c r="BT168" s="412"/>
      <c r="BW168" s="410"/>
      <c r="BX168" s="412"/>
      <c r="CA168" s="20"/>
      <c r="CB168" s="262">
        <v>46016</v>
      </c>
      <c r="CC168" s="3">
        <v>16</v>
      </c>
      <c r="CD168" s="157">
        <v>90</v>
      </c>
      <c r="CE168" s="3">
        <v>10</v>
      </c>
      <c r="CF168" s="3">
        <v>5</v>
      </c>
      <c r="CV168" s="3"/>
      <c r="CW168" s="3"/>
      <c r="CX168" s="3"/>
      <c r="CY168" s="3"/>
      <c r="CZ168" s="3"/>
      <c r="DA168" s="3"/>
      <c r="DB168" s="3"/>
      <c r="DC168" s="3"/>
      <c r="DD168" s="3"/>
    </row>
    <row r="169" spans="2:108" x14ac:dyDescent="0.25">
      <c r="B169" s="6">
        <v>0.70347222222222228</v>
      </c>
      <c r="E169" s="3">
        <v>108</v>
      </c>
      <c r="G169" s="26"/>
      <c r="H169" s="26"/>
      <c r="BK169" s="383">
        <v>54</v>
      </c>
      <c r="BL169" s="62">
        <v>121</v>
      </c>
      <c r="BM169" s="3">
        <v>55</v>
      </c>
      <c r="BN169" s="517">
        <v>26</v>
      </c>
      <c r="BO169" s="383">
        <v>54</v>
      </c>
      <c r="BP169" s="408">
        <v>123</v>
      </c>
      <c r="BQ169" s="3">
        <v>205</v>
      </c>
      <c r="BR169" s="517">
        <v>28</v>
      </c>
      <c r="BS169" s="544"/>
      <c r="BT169" s="412"/>
      <c r="BW169" s="410"/>
      <c r="BX169" s="412"/>
      <c r="CA169" s="20"/>
      <c r="CC169" s="3">
        <v>90</v>
      </c>
      <c r="CD169" s="99">
        <v>118</v>
      </c>
      <c r="CE169" s="3">
        <v>70</v>
      </c>
      <c r="CF169" s="9">
        <v>38</v>
      </c>
      <c r="CG169" s="3">
        <v>90</v>
      </c>
      <c r="CH169" s="8">
        <v>106</v>
      </c>
      <c r="CI169" s="3">
        <v>205</v>
      </c>
      <c r="CJ169" s="62">
        <v>26</v>
      </c>
      <c r="CV169" s="3"/>
      <c r="CW169" s="3"/>
      <c r="CX169" s="3"/>
      <c r="CY169" s="3"/>
      <c r="CZ169" s="3"/>
      <c r="DA169" s="3"/>
      <c r="DB169" s="3"/>
      <c r="DC169" s="3"/>
      <c r="DD169" s="3"/>
    </row>
    <row r="170" spans="2:108" x14ac:dyDescent="0.25">
      <c r="B170" s="6">
        <v>0.71388888888888891</v>
      </c>
      <c r="E170" s="3">
        <v>106</v>
      </c>
      <c r="G170" s="26"/>
      <c r="H170" s="26"/>
      <c r="BK170" s="383">
        <v>30</v>
      </c>
      <c r="BL170" s="62">
        <v>125</v>
      </c>
      <c r="BM170" s="3">
        <v>30</v>
      </c>
      <c r="BN170" s="518">
        <v>36</v>
      </c>
      <c r="BO170" s="383">
        <v>30</v>
      </c>
      <c r="BP170" s="491">
        <v>132</v>
      </c>
      <c r="BQ170" s="3">
        <v>105</v>
      </c>
      <c r="BR170" s="519">
        <v>43</v>
      </c>
      <c r="BS170" s="544"/>
      <c r="BT170" s="412"/>
      <c r="BW170" s="410"/>
      <c r="BX170" s="412"/>
      <c r="CA170" s="20"/>
      <c r="CC170" s="3">
        <v>45</v>
      </c>
      <c r="CD170" s="8">
        <v>102</v>
      </c>
      <c r="CE170" s="3">
        <v>80</v>
      </c>
      <c r="CF170" s="99">
        <v>12</v>
      </c>
      <c r="CG170" s="3">
        <v>45</v>
      </c>
      <c r="CH170" s="99">
        <v>110</v>
      </c>
      <c r="CI170" s="3">
        <v>170</v>
      </c>
      <c r="CJ170" s="62">
        <v>20</v>
      </c>
      <c r="CV170" s="3"/>
      <c r="CW170" s="3"/>
      <c r="CX170" s="3"/>
      <c r="CY170" s="3"/>
      <c r="CZ170" s="3"/>
      <c r="DA170" s="3"/>
      <c r="DB170" s="3"/>
      <c r="DC170" s="3"/>
      <c r="DD170" s="3"/>
    </row>
    <row r="171" spans="2:108" x14ac:dyDescent="0.25">
      <c r="B171" s="6">
        <v>0.72430555555555554</v>
      </c>
      <c r="E171" s="3">
        <v>107</v>
      </c>
      <c r="G171" s="26"/>
      <c r="H171" s="26"/>
      <c r="BK171" s="383">
        <v>77</v>
      </c>
      <c r="BL171" s="236">
        <v>164</v>
      </c>
      <c r="BM171" s="3">
        <v>55</v>
      </c>
      <c r="BN171" s="418">
        <v>52</v>
      </c>
      <c r="BO171" s="383"/>
      <c r="BR171" s="410"/>
      <c r="BS171" s="544"/>
      <c r="BT171" s="412"/>
      <c r="BW171" s="410"/>
      <c r="BX171" s="412"/>
      <c r="CA171" s="20"/>
      <c r="CB171" s="3" t="s">
        <v>4382</v>
      </c>
      <c r="CC171" s="3">
        <v>40</v>
      </c>
      <c r="CD171" s="99">
        <v>110</v>
      </c>
      <c r="CE171" s="3">
        <v>45</v>
      </c>
      <c r="CF171" s="62">
        <v>22</v>
      </c>
      <c r="CV171" s="3"/>
      <c r="CW171" s="3"/>
      <c r="CX171" s="3"/>
      <c r="CY171" s="3"/>
      <c r="CZ171" s="3"/>
      <c r="DA171" s="3"/>
      <c r="DB171" s="3"/>
      <c r="DC171" s="3"/>
      <c r="DD171" s="3"/>
    </row>
    <row r="172" spans="2:108" x14ac:dyDescent="0.25">
      <c r="B172" s="6">
        <v>0.73472222222222228</v>
      </c>
      <c r="E172" s="99">
        <v>110</v>
      </c>
      <c r="G172" s="26"/>
      <c r="H172" s="26"/>
      <c r="BK172" s="383">
        <v>32</v>
      </c>
      <c r="BL172" s="62">
        <v>122</v>
      </c>
      <c r="BM172" s="3">
        <v>25</v>
      </c>
      <c r="BN172" s="517">
        <v>23</v>
      </c>
      <c r="BO172" s="383">
        <v>32</v>
      </c>
      <c r="BP172" s="491">
        <v>137</v>
      </c>
      <c r="BQ172" s="3">
        <v>265</v>
      </c>
      <c r="BR172" s="518">
        <v>38</v>
      </c>
      <c r="BS172" s="544"/>
      <c r="BT172" s="412"/>
      <c r="BW172" s="410"/>
      <c r="BX172" s="412"/>
      <c r="CA172" s="20"/>
      <c r="CB172" s="262">
        <v>46017</v>
      </c>
      <c r="CC172" s="3">
        <v>50</v>
      </c>
      <c r="CD172" s="8">
        <v>104</v>
      </c>
      <c r="CE172" s="3">
        <v>65</v>
      </c>
      <c r="CF172" s="62">
        <v>24</v>
      </c>
      <c r="CV172" s="3"/>
      <c r="CW172" s="3"/>
      <c r="CX172" s="3"/>
      <c r="CY172" s="3"/>
      <c r="CZ172" s="3"/>
      <c r="DA172" s="3"/>
      <c r="DB172" s="3"/>
      <c r="DC172" s="3"/>
      <c r="DD172" s="3"/>
    </row>
    <row r="173" spans="2:108" x14ac:dyDescent="0.25">
      <c r="B173" s="6">
        <v>0.74513888888888891</v>
      </c>
      <c r="E173" s="99">
        <v>111</v>
      </c>
      <c r="G173" s="26"/>
      <c r="H173" s="26"/>
      <c r="BK173" s="383">
        <v>37</v>
      </c>
      <c r="BL173" s="62">
        <v>121</v>
      </c>
      <c r="BM173" s="3">
        <v>25</v>
      </c>
      <c r="BN173" s="517">
        <v>22</v>
      </c>
      <c r="BO173" s="383">
        <v>37</v>
      </c>
      <c r="BP173" s="62">
        <v>127</v>
      </c>
      <c r="BQ173" s="288">
        <v>175</v>
      </c>
      <c r="BR173" s="389">
        <v>28</v>
      </c>
      <c r="BS173" s="544"/>
      <c r="BT173" s="383"/>
      <c r="BU173" s="3"/>
      <c r="BV173" s="3"/>
      <c r="BW173" s="20"/>
      <c r="BX173" s="383"/>
      <c r="BY173" s="3"/>
      <c r="BZ173" s="3"/>
      <c r="CA173" s="20"/>
      <c r="CC173" s="3">
        <v>75</v>
      </c>
      <c r="CD173" s="8">
        <v>102</v>
      </c>
      <c r="CE173" s="3">
        <v>100</v>
      </c>
      <c r="CF173" s="99">
        <v>14</v>
      </c>
      <c r="CV173" s="3"/>
      <c r="CW173" s="3"/>
      <c r="CX173" s="3"/>
      <c r="CY173" s="3"/>
      <c r="CZ173" s="3"/>
      <c r="DA173" s="3"/>
      <c r="DB173" s="3"/>
      <c r="DC173" s="3"/>
      <c r="DD173" s="3"/>
    </row>
    <row r="174" spans="2:108" x14ac:dyDescent="0.25">
      <c r="B174" s="6">
        <v>0.75555555555555554</v>
      </c>
      <c r="E174" s="99">
        <v>110</v>
      </c>
      <c r="G174" s="26"/>
      <c r="H174" s="26"/>
      <c r="BK174" s="383">
        <v>42</v>
      </c>
      <c r="BL174" s="62">
        <v>126</v>
      </c>
      <c r="BM174" s="3">
        <v>35</v>
      </c>
      <c r="BN174" s="518">
        <v>32</v>
      </c>
      <c r="BO174" s="383">
        <v>42</v>
      </c>
      <c r="BP174" s="408">
        <v>122</v>
      </c>
      <c r="BQ174" s="3">
        <v>170</v>
      </c>
      <c r="BR174" s="517">
        <v>28</v>
      </c>
      <c r="BS174" s="544"/>
      <c r="BT174" s="412"/>
      <c r="BW174" s="410"/>
      <c r="BX174" s="412"/>
      <c r="CA174" s="20"/>
      <c r="CB174" s="262">
        <v>46018</v>
      </c>
      <c r="CC174" s="3">
        <v>46</v>
      </c>
      <c r="CD174" s="14">
        <v>82</v>
      </c>
      <c r="CE174" s="3">
        <v>30</v>
      </c>
      <c r="CF174" s="3">
        <v>6</v>
      </c>
      <c r="CV174" s="3"/>
      <c r="CW174" s="3"/>
      <c r="CX174" s="3"/>
      <c r="CY174" s="3"/>
      <c r="CZ174" s="3"/>
      <c r="DA174" s="3"/>
      <c r="DB174" s="3"/>
      <c r="DC174" s="3"/>
      <c r="DD174" s="3"/>
    </row>
    <row r="175" spans="2:108" x14ac:dyDescent="0.25">
      <c r="B175" s="6">
        <v>0.76597222222222228</v>
      </c>
      <c r="E175" s="3">
        <v>107</v>
      </c>
      <c r="F175" s="3">
        <v>107</v>
      </c>
      <c r="G175" s="26"/>
      <c r="H175" s="26"/>
      <c r="BK175" s="383">
        <v>45</v>
      </c>
      <c r="BL175" s="236">
        <v>161</v>
      </c>
      <c r="BM175" s="3">
        <v>80</v>
      </c>
      <c r="BN175" s="419">
        <v>67</v>
      </c>
      <c r="BO175" s="383"/>
      <c r="BR175" s="410"/>
      <c r="BS175" s="544"/>
      <c r="BT175" s="412"/>
      <c r="BW175" s="410"/>
      <c r="BX175" s="412"/>
      <c r="CA175" s="20"/>
      <c r="CC175" s="3">
        <v>81</v>
      </c>
      <c r="CD175" s="14">
        <v>82</v>
      </c>
      <c r="CE175" s="3">
        <v>25</v>
      </c>
      <c r="CF175" s="99">
        <v>10</v>
      </c>
      <c r="CG175" s="3">
        <v>81</v>
      </c>
      <c r="CH175" s="14">
        <v>88</v>
      </c>
      <c r="CI175" s="3">
        <v>170</v>
      </c>
      <c r="CJ175" s="99">
        <v>16</v>
      </c>
      <c r="CV175" s="3"/>
      <c r="CW175" s="3"/>
      <c r="CX175" s="3"/>
      <c r="CY175" s="3"/>
      <c r="CZ175" s="3"/>
      <c r="DA175" s="3"/>
      <c r="DB175" s="3"/>
      <c r="DC175" s="3"/>
      <c r="DD175" s="3"/>
    </row>
    <row r="176" spans="2:108" x14ac:dyDescent="0.25">
      <c r="B176" s="6">
        <v>0.75</v>
      </c>
      <c r="C176" s="13">
        <v>168</v>
      </c>
      <c r="D176" s="13"/>
      <c r="G176" s="26" t="s">
        <v>582</v>
      </c>
      <c r="H176" s="26"/>
      <c r="I176" s="36" t="s">
        <v>283</v>
      </c>
      <c r="J176" s="36"/>
      <c r="K176" s="36"/>
      <c r="L176" s="36"/>
      <c r="M176" s="36"/>
      <c r="N176" s="36"/>
      <c r="O176" s="36"/>
      <c r="P176" s="36"/>
      <c r="Q176" s="8"/>
      <c r="R176" s="8"/>
      <c r="S176" s="8"/>
      <c r="T176" s="8"/>
      <c r="U176" s="8"/>
      <c r="V176" s="8"/>
      <c r="BK176" s="383">
        <v>52</v>
      </c>
      <c r="BL176" s="104">
        <v>146</v>
      </c>
      <c r="BM176" s="3">
        <v>25</v>
      </c>
      <c r="BN176" s="517">
        <v>26</v>
      </c>
      <c r="BO176" s="383">
        <v>52</v>
      </c>
      <c r="BP176" s="408">
        <v>125</v>
      </c>
      <c r="BQ176" s="3">
        <v>130</v>
      </c>
      <c r="BR176" s="410">
        <v>5</v>
      </c>
      <c r="BS176" s="544"/>
      <c r="BT176" s="412"/>
      <c r="BW176" s="410"/>
      <c r="BX176" s="412"/>
      <c r="CA176" s="20"/>
      <c r="CB176" s="262"/>
      <c r="CC176" s="3">
        <v>6</v>
      </c>
      <c r="CD176" s="157">
        <v>95</v>
      </c>
      <c r="CE176" s="3">
        <v>100</v>
      </c>
      <c r="CF176" s="99">
        <v>10</v>
      </c>
      <c r="CV176" s="3"/>
      <c r="CW176" s="3"/>
      <c r="CX176" s="3"/>
      <c r="CY176" s="3"/>
      <c r="CZ176" s="3"/>
      <c r="DA176" s="3"/>
      <c r="DB176" s="3"/>
      <c r="DC176" s="3"/>
      <c r="DD176" s="3"/>
    </row>
    <row r="177" spans="2:108" x14ac:dyDescent="0.25">
      <c r="B177" s="6">
        <v>0.77638888888888891</v>
      </c>
      <c r="E177" s="3">
        <v>104</v>
      </c>
      <c r="G177" s="26"/>
      <c r="H177" s="26"/>
      <c r="BK177" s="383">
        <v>70</v>
      </c>
      <c r="BL177" s="104">
        <v>140</v>
      </c>
      <c r="BM177" s="3">
        <v>30</v>
      </c>
      <c r="BN177" s="519">
        <v>42</v>
      </c>
      <c r="BO177" s="383">
        <v>70</v>
      </c>
      <c r="BP177" s="490">
        <v>149</v>
      </c>
      <c r="BQ177" s="3">
        <v>210</v>
      </c>
      <c r="BR177" s="418">
        <v>51</v>
      </c>
      <c r="BS177" s="544"/>
      <c r="BT177" s="412"/>
      <c r="BW177" s="410"/>
      <c r="BX177" s="412"/>
      <c r="CA177" s="20"/>
      <c r="CB177" s="262">
        <v>46019</v>
      </c>
      <c r="CC177" s="3">
        <v>37</v>
      </c>
      <c r="CD177" s="9">
        <v>134</v>
      </c>
      <c r="CE177" s="3">
        <v>160</v>
      </c>
      <c r="CF177" s="9">
        <v>35</v>
      </c>
      <c r="CV177" s="3"/>
      <c r="CW177" s="3"/>
      <c r="CX177" s="3"/>
      <c r="CY177" s="3"/>
      <c r="CZ177" s="3"/>
      <c r="DA177" s="3"/>
      <c r="DB177" s="3"/>
      <c r="DC177" s="3"/>
      <c r="DD177" s="3"/>
    </row>
    <row r="178" spans="2:108" x14ac:dyDescent="0.25">
      <c r="B178" s="6">
        <v>0.78680555555555554</v>
      </c>
      <c r="E178" s="103">
        <v>142</v>
      </c>
      <c r="F178" s="4"/>
      <c r="G178" s="26"/>
      <c r="H178" s="26"/>
      <c r="I178" t="s">
        <v>113</v>
      </c>
      <c r="BK178" s="383">
        <v>50</v>
      </c>
      <c r="BL178" s="99">
        <v>116</v>
      </c>
      <c r="BM178" s="3">
        <v>35</v>
      </c>
      <c r="BN178" s="517">
        <v>21</v>
      </c>
      <c r="BO178" s="383">
        <v>50</v>
      </c>
      <c r="BP178" s="408">
        <v>122</v>
      </c>
      <c r="BQ178" s="3">
        <v>110</v>
      </c>
      <c r="BR178" s="517">
        <v>27</v>
      </c>
      <c r="BT178" s="412"/>
      <c r="BW178" s="410"/>
      <c r="BX178" s="412"/>
      <c r="CA178" s="20"/>
      <c r="CB178" s="3" t="s">
        <v>4383</v>
      </c>
      <c r="CC178" s="3">
        <v>75</v>
      </c>
      <c r="CD178" s="236">
        <v>191</v>
      </c>
      <c r="CE178" s="3">
        <v>45</v>
      </c>
      <c r="CF178" s="236">
        <v>68</v>
      </c>
      <c r="CV178" s="3"/>
      <c r="CW178" s="3"/>
      <c r="CX178" s="3"/>
      <c r="CY178" s="3"/>
      <c r="CZ178" s="3"/>
      <c r="DA178" s="3"/>
      <c r="DB178" s="3"/>
      <c r="DC178" s="3"/>
      <c r="DD178" s="3"/>
    </row>
    <row r="179" spans="2:108" ht="15.75" thickBot="1" x14ac:dyDescent="0.3">
      <c r="B179" s="6">
        <v>0.79722222222222228</v>
      </c>
      <c r="E179" s="13">
        <v>157</v>
      </c>
      <c r="F179" s="4"/>
      <c r="G179" s="26"/>
      <c r="H179" s="26"/>
      <c r="BK179" s="383">
        <v>59</v>
      </c>
      <c r="BL179" s="62">
        <v>122</v>
      </c>
      <c r="BM179" s="3">
        <v>50</v>
      </c>
      <c r="BN179" s="518">
        <v>32</v>
      </c>
      <c r="BO179" s="43">
        <v>59</v>
      </c>
      <c r="BP179" s="420">
        <v>128</v>
      </c>
      <c r="BQ179" s="23">
        <v>170</v>
      </c>
      <c r="BR179" s="520">
        <v>38</v>
      </c>
      <c r="BT179" s="412"/>
      <c r="BW179" s="410"/>
      <c r="BX179" s="412"/>
      <c r="CA179" s="20"/>
      <c r="CC179" s="3">
        <v>70</v>
      </c>
      <c r="CD179" s="236">
        <v>167</v>
      </c>
      <c r="CE179" s="3">
        <v>75</v>
      </c>
      <c r="CF179" s="236">
        <v>66</v>
      </c>
      <c r="CG179" s="3">
        <v>70</v>
      </c>
      <c r="CH179" s="38">
        <v>152</v>
      </c>
      <c r="CI179" s="3">
        <v>195</v>
      </c>
      <c r="CJ179" s="38">
        <v>51</v>
      </c>
      <c r="CV179" s="3"/>
      <c r="CW179" s="3"/>
      <c r="CX179" s="3"/>
      <c r="CY179" s="3"/>
      <c r="CZ179" s="3"/>
      <c r="DA179" s="3"/>
      <c r="DB179" s="3"/>
      <c r="DC179" s="3"/>
      <c r="DD179" s="3"/>
    </row>
    <row r="180" spans="2:108" ht="16.5" thickBot="1" x14ac:dyDescent="0.3">
      <c r="B180" s="6">
        <v>0.80763888888888891</v>
      </c>
      <c r="E180" s="147">
        <v>169</v>
      </c>
      <c r="F180" s="4"/>
      <c r="G180" s="26"/>
      <c r="H180" s="3">
        <v>83</v>
      </c>
      <c r="I180" s="149" t="s">
        <v>161</v>
      </c>
      <c r="J180" s="149"/>
      <c r="K180" s="149"/>
      <c r="L180" s="149"/>
      <c r="M180" s="149"/>
      <c r="N180" s="149"/>
      <c r="O180" s="149"/>
      <c r="BK180" s="43">
        <v>60</v>
      </c>
      <c r="BL180" s="140">
        <v>126</v>
      </c>
      <c r="BM180" s="23">
        <v>45</v>
      </c>
      <c r="BN180" s="523">
        <v>12</v>
      </c>
      <c r="BO180" s="43">
        <v>60</v>
      </c>
      <c r="BP180" s="420">
        <v>128</v>
      </c>
      <c r="BQ180" s="23">
        <v>270</v>
      </c>
      <c r="BR180" s="524">
        <v>14</v>
      </c>
      <c r="BS180" s="619" t="s">
        <v>2863</v>
      </c>
      <c r="BT180" s="412"/>
      <c r="BW180" s="410"/>
      <c r="BX180" s="412"/>
      <c r="CA180" s="20"/>
      <c r="CB180" s="262">
        <v>46020</v>
      </c>
      <c r="CC180" s="3">
        <v>65</v>
      </c>
      <c r="CD180" s="62">
        <v>128</v>
      </c>
      <c r="CE180" s="3">
        <v>35</v>
      </c>
      <c r="CF180" s="62">
        <v>27</v>
      </c>
      <c r="CG180" s="3">
        <v>65</v>
      </c>
      <c r="CH180" s="62">
        <v>121</v>
      </c>
      <c r="CI180" s="3">
        <v>200</v>
      </c>
      <c r="CJ180" s="62">
        <v>20</v>
      </c>
      <c r="CV180" s="3"/>
      <c r="CW180" s="3"/>
      <c r="CX180" s="3"/>
      <c r="CY180" s="3"/>
      <c r="CZ180" s="3"/>
      <c r="DA180" s="3"/>
      <c r="DB180" s="3"/>
      <c r="DC180" s="3"/>
      <c r="DD180" s="3"/>
    </row>
    <row r="181" spans="2:108" ht="16.5" thickBot="1" x14ac:dyDescent="0.3">
      <c r="B181" s="6">
        <v>0.81805555555555554</v>
      </c>
      <c r="E181" s="103">
        <v>149</v>
      </c>
      <c r="F181" s="4"/>
      <c r="G181" s="26"/>
      <c r="H181" s="26"/>
      <c r="BK181" s="42">
        <v>63</v>
      </c>
      <c r="BL181" s="138">
        <v>149</v>
      </c>
      <c r="BM181" s="18">
        <v>30</v>
      </c>
      <c r="BN181" s="521">
        <v>33</v>
      </c>
      <c r="BO181" s="42">
        <v>63</v>
      </c>
      <c r="BP181" s="416">
        <v>144</v>
      </c>
      <c r="BQ181" s="18">
        <v>165</v>
      </c>
      <c r="BR181" s="409">
        <v>28</v>
      </c>
      <c r="BS181" s="394" t="s">
        <v>2859</v>
      </c>
      <c r="BT181" s="528">
        <f t="shared" ref="BT181:CA181" si="6">AVERAGE(BT3:BT180)</f>
        <v>63.774193548387096</v>
      </c>
      <c r="BU181" s="622">
        <f t="shared" si="6"/>
        <v>129.91397849462365</v>
      </c>
      <c r="BV181" s="550">
        <f t="shared" si="6"/>
        <v>53.365591397849464</v>
      </c>
      <c r="BW181" s="622">
        <f t="shared" si="6"/>
        <v>29.70967741935484</v>
      </c>
      <c r="BX181" s="528">
        <f t="shared" si="6"/>
        <v>74.223880597014926</v>
      </c>
      <c r="BY181" s="393">
        <f t="shared" si="6"/>
        <v>133.8955223880597</v>
      </c>
      <c r="BZ181" s="550">
        <f t="shared" si="6"/>
        <v>157.55223880597015</v>
      </c>
      <c r="CA181" s="643">
        <f t="shared" si="6"/>
        <v>32.378787878787875</v>
      </c>
      <c r="CC181" s="3">
        <v>130</v>
      </c>
      <c r="CD181" s="62">
        <v>122</v>
      </c>
      <c r="CE181" s="3">
        <v>25</v>
      </c>
      <c r="CF181" s="99">
        <v>10</v>
      </c>
      <c r="CG181" s="3">
        <v>130</v>
      </c>
      <c r="CH181" s="9">
        <v>135</v>
      </c>
      <c r="CI181" s="3">
        <v>250</v>
      </c>
      <c r="CJ181" s="62">
        <v>23</v>
      </c>
      <c r="CV181" s="3"/>
      <c r="CW181" s="3"/>
      <c r="CX181" s="3"/>
      <c r="CY181" s="3"/>
      <c r="CZ181" s="3"/>
      <c r="DA181" s="3"/>
      <c r="DB181" s="3"/>
      <c r="DC181" s="3"/>
      <c r="DD181" s="3"/>
    </row>
    <row r="182" spans="2:108" ht="45.75" thickBot="1" x14ac:dyDescent="0.3">
      <c r="B182" s="6">
        <v>0.82847222222222228</v>
      </c>
      <c r="E182" s="10">
        <v>134</v>
      </c>
      <c r="F182" s="4"/>
      <c r="BK182" s="43">
        <v>80</v>
      </c>
      <c r="BL182" s="513">
        <v>164</v>
      </c>
      <c r="BM182" s="23">
        <v>60</v>
      </c>
      <c r="BN182" s="415">
        <v>5</v>
      </c>
      <c r="BO182" s="43"/>
      <c r="BP182" s="480"/>
      <c r="BQ182" s="23"/>
      <c r="BR182" s="415"/>
      <c r="BS182" s="478"/>
      <c r="BT182" s="549" t="s">
        <v>1688</v>
      </c>
      <c r="BU182" s="405" t="s">
        <v>722</v>
      </c>
      <c r="BV182" s="380" t="s">
        <v>723</v>
      </c>
      <c r="BW182" s="479" t="s">
        <v>1956</v>
      </c>
      <c r="BX182" s="378" t="s">
        <v>1688</v>
      </c>
      <c r="BY182" s="405" t="s">
        <v>724</v>
      </c>
      <c r="BZ182" s="380" t="s">
        <v>723</v>
      </c>
      <c r="CA182" s="479" t="s">
        <v>1956</v>
      </c>
      <c r="CC182" s="3">
        <v>72</v>
      </c>
      <c r="CD182" s="9">
        <v>132</v>
      </c>
      <c r="CE182" s="3">
        <v>35</v>
      </c>
      <c r="CF182" s="62">
        <v>23</v>
      </c>
      <c r="CG182" s="3">
        <v>72</v>
      </c>
      <c r="CH182" s="62">
        <v>127</v>
      </c>
      <c r="CI182" s="3">
        <v>185</v>
      </c>
      <c r="CJ182" s="99">
        <v>18</v>
      </c>
      <c r="CV182" s="3"/>
      <c r="CW182" s="3"/>
      <c r="CX182" s="3"/>
      <c r="CY182" s="3"/>
      <c r="CZ182" s="3"/>
      <c r="DA182" s="3"/>
      <c r="DB182" s="3"/>
      <c r="DC182" s="3"/>
      <c r="DD182" s="3"/>
    </row>
    <row r="183" spans="2:108" ht="15.75" x14ac:dyDescent="0.25">
      <c r="B183" s="6">
        <v>0.83888888888888891</v>
      </c>
      <c r="E183" s="9">
        <v>135</v>
      </c>
      <c r="BJ183" s="392"/>
      <c r="BK183" s="496">
        <f t="shared" ref="BK183:BR183" si="7">AVERAGE(BK3:BK182)</f>
        <v>70.427777777777777</v>
      </c>
      <c r="BL183" s="496">
        <f t="shared" si="7"/>
        <v>134.87777777777777</v>
      </c>
      <c r="BM183" s="496">
        <f t="shared" si="7"/>
        <v>58.18888888888889</v>
      </c>
      <c r="BN183" s="496">
        <f t="shared" si="7"/>
        <v>33.327777777777776</v>
      </c>
      <c r="BO183" s="496">
        <f t="shared" si="7"/>
        <v>74.45</v>
      </c>
      <c r="BP183" s="496">
        <f t="shared" si="7"/>
        <v>135.43884892086331</v>
      </c>
      <c r="BQ183" s="496">
        <f t="shared" si="7"/>
        <v>184.34532374100721</v>
      </c>
      <c r="BR183" s="497">
        <f t="shared" si="7"/>
        <v>34.661870503597122</v>
      </c>
      <c r="BS183" s="511" t="s">
        <v>2860</v>
      </c>
      <c r="BT183" s="510">
        <v>70.400000000000006</v>
      </c>
      <c r="BU183" s="621">
        <v>134.9</v>
      </c>
      <c r="BV183" s="511">
        <v>58.2</v>
      </c>
      <c r="BW183" s="623">
        <v>33.299999999999997</v>
      </c>
      <c r="BX183" s="510">
        <v>74.5</v>
      </c>
      <c r="BY183" s="511">
        <v>135.4</v>
      </c>
      <c r="BZ183" s="511">
        <v>184.3</v>
      </c>
      <c r="CA183" s="471">
        <v>36.200000000000003</v>
      </c>
      <c r="CB183" s="262">
        <v>46021</v>
      </c>
      <c r="CC183" s="3">
        <v>55</v>
      </c>
      <c r="CD183" s="8">
        <v>105</v>
      </c>
      <c r="CE183" s="3">
        <v>75</v>
      </c>
      <c r="CF183" s="99">
        <v>15</v>
      </c>
      <c r="CV183" s="3"/>
      <c r="CW183" s="3"/>
      <c r="CX183" s="3"/>
      <c r="CY183" s="3"/>
      <c r="CZ183" s="3"/>
      <c r="DA183" s="3"/>
      <c r="DB183" s="3"/>
      <c r="DC183" s="3"/>
      <c r="DD183" s="3"/>
    </row>
    <row r="184" spans="2:108" ht="75.75" thickBot="1" x14ac:dyDescent="0.35">
      <c r="B184" s="6">
        <v>0.85277777777777775</v>
      </c>
      <c r="E184" s="103">
        <v>145</v>
      </c>
      <c r="F184" s="4"/>
      <c r="BJ184" s="488" t="s">
        <v>2285</v>
      </c>
      <c r="BK184" s="421" t="s">
        <v>1988</v>
      </c>
      <c r="BL184" s="400" t="s">
        <v>722</v>
      </c>
      <c r="BM184" s="401" t="s">
        <v>723</v>
      </c>
      <c r="BN184" s="404" t="s">
        <v>1968</v>
      </c>
      <c r="BO184" s="399" t="s">
        <v>1688</v>
      </c>
      <c r="BP184" s="400" t="s">
        <v>724</v>
      </c>
      <c r="BQ184" s="401" t="s">
        <v>723</v>
      </c>
      <c r="BR184" s="404" t="s">
        <v>1968</v>
      </c>
      <c r="BS184" s="478"/>
      <c r="BT184" s="482"/>
      <c r="BU184" s="483"/>
      <c r="BV184" s="483"/>
      <c r="BW184" s="484"/>
      <c r="BX184" s="482"/>
      <c r="BY184" s="483"/>
      <c r="BZ184" s="483"/>
      <c r="CA184" s="20"/>
      <c r="CC184" s="3">
        <v>50</v>
      </c>
      <c r="CD184" s="99">
        <v>112</v>
      </c>
      <c r="CE184" s="3">
        <v>25</v>
      </c>
      <c r="CF184" s="62">
        <v>20</v>
      </c>
      <c r="CG184" s="3">
        <v>50</v>
      </c>
      <c r="CH184" s="99">
        <v>119</v>
      </c>
      <c r="CI184" s="3">
        <v>215</v>
      </c>
      <c r="CJ184" s="62">
        <v>27</v>
      </c>
      <c r="CV184" s="3"/>
      <c r="CW184" s="3"/>
      <c r="CX184" s="3"/>
      <c r="CY184" s="3"/>
      <c r="CZ184" s="3"/>
      <c r="DA184" s="3"/>
      <c r="DB184" s="3"/>
      <c r="DC184" s="3"/>
      <c r="DD184" s="3"/>
    </row>
    <row r="185" spans="2:108" ht="18.75" x14ac:dyDescent="0.3">
      <c r="B185" s="6">
        <v>0.87013888888888891</v>
      </c>
      <c r="E185" s="103">
        <v>142</v>
      </c>
      <c r="F185" s="4"/>
      <c r="BJ185" s="489"/>
      <c r="BK185" s="465">
        <v>95.3</v>
      </c>
      <c r="BL185" s="228">
        <v>140.5</v>
      </c>
      <c r="BM185" s="228">
        <v>53.4</v>
      </c>
      <c r="BN185" s="466">
        <v>32.5</v>
      </c>
      <c r="BO185" s="465">
        <v>102.5</v>
      </c>
      <c r="BP185" s="228">
        <v>140.6</v>
      </c>
      <c r="BQ185" s="228">
        <v>156.1</v>
      </c>
      <c r="BR185" s="466">
        <v>32.799999999999997</v>
      </c>
      <c r="BS185" s="463" t="s">
        <v>2861</v>
      </c>
      <c r="BT185" s="501">
        <f>BT181-BT183</f>
        <v>-6.6258064516129096</v>
      </c>
      <c r="BU185" s="502">
        <f t="shared" ref="BU185:CA185" si="8">BU181-BU183</f>
        <v>-4.9860215053763568</v>
      </c>
      <c r="BV185" s="377">
        <f t="shared" si="8"/>
        <v>-4.834408602150539</v>
      </c>
      <c r="BW185" s="499">
        <f t="shared" si="8"/>
        <v>-3.5903225806451573</v>
      </c>
      <c r="BX185" s="455">
        <f t="shared" si="8"/>
        <v>-0.2761194029850742</v>
      </c>
      <c r="BY185" s="377">
        <f t="shared" si="8"/>
        <v>-1.5044776119403025</v>
      </c>
      <c r="BZ185" s="377">
        <f t="shared" si="8"/>
        <v>-26.747761194029863</v>
      </c>
      <c r="CA185" s="456">
        <f t="shared" si="8"/>
        <v>-3.8212121212121275</v>
      </c>
      <c r="CC185" s="3">
        <v>158</v>
      </c>
      <c r="CD185" s="99">
        <v>119</v>
      </c>
      <c r="CE185" s="3">
        <v>40</v>
      </c>
      <c r="CF185" s="99">
        <v>19</v>
      </c>
      <c r="CG185" s="3">
        <v>158</v>
      </c>
      <c r="CH185" s="9">
        <v>136</v>
      </c>
      <c r="CI185" s="3">
        <v>160</v>
      </c>
      <c r="CJ185" s="9">
        <v>36</v>
      </c>
      <c r="CV185" s="3"/>
      <c r="CW185" s="3"/>
      <c r="CX185" s="3"/>
      <c r="CY185" s="3"/>
      <c r="CZ185" s="3"/>
      <c r="DA185" s="3"/>
      <c r="DB185" s="3"/>
      <c r="DC185" s="3"/>
      <c r="DD185" s="3"/>
    </row>
    <row r="186" spans="2:108" ht="75.75" thickBot="1" x14ac:dyDescent="0.35">
      <c r="B186" s="6">
        <v>0.88055555555555554</v>
      </c>
      <c r="E186" s="103">
        <v>143</v>
      </c>
      <c r="F186" s="4"/>
      <c r="BJ186" s="488" t="s">
        <v>2286</v>
      </c>
      <c r="BK186" s="421" t="s">
        <v>1988</v>
      </c>
      <c r="BL186" s="400" t="s">
        <v>722</v>
      </c>
      <c r="BM186" s="401" t="s">
        <v>723</v>
      </c>
      <c r="BN186" s="404" t="s">
        <v>1968</v>
      </c>
      <c r="BO186" s="399" t="s">
        <v>1688</v>
      </c>
      <c r="BP186" s="400" t="s">
        <v>724</v>
      </c>
      <c r="BQ186" s="401" t="s">
        <v>723</v>
      </c>
      <c r="BR186" s="404" t="s">
        <v>1968</v>
      </c>
      <c r="BS186" s="618" t="s">
        <v>2862</v>
      </c>
      <c r="BT186" s="493">
        <f>BT185/BT183</f>
        <v>-9.4116568914956095E-2</v>
      </c>
      <c r="BU186" s="498">
        <f t="shared" ref="BU186:CA186" si="9">BU185/BU183</f>
        <v>-3.6960871055421472E-2</v>
      </c>
      <c r="BV186" s="503">
        <f t="shared" si="9"/>
        <v>-8.306543989949379E-2</v>
      </c>
      <c r="BW186" s="500">
        <f t="shared" si="9"/>
        <v>-0.10781749491426899</v>
      </c>
      <c r="BX186" s="493">
        <f t="shared" si="9"/>
        <v>-3.7063007112090496E-3</v>
      </c>
      <c r="BY186" s="503">
        <f t="shared" si="9"/>
        <v>-1.1111356070460135E-2</v>
      </c>
      <c r="BZ186" s="503">
        <f t="shared" si="9"/>
        <v>-0.14513163968545775</v>
      </c>
      <c r="CA186" s="500">
        <f t="shared" si="9"/>
        <v>-0.10555834588983777</v>
      </c>
      <c r="CB186" s="262">
        <v>46022</v>
      </c>
      <c r="CC186" s="288">
        <v>83</v>
      </c>
      <c r="CD186" s="373">
        <v>116</v>
      </c>
      <c r="CE186" s="288">
        <v>60</v>
      </c>
      <c r="CF186" s="491">
        <v>31</v>
      </c>
      <c r="CG186" s="696"/>
      <c r="CH186" s="696"/>
      <c r="CI186" s="696"/>
      <c r="CJ186" s="697"/>
      <c r="CV186" s="3"/>
      <c r="CW186" s="3"/>
      <c r="CX186" s="3"/>
      <c r="CY186" s="3"/>
      <c r="CZ186" s="3"/>
      <c r="DA186" s="3"/>
      <c r="DB186" s="3"/>
      <c r="DC186" s="3"/>
      <c r="DD186" s="3"/>
    </row>
    <row r="187" spans="2:108" ht="16.5" thickBot="1" x14ac:dyDescent="0.3">
      <c r="B187" s="6">
        <v>0.89097222222222228</v>
      </c>
      <c r="E187" s="9">
        <v>139</v>
      </c>
      <c r="BJ187" s="314" t="s">
        <v>1997</v>
      </c>
      <c r="BK187" s="455">
        <f>BK183-BK185</f>
        <v>-24.87222222222222</v>
      </c>
      <c r="BL187" s="377">
        <f t="shared" ref="BL187:BR187" si="10">BL183-BL185</f>
        <v>-5.6222222222222342</v>
      </c>
      <c r="BM187" s="377">
        <f t="shared" si="10"/>
        <v>4.7888888888888914</v>
      </c>
      <c r="BN187" s="456">
        <f t="shared" si="10"/>
        <v>0.82777777777777573</v>
      </c>
      <c r="BO187" s="455">
        <f t="shared" si="10"/>
        <v>-28.049999999999997</v>
      </c>
      <c r="BP187" s="377">
        <f t="shared" si="10"/>
        <v>-5.1611510791366868</v>
      </c>
      <c r="BQ187" s="377">
        <f t="shared" si="10"/>
        <v>28.245323741007212</v>
      </c>
      <c r="BR187" s="456">
        <f t="shared" si="10"/>
        <v>1.8618705035971246</v>
      </c>
      <c r="BS187" s="424"/>
      <c r="BT187" s="485"/>
      <c r="BU187" s="480"/>
      <c r="BV187" s="480"/>
      <c r="BW187" s="415"/>
      <c r="BX187" s="485"/>
      <c r="BY187" s="480"/>
      <c r="BZ187" s="480"/>
      <c r="CA187" s="24"/>
      <c r="CB187" s="288"/>
      <c r="CC187" s="288">
        <v>26</v>
      </c>
      <c r="CD187" s="373">
        <v>118</v>
      </c>
      <c r="CE187" s="288">
        <v>65</v>
      </c>
      <c r="CF187" s="288">
        <v>6</v>
      </c>
      <c r="CG187" s="288"/>
      <c r="CH187" s="288"/>
      <c r="CI187" s="288"/>
      <c r="CJ187" s="288"/>
      <c r="CV187" s="3"/>
      <c r="CW187" s="3"/>
      <c r="CX187" s="3"/>
      <c r="CY187" s="3"/>
      <c r="CZ187" s="3"/>
      <c r="DA187" s="3"/>
      <c r="DB187" s="3"/>
      <c r="DC187" s="3"/>
      <c r="DD187" s="3"/>
    </row>
    <row r="188" spans="2:108" ht="16.5" thickBot="1" x14ac:dyDescent="0.3">
      <c r="B188" s="6">
        <v>0.90138888888888891</v>
      </c>
      <c r="E188" s="103">
        <v>142</v>
      </c>
      <c r="F188" s="4"/>
      <c r="BK188" s="493">
        <f>BK187/BK185</f>
        <v>-0.26098869068438846</v>
      </c>
      <c r="BL188" s="494">
        <f t="shared" ref="BL188:BR188" si="11">BL187/BL185</f>
        <v>-4.001581652827213E-2</v>
      </c>
      <c r="BM188" s="494">
        <f t="shared" si="11"/>
        <v>8.9679567207657143E-2</v>
      </c>
      <c r="BN188" s="495">
        <f t="shared" si="11"/>
        <v>2.5470085470085408E-2</v>
      </c>
      <c r="BO188" s="493">
        <f t="shared" si="11"/>
        <v>-0.27365853658536582</v>
      </c>
      <c r="BP188" s="494">
        <f t="shared" si="11"/>
        <v>-3.6708044659578144E-2</v>
      </c>
      <c r="BQ188" s="494">
        <f t="shared" si="11"/>
        <v>0.1809437779692967</v>
      </c>
      <c r="BR188" s="495">
        <f t="shared" si="11"/>
        <v>5.6764344621863562E-2</v>
      </c>
      <c r="CB188" s="288"/>
      <c r="CC188" s="288">
        <v>111</v>
      </c>
      <c r="CD188" s="491">
        <v>130</v>
      </c>
      <c r="CE188" s="288">
        <v>50</v>
      </c>
      <c r="CF188" s="491">
        <v>30</v>
      </c>
      <c r="CG188" s="288">
        <v>158</v>
      </c>
      <c r="CH188" s="491">
        <v>130</v>
      </c>
      <c r="CI188" s="288">
        <v>155</v>
      </c>
      <c r="CJ188" s="491">
        <v>30</v>
      </c>
      <c r="CV188" s="3"/>
      <c r="CW188" s="3"/>
      <c r="CX188" s="3"/>
      <c r="CY188" s="3"/>
      <c r="CZ188" s="3"/>
      <c r="DA188" s="3"/>
      <c r="DB188" s="3"/>
      <c r="DC188" s="3"/>
      <c r="DD188" s="3"/>
    </row>
    <row r="189" spans="2:108" ht="16.5" thickBot="1" x14ac:dyDescent="0.3">
      <c r="B189" s="6">
        <v>0.91180555555555554</v>
      </c>
      <c r="E189" s="9">
        <v>130</v>
      </c>
      <c r="BS189" s="3"/>
      <c r="BT189" s="832" t="s">
        <v>2863</v>
      </c>
      <c r="BU189" s="833"/>
      <c r="BV189" s="833"/>
      <c r="BW189" s="833"/>
      <c r="BX189" s="833"/>
      <c r="BY189" s="833"/>
      <c r="BZ189" s="833"/>
      <c r="CA189" s="833"/>
      <c r="CB189" s="262">
        <v>46023</v>
      </c>
      <c r="CC189" s="288">
        <v>96</v>
      </c>
      <c r="CD189" s="373">
        <v>118</v>
      </c>
      <c r="CE189" s="288">
        <v>35</v>
      </c>
      <c r="CF189" s="408">
        <v>28</v>
      </c>
      <c r="CG189" s="288">
        <v>96</v>
      </c>
      <c r="CH189" s="491">
        <v>137</v>
      </c>
      <c r="CI189" s="288">
        <v>230</v>
      </c>
      <c r="CJ189" s="490">
        <v>47</v>
      </c>
      <c r="CV189" s="3"/>
      <c r="CW189" s="3"/>
      <c r="CX189" s="3"/>
      <c r="CY189" s="3"/>
      <c r="CZ189" s="3"/>
      <c r="DA189" s="3"/>
      <c r="DB189" s="3"/>
      <c r="DC189" s="3"/>
      <c r="DD189" s="3"/>
    </row>
    <row r="190" spans="2:108" ht="16.5" thickBot="1" x14ac:dyDescent="0.3">
      <c r="B190" s="6">
        <v>0.92222222222222228</v>
      </c>
      <c r="E190" s="9">
        <v>131</v>
      </c>
      <c r="BS190" s="650" t="s">
        <v>2994</v>
      </c>
      <c r="BT190" s="659">
        <f>AVERAGE(CC3:CC202)</f>
        <v>66.53</v>
      </c>
      <c r="BU190" s="659">
        <f t="shared" ref="BU190:CA190" si="12">AVERAGE(CD3:CD202)</f>
        <v>128.72</v>
      </c>
      <c r="BV190" s="659">
        <f t="shared" si="12"/>
        <v>54.82</v>
      </c>
      <c r="BW190" s="659">
        <f t="shared" si="12"/>
        <v>26.68</v>
      </c>
      <c r="BX190" s="659">
        <f t="shared" si="12"/>
        <v>78.909774436090231</v>
      </c>
      <c r="BY190" s="659">
        <f t="shared" si="12"/>
        <v>134.23308270676691</v>
      </c>
      <c r="BZ190" s="659">
        <f t="shared" si="12"/>
        <v>178.33082706766916</v>
      </c>
      <c r="CA190" s="659">
        <f t="shared" si="12"/>
        <v>31.503759398496239</v>
      </c>
      <c r="CB190" s="262"/>
      <c r="CC190" s="288">
        <v>97</v>
      </c>
      <c r="CD190" s="408">
        <v>124</v>
      </c>
      <c r="CE190" s="288">
        <v>40</v>
      </c>
      <c r="CF190" s="408">
        <v>29</v>
      </c>
      <c r="CG190" s="288">
        <v>97</v>
      </c>
      <c r="CH190" s="408">
        <v>120</v>
      </c>
      <c r="CI190" s="288">
        <v>85</v>
      </c>
      <c r="CJ190" s="373">
        <v>16</v>
      </c>
      <c r="CV190" s="3"/>
      <c r="CW190" s="3"/>
      <c r="CX190" s="3"/>
      <c r="CY190" s="3"/>
      <c r="CZ190" s="3"/>
      <c r="DA190" s="3"/>
      <c r="DB190" s="3"/>
      <c r="DC190" s="3"/>
      <c r="DD190" s="3"/>
    </row>
    <row r="191" spans="2:108" ht="45.75" thickBot="1" x14ac:dyDescent="0.3">
      <c r="B191" s="6">
        <v>0.93263888888888891</v>
      </c>
      <c r="E191" s="62">
        <v>123</v>
      </c>
      <c r="BS191" s="640"/>
      <c r="BT191" s="660" t="s">
        <v>1688</v>
      </c>
      <c r="BU191" s="644" t="s">
        <v>722</v>
      </c>
      <c r="BV191" s="645" t="s">
        <v>723</v>
      </c>
      <c r="BW191" s="646" t="s">
        <v>1956</v>
      </c>
      <c r="BX191" s="54" t="s">
        <v>1688</v>
      </c>
      <c r="BY191" s="644" t="s">
        <v>724</v>
      </c>
      <c r="BZ191" s="645" t="s">
        <v>723</v>
      </c>
      <c r="CA191" s="646" t="s">
        <v>1956</v>
      </c>
      <c r="CB191" s="262"/>
      <c r="CC191" s="288">
        <v>13</v>
      </c>
      <c r="CD191" s="373">
        <v>115</v>
      </c>
      <c r="CE191" s="288">
        <v>35</v>
      </c>
      <c r="CF191" s="373">
        <v>15</v>
      </c>
      <c r="CG191" s="288"/>
      <c r="CH191" s="288"/>
      <c r="CI191" s="288"/>
      <c r="CJ191" s="288"/>
      <c r="CV191" s="3"/>
      <c r="CW191" s="3"/>
      <c r="CX191" s="3"/>
      <c r="CY191" s="3"/>
      <c r="CZ191" s="3"/>
      <c r="DA191" s="3"/>
      <c r="DB191" s="3"/>
      <c r="DC191" s="3"/>
      <c r="DD191" s="3"/>
    </row>
    <row r="192" spans="2:108" ht="16.5" thickBot="1" x14ac:dyDescent="0.3">
      <c r="B192" s="6">
        <v>0.94305555555555554</v>
      </c>
      <c r="E192" s="99">
        <v>118</v>
      </c>
      <c r="BS192" s="553" t="s">
        <v>2995</v>
      </c>
      <c r="BT192" s="647">
        <v>70.400000000000006</v>
      </c>
      <c r="BU192" s="648">
        <v>134.9</v>
      </c>
      <c r="BV192" s="647">
        <v>58.2</v>
      </c>
      <c r="BW192" s="648">
        <v>33.299999999999997</v>
      </c>
      <c r="BX192" s="647">
        <v>74.5</v>
      </c>
      <c r="BY192" s="648">
        <v>135.4</v>
      </c>
      <c r="BZ192" s="647">
        <v>184.3</v>
      </c>
      <c r="CA192" s="649">
        <v>36.200000000000003</v>
      </c>
      <c r="CB192" s="262">
        <v>46024</v>
      </c>
      <c r="CC192" s="288">
        <v>80</v>
      </c>
      <c r="CD192" s="373">
        <v>118</v>
      </c>
      <c r="CE192" s="288">
        <v>35</v>
      </c>
      <c r="CF192" s="408">
        <v>21</v>
      </c>
      <c r="CG192" s="288">
        <v>80</v>
      </c>
      <c r="CH192" s="408">
        <v>128</v>
      </c>
      <c r="CI192" s="288">
        <v>125</v>
      </c>
      <c r="CJ192" s="491">
        <v>31</v>
      </c>
      <c r="CV192" s="3"/>
      <c r="CW192" s="3"/>
      <c r="CX192" s="3"/>
      <c r="CY192" s="3"/>
      <c r="CZ192" s="3"/>
      <c r="DA192" s="3"/>
      <c r="DB192" s="3"/>
      <c r="DC192" s="3"/>
      <c r="DD192" s="3"/>
    </row>
    <row r="193" spans="1:108" ht="45.75" thickBot="1" x14ac:dyDescent="0.3">
      <c r="B193" s="6">
        <v>0.95347222222222228</v>
      </c>
      <c r="E193" s="99">
        <v>112</v>
      </c>
      <c r="BS193" s="3"/>
      <c r="BT193" s="660" t="s">
        <v>1688</v>
      </c>
      <c r="BU193" s="651" t="s">
        <v>722</v>
      </c>
      <c r="BV193" s="652" t="s">
        <v>723</v>
      </c>
      <c r="BW193" s="653" t="s">
        <v>1956</v>
      </c>
      <c r="BX193" s="67" t="s">
        <v>1688</v>
      </c>
      <c r="BY193" s="651" t="s">
        <v>724</v>
      </c>
      <c r="BZ193" s="652" t="s">
        <v>723</v>
      </c>
      <c r="CA193" s="653" t="s">
        <v>1956</v>
      </c>
      <c r="CB193" s="262"/>
      <c r="CC193" s="288">
        <v>89</v>
      </c>
      <c r="CD193" s="491">
        <v>133</v>
      </c>
      <c r="CE193" s="288">
        <v>65</v>
      </c>
      <c r="CF193" s="490">
        <v>47</v>
      </c>
      <c r="CG193" s="288">
        <v>89</v>
      </c>
      <c r="CH193" s="373">
        <v>116</v>
      </c>
      <c r="CI193" s="288">
        <v>170</v>
      </c>
      <c r="CJ193" s="491">
        <v>30</v>
      </c>
      <c r="CV193" s="3"/>
      <c r="CW193" s="3"/>
      <c r="CX193" s="3"/>
      <c r="CY193" s="3"/>
      <c r="CZ193" s="3"/>
      <c r="DA193" s="3"/>
      <c r="DB193" s="3"/>
      <c r="DC193" s="3"/>
      <c r="DD193" s="3"/>
    </row>
    <row r="194" spans="1:108" ht="48" thickBot="1" x14ac:dyDescent="0.3">
      <c r="B194" s="6">
        <v>0.96388888888888891</v>
      </c>
      <c r="E194" s="4">
        <v>106</v>
      </c>
      <c r="F194" s="4"/>
      <c r="I194" s="11" t="s">
        <v>162</v>
      </c>
      <c r="J194" s="11"/>
      <c r="K194" s="11"/>
      <c r="L194" s="11"/>
      <c r="M194" s="11"/>
      <c r="BS194" s="657" t="s">
        <v>2996</v>
      </c>
      <c r="BT194" s="655">
        <f>BT190-BT192</f>
        <v>-3.8700000000000045</v>
      </c>
      <c r="BU194" s="658">
        <f>BU190-BU192</f>
        <v>-6.1800000000000068</v>
      </c>
      <c r="BV194" s="655">
        <f t="shared" ref="BV194:CA194" si="13">BV190-BV192</f>
        <v>-3.3800000000000026</v>
      </c>
      <c r="BW194" s="658">
        <f t="shared" si="13"/>
        <v>-6.6199999999999974</v>
      </c>
      <c r="BX194" s="654">
        <f t="shared" si="13"/>
        <v>4.4097744360902311</v>
      </c>
      <c r="BY194" s="654">
        <f t="shared" si="13"/>
        <v>-1.166917293233098</v>
      </c>
      <c r="BZ194" s="654">
        <f t="shared" si="13"/>
        <v>-5.9691729323308493</v>
      </c>
      <c r="CA194" s="656">
        <f t="shared" si="13"/>
        <v>-4.6962406015037637</v>
      </c>
      <c r="CB194" s="262">
        <v>46025</v>
      </c>
      <c r="CC194" s="288">
        <v>101</v>
      </c>
      <c r="CD194" s="373">
        <v>117</v>
      </c>
      <c r="CE194" s="288">
        <v>30</v>
      </c>
      <c r="CF194" s="373">
        <v>17</v>
      </c>
      <c r="CG194" s="288">
        <v>101</v>
      </c>
      <c r="CH194" s="491">
        <v>134</v>
      </c>
      <c r="CI194" s="288">
        <v>240</v>
      </c>
      <c r="CJ194" s="491">
        <v>34</v>
      </c>
      <c r="CV194" s="3"/>
      <c r="CW194" s="3"/>
      <c r="CX194" s="3"/>
      <c r="CY194" s="3"/>
      <c r="CZ194" s="3"/>
      <c r="DA194" s="3"/>
      <c r="DB194" s="3"/>
      <c r="DC194" s="3"/>
      <c r="DD194" s="3"/>
    </row>
    <row r="195" spans="1:108" x14ac:dyDescent="0.25">
      <c r="B195" s="6">
        <v>0.97430555555555554</v>
      </c>
      <c r="E195" s="62">
        <v>123</v>
      </c>
      <c r="CB195" s="262"/>
      <c r="CC195" s="288">
        <v>25</v>
      </c>
      <c r="CD195" s="491">
        <v>136</v>
      </c>
      <c r="CE195" s="288">
        <v>75</v>
      </c>
      <c r="CF195" s="288">
        <v>9</v>
      </c>
      <c r="CG195" s="288"/>
      <c r="CH195" s="288"/>
      <c r="CI195" s="288"/>
      <c r="CJ195" s="491"/>
      <c r="CV195" s="3"/>
      <c r="CW195" s="3"/>
      <c r="CX195" s="3"/>
      <c r="CY195" s="3"/>
      <c r="CZ195" s="3"/>
      <c r="DA195" s="3"/>
      <c r="DB195" s="3"/>
      <c r="DC195" s="3"/>
      <c r="DD195" s="3"/>
    </row>
    <row r="196" spans="1:108" x14ac:dyDescent="0.25">
      <c r="B196" s="6">
        <v>0.98472222222222228</v>
      </c>
      <c r="E196" s="99">
        <v>116</v>
      </c>
      <c r="CB196" s="262"/>
      <c r="CC196" s="288">
        <v>30</v>
      </c>
      <c r="CD196" s="526">
        <v>108</v>
      </c>
      <c r="CE196" s="288">
        <v>35</v>
      </c>
      <c r="CF196" s="373">
        <v>10</v>
      </c>
      <c r="CG196" s="288"/>
      <c r="CH196" s="288"/>
      <c r="CI196" s="288"/>
      <c r="CJ196" s="491"/>
      <c r="CV196" s="3"/>
      <c r="CW196" s="3"/>
      <c r="CX196" s="3"/>
      <c r="CY196" s="3"/>
      <c r="CZ196" s="3"/>
      <c r="DA196" s="3"/>
      <c r="DB196" s="3"/>
      <c r="DC196" s="3"/>
      <c r="DD196" s="3"/>
    </row>
    <row r="197" spans="1:108" x14ac:dyDescent="0.25">
      <c r="B197" s="6">
        <v>0.99513888888888891</v>
      </c>
      <c r="E197" s="157">
        <v>97</v>
      </c>
      <c r="CB197" s="262">
        <v>46026</v>
      </c>
      <c r="CC197" s="288">
        <v>78</v>
      </c>
      <c r="CD197" s="408">
        <v>129</v>
      </c>
      <c r="CE197" s="288">
        <v>45</v>
      </c>
      <c r="CF197" s="491">
        <v>37</v>
      </c>
      <c r="CG197" s="288">
        <v>78</v>
      </c>
      <c r="CH197" s="408">
        <v>128</v>
      </c>
      <c r="CI197" s="288">
        <v>120</v>
      </c>
      <c r="CJ197" s="491">
        <v>36</v>
      </c>
      <c r="CV197" s="3"/>
      <c r="CW197" s="3"/>
      <c r="CX197" s="3"/>
      <c r="CY197" s="3"/>
      <c r="CZ197" s="3"/>
      <c r="DA197" s="3"/>
      <c r="DB197" s="3"/>
      <c r="DC197" s="3"/>
      <c r="DD197" s="3"/>
    </row>
    <row r="198" spans="1:108" x14ac:dyDescent="0.25">
      <c r="B198" s="6">
        <v>5.5555555555555558E-3</v>
      </c>
      <c r="E198" s="3">
        <v>105</v>
      </c>
      <c r="I198" s="36">
        <f>AVERAGE(E154:E197)</f>
        <v>127.18604651162791</v>
      </c>
      <c r="CB198" s="262"/>
      <c r="CC198" s="288">
        <v>100</v>
      </c>
      <c r="CD198" s="408">
        <v>129</v>
      </c>
      <c r="CE198" s="288">
        <v>90</v>
      </c>
      <c r="CF198" s="491">
        <v>33</v>
      </c>
      <c r="CG198" s="288">
        <v>100</v>
      </c>
      <c r="CH198" s="408">
        <v>126</v>
      </c>
      <c r="CI198" s="288">
        <v>195</v>
      </c>
      <c r="CJ198" s="491">
        <v>30</v>
      </c>
      <c r="CV198" s="3"/>
      <c r="CW198" s="3"/>
      <c r="CX198" s="3"/>
      <c r="CY198" s="3"/>
      <c r="CZ198" s="3"/>
      <c r="DA198" s="3"/>
      <c r="DB198" s="3"/>
      <c r="DC198" s="3"/>
      <c r="DD198" s="3"/>
    </row>
    <row r="199" spans="1:108" x14ac:dyDescent="0.25">
      <c r="B199" s="6">
        <v>1.5972222222222221E-2</v>
      </c>
      <c r="CB199" s="262"/>
      <c r="CC199" s="288">
        <v>90</v>
      </c>
      <c r="CD199" s="373">
        <v>116</v>
      </c>
      <c r="CE199" s="288">
        <v>15</v>
      </c>
      <c r="CF199" s="408">
        <v>21</v>
      </c>
      <c r="CG199" s="288">
        <v>90</v>
      </c>
      <c r="CH199" s="373">
        <v>112</v>
      </c>
      <c r="CI199" s="288">
        <v>75</v>
      </c>
      <c r="CJ199" s="373">
        <v>17</v>
      </c>
      <c r="CV199" s="3"/>
      <c r="CW199" s="3"/>
      <c r="CX199" s="3"/>
      <c r="CY199" s="3"/>
      <c r="CZ199" s="3"/>
      <c r="DA199" s="3"/>
      <c r="DB199" s="3"/>
      <c r="DC199" s="3"/>
      <c r="DD199" s="3"/>
    </row>
    <row r="200" spans="1:108" x14ac:dyDescent="0.25">
      <c r="B200" s="6">
        <v>2.6388888888888889E-2</v>
      </c>
      <c r="CB200" s="262">
        <v>46027</v>
      </c>
      <c r="CC200" s="288">
        <v>70</v>
      </c>
      <c r="CD200" s="373">
        <v>110</v>
      </c>
      <c r="CE200" s="288">
        <v>30</v>
      </c>
      <c r="CF200" s="288">
        <v>13</v>
      </c>
      <c r="CG200" s="288">
        <v>70</v>
      </c>
      <c r="CH200" s="373">
        <v>117</v>
      </c>
      <c r="CI200" s="288">
        <v>90</v>
      </c>
      <c r="CJ200" s="408">
        <v>20</v>
      </c>
      <c r="CV200" s="3"/>
      <c r="CW200" s="3"/>
      <c r="CX200" s="3"/>
      <c r="CY200" s="3"/>
      <c r="CZ200" s="3"/>
      <c r="DA200" s="3"/>
      <c r="DB200" s="3"/>
      <c r="DC200" s="3"/>
      <c r="DD200" s="3"/>
    </row>
    <row r="201" spans="1:108" x14ac:dyDescent="0.25">
      <c r="B201" s="6">
        <v>3.6805555555555557E-2</v>
      </c>
      <c r="CB201" s="262"/>
      <c r="CC201" s="288">
        <v>129</v>
      </c>
      <c r="CD201" s="408">
        <v>125</v>
      </c>
      <c r="CE201" s="288">
        <v>40</v>
      </c>
      <c r="CF201" s="491">
        <v>37</v>
      </c>
      <c r="CG201" s="288">
        <v>129</v>
      </c>
      <c r="CH201" s="408">
        <v>129</v>
      </c>
      <c r="CI201" s="288">
        <v>130</v>
      </c>
      <c r="CJ201" s="490">
        <v>41</v>
      </c>
      <c r="CV201" s="3"/>
      <c r="CW201" s="3"/>
      <c r="CX201" s="3"/>
      <c r="CY201" s="3"/>
      <c r="CZ201" s="3"/>
      <c r="DA201" s="3"/>
      <c r="DB201" s="3"/>
      <c r="DC201" s="3"/>
      <c r="DD201" s="3"/>
    </row>
    <row r="202" spans="1:108" ht="15.75" thickBot="1" x14ac:dyDescent="0.3">
      <c r="B202" s="6">
        <v>4.7222222222222221E-2</v>
      </c>
      <c r="CB202" s="262">
        <v>46028</v>
      </c>
      <c r="CC202" s="288">
        <v>88</v>
      </c>
      <c r="CD202" s="373">
        <v>112</v>
      </c>
      <c r="CE202" s="288">
        <v>40</v>
      </c>
      <c r="CF202" s="408">
        <v>27</v>
      </c>
      <c r="CG202" s="288">
        <v>88</v>
      </c>
      <c r="CH202" s="526">
        <v>107</v>
      </c>
      <c r="CI202" s="288">
        <v>115</v>
      </c>
      <c r="CJ202" s="408">
        <v>22</v>
      </c>
      <c r="CV202" s="3"/>
      <c r="CW202" s="3"/>
      <c r="CX202" s="3"/>
      <c r="CY202" s="3"/>
      <c r="CZ202" s="3"/>
      <c r="DA202" s="3"/>
      <c r="DB202" s="3"/>
      <c r="DC202" s="3"/>
      <c r="DD202" s="3"/>
    </row>
    <row r="203" spans="1:108" ht="15.75" thickBot="1" x14ac:dyDescent="0.3">
      <c r="B203" s="6">
        <v>5.7638888888888892E-2</v>
      </c>
      <c r="C203" s="142" t="s">
        <v>1357</v>
      </c>
      <c r="D203" s="152">
        <v>313</v>
      </c>
      <c r="CB203" s="262">
        <v>46031</v>
      </c>
      <c r="CC203" s="288">
        <v>25</v>
      </c>
      <c r="CD203" s="288">
        <v>120</v>
      </c>
      <c r="CE203" s="288">
        <v>36</v>
      </c>
      <c r="CF203" s="373">
        <v>15</v>
      </c>
      <c r="CG203" s="288"/>
      <c r="CH203" s="288"/>
      <c r="CI203" s="288"/>
      <c r="CJ203" s="288"/>
      <c r="CV203" s="3"/>
      <c r="CW203" s="3"/>
      <c r="CX203" s="3"/>
      <c r="CY203" s="3"/>
      <c r="CZ203" s="3"/>
      <c r="DA203" s="3"/>
      <c r="DB203" s="3"/>
      <c r="DC203" s="3"/>
      <c r="DD203" s="3"/>
    </row>
    <row r="204" spans="1:108" x14ac:dyDescent="0.25">
      <c r="A204" s="5">
        <v>45824</v>
      </c>
      <c r="B204" s="6">
        <v>0.35972222222222222</v>
      </c>
      <c r="E204" s="3">
        <v>106</v>
      </c>
      <c r="F204" s="3">
        <v>106</v>
      </c>
      <c r="CB204" s="262"/>
      <c r="CC204" s="288">
        <v>60</v>
      </c>
      <c r="CD204" s="288">
        <v>130</v>
      </c>
      <c r="CE204" s="288">
        <v>26</v>
      </c>
      <c r="CF204" s="373">
        <v>19</v>
      </c>
      <c r="CG204" s="288">
        <v>60</v>
      </c>
      <c r="CH204" s="288">
        <v>131</v>
      </c>
      <c r="CI204" s="288">
        <v>131</v>
      </c>
      <c r="CJ204" s="408">
        <v>25</v>
      </c>
      <c r="CV204" s="3"/>
      <c r="CW204" s="3"/>
      <c r="CX204" s="3"/>
      <c r="CY204" s="3"/>
      <c r="CZ204" s="3"/>
      <c r="DA204" s="3"/>
      <c r="DB204" s="3"/>
      <c r="DC204" s="3"/>
      <c r="DD204" s="3"/>
    </row>
    <row r="205" spans="1:108" x14ac:dyDescent="0.25">
      <c r="A205" s="5" t="s">
        <v>303</v>
      </c>
      <c r="B205" s="6">
        <v>0.37013888888888891</v>
      </c>
      <c r="E205" s="3">
        <v>102</v>
      </c>
      <c r="CB205" s="262">
        <v>46032</v>
      </c>
      <c r="CC205" s="288">
        <v>40</v>
      </c>
      <c r="CD205" s="288">
        <v>128</v>
      </c>
      <c r="CE205" s="288">
        <v>40</v>
      </c>
      <c r="CF205" s="491">
        <v>30</v>
      </c>
      <c r="CG205" s="288"/>
      <c r="CH205" s="288"/>
      <c r="CI205" s="288"/>
      <c r="CJ205" s="288"/>
      <c r="CV205" s="3"/>
      <c r="CW205" s="3"/>
      <c r="CX205" s="3"/>
      <c r="CY205" s="3"/>
      <c r="CZ205" s="3"/>
      <c r="DA205" s="3"/>
      <c r="DB205" s="3"/>
      <c r="DC205" s="3"/>
      <c r="DD205" s="3"/>
    </row>
    <row r="206" spans="1:108" x14ac:dyDescent="0.25">
      <c r="B206" s="6">
        <v>0.37847222222222221</v>
      </c>
      <c r="C206" s="8">
        <v>75</v>
      </c>
      <c r="D206" s="8"/>
      <c r="E206" s="8"/>
      <c r="G206" s="8" t="s">
        <v>138</v>
      </c>
      <c r="H206" s="8"/>
      <c r="I206" s="36" t="s">
        <v>284</v>
      </c>
      <c r="J206" s="36"/>
      <c r="K206" s="36"/>
      <c r="L206" s="36"/>
      <c r="M206" s="36"/>
      <c r="N206" s="36"/>
      <c r="O206" s="36"/>
      <c r="P206" s="36"/>
      <c r="Q206" s="8"/>
      <c r="R206" s="8"/>
      <c r="S206" s="8"/>
      <c r="CB206" s="262"/>
      <c r="CC206" s="288">
        <v>60</v>
      </c>
      <c r="CD206" s="288">
        <v>122</v>
      </c>
      <c r="CE206" s="288">
        <v>75</v>
      </c>
      <c r="CF206" s="373">
        <v>19</v>
      </c>
      <c r="CG206" s="288"/>
      <c r="CH206" s="288"/>
      <c r="CI206" s="288"/>
      <c r="CJ206" s="288"/>
      <c r="CV206" s="3"/>
      <c r="CW206" s="3"/>
      <c r="CX206" s="3"/>
      <c r="CY206" s="3"/>
      <c r="CZ206" s="3"/>
      <c r="DA206" s="3"/>
      <c r="DB206" s="3"/>
      <c r="DC206" s="3"/>
      <c r="DD206" s="3"/>
    </row>
    <row r="207" spans="1:108" x14ac:dyDescent="0.25">
      <c r="B207" s="6">
        <v>0.38055555555555554</v>
      </c>
      <c r="E207" s="3">
        <v>105</v>
      </c>
      <c r="CB207" s="262"/>
      <c r="CC207" s="288">
        <v>94</v>
      </c>
      <c r="CD207" s="288">
        <v>116</v>
      </c>
      <c r="CE207" s="288">
        <v>25</v>
      </c>
      <c r="CF207" s="373">
        <v>14</v>
      </c>
      <c r="CG207" s="288">
        <v>94</v>
      </c>
      <c r="CH207" s="288">
        <v>138</v>
      </c>
      <c r="CI207" s="288">
        <v>130</v>
      </c>
      <c r="CJ207" s="491">
        <v>36</v>
      </c>
      <c r="CV207" s="3"/>
      <c r="CW207" s="3"/>
      <c r="CX207" s="3"/>
      <c r="CY207" s="3"/>
      <c r="CZ207" s="3"/>
      <c r="DA207" s="3"/>
      <c r="DB207" s="3"/>
      <c r="DC207" s="3"/>
      <c r="DD207" s="3"/>
    </row>
    <row r="208" spans="1:108" x14ac:dyDescent="0.25">
      <c r="B208" s="6">
        <v>0.39097222222222222</v>
      </c>
      <c r="E208" s="3">
        <v>104</v>
      </c>
      <c r="CB208" s="262">
        <v>46033</v>
      </c>
      <c r="CC208" s="288">
        <v>96</v>
      </c>
      <c r="CD208" s="288">
        <v>123</v>
      </c>
      <c r="CE208" s="288">
        <v>30</v>
      </c>
      <c r="CF208" s="491">
        <v>37</v>
      </c>
      <c r="CG208" s="288">
        <v>96</v>
      </c>
      <c r="CH208" s="288">
        <v>131</v>
      </c>
      <c r="CI208" s="288">
        <v>135</v>
      </c>
      <c r="CJ208" s="490">
        <v>45</v>
      </c>
      <c r="CV208" s="3"/>
      <c r="CW208" s="3"/>
      <c r="CX208" s="3"/>
      <c r="CY208" s="3"/>
      <c r="CZ208" s="3"/>
      <c r="DA208" s="3"/>
      <c r="DB208" s="3"/>
      <c r="DC208" s="3"/>
      <c r="DD208" s="3"/>
    </row>
    <row r="209" spans="2:108" x14ac:dyDescent="0.25">
      <c r="B209" s="6">
        <v>0.40138888888888891</v>
      </c>
      <c r="E209" s="99">
        <v>110</v>
      </c>
      <c r="CB209" s="262"/>
      <c r="CC209" s="288">
        <v>66</v>
      </c>
      <c r="CD209" s="288">
        <v>141</v>
      </c>
      <c r="CE209" s="288">
        <v>90</v>
      </c>
      <c r="CF209" s="373">
        <v>17</v>
      </c>
      <c r="CG209" s="288">
        <v>66</v>
      </c>
      <c r="CH209" s="288">
        <v>134</v>
      </c>
      <c r="CI209" s="288">
        <v>195</v>
      </c>
      <c r="CJ209" s="373">
        <v>10</v>
      </c>
      <c r="CV209" s="3"/>
      <c r="CW209" s="3"/>
      <c r="CX209" s="3"/>
      <c r="CY209" s="3"/>
      <c r="CZ209" s="3"/>
      <c r="DA209" s="3"/>
      <c r="DB209" s="3"/>
      <c r="DC209" s="3"/>
      <c r="DD209" s="3"/>
    </row>
    <row r="210" spans="2:108" x14ac:dyDescent="0.25">
      <c r="B210" s="6">
        <v>0.41180555555555554</v>
      </c>
      <c r="E210" s="3">
        <v>106</v>
      </c>
      <c r="CB210" s="262"/>
      <c r="CC210" s="288">
        <v>140</v>
      </c>
      <c r="CD210" s="288">
        <v>132</v>
      </c>
      <c r="CE210" s="288">
        <v>26</v>
      </c>
      <c r="CF210" s="491">
        <v>33</v>
      </c>
      <c r="CG210" s="288">
        <v>140</v>
      </c>
      <c r="CH210" s="288">
        <v>135</v>
      </c>
      <c r="CI210" s="288">
        <v>235</v>
      </c>
      <c r="CJ210" s="491">
        <v>36</v>
      </c>
      <c r="CV210" s="3"/>
      <c r="CW210" s="3"/>
      <c r="CX210" s="3"/>
      <c r="CY210" s="3"/>
      <c r="CZ210" s="3"/>
      <c r="DA210" s="3"/>
      <c r="DB210" s="3"/>
      <c r="DC210" s="3"/>
      <c r="DD210" s="3"/>
    </row>
    <row r="211" spans="2:108" x14ac:dyDescent="0.25">
      <c r="B211" s="6">
        <v>0.42222222222222222</v>
      </c>
      <c r="E211" s="101">
        <v>114</v>
      </c>
      <c r="F211" s="4"/>
      <c r="H211" s="3">
        <v>63</v>
      </c>
      <c r="I211" s="31" t="s">
        <v>143</v>
      </c>
      <c r="J211" s="12"/>
      <c r="K211" s="12"/>
      <c r="L211" s="12"/>
      <c r="M211" s="12"/>
      <c r="N211" s="12"/>
      <c r="O211" s="12"/>
      <c r="CB211" s="262">
        <v>46034</v>
      </c>
      <c r="CC211" s="288">
        <v>83</v>
      </c>
      <c r="CD211" s="288">
        <v>104</v>
      </c>
      <c r="CE211" s="288">
        <v>105</v>
      </c>
      <c r="CF211" s="373">
        <v>15</v>
      </c>
      <c r="CG211" s="288"/>
      <c r="CH211" s="288"/>
      <c r="CI211" s="288"/>
      <c r="CJ211" s="288"/>
      <c r="CV211" s="3"/>
      <c r="CW211" s="3"/>
      <c r="CX211" s="3"/>
      <c r="CY211" s="3"/>
      <c r="CZ211" s="3"/>
      <c r="DA211" s="3"/>
      <c r="DB211" s="3"/>
      <c r="DC211" s="3"/>
      <c r="DD211" s="3"/>
    </row>
    <row r="212" spans="2:108" x14ac:dyDescent="0.25">
      <c r="B212" s="6">
        <v>0.43263888888888891</v>
      </c>
      <c r="E212" s="3">
        <v>108</v>
      </c>
      <c r="CB212" s="262"/>
      <c r="CC212" s="288">
        <v>96</v>
      </c>
      <c r="CD212" s="288">
        <v>123</v>
      </c>
      <c r="CE212" s="288">
        <v>220</v>
      </c>
      <c r="CF212" s="408">
        <v>21</v>
      </c>
      <c r="CG212" s="288"/>
      <c r="CH212" s="288"/>
      <c r="CI212" s="288"/>
      <c r="CJ212" s="288"/>
      <c r="CV212" s="3"/>
      <c r="CW212" s="3"/>
      <c r="CX212" s="3"/>
      <c r="CY212" s="3"/>
      <c r="CZ212" s="3"/>
      <c r="DA212" s="3"/>
      <c r="DB212" s="3"/>
      <c r="DC212" s="3"/>
      <c r="DD212" s="3"/>
    </row>
    <row r="213" spans="2:108" x14ac:dyDescent="0.25">
      <c r="B213" s="6">
        <v>0.44305555555555554</v>
      </c>
      <c r="E213" s="99">
        <v>110</v>
      </c>
      <c r="CB213" s="262">
        <v>46035</v>
      </c>
      <c r="CC213" s="288">
        <v>36</v>
      </c>
      <c r="CD213" s="288">
        <v>105</v>
      </c>
      <c r="CE213" s="288">
        <v>65</v>
      </c>
      <c r="CF213" s="373">
        <v>10</v>
      </c>
      <c r="CG213" s="288">
        <v>36</v>
      </c>
      <c r="CH213" s="288">
        <v>106</v>
      </c>
      <c r="CI213" s="288">
        <v>140</v>
      </c>
      <c r="CJ213" s="373">
        <v>11</v>
      </c>
      <c r="CV213" s="3"/>
      <c r="CW213" s="3"/>
      <c r="CX213" s="3"/>
      <c r="CY213" s="3"/>
      <c r="CZ213" s="3"/>
      <c r="DA213" s="3"/>
      <c r="DB213" s="3"/>
      <c r="DC213" s="3"/>
      <c r="DD213" s="3"/>
    </row>
    <row r="214" spans="2:108" x14ac:dyDescent="0.25">
      <c r="B214" s="6">
        <v>0.45347222222222222</v>
      </c>
      <c r="E214" s="99">
        <v>112</v>
      </c>
      <c r="CB214" s="262"/>
      <c r="CC214" s="288">
        <v>40</v>
      </c>
      <c r="CD214" s="288">
        <v>113</v>
      </c>
      <c r="CE214" s="288">
        <v>130</v>
      </c>
      <c r="CF214" s="408">
        <v>21</v>
      </c>
      <c r="CG214" s="288"/>
      <c r="CH214" s="288"/>
      <c r="CI214" s="288"/>
      <c r="CJ214" s="288"/>
      <c r="CV214" s="3"/>
      <c r="CW214" s="3"/>
      <c r="CX214" s="3"/>
      <c r="CY214" s="3"/>
      <c r="CZ214" s="3"/>
      <c r="DA214" s="3"/>
      <c r="DB214" s="3"/>
      <c r="DC214" s="3"/>
      <c r="DD214" s="3"/>
    </row>
    <row r="215" spans="2:108" x14ac:dyDescent="0.25">
      <c r="B215" s="6">
        <v>0.46388888888888891</v>
      </c>
      <c r="E215" s="3">
        <v>106</v>
      </c>
      <c r="CB215" s="262"/>
      <c r="CC215" s="288">
        <v>30</v>
      </c>
      <c r="CD215" s="288">
        <v>134</v>
      </c>
      <c r="CE215" s="288">
        <v>40</v>
      </c>
      <c r="CF215" s="490">
        <v>40</v>
      </c>
      <c r="CG215" s="288"/>
      <c r="CH215" s="288"/>
      <c r="CI215" s="288"/>
      <c r="CJ215" s="288"/>
      <c r="CV215" s="3"/>
      <c r="CW215" s="3"/>
      <c r="CX215" s="3"/>
      <c r="CY215" s="3"/>
      <c r="CZ215" s="3"/>
      <c r="DA215" s="3"/>
      <c r="DB215" s="3"/>
      <c r="DC215" s="3"/>
      <c r="DD215" s="3"/>
    </row>
    <row r="216" spans="2:108" x14ac:dyDescent="0.25">
      <c r="B216" s="6">
        <v>0.47430555555555554</v>
      </c>
      <c r="E216" s="101">
        <v>118</v>
      </c>
      <c r="F216" s="4"/>
      <c r="H216" s="3">
        <v>128</v>
      </c>
      <c r="I216" s="31" t="s">
        <v>144</v>
      </c>
      <c r="J216" s="12"/>
      <c r="K216" s="12"/>
      <c r="L216" s="12"/>
      <c r="M216" s="12"/>
      <c r="N216" s="12"/>
      <c r="O216" s="12"/>
      <c r="CB216" s="262">
        <v>46036</v>
      </c>
      <c r="CC216" s="288">
        <v>43</v>
      </c>
      <c r="CD216" s="288">
        <v>107</v>
      </c>
      <c r="CE216" s="288">
        <v>45</v>
      </c>
      <c r="CF216" s="408">
        <v>21</v>
      </c>
      <c r="CG216" s="288"/>
      <c r="CH216" s="288"/>
      <c r="CI216" s="288"/>
      <c r="CJ216" s="288"/>
      <c r="CV216" s="3"/>
      <c r="CW216" s="3"/>
      <c r="CX216" s="3"/>
      <c r="CY216" s="3"/>
      <c r="CZ216" s="3"/>
      <c r="DA216" s="3"/>
      <c r="DB216" s="3"/>
      <c r="DC216" s="3"/>
      <c r="DD216" s="3"/>
    </row>
    <row r="217" spans="2:108" x14ac:dyDescent="0.25">
      <c r="B217" s="6">
        <v>0.48472222222222222</v>
      </c>
      <c r="E217" s="3">
        <v>107</v>
      </c>
      <c r="CB217" s="262"/>
      <c r="CC217" s="288">
        <v>78</v>
      </c>
      <c r="CD217" s="288">
        <v>142</v>
      </c>
      <c r="CE217" s="288">
        <v>30</v>
      </c>
      <c r="CF217" s="490">
        <v>46</v>
      </c>
      <c r="CG217" s="288">
        <v>78</v>
      </c>
      <c r="CH217" s="288">
        <v>115</v>
      </c>
      <c r="CI217" s="288">
        <v>150</v>
      </c>
      <c r="CJ217" s="373">
        <v>19</v>
      </c>
      <c r="CV217" s="3"/>
      <c r="CW217" s="3"/>
      <c r="CX217" s="3"/>
      <c r="CY217" s="3"/>
      <c r="CZ217" s="3"/>
      <c r="DA217" s="3"/>
      <c r="DB217" s="3"/>
      <c r="DC217" s="3"/>
      <c r="DD217" s="3"/>
    </row>
    <row r="218" spans="2:108" x14ac:dyDescent="0.25">
      <c r="B218" s="6">
        <v>0.49513888888888891</v>
      </c>
      <c r="E218" s="4">
        <v>103</v>
      </c>
      <c r="F218" s="4"/>
      <c r="I218" s="11" t="s">
        <v>233</v>
      </c>
      <c r="J218" s="11"/>
      <c r="K218" s="11"/>
      <c r="L218" s="11"/>
      <c r="M218" s="11"/>
      <c r="CB218" s="262">
        <v>46037</v>
      </c>
      <c r="CC218" s="288">
        <v>75</v>
      </c>
      <c r="CD218" s="288">
        <v>123</v>
      </c>
      <c r="CE218" s="288">
        <v>35</v>
      </c>
      <c r="CF218" s="408">
        <v>25</v>
      </c>
      <c r="CG218" s="288">
        <v>75</v>
      </c>
      <c r="CH218" s="288">
        <v>131</v>
      </c>
      <c r="CI218" s="288">
        <v>275</v>
      </c>
      <c r="CJ218" s="491">
        <v>33</v>
      </c>
      <c r="CV218" s="3"/>
      <c r="CW218" s="3"/>
      <c r="CX218" s="3"/>
      <c r="CY218" s="3"/>
      <c r="CZ218" s="3"/>
      <c r="DA218" s="3"/>
      <c r="DB218" s="3"/>
      <c r="DC218" s="3"/>
      <c r="DD218" s="3"/>
    </row>
    <row r="219" spans="2:108" x14ac:dyDescent="0.25">
      <c r="B219" s="6">
        <v>0.50555555555555554</v>
      </c>
      <c r="E219" s="157">
        <v>99</v>
      </c>
      <c r="F219" s="157">
        <v>99</v>
      </c>
      <c r="CB219" s="262"/>
      <c r="CC219" s="288">
        <v>70</v>
      </c>
      <c r="CD219" s="288">
        <v>123</v>
      </c>
      <c r="CE219" s="288">
        <v>30</v>
      </c>
      <c r="CF219" s="373">
        <v>15</v>
      </c>
      <c r="CG219" s="288">
        <v>70</v>
      </c>
      <c r="CH219" s="288">
        <v>128</v>
      </c>
      <c r="CI219" s="288">
        <v>90</v>
      </c>
      <c r="CJ219" s="408">
        <v>20</v>
      </c>
      <c r="CV219" s="3"/>
      <c r="CW219" s="3"/>
      <c r="CX219" s="3"/>
      <c r="CY219" s="3"/>
      <c r="CZ219" s="3"/>
      <c r="DA219" s="3"/>
      <c r="DB219" s="3"/>
      <c r="DC219" s="3"/>
      <c r="DD219" s="3"/>
    </row>
    <row r="220" spans="2:108" x14ac:dyDescent="0.25">
      <c r="B220" s="6">
        <v>0.51041666666666663</v>
      </c>
      <c r="C220" s="8">
        <v>46</v>
      </c>
      <c r="D220" s="8"/>
      <c r="G220" s="8" t="s">
        <v>139</v>
      </c>
      <c r="H220" s="8"/>
      <c r="I220" s="36" t="s">
        <v>285</v>
      </c>
      <c r="J220" s="36"/>
      <c r="K220" s="36"/>
      <c r="L220" s="36"/>
      <c r="M220" s="36"/>
      <c r="N220" s="36"/>
      <c r="O220" s="36"/>
      <c r="P220" s="36"/>
      <c r="Q220" s="8"/>
      <c r="R220" s="8"/>
      <c r="S220" s="8"/>
      <c r="CB220" s="262">
        <v>46038</v>
      </c>
      <c r="CC220" s="288">
        <v>71</v>
      </c>
      <c r="CD220" s="288">
        <v>123</v>
      </c>
      <c r="CE220" s="288">
        <v>20</v>
      </c>
      <c r="CF220" s="408">
        <v>25</v>
      </c>
      <c r="CG220" s="288">
        <v>71</v>
      </c>
      <c r="CH220" s="288">
        <v>112</v>
      </c>
      <c r="CI220" s="288">
        <v>155</v>
      </c>
      <c r="CJ220" s="373">
        <v>14</v>
      </c>
      <c r="CV220" s="3"/>
      <c r="CW220" s="3"/>
      <c r="CX220" s="3"/>
      <c r="CY220" s="3"/>
      <c r="CZ220" s="3"/>
      <c r="DA220" s="3"/>
      <c r="DB220" s="3"/>
      <c r="DC220" s="3"/>
      <c r="DD220" s="3"/>
    </row>
    <row r="221" spans="2:108" x14ac:dyDescent="0.25">
      <c r="B221" s="6">
        <v>0.51597222222222228</v>
      </c>
      <c r="E221" s="3">
        <v>103</v>
      </c>
      <c r="CB221" s="262"/>
      <c r="CC221" s="288">
        <v>44</v>
      </c>
      <c r="CD221" s="288">
        <v>113</v>
      </c>
      <c r="CE221" s="288">
        <v>20</v>
      </c>
      <c r="CF221" s="373">
        <v>13</v>
      </c>
      <c r="CG221" s="288">
        <v>44</v>
      </c>
      <c r="CH221" s="288">
        <v>141</v>
      </c>
      <c r="CI221" s="288">
        <v>200</v>
      </c>
      <c r="CJ221" s="490">
        <v>41</v>
      </c>
      <c r="CV221" s="3"/>
      <c r="CW221" s="3"/>
      <c r="CX221" s="3"/>
      <c r="CY221" s="3"/>
      <c r="CZ221" s="3"/>
      <c r="DA221" s="3"/>
      <c r="DB221" s="3"/>
      <c r="DC221" s="3"/>
      <c r="DD221" s="3"/>
    </row>
    <row r="222" spans="2:108" x14ac:dyDescent="0.25">
      <c r="B222" s="6">
        <v>0.52638888888888891</v>
      </c>
      <c r="E222" s="62">
        <v>123</v>
      </c>
      <c r="CB222" s="262">
        <v>46039</v>
      </c>
      <c r="CC222" s="288">
        <v>117</v>
      </c>
      <c r="CD222" s="288">
        <v>110</v>
      </c>
      <c r="CE222" s="288">
        <v>85</v>
      </c>
      <c r="CF222" s="373">
        <v>18</v>
      </c>
      <c r="CG222" s="288">
        <v>117</v>
      </c>
      <c r="CH222" s="288">
        <v>128</v>
      </c>
      <c r="CI222" s="288">
        <v>160</v>
      </c>
      <c r="CJ222" s="491">
        <v>36</v>
      </c>
      <c r="CV222" s="3"/>
      <c r="CW222" s="3"/>
      <c r="CX222" s="3"/>
      <c r="CY222" s="3"/>
      <c r="CZ222" s="3"/>
      <c r="DA222" s="3"/>
      <c r="DB222" s="3"/>
      <c r="DC222" s="3"/>
      <c r="DD222" s="3"/>
    </row>
    <row r="223" spans="2:108" x14ac:dyDescent="0.25">
      <c r="B223" s="6">
        <v>0.53680555555555554</v>
      </c>
      <c r="E223" s="10">
        <v>132</v>
      </c>
      <c r="F223" s="4"/>
      <c r="H223" s="3">
        <v>38</v>
      </c>
      <c r="I223" s="12" t="s">
        <v>142</v>
      </c>
      <c r="J223" s="12"/>
      <c r="K223" s="12"/>
      <c r="L223" s="12"/>
      <c r="M223" s="12"/>
      <c r="N223" s="12"/>
      <c r="CB223" s="262"/>
      <c r="CC223" s="288">
        <v>31</v>
      </c>
      <c r="CD223" s="288">
        <v>133</v>
      </c>
      <c r="CE223" s="288">
        <v>45</v>
      </c>
      <c r="CF223" s="490">
        <v>40</v>
      </c>
      <c r="CG223" s="288">
        <v>31</v>
      </c>
      <c r="CH223" s="288">
        <v>118</v>
      </c>
      <c r="CI223" s="288">
        <v>105</v>
      </c>
      <c r="CJ223" s="408">
        <v>25</v>
      </c>
      <c r="CV223" s="3"/>
      <c r="CW223" s="3"/>
      <c r="CX223" s="3"/>
      <c r="CY223" s="3"/>
      <c r="CZ223" s="3"/>
      <c r="DA223" s="3"/>
      <c r="DB223" s="3"/>
      <c r="DC223" s="3"/>
      <c r="DD223" s="3"/>
    </row>
    <row r="224" spans="2:108" x14ac:dyDescent="0.25">
      <c r="B224" s="6">
        <v>0.54722222222222228</v>
      </c>
      <c r="E224" s="62">
        <v>129</v>
      </c>
      <c r="CB224" s="262">
        <v>46040</v>
      </c>
      <c r="CC224" s="288">
        <v>40</v>
      </c>
      <c r="CD224" s="288">
        <v>116</v>
      </c>
      <c r="CE224" s="288">
        <v>156</v>
      </c>
      <c r="CF224" s="408">
        <v>29</v>
      </c>
      <c r="CG224" s="288"/>
      <c r="CH224" s="288"/>
      <c r="CI224" s="288"/>
      <c r="CJ224" s="288"/>
      <c r="CV224" s="3"/>
      <c r="CW224" s="3"/>
      <c r="CX224" s="3"/>
      <c r="CY224" s="3"/>
      <c r="CZ224" s="3"/>
      <c r="DA224" s="3"/>
      <c r="DB224" s="3"/>
      <c r="DC224" s="3"/>
      <c r="DD224" s="3"/>
    </row>
    <row r="225" spans="2:108" x14ac:dyDescent="0.25">
      <c r="B225" s="6">
        <v>0.55763888888888891</v>
      </c>
      <c r="E225" s="62">
        <v>128</v>
      </c>
      <c r="CB225" s="262"/>
      <c r="CC225" s="288">
        <v>90</v>
      </c>
      <c r="CD225" s="288">
        <v>116</v>
      </c>
      <c r="CE225" s="288">
        <v>86</v>
      </c>
      <c r="CF225" s="373">
        <v>12</v>
      </c>
      <c r="CG225" s="288">
        <v>90</v>
      </c>
      <c r="CH225" s="288">
        <v>122</v>
      </c>
      <c r="CI225" s="288">
        <v>161</v>
      </c>
      <c r="CJ225" s="373">
        <v>18</v>
      </c>
      <c r="CV225" s="3"/>
      <c r="CW225" s="3"/>
      <c r="CX225" s="3"/>
      <c r="CY225" s="3"/>
      <c r="CZ225" s="3"/>
      <c r="DA225" s="3"/>
      <c r="DB225" s="3"/>
      <c r="DC225" s="3"/>
      <c r="DD225" s="3"/>
    </row>
    <row r="226" spans="2:108" x14ac:dyDescent="0.25">
      <c r="B226" s="6">
        <v>0.56805555555555554</v>
      </c>
      <c r="E226" s="9">
        <v>130</v>
      </c>
      <c r="CB226" s="262"/>
      <c r="CC226" s="288">
        <v>65</v>
      </c>
      <c r="CD226" s="288">
        <v>115</v>
      </c>
      <c r="CE226" s="288">
        <v>75</v>
      </c>
      <c r="CF226" s="288">
        <v>7</v>
      </c>
      <c r="CG226" s="288">
        <v>65</v>
      </c>
      <c r="CH226" s="288">
        <v>116</v>
      </c>
      <c r="CI226" s="288">
        <v>255</v>
      </c>
      <c r="CJ226" s="526">
        <v>8</v>
      </c>
      <c r="CV226" s="3"/>
      <c r="CW226" s="3"/>
      <c r="CX226" s="3"/>
      <c r="CY226" s="3"/>
      <c r="CZ226" s="3"/>
      <c r="DA226" s="3"/>
      <c r="DB226" s="3"/>
      <c r="DC226" s="3"/>
      <c r="DD226" s="3"/>
    </row>
    <row r="227" spans="2:108" x14ac:dyDescent="0.25">
      <c r="B227" s="6">
        <v>0.57847222222222228</v>
      </c>
      <c r="E227" s="99">
        <v>116</v>
      </c>
      <c r="CB227" s="262">
        <v>46041</v>
      </c>
      <c r="CC227" s="288">
        <v>60</v>
      </c>
      <c r="CD227" s="288">
        <v>109</v>
      </c>
      <c r="CE227" s="288">
        <v>36</v>
      </c>
      <c r="CF227" s="408">
        <v>24</v>
      </c>
      <c r="CG227" s="288"/>
      <c r="CH227" s="288"/>
      <c r="CI227" s="288"/>
      <c r="CJ227" s="288"/>
      <c r="CV227" s="3"/>
      <c r="CW227" s="3"/>
      <c r="CX227" s="3"/>
      <c r="CY227" s="3"/>
      <c r="CZ227" s="3"/>
      <c r="DA227" s="3"/>
      <c r="DB227" s="3"/>
      <c r="DC227" s="3"/>
      <c r="DD227" s="3"/>
    </row>
    <row r="228" spans="2:108" ht="15.75" thickBot="1" x14ac:dyDescent="0.3">
      <c r="B228" s="6">
        <v>0.58888888888888891</v>
      </c>
      <c r="E228" s="99">
        <v>111</v>
      </c>
      <c r="CB228" s="262"/>
      <c r="CC228" s="288">
        <v>100</v>
      </c>
      <c r="CD228" s="288">
        <v>133</v>
      </c>
      <c r="CE228" s="288">
        <v>194</v>
      </c>
      <c r="CF228" s="490">
        <v>44</v>
      </c>
      <c r="CG228" s="288"/>
      <c r="CH228" s="288"/>
      <c r="CI228" s="288"/>
      <c r="CJ228" s="288"/>
      <c r="CV228" s="3"/>
      <c r="CW228" s="3"/>
      <c r="CX228" s="3"/>
      <c r="CY228" s="3"/>
      <c r="CZ228" s="3"/>
      <c r="DA228" s="3"/>
      <c r="DB228" s="3"/>
      <c r="DC228" s="3"/>
      <c r="DD228" s="3"/>
    </row>
    <row r="229" spans="2:108" ht="15.75" x14ac:dyDescent="0.25">
      <c r="B229" s="6">
        <v>0.59930555555555554</v>
      </c>
      <c r="E229" s="99">
        <v>119</v>
      </c>
      <c r="CB229" s="840" t="s">
        <v>4621</v>
      </c>
      <c r="CC229" s="841"/>
      <c r="CD229" s="841"/>
      <c r="CE229" s="841"/>
      <c r="CF229" s="841"/>
      <c r="CG229" s="841"/>
      <c r="CH229" s="841"/>
      <c r="CI229" s="841"/>
      <c r="CJ229" s="842"/>
      <c r="CV229" s="3"/>
      <c r="CW229" s="3"/>
      <c r="CX229" s="3"/>
      <c r="CY229" s="3"/>
      <c r="CZ229" s="3"/>
      <c r="DA229" s="3"/>
      <c r="DB229" s="3"/>
      <c r="DC229" s="3"/>
      <c r="DD229" s="3"/>
    </row>
    <row r="230" spans="2:108" ht="15.75" x14ac:dyDescent="0.25">
      <c r="B230" s="6">
        <v>0.60972222222222228</v>
      </c>
      <c r="E230" s="157">
        <v>92</v>
      </c>
      <c r="I230" s="11" t="s">
        <v>234</v>
      </c>
      <c r="J230" s="11"/>
      <c r="K230" s="11"/>
      <c r="L230" s="11"/>
      <c r="CB230" s="843" t="s">
        <v>252</v>
      </c>
      <c r="CC230" s="844">
        <f>AVERAGE(CC3:CC228)</f>
        <v>66.619469026548671</v>
      </c>
      <c r="CD230" s="844">
        <f t="shared" ref="CD230:CJ230" si="14">AVERAGE(CD3:CD228)</f>
        <v>127.86725663716814</v>
      </c>
      <c r="CE230" s="844">
        <f t="shared" si="14"/>
        <v>56.323008849557525</v>
      </c>
      <c r="CF230" s="844">
        <f t="shared" si="14"/>
        <v>26.309734513274336</v>
      </c>
      <c r="CG230" s="844">
        <f t="shared" si="14"/>
        <v>78.567567567567565</v>
      </c>
      <c r="CH230" s="844">
        <f t="shared" si="14"/>
        <v>133.37162162162161</v>
      </c>
      <c r="CI230" s="844">
        <f t="shared" si="14"/>
        <v>177.26351351351352</v>
      </c>
      <c r="CJ230" s="845">
        <f t="shared" si="14"/>
        <v>30.858108108108109</v>
      </c>
      <c r="CV230" s="3"/>
      <c r="CW230" s="3"/>
      <c r="CX230" s="3"/>
      <c r="CY230" s="3"/>
      <c r="CZ230" s="3"/>
      <c r="DA230" s="3"/>
      <c r="DB230" s="3"/>
      <c r="DC230" s="3"/>
      <c r="DD230" s="3"/>
    </row>
    <row r="231" spans="2:108" ht="16.5" thickBot="1" x14ac:dyDescent="0.3">
      <c r="B231" s="6">
        <v>0.62013888888888891</v>
      </c>
      <c r="E231" s="157">
        <v>99</v>
      </c>
      <c r="CB231" s="846" t="s">
        <v>4618</v>
      </c>
      <c r="CC231" s="695"/>
      <c r="CD231" s="695"/>
      <c r="CE231" s="695"/>
      <c r="CF231" s="695"/>
      <c r="CG231" s="695"/>
      <c r="CH231" s="695"/>
      <c r="CI231" s="695"/>
      <c r="CJ231" s="847"/>
      <c r="CV231" s="3"/>
      <c r="CW231" s="3"/>
      <c r="CX231" s="3"/>
      <c r="CY231" s="3"/>
      <c r="CZ231" s="3"/>
      <c r="DA231" s="3"/>
      <c r="DB231" s="3"/>
      <c r="DC231" s="3"/>
      <c r="DD231" s="3"/>
    </row>
    <row r="232" spans="2:108" ht="75.75" thickBot="1" x14ac:dyDescent="0.3">
      <c r="B232" s="6">
        <v>0.63055555555555554</v>
      </c>
      <c r="E232" s="3">
        <v>108</v>
      </c>
      <c r="CB232" s="262"/>
      <c r="CC232" s="378" t="s">
        <v>1688</v>
      </c>
      <c r="CD232" s="405" t="s">
        <v>722</v>
      </c>
      <c r="CE232" s="380" t="s">
        <v>723</v>
      </c>
      <c r="CF232" s="479" t="s">
        <v>1956</v>
      </c>
      <c r="CG232" s="378" t="s">
        <v>1688</v>
      </c>
      <c r="CH232" s="405" t="s">
        <v>724</v>
      </c>
      <c r="CI232" s="380" t="s">
        <v>723</v>
      </c>
      <c r="CJ232" s="479" t="s">
        <v>1956</v>
      </c>
      <c r="CV232" s="3"/>
      <c r="CW232" s="3"/>
      <c r="CX232" s="3"/>
      <c r="CY232" s="3"/>
      <c r="CZ232" s="3"/>
      <c r="DA232" s="3"/>
      <c r="DB232" s="3"/>
      <c r="DC232" s="3"/>
      <c r="DD232" s="3"/>
    </row>
    <row r="233" spans="2:108" ht="15.75" x14ac:dyDescent="0.25">
      <c r="B233" s="6">
        <v>0.64097222222222228</v>
      </c>
      <c r="E233" s="3">
        <v>105</v>
      </c>
      <c r="CB233" s="838" t="s">
        <v>4620</v>
      </c>
      <c r="CC233" s="288"/>
      <c r="CD233" s="288"/>
      <c r="CE233" s="288"/>
      <c r="CF233" s="288"/>
      <c r="CG233" s="288"/>
      <c r="CH233" s="288"/>
      <c r="CI233" s="288"/>
      <c r="CJ233" s="288"/>
      <c r="CV233" s="3"/>
      <c r="CW233" s="3"/>
      <c r="CX233" s="3"/>
      <c r="CY233" s="3"/>
      <c r="CZ233" s="3"/>
      <c r="DA233" s="3"/>
      <c r="DB233" s="3"/>
      <c r="DC233" s="3"/>
      <c r="DD233" s="3"/>
    </row>
    <row r="234" spans="2:108" ht="15.75" x14ac:dyDescent="0.25">
      <c r="B234" s="6">
        <v>0.65138888888888891</v>
      </c>
      <c r="E234" s="99">
        <v>112</v>
      </c>
      <c r="CB234" s="228" t="s">
        <v>252</v>
      </c>
      <c r="CC234" s="839">
        <f>AVERAGE(CC144:CC228)</f>
        <v>63.176470588235297</v>
      </c>
      <c r="CD234" s="839">
        <f t="shared" ref="CD234:CJ234" si="15">AVERAGE(CD144:CD228)</f>
        <v>119.08235294117647</v>
      </c>
      <c r="CE234" s="839">
        <f t="shared" si="15"/>
        <v>60.764705882352942</v>
      </c>
      <c r="CF234" s="839">
        <f t="shared" si="15"/>
        <v>24</v>
      </c>
      <c r="CG234" s="839">
        <f t="shared" si="15"/>
        <v>81.595238095238102</v>
      </c>
      <c r="CH234" s="839">
        <f t="shared" si="15"/>
        <v>123.66666666666667</v>
      </c>
      <c r="CI234" s="839">
        <f t="shared" si="15"/>
        <v>169.57142857142858</v>
      </c>
      <c r="CJ234" s="839">
        <f t="shared" si="15"/>
        <v>27.428571428571427</v>
      </c>
      <c r="CV234" s="3"/>
      <c r="CW234" s="3"/>
      <c r="CX234" s="3"/>
      <c r="CY234" s="3"/>
      <c r="CZ234" s="3"/>
      <c r="DA234" s="3"/>
      <c r="DB234" s="3"/>
      <c r="DC234" s="3"/>
      <c r="DD234" s="3"/>
    </row>
    <row r="235" spans="2:108" x14ac:dyDescent="0.25">
      <c r="B235" s="6">
        <v>0.66180555555555554</v>
      </c>
      <c r="E235" s="99">
        <v>110</v>
      </c>
      <c r="CB235" s="262"/>
      <c r="CC235" s="288"/>
      <c r="CD235" s="288"/>
      <c r="CE235" s="288"/>
      <c r="CF235" s="288"/>
      <c r="CG235" s="288"/>
      <c r="CH235" s="288"/>
      <c r="CI235" s="288"/>
      <c r="CJ235" s="288"/>
      <c r="CV235" s="3"/>
      <c r="CW235" s="3"/>
      <c r="CX235" s="3"/>
      <c r="CY235" s="3"/>
      <c r="CZ235" s="3"/>
      <c r="DA235" s="3"/>
      <c r="DB235" s="3"/>
      <c r="DC235" s="3"/>
      <c r="DD235" s="3"/>
    </row>
    <row r="236" spans="2:108" x14ac:dyDescent="0.25">
      <c r="B236" s="6">
        <v>0.67222222222222228</v>
      </c>
      <c r="E236" s="99">
        <v>114</v>
      </c>
      <c r="CB236" s="262"/>
      <c r="CC236" s="288"/>
      <c r="CD236" s="288"/>
      <c r="CE236" s="288"/>
      <c r="CF236" s="288"/>
      <c r="CG236" s="288"/>
      <c r="CH236" s="288"/>
      <c r="CI236" s="288"/>
      <c r="CJ236" s="288"/>
      <c r="CV236" s="3"/>
      <c r="CW236" s="3"/>
      <c r="CX236" s="3"/>
      <c r="CY236" s="3"/>
      <c r="CZ236" s="3"/>
      <c r="DA236" s="3"/>
      <c r="DB236" s="3"/>
      <c r="DC236" s="3"/>
      <c r="DD236" s="3"/>
    </row>
    <row r="237" spans="2:108" x14ac:dyDescent="0.25">
      <c r="B237" s="6">
        <v>0.68263888888888891</v>
      </c>
      <c r="E237" s="99">
        <v>113</v>
      </c>
      <c r="CB237" s="262"/>
      <c r="CC237" s="288"/>
      <c r="CD237" s="288"/>
      <c r="CE237" s="288"/>
      <c r="CF237" s="288"/>
      <c r="CG237" s="288"/>
      <c r="CH237" s="288"/>
      <c r="CI237" s="288"/>
      <c r="CJ237" s="288"/>
      <c r="CV237" s="3"/>
      <c r="CW237" s="3"/>
      <c r="CX237" s="3"/>
      <c r="CY237" s="3"/>
      <c r="CZ237" s="3"/>
      <c r="DA237" s="3"/>
      <c r="DB237" s="3"/>
      <c r="DC237" s="3"/>
      <c r="DD237" s="3"/>
    </row>
    <row r="238" spans="2:108" x14ac:dyDescent="0.25">
      <c r="B238" s="6">
        <v>0.69305555555555554</v>
      </c>
      <c r="E238" s="3">
        <v>109</v>
      </c>
      <c r="CB238" s="262"/>
      <c r="CC238" s="288"/>
      <c r="CD238" s="288"/>
      <c r="CE238" s="288"/>
      <c r="CF238" s="288"/>
      <c r="CG238" s="288"/>
      <c r="CH238" s="288"/>
      <c r="CI238" s="288"/>
      <c r="CJ238" s="288"/>
      <c r="CV238" s="3"/>
      <c r="CW238" s="3"/>
      <c r="CX238" s="3"/>
      <c r="CY238" s="3"/>
      <c r="CZ238" s="3"/>
      <c r="DA238" s="3"/>
      <c r="DB238" s="3"/>
      <c r="DC238" s="3"/>
      <c r="DD238" s="3"/>
    </row>
    <row r="239" spans="2:108" x14ac:dyDescent="0.25">
      <c r="B239" s="86">
        <v>0.7</v>
      </c>
      <c r="G239" s="14" t="s">
        <v>166</v>
      </c>
      <c r="H239" s="14"/>
      <c r="I239" s="11" t="s">
        <v>167</v>
      </c>
      <c r="J239" s="11"/>
      <c r="CB239" s="262"/>
      <c r="CC239" s="288"/>
      <c r="CD239" s="288"/>
      <c r="CE239" s="288"/>
      <c r="CF239" s="288"/>
      <c r="CG239" s="288"/>
      <c r="CH239" s="288"/>
      <c r="CI239" s="288"/>
      <c r="CJ239" s="288"/>
      <c r="CV239" s="3"/>
      <c r="CW239" s="3"/>
      <c r="CX239" s="3"/>
      <c r="CY239" s="3"/>
      <c r="CZ239" s="3"/>
      <c r="DA239" s="3"/>
      <c r="DB239" s="3"/>
      <c r="DC239" s="3"/>
      <c r="DD239" s="3"/>
    </row>
    <row r="240" spans="2:108" x14ac:dyDescent="0.25">
      <c r="B240" s="86">
        <v>0.70347222222222228</v>
      </c>
      <c r="E240" s="3">
        <v>107</v>
      </c>
      <c r="G240" s="14" t="s">
        <v>166</v>
      </c>
      <c r="CB240" s="262"/>
      <c r="CC240" s="288"/>
      <c r="CD240" s="288"/>
      <c r="CE240" s="288"/>
      <c r="CF240" s="288"/>
      <c r="CG240" s="288"/>
      <c r="CH240" s="288"/>
      <c r="CI240" s="288"/>
      <c r="CJ240" s="288"/>
      <c r="CV240" s="3"/>
      <c r="CW240" s="3"/>
      <c r="CX240" s="3"/>
      <c r="CY240" s="3"/>
      <c r="CZ240" s="3"/>
      <c r="DA240" s="3"/>
      <c r="DB240" s="3"/>
      <c r="DC240" s="3"/>
      <c r="DD240" s="3"/>
    </row>
    <row r="241" spans="2:108" x14ac:dyDescent="0.25">
      <c r="B241" s="86">
        <v>0.71388888888888891</v>
      </c>
      <c r="E241" s="3">
        <v>104</v>
      </c>
      <c r="G241" s="14" t="s">
        <v>166</v>
      </c>
      <c r="CB241" s="262"/>
      <c r="CC241" s="288"/>
      <c r="CD241" s="288"/>
      <c r="CE241" s="288"/>
      <c r="CF241" s="288"/>
      <c r="CG241" s="288"/>
      <c r="CH241" s="288"/>
      <c r="CI241" s="288"/>
      <c r="CJ241" s="288"/>
      <c r="CV241" s="3"/>
      <c r="CW241" s="3"/>
      <c r="CX241" s="3"/>
      <c r="CY241" s="3"/>
      <c r="CZ241" s="3"/>
      <c r="DA241" s="3"/>
      <c r="DB241" s="3"/>
      <c r="DC241" s="3"/>
      <c r="DD241" s="3"/>
    </row>
    <row r="242" spans="2:108" x14ac:dyDescent="0.25">
      <c r="B242" s="86">
        <v>0.72430555555555554</v>
      </c>
      <c r="E242" s="3">
        <v>105</v>
      </c>
      <c r="G242" s="14" t="s">
        <v>166</v>
      </c>
      <c r="CB242" s="262"/>
      <c r="CC242" s="288"/>
      <c r="CD242" s="288"/>
      <c r="CE242" s="288"/>
      <c r="CF242" s="288"/>
      <c r="CG242" s="288"/>
      <c r="CH242" s="288"/>
      <c r="CI242" s="288"/>
      <c r="CJ242" s="288"/>
      <c r="CV242" s="3"/>
      <c r="CW242" s="3"/>
      <c r="CX242" s="3"/>
      <c r="CY242" s="3"/>
      <c r="CZ242" s="3"/>
      <c r="DA242" s="3"/>
      <c r="DB242" s="3"/>
      <c r="DC242" s="3"/>
      <c r="DD242" s="3"/>
    </row>
    <row r="243" spans="2:108" x14ac:dyDescent="0.25">
      <c r="B243" s="6">
        <v>0.73472222222222228</v>
      </c>
      <c r="E243" s="99">
        <v>110</v>
      </c>
      <c r="CB243" s="262"/>
      <c r="CC243" s="288"/>
      <c r="CD243" s="288"/>
      <c r="CE243" s="288"/>
      <c r="CF243" s="288"/>
      <c r="CG243" s="288"/>
      <c r="CH243" s="288"/>
      <c r="CI243" s="288"/>
      <c r="CJ243" s="288"/>
      <c r="CV243" s="3"/>
      <c r="CW243" s="3"/>
      <c r="CX243" s="3"/>
      <c r="CY243" s="3"/>
      <c r="CZ243" s="3"/>
      <c r="DA243" s="3"/>
      <c r="DB243" s="3"/>
      <c r="DC243" s="3"/>
      <c r="DD243" s="3"/>
    </row>
    <row r="244" spans="2:108" x14ac:dyDescent="0.25">
      <c r="B244" s="6">
        <v>0.74513888888888891</v>
      </c>
      <c r="E244" s="99">
        <v>112</v>
      </c>
      <c r="CB244" s="262"/>
      <c r="CC244" s="288"/>
      <c r="CD244" s="288"/>
      <c r="CE244" s="288"/>
      <c r="CF244" s="288"/>
      <c r="CG244" s="288"/>
      <c r="CH244" s="288"/>
      <c r="CI244" s="288"/>
      <c r="CJ244" s="288"/>
      <c r="CV244" s="3"/>
      <c r="CW244" s="3"/>
      <c r="CX244" s="3"/>
      <c r="CY244" s="3"/>
      <c r="CZ244" s="3"/>
      <c r="DA244" s="3"/>
      <c r="DB244" s="3"/>
      <c r="DC244" s="3"/>
      <c r="DD244" s="3"/>
    </row>
    <row r="245" spans="2:108" x14ac:dyDescent="0.25">
      <c r="B245" s="6">
        <v>0.75555555555555554</v>
      </c>
      <c r="E245" s="99">
        <v>112</v>
      </c>
      <c r="CB245" s="262"/>
      <c r="CC245" s="288"/>
      <c r="CD245" s="288"/>
      <c r="CE245" s="288"/>
      <c r="CF245" s="288"/>
      <c r="CG245" s="288"/>
      <c r="CH245" s="288"/>
      <c r="CI245" s="288"/>
      <c r="CJ245" s="288"/>
      <c r="CV245" s="3"/>
      <c r="CW245" s="3"/>
      <c r="CX245" s="3"/>
      <c r="CY245" s="3"/>
      <c r="CZ245" s="3"/>
      <c r="DA245" s="3"/>
      <c r="DB245" s="3"/>
      <c r="DC245" s="3"/>
      <c r="DD245" s="3"/>
    </row>
    <row r="246" spans="2:108" x14ac:dyDescent="0.25">
      <c r="B246" s="6">
        <v>0.76597222222222228</v>
      </c>
      <c r="E246" s="99">
        <v>114</v>
      </c>
      <c r="CB246" s="262"/>
      <c r="CC246" s="288"/>
      <c r="CD246" s="288"/>
      <c r="CE246" s="288"/>
      <c r="CF246" s="288"/>
      <c r="CG246" s="288"/>
      <c r="CH246" s="288"/>
      <c r="CI246" s="288"/>
      <c r="CJ246" s="288"/>
      <c r="CV246" s="3"/>
      <c r="CW246" s="3"/>
      <c r="CX246" s="3"/>
      <c r="CY246" s="3"/>
      <c r="CZ246" s="3"/>
      <c r="DA246" s="3"/>
      <c r="DB246" s="3"/>
      <c r="DC246" s="3"/>
      <c r="DD246" s="3"/>
    </row>
    <row r="247" spans="2:108" x14ac:dyDescent="0.25">
      <c r="B247" s="6">
        <v>0.77638888888888891</v>
      </c>
      <c r="E247" s="99">
        <v>117</v>
      </c>
      <c r="CB247" s="262"/>
      <c r="CC247" s="288"/>
      <c r="CD247" s="288"/>
      <c r="CE247" s="288"/>
      <c r="CF247" s="288"/>
      <c r="CG247" s="288"/>
      <c r="CH247" s="288"/>
      <c r="CI247" s="288"/>
      <c r="CJ247" s="288"/>
      <c r="CV247" s="3"/>
      <c r="CW247" s="3"/>
      <c r="CX247" s="3"/>
      <c r="CY247" s="3"/>
      <c r="CZ247" s="3"/>
      <c r="DA247" s="3"/>
      <c r="DB247" s="3"/>
      <c r="DC247" s="3"/>
      <c r="DD247" s="3"/>
    </row>
    <row r="248" spans="2:108" x14ac:dyDescent="0.25">
      <c r="B248" s="6">
        <v>0.78680555555555554</v>
      </c>
      <c r="E248" s="99">
        <v>116</v>
      </c>
      <c r="F248" s="3">
        <v>116</v>
      </c>
      <c r="CB248" s="262"/>
      <c r="CC248" s="288"/>
      <c r="CD248" s="288"/>
      <c r="CE248" s="288"/>
      <c r="CF248" s="288"/>
      <c r="CG248" s="288"/>
      <c r="CH248" s="288"/>
      <c r="CI248" s="288"/>
      <c r="CJ248" s="288"/>
      <c r="CV248" s="3"/>
      <c r="CW248" s="3"/>
      <c r="CX248" s="3"/>
      <c r="CY248" s="3"/>
      <c r="CZ248" s="3"/>
      <c r="DA248" s="3"/>
      <c r="DB248" s="3"/>
      <c r="DC248" s="3"/>
      <c r="DD248" s="3"/>
    </row>
    <row r="249" spans="2:108" x14ac:dyDescent="0.25">
      <c r="B249" s="6">
        <v>0.78125</v>
      </c>
      <c r="C249" s="8">
        <v>118</v>
      </c>
      <c r="D249" s="8"/>
      <c r="E249" s="8"/>
      <c r="G249" s="8" t="s">
        <v>114</v>
      </c>
      <c r="H249" s="8"/>
      <c r="I249" s="36" t="s">
        <v>286</v>
      </c>
      <c r="J249" s="36"/>
      <c r="K249" s="36"/>
      <c r="L249" s="36"/>
      <c r="M249" s="36"/>
      <c r="N249" s="36"/>
      <c r="O249" s="36"/>
      <c r="P249" s="36"/>
      <c r="Q249" s="8"/>
      <c r="CB249" s="262"/>
      <c r="CC249" s="288"/>
      <c r="CD249" s="288"/>
      <c r="CE249" s="288"/>
      <c r="CF249" s="288"/>
      <c r="CG249" s="288"/>
      <c r="CH249" s="288"/>
      <c r="CI249" s="288"/>
      <c r="CJ249" s="288"/>
      <c r="CV249" s="3"/>
      <c r="CW249" s="3"/>
      <c r="CX249" s="3"/>
      <c r="CY249" s="3"/>
      <c r="CZ249" s="3"/>
      <c r="DA249" s="3"/>
      <c r="DB249" s="3"/>
      <c r="DC249" s="3"/>
      <c r="DD249" s="3"/>
    </row>
    <row r="250" spans="2:108" x14ac:dyDescent="0.25">
      <c r="B250" s="6">
        <v>0.79722222222222228</v>
      </c>
      <c r="E250" s="9">
        <v>158</v>
      </c>
      <c r="CB250" s="262"/>
      <c r="CC250" s="288"/>
      <c r="CD250" s="288"/>
      <c r="CE250" s="288"/>
      <c r="CF250" s="288"/>
      <c r="CG250" s="288"/>
      <c r="CH250" s="288"/>
      <c r="CI250" s="288"/>
      <c r="CJ250" s="288"/>
      <c r="CV250" s="3"/>
      <c r="CW250" s="3"/>
      <c r="CX250" s="3"/>
      <c r="CY250" s="3"/>
      <c r="CZ250" s="3"/>
      <c r="DA250" s="3"/>
      <c r="DB250" s="3"/>
      <c r="DC250" s="3"/>
      <c r="DD250" s="3"/>
    </row>
    <row r="251" spans="2:108" x14ac:dyDescent="0.25">
      <c r="B251" s="6">
        <v>0.80763888888888891</v>
      </c>
      <c r="E251" s="198">
        <v>160</v>
      </c>
      <c r="F251" s="4"/>
      <c r="H251" s="3">
        <v>38</v>
      </c>
      <c r="I251" s="199" t="s">
        <v>581</v>
      </c>
      <c r="J251" s="199"/>
      <c r="K251" s="199"/>
      <c r="L251" s="199"/>
      <c r="M251" s="199"/>
      <c r="N251" s="199"/>
      <c r="O251" s="199"/>
      <c r="P251" s="199"/>
      <c r="Q251" s="327"/>
      <c r="R251" s="327"/>
      <c r="S251" s="327"/>
      <c r="T251" s="327"/>
      <c r="U251" s="327"/>
      <c r="CB251" s="262"/>
      <c r="CC251" s="288"/>
      <c r="CD251" s="288"/>
      <c r="CE251" s="288"/>
      <c r="CF251" s="288"/>
      <c r="CG251" s="288"/>
      <c r="CH251" s="288"/>
      <c r="CI251" s="288"/>
      <c r="CJ251" s="288"/>
      <c r="CV251" s="3"/>
      <c r="CW251" s="3"/>
      <c r="CX251" s="3"/>
      <c r="CY251" s="3"/>
      <c r="CZ251" s="3"/>
      <c r="DA251" s="3"/>
      <c r="DB251" s="3"/>
      <c r="DC251" s="3"/>
      <c r="DD251" s="3"/>
    </row>
    <row r="252" spans="2:108" x14ac:dyDescent="0.25">
      <c r="B252" s="6">
        <v>0.81805555555555554</v>
      </c>
      <c r="E252" s="38">
        <v>150</v>
      </c>
      <c r="CB252" s="262"/>
      <c r="CC252" s="288"/>
      <c r="CD252" s="288"/>
      <c r="CE252" s="288"/>
      <c r="CF252" s="288"/>
      <c r="CG252" s="288"/>
      <c r="CH252" s="288"/>
      <c r="CI252" s="288"/>
      <c r="CJ252" s="288"/>
      <c r="CV252" s="3"/>
      <c r="CW252" s="3"/>
      <c r="CX252" s="3"/>
      <c r="CY252" s="3"/>
      <c r="CZ252" s="3"/>
      <c r="DA252" s="3"/>
      <c r="DB252" s="3"/>
      <c r="DC252" s="3"/>
      <c r="DD252" s="3"/>
    </row>
    <row r="253" spans="2:108" x14ac:dyDescent="0.25">
      <c r="B253" s="6">
        <v>0.82847222222222228</v>
      </c>
      <c r="E253" s="104">
        <v>144</v>
      </c>
      <c r="CB253" s="262"/>
      <c r="CC253" s="288"/>
      <c r="CD253" s="288"/>
      <c r="CE253" s="288"/>
      <c r="CF253" s="288"/>
      <c r="CG253" s="288"/>
      <c r="CH253" s="288"/>
      <c r="CI253" s="288"/>
      <c r="CJ253" s="288"/>
      <c r="CV253" s="3"/>
      <c r="CW253" s="3"/>
      <c r="CX253" s="3"/>
      <c r="CY253" s="3"/>
      <c r="CZ253" s="3"/>
      <c r="DA253" s="3"/>
      <c r="DB253" s="3"/>
      <c r="DC253" s="3"/>
      <c r="DD253" s="3"/>
    </row>
    <row r="254" spans="2:108" x14ac:dyDescent="0.25">
      <c r="B254" s="6">
        <v>0.83888888888888891</v>
      </c>
      <c r="E254" s="62">
        <v>123</v>
      </c>
      <c r="CB254" s="262"/>
      <c r="CC254" s="288"/>
      <c r="CD254" s="288"/>
      <c r="CE254" s="288"/>
      <c r="CF254" s="288"/>
      <c r="CG254" s="288"/>
      <c r="CH254" s="288"/>
      <c r="CI254" s="288"/>
      <c r="CJ254" s="288"/>
      <c r="CV254" s="3"/>
      <c r="CW254" s="3"/>
      <c r="CX254" s="3"/>
      <c r="CY254" s="3"/>
      <c r="CZ254" s="3"/>
      <c r="DA254" s="3"/>
      <c r="DB254" s="3"/>
      <c r="DC254" s="3"/>
      <c r="DD254" s="3"/>
    </row>
    <row r="255" spans="2:108" x14ac:dyDescent="0.25">
      <c r="B255" s="6">
        <v>0.84930555555555554</v>
      </c>
      <c r="E255" s="62">
        <v>121</v>
      </c>
      <c r="CB255" s="262"/>
      <c r="CC255" s="288"/>
      <c r="CD255" s="288"/>
      <c r="CE255" s="288"/>
      <c r="CF255" s="288"/>
      <c r="CG255" s="288"/>
      <c r="CH255" s="288"/>
      <c r="CI255" s="288"/>
      <c r="CJ255" s="288"/>
      <c r="CV255" s="3"/>
      <c r="CW255" s="3"/>
      <c r="CX255" s="3"/>
      <c r="CY255" s="3"/>
      <c r="CZ255" s="3"/>
      <c r="DA255" s="3"/>
      <c r="DB255" s="3"/>
      <c r="DC255" s="3"/>
      <c r="DD255" s="3"/>
    </row>
    <row r="256" spans="2:108" x14ac:dyDescent="0.25">
      <c r="B256" s="6">
        <v>0.85972222222222228</v>
      </c>
      <c r="E256" s="9">
        <v>131</v>
      </c>
      <c r="CB256" s="262"/>
      <c r="CC256" s="288"/>
      <c r="CD256" s="288"/>
      <c r="CE256" s="288"/>
      <c r="CF256" s="288"/>
      <c r="CG256" s="288"/>
      <c r="CH256" s="288"/>
      <c r="CI256" s="288"/>
      <c r="CJ256" s="288"/>
      <c r="CV256" s="3"/>
      <c r="CW256" s="3"/>
      <c r="CX256" s="3"/>
      <c r="CY256" s="3"/>
      <c r="CZ256" s="3"/>
      <c r="DA256" s="3"/>
      <c r="DB256" s="3"/>
      <c r="DC256" s="3"/>
      <c r="DD256" s="3"/>
    </row>
    <row r="257" spans="2:108" x14ac:dyDescent="0.25">
      <c r="B257" s="6">
        <v>0.87013888888888891</v>
      </c>
      <c r="E257" s="9">
        <v>138</v>
      </c>
      <c r="CB257" s="262"/>
      <c r="CC257" s="288"/>
      <c r="CD257" s="288"/>
      <c r="CE257" s="288"/>
      <c r="CF257" s="288"/>
      <c r="CG257" s="288"/>
      <c r="CH257" s="288"/>
      <c r="CI257" s="288"/>
      <c r="CJ257" s="288"/>
      <c r="CV257" s="3"/>
      <c r="CW257" s="3"/>
      <c r="CX257" s="3"/>
      <c r="CY257" s="3"/>
      <c r="CZ257" s="3"/>
      <c r="DA257" s="3"/>
      <c r="DB257" s="3"/>
      <c r="DC257" s="3"/>
      <c r="DD257" s="3"/>
    </row>
    <row r="258" spans="2:108" x14ac:dyDescent="0.25">
      <c r="B258" s="6">
        <v>0.88055555555555554</v>
      </c>
      <c r="E258" s="103">
        <v>141</v>
      </c>
      <c r="F258" s="4"/>
      <c r="H258" s="3">
        <v>128</v>
      </c>
      <c r="I258" s="12" t="s">
        <v>146</v>
      </c>
      <c r="J258" s="12"/>
      <c r="K258" s="12"/>
      <c r="L258" s="12"/>
      <c r="M258" s="12"/>
      <c r="N258" s="12"/>
      <c r="O258" s="12"/>
      <c r="P258" s="12"/>
      <c r="CB258" s="262"/>
      <c r="CC258" s="288"/>
      <c r="CD258" s="288"/>
      <c r="CE258" s="288"/>
      <c r="CF258" s="288"/>
      <c r="CG258" s="288"/>
      <c r="CH258" s="288"/>
      <c r="CI258" s="288"/>
      <c r="CJ258" s="288"/>
      <c r="CV258" s="3"/>
      <c r="CW258" s="3"/>
      <c r="CX258" s="3"/>
      <c r="CY258" s="3"/>
      <c r="CZ258" s="3"/>
      <c r="DA258" s="3"/>
      <c r="DB258" s="3"/>
      <c r="DC258" s="3"/>
      <c r="DD258" s="3"/>
    </row>
    <row r="259" spans="2:108" x14ac:dyDescent="0.25">
      <c r="B259" s="6">
        <v>0.89097222222222228</v>
      </c>
      <c r="E259" s="104">
        <v>140</v>
      </c>
      <c r="I259" t="s">
        <v>147</v>
      </c>
      <c r="CB259" s="262"/>
      <c r="CC259" s="288"/>
      <c r="CD259" s="288"/>
      <c r="CE259" s="288"/>
      <c r="CF259" s="288"/>
      <c r="CG259" s="288"/>
      <c r="CH259" s="288"/>
      <c r="CI259" s="288"/>
      <c r="CJ259" s="288"/>
      <c r="CV259" s="3"/>
      <c r="CW259" s="3"/>
      <c r="CX259" s="3"/>
      <c r="CY259" s="3"/>
      <c r="CZ259" s="3"/>
      <c r="DA259" s="3"/>
      <c r="DB259" s="3"/>
      <c r="DC259" s="3"/>
      <c r="DD259" s="3"/>
    </row>
    <row r="260" spans="2:108" x14ac:dyDescent="0.25">
      <c r="B260" s="6">
        <v>0.90138888888888891</v>
      </c>
      <c r="E260" s="9">
        <v>138</v>
      </c>
      <c r="I260" t="s">
        <v>148</v>
      </c>
      <c r="CB260" s="262"/>
      <c r="CC260" s="288"/>
      <c r="CD260" s="288"/>
      <c r="CE260" s="288"/>
      <c r="CF260" s="288"/>
      <c r="CG260" s="288"/>
      <c r="CH260" s="288"/>
      <c r="CI260" s="288"/>
      <c r="CJ260" s="288"/>
      <c r="CV260" s="3"/>
      <c r="CW260" s="3"/>
      <c r="CX260" s="3"/>
      <c r="CY260" s="3"/>
      <c r="CZ260" s="3"/>
      <c r="DA260" s="3"/>
      <c r="DB260" s="3"/>
      <c r="DC260" s="3"/>
      <c r="DD260" s="3"/>
    </row>
    <row r="261" spans="2:108" x14ac:dyDescent="0.25">
      <c r="B261" s="6">
        <v>0.91180555555555554</v>
      </c>
      <c r="E261" s="103">
        <v>141</v>
      </c>
      <c r="F261" s="4"/>
      <c r="I261" t="s">
        <v>149</v>
      </c>
      <c r="CB261" s="262"/>
      <c r="CC261" s="288"/>
      <c r="CD261" s="288"/>
      <c r="CE261" s="288"/>
      <c r="CF261" s="288"/>
      <c r="CG261" s="288"/>
      <c r="CH261" s="288"/>
      <c r="CI261" s="288"/>
      <c r="CJ261" s="288"/>
      <c r="CV261" s="3"/>
      <c r="CW261" s="3"/>
      <c r="CX261" s="3"/>
      <c r="CY261" s="3"/>
      <c r="CZ261" s="3"/>
      <c r="DA261" s="3"/>
      <c r="DB261" s="3"/>
      <c r="DC261" s="3"/>
      <c r="DD261" s="3"/>
    </row>
    <row r="262" spans="2:108" x14ac:dyDescent="0.25">
      <c r="B262" s="6">
        <v>0.92222222222222228</v>
      </c>
      <c r="E262" s="104">
        <v>140</v>
      </c>
      <c r="I262" t="s">
        <v>150</v>
      </c>
      <c r="CB262" s="262"/>
      <c r="CC262" s="288"/>
      <c r="CD262" s="288"/>
      <c r="CE262" s="288"/>
      <c r="CF262" s="288"/>
      <c r="CG262" s="288"/>
      <c r="CH262" s="288"/>
      <c r="CI262" s="288"/>
      <c r="CJ262" s="288"/>
      <c r="CV262" s="3"/>
      <c r="CW262" s="3"/>
      <c r="CX262" s="3"/>
      <c r="CY262" s="3"/>
      <c r="CZ262" s="3"/>
      <c r="DA262" s="3"/>
      <c r="DB262" s="3"/>
      <c r="DC262" s="3"/>
      <c r="DD262" s="3"/>
    </row>
    <row r="263" spans="2:108" x14ac:dyDescent="0.25">
      <c r="B263" s="6">
        <v>0.93263888888888891</v>
      </c>
      <c r="E263" s="9">
        <v>138</v>
      </c>
      <c r="I263" t="s">
        <v>151</v>
      </c>
      <c r="CB263" s="262"/>
      <c r="CC263" s="288"/>
      <c r="CD263" s="288"/>
      <c r="CE263" s="288"/>
      <c r="CF263" s="288"/>
      <c r="CG263" s="288"/>
      <c r="CH263" s="288"/>
      <c r="CI263" s="288"/>
      <c r="CJ263" s="288"/>
      <c r="CV263" s="3"/>
      <c r="CW263" s="3"/>
      <c r="CX263" s="3"/>
      <c r="CY263" s="3"/>
      <c r="CZ263" s="3"/>
      <c r="DA263" s="3"/>
      <c r="DB263" s="3"/>
      <c r="DC263" s="3"/>
      <c r="DD263" s="3"/>
    </row>
    <row r="264" spans="2:108" x14ac:dyDescent="0.25">
      <c r="B264" s="6">
        <v>0.94305555555555554</v>
      </c>
      <c r="E264" s="62">
        <v>125</v>
      </c>
      <c r="CB264" s="262"/>
      <c r="CC264" s="288"/>
      <c r="CD264" s="288"/>
      <c r="CE264" s="288"/>
      <c r="CF264" s="288"/>
      <c r="CG264" s="288"/>
      <c r="CH264" s="288"/>
      <c r="CI264" s="288"/>
      <c r="CJ264" s="288"/>
      <c r="CV264" s="3"/>
      <c r="CW264" s="3"/>
      <c r="CX264" s="3"/>
      <c r="CY264" s="3"/>
      <c r="CZ264" s="3"/>
      <c r="DA264" s="3"/>
      <c r="DB264" s="3"/>
      <c r="DC264" s="3"/>
      <c r="DD264" s="3"/>
    </row>
    <row r="265" spans="2:108" x14ac:dyDescent="0.25">
      <c r="B265" s="6">
        <v>0.95347222222222228</v>
      </c>
      <c r="E265" s="62">
        <v>123</v>
      </c>
      <c r="CB265" s="262"/>
      <c r="CC265" s="288"/>
      <c r="CD265" s="288"/>
      <c r="CE265" s="288"/>
      <c r="CF265" s="288"/>
      <c r="CG265" s="288"/>
      <c r="CH265" s="288"/>
      <c r="CI265" s="288"/>
      <c r="CJ265" s="288"/>
      <c r="CV265" s="3"/>
      <c r="CW265" s="3"/>
      <c r="CX265" s="3"/>
      <c r="CY265" s="3"/>
      <c r="CZ265" s="3"/>
      <c r="DA265" s="3"/>
      <c r="DB265" s="3"/>
      <c r="DC265" s="3"/>
      <c r="DD265" s="3"/>
    </row>
    <row r="266" spans="2:108" x14ac:dyDescent="0.25">
      <c r="B266" s="6">
        <v>0.96180555555555558</v>
      </c>
      <c r="C266" s="8">
        <v>81</v>
      </c>
      <c r="D266" s="8"/>
      <c r="E266" s="8"/>
      <c r="G266" s="8" t="s">
        <v>141</v>
      </c>
      <c r="H266" s="8"/>
      <c r="I266" s="36" t="s">
        <v>287</v>
      </c>
      <c r="J266" s="36"/>
      <c r="K266" s="36"/>
      <c r="L266" s="36"/>
      <c r="M266" s="36"/>
      <c r="N266" s="36"/>
      <c r="CB266" s="262"/>
      <c r="CC266" s="288"/>
      <c r="CD266" s="288"/>
      <c r="CE266" s="288"/>
      <c r="CF266" s="288"/>
      <c r="CG266" s="288"/>
      <c r="CH266" s="288"/>
      <c r="CI266" s="288"/>
      <c r="CJ266" s="288"/>
      <c r="CV266" s="3"/>
      <c r="CW266" s="3"/>
      <c r="CX266" s="3"/>
      <c r="CY266" s="3"/>
      <c r="CZ266" s="3"/>
      <c r="DA266" s="3"/>
      <c r="DB266" s="3"/>
      <c r="DC266" s="3"/>
      <c r="DD266" s="3"/>
    </row>
    <row r="267" spans="2:108" x14ac:dyDescent="0.25">
      <c r="B267" s="6">
        <v>0.96388888888888891</v>
      </c>
      <c r="E267" s="62">
        <v>121</v>
      </c>
      <c r="CB267" s="262"/>
      <c r="CC267" s="288"/>
      <c r="CD267" s="288"/>
      <c r="CE267" s="288"/>
      <c r="CF267" s="288"/>
      <c r="CG267" s="288"/>
      <c r="CH267" s="288"/>
      <c r="CI267" s="288"/>
      <c r="CJ267" s="288"/>
      <c r="CV267" s="3"/>
      <c r="CW267" s="3"/>
      <c r="CX267" s="3"/>
      <c r="CY267" s="3"/>
      <c r="CZ267" s="3"/>
      <c r="DA267" s="3"/>
      <c r="DB267" s="3"/>
      <c r="DC267" s="3"/>
      <c r="DD267" s="3"/>
    </row>
    <row r="268" spans="2:108" x14ac:dyDescent="0.25">
      <c r="B268" s="6">
        <v>0.97430555555555554</v>
      </c>
      <c r="E268" s="9">
        <v>131</v>
      </c>
      <c r="CB268" s="262"/>
      <c r="CC268" s="288"/>
      <c r="CD268" s="288"/>
      <c r="CE268" s="288"/>
      <c r="CF268" s="288"/>
      <c r="CG268" s="288"/>
      <c r="CH268" s="288"/>
      <c r="CI268" s="288"/>
      <c r="CJ268" s="288"/>
      <c r="CV268" s="3"/>
      <c r="CW268" s="3"/>
      <c r="CX268" s="3"/>
      <c r="CY268" s="3"/>
      <c r="CZ268" s="3"/>
      <c r="DA268" s="3"/>
      <c r="DB268" s="3"/>
      <c r="DC268" s="3"/>
      <c r="DD268" s="3"/>
    </row>
    <row r="269" spans="2:108" x14ac:dyDescent="0.25">
      <c r="B269" s="6">
        <v>0.98472222222222228</v>
      </c>
      <c r="E269" s="10">
        <v>132</v>
      </c>
      <c r="F269" s="4"/>
      <c r="H269" s="3">
        <v>33</v>
      </c>
      <c r="I269" s="12" t="s">
        <v>168</v>
      </c>
      <c r="J269" s="12"/>
      <c r="K269" s="12"/>
      <c r="L269" s="12"/>
      <c r="M269" s="12"/>
      <c r="N269" s="12"/>
      <c r="O269" s="12"/>
      <c r="CB269" s="262"/>
      <c r="CC269" s="288"/>
      <c r="CD269" s="288"/>
      <c r="CE269" s="288"/>
      <c r="CF269" s="288"/>
      <c r="CG269" s="288"/>
      <c r="CH269" s="288"/>
      <c r="CI269" s="288"/>
      <c r="CJ269" s="288"/>
      <c r="CV269" s="3"/>
      <c r="CW269" s="3"/>
      <c r="CX269" s="3"/>
      <c r="CY269" s="3"/>
      <c r="CZ269" s="3"/>
      <c r="DA269" s="3"/>
      <c r="DB269" s="3"/>
      <c r="DC269" s="3"/>
      <c r="DD269" s="3"/>
    </row>
    <row r="270" spans="2:108" x14ac:dyDescent="0.25">
      <c r="B270" s="6">
        <v>0.99513888888888891</v>
      </c>
      <c r="E270" s="99">
        <v>117</v>
      </c>
      <c r="I270" s="36">
        <f>AVERAGE(E204:E282)</f>
        <v>119.20833333333333</v>
      </c>
      <c r="CB270" s="262"/>
      <c r="CC270" s="288"/>
      <c r="CD270" s="288"/>
      <c r="CE270" s="288"/>
      <c r="CF270" s="288"/>
      <c r="CG270" s="288"/>
      <c r="CH270" s="288"/>
      <c r="CI270" s="288"/>
      <c r="CJ270" s="288"/>
      <c r="CV270" s="3"/>
      <c r="CW270" s="3"/>
      <c r="CX270" s="3"/>
      <c r="CY270" s="3"/>
      <c r="CZ270" s="3"/>
      <c r="DA270" s="3"/>
      <c r="DB270" s="3"/>
      <c r="DC270" s="3"/>
      <c r="DD270" s="3"/>
    </row>
    <row r="271" spans="2:108" x14ac:dyDescent="0.25">
      <c r="B271" s="6">
        <v>5.5555555555555558E-3</v>
      </c>
      <c r="E271" s="62">
        <v>129</v>
      </c>
      <c r="CB271" s="262"/>
      <c r="CC271" s="288"/>
      <c r="CD271" s="288"/>
      <c r="CE271" s="288"/>
      <c r="CF271" s="288"/>
      <c r="CG271" s="288"/>
      <c r="CH271" s="288"/>
      <c r="CI271" s="288"/>
      <c r="CJ271" s="288"/>
      <c r="CV271" s="3"/>
      <c r="CW271" s="3"/>
      <c r="CX271" s="3"/>
      <c r="CY271" s="3"/>
      <c r="CZ271" s="3"/>
      <c r="DA271" s="3"/>
      <c r="DB271" s="3"/>
      <c r="DC271" s="3"/>
      <c r="DD271" s="3"/>
    </row>
    <row r="272" spans="2:108" x14ac:dyDescent="0.25">
      <c r="B272" s="86">
        <v>9.0277777777777769E-3</v>
      </c>
      <c r="G272" s="14" t="s">
        <v>140</v>
      </c>
      <c r="H272" s="14"/>
      <c r="I272" t="s">
        <v>145</v>
      </c>
      <c r="CB272" s="262"/>
      <c r="CC272" s="288"/>
      <c r="CD272" s="288"/>
      <c r="CE272" s="288"/>
      <c r="CF272" s="288"/>
      <c r="CG272" s="288"/>
      <c r="CH272" s="288"/>
      <c r="CI272" s="288"/>
      <c r="CJ272" s="288"/>
      <c r="CV272" s="3"/>
      <c r="CW272" s="3"/>
      <c r="CX272" s="3"/>
      <c r="CY272" s="3"/>
      <c r="CZ272" s="3"/>
      <c r="DA272" s="3"/>
      <c r="DB272" s="3"/>
      <c r="DC272" s="3"/>
      <c r="DD272" s="3"/>
    </row>
    <row r="273" spans="1:108" x14ac:dyDescent="0.25">
      <c r="B273" s="6">
        <v>1.5972222222222221E-2</v>
      </c>
      <c r="E273" s="4">
        <v>102</v>
      </c>
      <c r="F273" s="4"/>
      <c r="I273" t="s">
        <v>235</v>
      </c>
      <c r="CB273" s="262"/>
      <c r="CC273" s="288"/>
      <c r="CD273" s="288"/>
      <c r="CE273" s="288"/>
      <c r="CF273" s="288"/>
      <c r="CG273" s="288"/>
      <c r="CH273" s="288"/>
      <c r="CI273" s="288"/>
      <c r="CJ273" s="288"/>
      <c r="CV273" s="3"/>
      <c r="CW273" s="3"/>
      <c r="CX273" s="3"/>
      <c r="CY273" s="3"/>
      <c r="CZ273" s="3"/>
      <c r="DA273" s="3"/>
      <c r="DB273" s="3"/>
      <c r="DC273" s="3"/>
      <c r="DD273" s="3"/>
    </row>
    <row r="274" spans="1:108" x14ac:dyDescent="0.25">
      <c r="B274" s="6">
        <v>2.6388888888888889E-2</v>
      </c>
      <c r="E274" s="62">
        <v>121</v>
      </c>
      <c r="CB274" s="262"/>
      <c r="CC274" s="288"/>
      <c r="CD274" s="288"/>
      <c r="CE274" s="288"/>
      <c r="CF274" s="288"/>
      <c r="CG274" s="288"/>
      <c r="CH274" s="288"/>
      <c r="CI274" s="288"/>
      <c r="CJ274" s="288"/>
      <c r="CV274" s="3"/>
      <c r="CW274" s="3"/>
      <c r="CX274" s="3"/>
      <c r="CY274" s="3"/>
      <c r="CZ274" s="3"/>
      <c r="DA274" s="3"/>
      <c r="DB274" s="3"/>
      <c r="DC274" s="3"/>
      <c r="DD274" s="3"/>
    </row>
    <row r="275" spans="1:108" x14ac:dyDescent="0.25">
      <c r="B275" s="6">
        <v>3.6805555555555557E-2</v>
      </c>
      <c r="E275" s="62">
        <v>121</v>
      </c>
      <c r="CB275" s="262"/>
      <c r="CC275" s="288"/>
      <c r="CD275" s="288"/>
      <c r="CE275" s="288"/>
      <c r="CF275" s="288"/>
      <c r="CG275" s="288"/>
      <c r="CH275" s="288"/>
      <c r="CI275" s="288"/>
      <c r="CJ275" s="288"/>
      <c r="CV275" s="3"/>
      <c r="CW275" s="3"/>
      <c r="CX275" s="3"/>
      <c r="CY275" s="3"/>
      <c r="CZ275" s="3"/>
      <c r="DA275" s="3"/>
      <c r="DB275" s="3"/>
      <c r="DC275" s="3"/>
      <c r="DD275" s="3"/>
    </row>
    <row r="276" spans="1:108" x14ac:dyDescent="0.25">
      <c r="B276" s="6">
        <v>4.7222222222222221E-2</v>
      </c>
      <c r="E276" s="62">
        <v>127</v>
      </c>
      <c r="CB276" s="262"/>
      <c r="CC276" s="288"/>
      <c r="CD276" s="288"/>
      <c r="CE276" s="288"/>
      <c r="CF276" s="288"/>
      <c r="CG276" s="288"/>
      <c r="CH276" s="288"/>
      <c r="CI276" s="288"/>
      <c r="CJ276" s="288"/>
      <c r="CV276" s="3"/>
      <c r="CW276" s="3"/>
      <c r="CX276" s="3"/>
      <c r="CY276" s="3"/>
      <c r="CZ276" s="3"/>
      <c r="DA276" s="3"/>
      <c r="DB276" s="3"/>
      <c r="DC276" s="3"/>
      <c r="DD276" s="3"/>
    </row>
    <row r="277" spans="1:108" x14ac:dyDescent="0.25">
      <c r="B277" s="6">
        <v>5.7638888888888892E-2</v>
      </c>
      <c r="E277" s="62">
        <v>125</v>
      </c>
      <c r="CB277" s="262"/>
      <c r="CC277" s="288"/>
      <c r="CD277" s="288"/>
      <c r="CE277" s="288"/>
      <c r="CF277" s="288"/>
      <c r="CG277" s="288"/>
      <c r="CH277" s="288"/>
      <c r="CI277" s="288"/>
      <c r="CJ277" s="288"/>
      <c r="CV277" s="3"/>
      <c r="CW277" s="3"/>
      <c r="CX277" s="3"/>
      <c r="CY277" s="3"/>
      <c r="CZ277" s="3"/>
      <c r="DA277" s="3"/>
      <c r="DB277" s="3"/>
      <c r="DC277" s="3"/>
      <c r="DD277" s="3"/>
    </row>
    <row r="278" spans="1:108" x14ac:dyDescent="0.25">
      <c r="B278" s="6">
        <v>6.805555555555555E-2</v>
      </c>
      <c r="E278" s="62">
        <v>124</v>
      </c>
      <c r="CB278" s="262"/>
      <c r="CC278" s="288"/>
      <c r="CD278" s="288"/>
      <c r="CE278" s="288"/>
      <c r="CF278" s="288"/>
      <c r="CG278" s="288"/>
      <c r="CH278" s="288"/>
      <c r="CI278" s="288"/>
      <c r="CJ278" s="288"/>
      <c r="CV278" s="3"/>
      <c r="CW278" s="3"/>
      <c r="CX278" s="3"/>
      <c r="CY278" s="3"/>
      <c r="CZ278" s="3"/>
      <c r="DA278" s="3"/>
      <c r="DB278" s="3"/>
      <c r="DC278" s="3"/>
      <c r="DD278" s="3"/>
    </row>
    <row r="279" spans="1:108" x14ac:dyDescent="0.25">
      <c r="B279" s="6">
        <v>7.8472222222222221E-2</v>
      </c>
      <c r="E279" s="10">
        <v>132</v>
      </c>
      <c r="F279" s="4"/>
      <c r="H279" s="3">
        <v>108</v>
      </c>
      <c r="I279" s="12" t="s">
        <v>189</v>
      </c>
      <c r="J279" s="12"/>
      <c r="K279" s="12"/>
      <c r="L279" s="12"/>
      <c r="M279" s="12"/>
      <c r="N279" s="12"/>
      <c r="O279" s="12"/>
      <c r="CB279" s="262"/>
      <c r="CC279" s="288"/>
      <c r="CD279" s="288"/>
      <c r="CE279" s="288"/>
      <c r="CF279" s="288"/>
      <c r="CG279" s="288"/>
      <c r="CH279" s="288"/>
      <c r="CI279" s="288"/>
      <c r="CJ279" s="288"/>
      <c r="CV279" s="3"/>
      <c r="CW279" s="3"/>
      <c r="CX279" s="3"/>
      <c r="CY279" s="3"/>
      <c r="CZ279" s="3"/>
      <c r="DA279" s="3"/>
      <c r="DB279" s="3"/>
      <c r="DC279" s="3"/>
      <c r="DD279" s="3"/>
    </row>
    <row r="280" spans="1:108" x14ac:dyDescent="0.25">
      <c r="B280" s="86">
        <v>8.4027777777777785E-2</v>
      </c>
      <c r="G280" s="14" t="s">
        <v>163</v>
      </c>
      <c r="I280" t="s">
        <v>165</v>
      </c>
      <c r="CB280" s="262"/>
      <c r="CC280" s="288"/>
      <c r="CD280" s="288"/>
      <c r="CE280" s="288"/>
      <c r="CF280" s="288"/>
      <c r="CG280" s="288"/>
      <c r="CH280" s="288"/>
      <c r="CI280" s="288"/>
      <c r="CJ280" s="288"/>
      <c r="CV280" s="3"/>
      <c r="CW280" s="3"/>
      <c r="CX280" s="3"/>
      <c r="CY280" s="3"/>
      <c r="CZ280" s="3"/>
      <c r="DA280" s="3"/>
      <c r="DB280" s="3"/>
      <c r="DC280" s="3"/>
      <c r="DD280" s="3"/>
    </row>
    <row r="281" spans="1:108" ht="15.75" thickBot="1" x14ac:dyDescent="0.3">
      <c r="B281" s="6">
        <v>8.8888888888888892E-2</v>
      </c>
      <c r="E281" s="62">
        <v>122</v>
      </c>
      <c r="X281" s="14"/>
      <c r="CB281" s="262"/>
      <c r="CC281" s="288"/>
      <c r="CD281" s="288"/>
      <c r="CE281" s="288"/>
      <c r="CF281" s="288"/>
      <c r="CG281" s="288"/>
      <c r="CH281" s="288"/>
      <c r="CI281" s="288"/>
      <c r="CJ281" s="288"/>
      <c r="CV281" s="3"/>
      <c r="CW281" s="3"/>
      <c r="CX281" s="3"/>
      <c r="CY281" s="3"/>
      <c r="CZ281" s="3"/>
      <c r="DA281" s="3"/>
      <c r="DB281" s="3"/>
      <c r="DC281" s="3"/>
      <c r="DD281" s="3"/>
    </row>
    <row r="282" spans="1:108" ht="15.75" thickBot="1" x14ac:dyDescent="0.3">
      <c r="B282" s="6">
        <v>9.930555555555555E-2</v>
      </c>
      <c r="C282" s="142" t="s">
        <v>1357</v>
      </c>
      <c r="D282" s="152">
        <v>320</v>
      </c>
      <c r="E282" s="3">
        <v>108</v>
      </c>
      <c r="I282" s="11" t="s">
        <v>177</v>
      </c>
      <c r="J282" s="11"/>
      <c r="K282" s="11"/>
      <c r="L282" s="11"/>
      <c r="CB282" s="262"/>
      <c r="CC282" s="288"/>
      <c r="CD282" s="288"/>
      <c r="CE282" s="288"/>
      <c r="CF282" s="288"/>
      <c r="CG282" s="288"/>
      <c r="CH282" s="288"/>
      <c r="CI282" s="288"/>
      <c r="CJ282" s="288"/>
      <c r="CV282" s="3"/>
      <c r="CW282" s="3"/>
      <c r="CX282" s="3"/>
      <c r="CY282" s="3"/>
      <c r="CZ282" s="3"/>
      <c r="DA282" s="3"/>
      <c r="DB282" s="3"/>
      <c r="DC282" s="3"/>
      <c r="DD282" s="3"/>
    </row>
    <row r="283" spans="1:108" x14ac:dyDescent="0.25">
      <c r="A283" s="5">
        <v>45825</v>
      </c>
      <c r="B283" s="6">
        <v>0.51597222222222228</v>
      </c>
      <c r="E283" s="99">
        <v>110</v>
      </c>
      <c r="Y283" s="14"/>
      <c r="Z283" s="14"/>
      <c r="AA283" s="14"/>
      <c r="AB283" s="14"/>
      <c r="AC283" s="14"/>
      <c r="CB283" s="262"/>
      <c r="CC283" s="288"/>
      <c r="CD283" s="288"/>
      <c r="CE283" s="288"/>
      <c r="CF283" s="288"/>
      <c r="CG283" s="288"/>
      <c r="CH283" s="288"/>
      <c r="CI283" s="288"/>
      <c r="CJ283" s="288"/>
      <c r="CV283" s="3"/>
      <c r="CW283" s="3"/>
      <c r="CX283" s="3"/>
      <c r="CY283" s="3"/>
      <c r="CZ283" s="3"/>
      <c r="DA283" s="3"/>
      <c r="DB283" s="3"/>
      <c r="DC283" s="3"/>
      <c r="DD283" s="3"/>
    </row>
    <row r="284" spans="1:108" x14ac:dyDescent="0.25">
      <c r="A284" s="5" t="s">
        <v>422</v>
      </c>
      <c r="B284" s="6">
        <v>0.52638888888888891</v>
      </c>
      <c r="E284" s="99">
        <v>112</v>
      </c>
      <c r="F284" s="99">
        <v>112</v>
      </c>
      <c r="CB284" s="262"/>
      <c r="CC284" s="288"/>
      <c r="CD284" s="288"/>
      <c r="CE284" s="288"/>
      <c r="CF284" s="288"/>
      <c r="CG284" s="288"/>
      <c r="CH284" s="288"/>
      <c r="CI284" s="288"/>
      <c r="CJ284" s="288"/>
      <c r="CV284" s="3"/>
      <c r="CW284" s="3"/>
      <c r="CX284" s="3"/>
      <c r="CY284" s="3"/>
      <c r="CZ284" s="3"/>
      <c r="DA284" s="3"/>
      <c r="DB284" s="3"/>
      <c r="DC284" s="3"/>
      <c r="DD284" s="3"/>
    </row>
    <row r="285" spans="1:108" x14ac:dyDescent="0.25">
      <c r="B285" s="6">
        <v>0.53125</v>
      </c>
      <c r="C285" s="38">
        <v>162.5</v>
      </c>
      <c r="D285" s="38"/>
      <c r="E285" s="8"/>
      <c r="G285" s="8" t="s">
        <v>112</v>
      </c>
      <c r="H285" s="8"/>
      <c r="I285" s="36" t="s">
        <v>288</v>
      </c>
      <c r="J285" s="36"/>
      <c r="K285" s="36"/>
      <c r="L285" s="36"/>
      <c r="M285" s="36"/>
      <c r="N285" s="36"/>
      <c r="O285" s="36"/>
      <c r="P285" s="36"/>
      <c r="Q285" s="8"/>
      <c r="CB285" s="262"/>
      <c r="CC285" s="288"/>
      <c r="CD285" s="288"/>
      <c r="CE285" s="288"/>
      <c r="CF285" s="288"/>
      <c r="CG285" s="288"/>
      <c r="CH285" s="288"/>
      <c r="CI285" s="288"/>
      <c r="CJ285" s="288"/>
      <c r="CV285" s="3"/>
      <c r="CW285" s="3"/>
      <c r="CX285" s="3"/>
      <c r="CY285" s="3"/>
      <c r="CZ285" s="3"/>
      <c r="DA285" s="3"/>
      <c r="DB285" s="3"/>
      <c r="DC285" s="3"/>
      <c r="DD285" s="3"/>
    </row>
    <row r="286" spans="1:108" x14ac:dyDescent="0.25">
      <c r="B286" s="6">
        <v>0.53680555555555554</v>
      </c>
      <c r="E286" s="99">
        <v>116</v>
      </c>
      <c r="CB286" s="262"/>
      <c r="CC286" s="288"/>
      <c r="CD286" s="288"/>
      <c r="CE286" s="288"/>
      <c r="CF286" s="288"/>
      <c r="CG286" s="288"/>
      <c r="CH286" s="288"/>
      <c r="CI286" s="288"/>
      <c r="CJ286" s="288"/>
      <c r="CV286" s="3"/>
      <c r="CW286" s="3"/>
      <c r="CX286" s="3"/>
      <c r="CY286" s="3"/>
      <c r="CZ286" s="3"/>
      <c r="DA286" s="3"/>
      <c r="DB286" s="3"/>
      <c r="DC286" s="3"/>
      <c r="DD286" s="3"/>
    </row>
    <row r="287" spans="1:108" x14ac:dyDescent="0.25">
      <c r="B287" s="6">
        <v>0.54722222222222228</v>
      </c>
      <c r="E287" s="99">
        <v>118</v>
      </c>
      <c r="CB287" s="262"/>
      <c r="CC287" s="288"/>
      <c r="CD287" s="288"/>
      <c r="CE287" s="288"/>
      <c r="CF287" s="288"/>
      <c r="CG287" s="288"/>
      <c r="CH287" s="288"/>
      <c r="CI287" s="288"/>
      <c r="CJ287" s="288"/>
      <c r="CV287" s="3"/>
      <c r="CW287" s="3"/>
      <c r="CX287" s="3"/>
      <c r="CY287" s="3"/>
      <c r="CZ287" s="3"/>
      <c r="DA287" s="3"/>
      <c r="DB287" s="3"/>
      <c r="DC287" s="3"/>
      <c r="DD287" s="3"/>
    </row>
    <row r="288" spans="1:108" x14ac:dyDescent="0.25">
      <c r="B288" s="6">
        <v>0.55763888888888891</v>
      </c>
      <c r="E288" s="62">
        <v>120</v>
      </c>
      <c r="CB288" s="262"/>
      <c r="CC288" s="288"/>
      <c r="CD288" s="288"/>
      <c r="CE288" s="288"/>
      <c r="CF288" s="288"/>
      <c r="CG288" s="288"/>
      <c r="CH288" s="288"/>
      <c r="CI288" s="288"/>
      <c r="CJ288" s="288"/>
      <c r="CV288" s="3"/>
      <c r="CW288" s="3"/>
      <c r="CX288" s="3"/>
      <c r="CY288" s="3"/>
      <c r="CZ288" s="3"/>
      <c r="DA288" s="3"/>
      <c r="DB288" s="3"/>
      <c r="DC288" s="3"/>
      <c r="DD288" s="3"/>
    </row>
    <row r="289" spans="2:108" x14ac:dyDescent="0.25">
      <c r="B289" s="6">
        <v>0.56805555555555554</v>
      </c>
      <c r="E289" s="62">
        <v>120</v>
      </c>
      <c r="CB289" s="262"/>
      <c r="CC289" s="288"/>
      <c r="CD289" s="288"/>
      <c r="CE289" s="288"/>
      <c r="CF289" s="288"/>
      <c r="CG289" s="288"/>
      <c r="CH289" s="288"/>
      <c r="CI289" s="288"/>
      <c r="CJ289" s="288"/>
      <c r="CV289" s="3"/>
      <c r="CW289" s="3"/>
      <c r="CX289" s="3"/>
      <c r="CY289" s="3"/>
      <c r="CZ289" s="3"/>
      <c r="DA289" s="3"/>
      <c r="DB289" s="3"/>
      <c r="DC289" s="3"/>
      <c r="DD289" s="3"/>
    </row>
    <row r="290" spans="2:108" x14ac:dyDescent="0.25">
      <c r="B290" s="6">
        <v>0.57847222222222228</v>
      </c>
      <c r="E290" s="97">
        <v>127</v>
      </c>
      <c r="F290" s="4"/>
      <c r="H290" s="3">
        <v>68</v>
      </c>
      <c r="I290" s="12" t="s">
        <v>174</v>
      </c>
      <c r="J290" s="12"/>
      <c r="K290" s="12"/>
      <c r="L290" s="12"/>
      <c r="M290" s="12"/>
      <c r="N290" s="12"/>
      <c r="O290" s="12"/>
      <c r="W290" s="3" t="s">
        <v>171</v>
      </c>
      <c r="CB290" s="262"/>
      <c r="CC290" s="288"/>
      <c r="CD290" s="288"/>
      <c r="CE290" s="288"/>
      <c r="CF290" s="288"/>
      <c r="CG290" s="288"/>
      <c r="CH290" s="288"/>
      <c r="CI290" s="288"/>
      <c r="CJ290" s="288"/>
      <c r="CV290" s="3"/>
      <c r="CW290" s="3"/>
      <c r="CX290" s="3"/>
      <c r="CY290" s="3"/>
      <c r="CZ290" s="3"/>
      <c r="DA290" s="3"/>
      <c r="DB290" s="3"/>
      <c r="DC290" s="3"/>
      <c r="DD290" s="3"/>
    </row>
    <row r="291" spans="2:108" x14ac:dyDescent="0.25">
      <c r="B291" s="6">
        <v>0.58888888888888891</v>
      </c>
      <c r="E291" s="99">
        <v>114</v>
      </c>
      <c r="CB291" s="262"/>
      <c r="CC291" s="288"/>
      <c r="CD291" s="288"/>
      <c r="CE291" s="288"/>
      <c r="CF291" s="288"/>
      <c r="CG291" s="288"/>
      <c r="CH291" s="288"/>
      <c r="CI291" s="288"/>
      <c r="CJ291" s="288"/>
      <c r="CV291" s="3"/>
      <c r="CW291" s="3"/>
      <c r="CX291" s="3"/>
      <c r="CY291" s="3"/>
      <c r="CZ291" s="3"/>
      <c r="DA291" s="3"/>
      <c r="DB291" s="3"/>
      <c r="DC291" s="3"/>
      <c r="DD291" s="3"/>
    </row>
    <row r="292" spans="2:108" x14ac:dyDescent="0.25">
      <c r="B292" s="6">
        <v>0.59930555555555554</v>
      </c>
      <c r="E292" s="97">
        <v>128</v>
      </c>
      <c r="F292" s="4"/>
      <c r="H292" s="3">
        <v>98</v>
      </c>
      <c r="I292" s="12" t="s">
        <v>175</v>
      </c>
      <c r="J292" s="12"/>
      <c r="K292" s="12"/>
      <c r="L292" s="12"/>
      <c r="M292" s="12"/>
      <c r="N292" s="12"/>
      <c r="W292" s="3" t="s">
        <v>172</v>
      </c>
      <c r="CB292" s="262"/>
      <c r="CV292" s="3"/>
      <c r="CW292" s="3"/>
      <c r="CX292" s="3"/>
      <c r="CY292" s="3"/>
      <c r="CZ292" s="3"/>
      <c r="DA292" s="3"/>
      <c r="DB292" s="3"/>
      <c r="DC292" s="3"/>
      <c r="DD292" s="3"/>
    </row>
    <row r="293" spans="2:108" x14ac:dyDescent="0.25">
      <c r="B293" s="6">
        <v>0.60972222222222228</v>
      </c>
      <c r="E293" s="99">
        <v>119</v>
      </c>
      <c r="CB293" s="262"/>
      <c r="CV293" s="3"/>
      <c r="CW293" s="3"/>
      <c r="CX293" s="3"/>
      <c r="CY293" s="3"/>
      <c r="CZ293" s="3"/>
      <c r="DA293" s="3"/>
      <c r="DB293" s="3"/>
      <c r="DC293" s="3"/>
      <c r="DD293" s="3"/>
    </row>
    <row r="294" spans="2:108" x14ac:dyDescent="0.25">
      <c r="B294" s="6">
        <v>0.62013888888888891</v>
      </c>
      <c r="E294" s="10">
        <v>132</v>
      </c>
      <c r="F294" s="4"/>
      <c r="H294" s="3">
        <v>128</v>
      </c>
      <c r="I294" s="12" t="s">
        <v>176</v>
      </c>
      <c r="J294" s="12"/>
      <c r="K294" s="12"/>
      <c r="L294" s="12"/>
      <c r="M294" s="12"/>
      <c r="N294" s="12"/>
      <c r="W294" s="3" t="s">
        <v>173</v>
      </c>
      <c r="CB294" s="262"/>
      <c r="CV294" s="3"/>
      <c r="CW294" s="3"/>
      <c r="CX294" s="3"/>
      <c r="CY294" s="3"/>
      <c r="CZ294" s="3"/>
      <c r="DA294" s="3"/>
      <c r="DB294" s="3"/>
      <c r="DC294" s="3"/>
      <c r="DD294" s="3"/>
    </row>
    <row r="295" spans="2:108" x14ac:dyDescent="0.25">
      <c r="B295" s="6">
        <v>0.63055555555555554</v>
      </c>
      <c r="E295" s="62">
        <v>123</v>
      </c>
      <c r="CB295" s="262"/>
      <c r="CV295" s="3"/>
      <c r="CW295" s="3"/>
      <c r="CX295" s="3"/>
      <c r="CY295" s="3"/>
      <c r="CZ295" s="3"/>
      <c r="DA295" s="3"/>
      <c r="DB295" s="3"/>
      <c r="DC295" s="3"/>
      <c r="DD295" s="3"/>
    </row>
    <row r="296" spans="2:108" x14ac:dyDescent="0.25">
      <c r="B296" s="6">
        <v>0.64097222222222228</v>
      </c>
      <c r="E296" s="4">
        <v>109</v>
      </c>
      <c r="F296" s="4"/>
      <c r="G296" s="4" t="s">
        <v>180</v>
      </c>
      <c r="W296" s="14" t="s">
        <v>178</v>
      </c>
      <c r="CB296" s="262"/>
      <c r="CV296" s="3"/>
      <c r="CW296" s="3"/>
      <c r="CX296" s="3"/>
      <c r="CY296" s="3"/>
      <c r="CZ296" s="3"/>
      <c r="DA296" s="3"/>
      <c r="DB296" s="3"/>
      <c r="DC296" s="3"/>
      <c r="DD296" s="3"/>
    </row>
    <row r="297" spans="2:108" x14ac:dyDescent="0.25">
      <c r="B297" s="6">
        <v>0.65138888888888891</v>
      </c>
      <c r="E297" s="62">
        <v>123</v>
      </c>
      <c r="CB297" s="262"/>
      <c r="CV297" s="3"/>
      <c r="CW297" s="3"/>
      <c r="CX297" s="3"/>
      <c r="CY297" s="3"/>
      <c r="CZ297" s="3"/>
      <c r="DA297" s="3"/>
      <c r="DB297" s="3"/>
      <c r="DC297" s="3"/>
      <c r="DD297" s="3"/>
    </row>
    <row r="298" spans="2:108" x14ac:dyDescent="0.25">
      <c r="B298" s="6">
        <v>0.66180555555555554</v>
      </c>
      <c r="E298" s="9">
        <v>137</v>
      </c>
      <c r="CB298" s="262"/>
      <c r="CV298" s="3"/>
      <c r="CW298" s="3"/>
      <c r="CX298" s="3"/>
      <c r="CY298" s="3"/>
      <c r="CZ298" s="3"/>
      <c r="DA298" s="3"/>
      <c r="DB298" s="3"/>
      <c r="DC298" s="3"/>
      <c r="DD298" s="3"/>
    </row>
    <row r="299" spans="2:108" x14ac:dyDescent="0.25">
      <c r="B299" s="6">
        <v>0.67222222222222228</v>
      </c>
      <c r="E299" s="10">
        <v>138</v>
      </c>
      <c r="F299" s="4"/>
      <c r="H299" s="3">
        <v>188</v>
      </c>
      <c r="I299" s="12" t="s">
        <v>181</v>
      </c>
      <c r="J299" s="12"/>
      <c r="K299" s="12"/>
      <c r="L299" s="12"/>
      <c r="M299" s="12"/>
      <c r="N299" s="12"/>
      <c r="W299" s="3" t="s">
        <v>179</v>
      </c>
      <c r="CB299" s="262"/>
      <c r="CV299" s="3"/>
      <c r="CW299" s="3"/>
      <c r="CX299" s="3"/>
      <c r="CY299" s="3"/>
      <c r="CZ299" s="3"/>
      <c r="DA299" s="3"/>
      <c r="DB299" s="3"/>
      <c r="DC299" s="3"/>
      <c r="DD299" s="3"/>
    </row>
    <row r="300" spans="2:108" x14ac:dyDescent="0.25">
      <c r="B300" s="6">
        <v>0.68263888888888891</v>
      </c>
      <c r="E300" s="9">
        <v>130</v>
      </c>
      <c r="CB300" s="262"/>
      <c r="CV300" s="3"/>
      <c r="CW300" s="3"/>
      <c r="CX300" s="3"/>
      <c r="CY300" s="3"/>
      <c r="CZ300" s="3"/>
      <c r="DA300" s="3"/>
      <c r="DB300" s="3"/>
      <c r="DC300" s="3"/>
      <c r="DD300" s="3"/>
    </row>
    <row r="301" spans="2:108" x14ac:dyDescent="0.25">
      <c r="B301" s="6">
        <v>0.69305555555555554</v>
      </c>
      <c r="E301" s="9">
        <v>130</v>
      </c>
      <c r="CB301" s="262"/>
      <c r="CV301" s="3"/>
      <c r="CW301" s="3"/>
      <c r="CX301" s="3"/>
      <c r="CY301" s="3"/>
      <c r="CZ301" s="3"/>
      <c r="DA301" s="3"/>
      <c r="DB301" s="3"/>
      <c r="DC301" s="3"/>
      <c r="DD301" s="3"/>
    </row>
    <row r="302" spans="2:108" x14ac:dyDescent="0.25">
      <c r="B302" s="6">
        <v>0.70347222222222228</v>
      </c>
      <c r="E302" s="62">
        <v>125</v>
      </c>
      <c r="CB302" s="262"/>
      <c r="CV302" s="3"/>
      <c r="CW302" s="3"/>
      <c r="CX302" s="3"/>
      <c r="CY302" s="3"/>
      <c r="CZ302" s="3"/>
      <c r="DA302" s="3"/>
      <c r="DB302" s="3"/>
      <c r="DC302" s="3"/>
      <c r="DD302" s="3"/>
    </row>
    <row r="303" spans="2:108" x14ac:dyDescent="0.25">
      <c r="B303" s="6">
        <v>0.71388888888888891</v>
      </c>
      <c r="E303" s="62">
        <v>125</v>
      </c>
      <c r="CB303" s="262"/>
      <c r="CV303" s="3"/>
      <c r="CW303" s="3"/>
      <c r="CX303" s="3"/>
      <c r="CY303" s="3"/>
      <c r="CZ303" s="3"/>
      <c r="DA303" s="3"/>
      <c r="DB303" s="3"/>
      <c r="DC303" s="3"/>
      <c r="DD303" s="3"/>
    </row>
    <row r="304" spans="2:108" x14ac:dyDescent="0.25">
      <c r="B304" s="6">
        <v>0.72430555555555554</v>
      </c>
      <c r="E304" s="9">
        <v>133</v>
      </c>
      <c r="CB304" s="262"/>
      <c r="CV304" s="3"/>
      <c r="CW304" s="3"/>
      <c r="CX304" s="3"/>
      <c r="CY304" s="3"/>
      <c r="CZ304" s="3"/>
      <c r="DA304" s="3"/>
      <c r="DB304" s="3"/>
      <c r="DC304" s="3"/>
      <c r="DD304" s="3"/>
    </row>
    <row r="305" spans="2:108" x14ac:dyDescent="0.25">
      <c r="B305" s="6">
        <v>0.73472222222222228</v>
      </c>
      <c r="E305" s="9">
        <v>132</v>
      </c>
      <c r="CB305" s="262"/>
      <c r="CV305" s="3"/>
      <c r="CW305" s="3"/>
      <c r="CX305" s="3"/>
      <c r="CY305" s="3"/>
      <c r="CZ305" s="3"/>
      <c r="DA305" s="3"/>
      <c r="DB305" s="3"/>
      <c r="DC305" s="3"/>
      <c r="DD305" s="3"/>
    </row>
    <row r="306" spans="2:108" x14ac:dyDescent="0.25">
      <c r="B306" s="6">
        <v>0.74513888888888891</v>
      </c>
      <c r="E306" s="9">
        <v>130</v>
      </c>
      <c r="CB306" s="262"/>
      <c r="CV306" s="3"/>
      <c r="CW306" s="3"/>
      <c r="CX306" s="3"/>
      <c r="CY306" s="3"/>
      <c r="CZ306" s="3"/>
      <c r="DA306" s="3"/>
      <c r="DB306" s="3"/>
      <c r="DC306" s="3"/>
      <c r="DD306" s="3"/>
    </row>
    <row r="307" spans="2:108" x14ac:dyDescent="0.25">
      <c r="B307" s="6">
        <v>0.75555555555555554</v>
      </c>
      <c r="E307" s="62">
        <v>128</v>
      </c>
      <c r="CB307" s="262"/>
      <c r="CV307" s="3"/>
      <c r="CW307" s="3"/>
      <c r="CX307" s="3"/>
      <c r="CY307" s="3"/>
      <c r="CZ307" s="3"/>
      <c r="DA307" s="3"/>
      <c r="DB307" s="3"/>
      <c r="DC307" s="3"/>
      <c r="DD307" s="3"/>
    </row>
    <row r="308" spans="2:108" x14ac:dyDescent="0.25">
      <c r="B308" s="6">
        <v>0.76597222222222228</v>
      </c>
      <c r="E308" s="101">
        <v>112</v>
      </c>
      <c r="F308" s="101">
        <v>112</v>
      </c>
      <c r="I308" s="11" t="s">
        <v>182</v>
      </c>
      <c r="J308" s="11"/>
      <c r="K308" s="11"/>
      <c r="L308" s="11"/>
      <c r="CB308" s="262"/>
      <c r="CV308" s="3"/>
      <c r="CW308" s="3"/>
      <c r="CX308" s="3"/>
      <c r="CY308" s="3"/>
      <c r="CZ308" s="3"/>
      <c r="DA308" s="3"/>
      <c r="DB308" s="3"/>
      <c r="DC308" s="3"/>
      <c r="DD308" s="3"/>
    </row>
    <row r="309" spans="2:108" x14ac:dyDescent="0.25">
      <c r="B309" s="6">
        <v>0.76736111111111116</v>
      </c>
      <c r="C309" s="8">
        <v>142.5</v>
      </c>
      <c r="D309" s="8"/>
      <c r="G309" s="3" t="s">
        <v>114</v>
      </c>
      <c r="I309" s="36" t="s">
        <v>289</v>
      </c>
      <c r="J309" s="36"/>
      <c r="K309" s="36"/>
      <c r="L309" s="36"/>
      <c r="M309" s="36"/>
      <c r="N309" s="36"/>
      <c r="O309" s="36"/>
      <c r="P309" s="36"/>
      <c r="Q309" s="8"/>
      <c r="R309" s="8"/>
      <c r="S309" s="8"/>
      <c r="T309" s="8"/>
      <c r="U309" s="8"/>
      <c r="V309" s="8"/>
      <c r="CB309" s="262"/>
      <c r="CV309" s="3"/>
      <c r="CW309" s="3"/>
      <c r="CX309" s="3"/>
      <c r="CY309" s="3"/>
      <c r="CZ309" s="3"/>
      <c r="DA309" s="3"/>
      <c r="DB309" s="3"/>
      <c r="DC309" s="3"/>
      <c r="DD309" s="3"/>
    </row>
    <row r="310" spans="2:108" x14ac:dyDescent="0.25">
      <c r="B310" s="6">
        <v>0.77638888888888891</v>
      </c>
      <c r="E310" s="99">
        <v>119</v>
      </c>
      <c r="CB310" s="262"/>
      <c r="CV310" s="3"/>
      <c r="CW310" s="3"/>
      <c r="CX310" s="3"/>
      <c r="CY310" s="3"/>
      <c r="CZ310" s="3"/>
      <c r="DA310" s="3"/>
      <c r="DB310" s="3"/>
      <c r="DC310" s="3"/>
      <c r="DD310" s="3"/>
    </row>
    <row r="311" spans="2:108" x14ac:dyDescent="0.25">
      <c r="B311" s="6">
        <v>0.78680555555555554</v>
      </c>
      <c r="E311" s="62">
        <v>123</v>
      </c>
      <c r="CB311" s="262"/>
      <c r="CV311" s="3"/>
      <c r="CW311" s="3"/>
      <c r="CX311" s="3"/>
      <c r="CY311" s="3"/>
      <c r="CZ311" s="3"/>
      <c r="DA311" s="3"/>
      <c r="DB311" s="3"/>
      <c r="DC311" s="3"/>
      <c r="DD311" s="3"/>
    </row>
    <row r="312" spans="2:108" x14ac:dyDescent="0.25">
      <c r="B312" s="6">
        <v>0.79722222222222228</v>
      </c>
      <c r="E312" s="9">
        <v>133</v>
      </c>
      <c r="CB312" s="262"/>
      <c r="CV312" s="3"/>
      <c r="CW312" s="3"/>
      <c r="CX312" s="3"/>
      <c r="CY312" s="3"/>
      <c r="CZ312" s="3"/>
      <c r="DA312" s="3"/>
      <c r="DB312" s="3"/>
      <c r="DC312" s="3"/>
      <c r="DD312" s="3"/>
    </row>
    <row r="313" spans="2:108" x14ac:dyDescent="0.25">
      <c r="B313" s="86">
        <v>0.8041666666666667</v>
      </c>
      <c r="G313" s="14" t="s">
        <v>184</v>
      </c>
      <c r="H313" s="14"/>
      <c r="I313" s="11" t="s">
        <v>183</v>
      </c>
      <c r="J313" s="11"/>
      <c r="CB313" s="262"/>
      <c r="CV313" s="3"/>
      <c r="CW313" s="3"/>
      <c r="CX313" s="3"/>
      <c r="CY313" s="3"/>
      <c r="CZ313" s="3"/>
      <c r="DA313" s="3"/>
      <c r="DB313" s="3"/>
      <c r="DC313" s="3"/>
      <c r="DD313" s="3"/>
    </row>
    <row r="314" spans="2:108" x14ac:dyDescent="0.25">
      <c r="B314" s="86">
        <v>0.80763888888888891</v>
      </c>
      <c r="E314" s="10">
        <v>141</v>
      </c>
      <c r="F314" s="4"/>
      <c r="G314" s="14" t="s">
        <v>184</v>
      </c>
      <c r="H314" s="3">
        <v>58</v>
      </c>
      <c r="I314" s="12" t="s">
        <v>187</v>
      </c>
      <c r="J314" s="12"/>
      <c r="K314" s="12"/>
      <c r="L314" s="12"/>
      <c r="M314" s="12"/>
      <c r="N314" s="12"/>
      <c r="CB314" s="262"/>
      <c r="CV314" s="3"/>
      <c r="CW314" s="3"/>
      <c r="CX314" s="3"/>
      <c r="CY314" s="3"/>
      <c r="CZ314" s="3"/>
      <c r="DA314" s="3"/>
      <c r="DB314" s="3"/>
      <c r="DC314" s="3"/>
      <c r="DD314" s="3"/>
    </row>
    <row r="315" spans="2:108" x14ac:dyDescent="0.25">
      <c r="B315" s="86">
        <v>0.81805555555555554</v>
      </c>
      <c r="E315" s="62">
        <v>121</v>
      </c>
      <c r="G315" s="14" t="s">
        <v>184</v>
      </c>
      <c r="CB315" s="262"/>
      <c r="CV315" s="3"/>
      <c r="CW315" s="3"/>
      <c r="CX315" s="3"/>
      <c r="CY315" s="3"/>
      <c r="CZ315" s="3"/>
      <c r="DA315" s="3"/>
      <c r="DB315" s="3"/>
      <c r="DC315" s="3"/>
      <c r="DD315" s="3"/>
    </row>
    <row r="316" spans="2:108" x14ac:dyDescent="0.25">
      <c r="B316" s="6">
        <v>0.82847222222222228</v>
      </c>
      <c r="E316" s="62">
        <v>120</v>
      </c>
      <c r="CB316" s="262"/>
      <c r="CV316" s="3"/>
      <c r="CW316" s="3"/>
      <c r="CX316" s="3"/>
      <c r="CY316" s="3"/>
      <c r="CZ316" s="3"/>
      <c r="DA316" s="3"/>
      <c r="DB316" s="3"/>
      <c r="DC316" s="3"/>
      <c r="DD316" s="3"/>
    </row>
    <row r="317" spans="2:108" x14ac:dyDescent="0.25">
      <c r="B317" s="6">
        <v>0.83888888888888891</v>
      </c>
      <c r="E317" s="62">
        <v>127</v>
      </c>
      <c r="CB317" s="262"/>
      <c r="CV317" s="3"/>
      <c r="CW317" s="3"/>
      <c r="CX317" s="3"/>
      <c r="CY317" s="3"/>
      <c r="CZ317" s="3"/>
      <c r="DA317" s="3"/>
      <c r="DB317" s="3"/>
      <c r="DC317" s="3"/>
      <c r="DD317" s="3"/>
    </row>
    <row r="318" spans="2:108" x14ac:dyDescent="0.25">
      <c r="B318" s="6">
        <v>0.84930555555555554</v>
      </c>
      <c r="E318" s="13">
        <v>153</v>
      </c>
      <c r="F318" s="4"/>
      <c r="H318" s="3">
        <v>118</v>
      </c>
      <c r="I318" t="s">
        <v>188</v>
      </c>
      <c r="CB318" s="262"/>
      <c r="CV318" s="3"/>
      <c r="CW318" s="3"/>
      <c r="CX318" s="3"/>
      <c r="CY318" s="3"/>
      <c r="CZ318" s="3"/>
      <c r="DA318" s="3"/>
      <c r="DB318" s="3"/>
      <c r="DC318" s="3"/>
      <c r="DD318" s="3"/>
    </row>
    <row r="319" spans="2:108" x14ac:dyDescent="0.25">
      <c r="B319" s="86">
        <v>0.85069444444444442</v>
      </c>
      <c r="E319" s="4"/>
      <c r="F319" s="4"/>
      <c r="G319" s="14" t="s">
        <v>184</v>
      </c>
      <c r="I319" t="s">
        <v>185</v>
      </c>
      <c r="CB319" s="262"/>
      <c r="CV319" s="3"/>
      <c r="CW319" s="3"/>
      <c r="CX319" s="3"/>
      <c r="CY319" s="3"/>
      <c r="CZ319" s="3"/>
      <c r="DA319" s="3"/>
      <c r="DB319" s="3"/>
      <c r="DC319" s="3"/>
      <c r="DD319" s="3"/>
    </row>
    <row r="320" spans="2:108" x14ac:dyDescent="0.25">
      <c r="B320" s="86">
        <v>0.87013888888888891</v>
      </c>
      <c r="E320" s="99">
        <v>119</v>
      </c>
      <c r="G320" s="14" t="s">
        <v>184</v>
      </c>
      <c r="CB320" s="262"/>
      <c r="CV320" s="3"/>
      <c r="CW320" s="3"/>
      <c r="CX320" s="3"/>
      <c r="CY320" s="3"/>
      <c r="CZ320" s="3"/>
      <c r="DA320" s="3"/>
      <c r="DB320" s="3"/>
      <c r="DC320" s="3"/>
      <c r="DD320" s="3"/>
    </row>
    <row r="321" spans="2:108" x14ac:dyDescent="0.25">
      <c r="B321" s="86">
        <v>0.88055555555555554</v>
      </c>
      <c r="E321" s="62">
        <v>123</v>
      </c>
      <c r="G321" s="14" t="s">
        <v>184</v>
      </c>
      <c r="CB321" s="262"/>
      <c r="CV321" s="3"/>
      <c r="CW321" s="3"/>
      <c r="CX321" s="3"/>
      <c r="CY321" s="3"/>
      <c r="CZ321" s="3"/>
      <c r="DA321" s="3"/>
      <c r="DB321" s="3"/>
      <c r="DC321" s="3"/>
      <c r="DD321" s="3"/>
    </row>
    <row r="322" spans="2:108" x14ac:dyDescent="0.25">
      <c r="B322" s="6">
        <v>0.89097222222222228</v>
      </c>
      <c r="E322" s="9">
        <v>138</v>
      </c>
      <c r="CB322" s="262"/>
      <c r="CV322" s="3"/>
      <c r="CW322" s="3"/>
      <c r="CX322" s="3"/>
      <c r="CY322" s="3"/>
      <c r="CZ322" s="3"/>
      <c r="DA322" s="3"/>
      <c r="DB322" s="3"/>
      <c r="DC322" s="3"/>
      <c r="DD322" s="3"/>
    </row>
    <row r="323" spans="2:108" x14ac:dyDescent="0.25">
      <c r="B323" s="6">
        <v>0.89236111111111116</v>
      </c>
      <c r="E323" s="103">
        <v>144</v>
      </c>
      <c r="F323" s="4"/>
      <c r="G323" s="3" t="s">
        <v>184</v>
      </c>
      <c r="H323" s="3">
        <v>193</v>
      </c>
      <c r="I323" s="12" t="s">
        <v>191</v>
      </c>
      <c r="J323" s="12"/>
      <c r="K323" s="12"/>
      <c r="L323" s="12"/>
      <c r="M323" s="12"/>
      <c r="N323" s="12"/>
      <c r="CB323" s="262"/>
      <c r="CV323" s="3"/>
      <c r="CW323" s="3"/>
      <c r="CX323" s="3"/>
      <c r="CY323" s="3"/>
      <c r="CZ323" s="3"/>
      <c r="DA323" s="3"/>
      <c r="DB323" s="3"/>
      <c r="DC323" s="3"/>
      <c r="DD323" s="3"/>
    </row>
    <row r="324" spans="2:108" x14ac:dyDescent="0.25">
      <c r="B324" s="6">
        <v>0.90138888888888891</v>
      </c>
      <c r="E324" s="104">
        <v>140</v>
      </c>
      <c r="CB324" s="262"/>
      <c r="CV324" s="3"/>
      <c r="CW324" s="3"/>
      <c r="CX324" s="3"/>
      <c r="CY324" s="3"/>
      <c r="CZ324" s="3"/>
      <c r="DA324" s="3"/>
      <c r="DB324" s="3"/>
      <c r="DC324" s="3"/>
      <c r="DD324" s="3"/>
    </row>
    <row r="325" spans="2:108" x14ac:dyDescent="0.25">
      <c r="B325" s="6">
        <v>0.91180555555555554</v>
      </c>
      <c r="E325" s="9">
        <v>131</v>
      </c>
      <c r="CB325" s="262"/>
      <c r="CV325" s="3"/>
      <c r="CW325" s="3"/>
      <c r="CX325" s="3"/>
      <c r="CY325" s="3"/>
      <c r="CZ325" s="3"/>
      <c r="DA325" s="3"/>
      <c r="DB325" s="3"/>
      <c r="DC325" s="3"/>
      <c r="DD325" s="3"/>
    </row>
    <row r="326" spans="2:108" x14ac:dyDescent="0.25">
      <c r="B326" s="6">
        <v>0.92222222222222228</v>
      </c>
      <c r="E326" s="9">
        <v>133</v>
      </c>
      <c r="CB326" s="262"/>
      <c r="CV326" s="3"/>
      <c r="CW326" s="3"/>
      <c r="CX326" s="3"/>
      <c r="CY326" s="3"/>
      <c r="CZ326" s="3"/>
      <c r="DA326" s="3"/>
      <c r="DB326" s="3"/>
      <c r="DC326" s="3"/>
      <c r="DD326" s="3"/>
    </row>
    <row r="327" spans="2:108" x14ac:dyDescent="0.25">
      <c r="B327" s="6">
        <v>0.93263888888888891</v>
      </c>
      <c r="E327" s="103">
        <v>147</v>
      </c>
      <c r="F327" s="4"/>
      <c r="H327" s="3">
        <v>253</v>
      </c>
      <c r="I327" s="12" t="s">
        <v>190</v>
      </c>
      <c r="J327" s="12"/>
      <c r="K327" s="12"/>
      <c r="L327" s="12"/>
      <c r="M327" s="12"/>
      <c r="N327" s="12"/>
      <c r="CB327" s="262"/>
      <c r="CV327" s="3"/>
      <c r="CW327" s="3"/>
      <c r="CX327" s="3"/>
      <c r="CY327" s="3"/>
      <c r="CZ327" s="3"/>
      <c r="DA327" s="3"/>
      <c r="DB327" s="3"/>
      <c r="DC327" s="3"/>
      <c r="DD327" s="3"/>
    </row>
    <row r="328" spans="2:108" x14ac:dyDescent="0.25">
      <c r="B328" s="6">
        <v>0.93402777777777779</v>
      </c>
      <c r="E328" s="9">
        <v>132</v>
      </c>
      <c r="G328" s="3" t="s">
        <v>184</v>
      </c>
      <c r="I328" t="s">
        <v>186</v>
      </c>
      <c r="CB328" s="262"/>
      <c r="CV328" s="3"/>
      <c r="CW328" s="3"/>
      <c r="CX328" s="3"/>
      <c r="CY328" s="3"/>
      <c r="CZ328" s="3"/>
      <c r="DA328" s="3"/>
      <c r="DB328" s="3"/>
      <c r="DC328" s="3"/>
      <c r="DD328" s="3"/>
    </row>
    <row r="329" spans="2:108" x14ac:dyDescent="0.25">
      <c r="B329" s="6">
        <v>0.94305555555555554</v>
      </c>
      <c r="E329" s="62">
        <v>128</v>
      </c>
      <c r="CB329" s="262"/>
      <c r="CV329" s="3"/>
      <c r="CW329" s="3"/>
      <c r="CX329" s="3"/>
      <c r="CY329" s="3"/>
      <c r="CZ329" s="3"/>
      <c r="DA329" s="3"/>
      <c r="DB329" s="3"/>
      <c r="DC329" s="3"/>
      <c r="DD329" s="3"/>
    </row>
    <row r="330" spans="2:108" x14ac:dyDescent="0.25">
      <c r="B330" s="6">
        <v>0.95347222222222228</v>
      </c>
      <c r="E330" s="62">
        <v>125</v>
      </c>
      <c r="CB330" s="262"/>
      <c r="CV330" s="3"/>
      <c r="CW330" s="3"/>
      <c r="CX330" s="3"/>
      <c r="CY330" s="3"/>
      <c r="CZ330" s="3"/>
      <c r="DA330" s="3"/>
      <c r="DB330" s="3"/>
      <c r="DC330" s="3"/>
      <c r="DD330" s="3"/>
    </row>
    <row r="331" spans="2:108" x14ac:dyDescent="0.25">
      <c r="B331" s="6">
        <v>0.96180555555555558</v>
      </c>
      <c r="E331" s="62">
        <v>125</v>
      </c>
      <c r="CB331" s="262"/>
      <c r="CV331" s="3"/>
      <c r="CW331" s="3"/>
      <c r="CX331" s="3"/>
      <c r="CY331" s="3"/>
      <c r="CZ331" s="3"/>
      <c r="DA331" s="3"/>
      <c r="DB331" s="3"/>
      <c r="DC331" s="3"/>
      <c r="DD331" s="3"/>
    </row>
    <row r="332" spans="2:108" x14ac:dyDescent="0.25">
      <c r="B332" s="6">
        <v>0.96388888888888891</v>
      </c>
      <c r="E332" s="9">
        <v>134</v>
      </c>
      <c r="CB332" s="262"/>
      <c r="CV332" s="3"/>
      <c r="CW332" s="3"/>
      <c r="CX332" s="3"/>
      <c r="CY332" s="3"/>
      <c r="CZ332" s="3"/>
      <c r="DA332" s="3"/>
      <c r="DB332" s="3"/>
      <c r="DC332" s="3"/>
      <c r="DD332" s="3"/>
    </row>
    <row r="333" spans="2:108" x14ac:dyDescent="0.25">
      <c r="B333" s="6">
        <v>0.97430555555555554</v>
      </c>
      <c r="E333" s="9">
        <v>136</v>
      </c>
      <c r="CB333" s="262"/>
      <c r="CV333" s="3"/>
      <c r="CW333" s="3"/>
      <c r="CX333" s="3"/>
      <c r="CY333" s="3"/>
      <c r="CZ333" s="3"/>
      <c r="DA333" s="3"/>
      <c r="DB333" s="3"/>
      <c r="DC333" s="3"/>
      <c r="DD333" s="3"/>
    </row>
    <row r="334" spans="2:108" x14ac:dyDescent="0.25">
      <c r="B334" s="6">
        <v>0.98472222222222228</v>
      </c>
      <c r="E334" s="9">
        <v>131</v>
      </c>
      <c r="CB334" s="262"/>
      <c r="CV334" s="3"/>
      <c r="CW334" s="3"/>
      <c r="CX334" s="3"/>
      <c r="CY334" s="3"/>
      <c r="CZ334" s="3"/>
      <c r="DA334" s="3"/>
      <c r="DB334" s="3"/>
      <c r="DC334" s="3"/>
      <c r="DD334" s="3"/>
    </row>
    <row r="335" spans="2:108" x14ac:dyDescent="0.25">
      <c r="B335" s="6">
        <v>0.99513888888888891</v>
      </c>
      <c r="E335" s="62">
        <v>124</v>
      </c>
      <c r="CB335" s="262"/>
      <c r="CV335" s="3"/>
      <c r="CW335" s="3"/>
      <c r="CX335" s="3"/>
      <c r="CY335" s="3"/>
      <c r="CZ335" s="3"/>
      <c r="DA335" s="3"/>
      <c r="DB335" s="3"/>
      <c r="DC335" s="3"/>
      <c r="DD335" s="3"/>
    </row>
    <row r="336" spans="2:108" x14ac:dyDescent="0.25">
      <c r="B336" s="6">
        <v>5.5555555555555558E-3</v>
      </c>
      <c r="E336" s="62">
        <v>121</v>
      </c>
      <c r="CB336" s="262"/>
      <c r="CV336" s="3"/>
      <c r="CW336" s="3"/>
      <c r="CX336" s="3"/>
      <c r="CY336" s="3"/>
      <c r="CZ336" s="3"/>
      <c r="DA336" s="3"/>
      <c r="DB336" s="3"/>
      <c r="DC336" s="3"/>
      <c r="DD336" s="3"/>
    </row>
    <row r="337" spans="1:108" x14ac:dyDescent="0.25">
      <c r="B337" s="6">
        <v>1.5972222222222221E-2</v>
      </c>
      <c r="E337" s="99">
        <v>117</v>
      </c>
      <c r="CB337" s="262"/>
      <c r="CV337" s="3"/>
      <c r="CW337" s="3"/>
      <c r="CX337" s="3"/>
      <c r="CY337" s="3"/>
      <c r="CZ337" s="3"/>
      <c r="DA337" s="3"/>
      <c r="DB337" s="3"/>
      <c r="DC337" s="3"/>
      <c r="DD337" s="3"/>
    </row>
    <row r="338" spans="1:108" x14ac:dyDescent="0.25">
      <c r="B338" s="6">
        <v>2.6388888888888889E-2</v>
      </c>
      <c r="E338" s="99">
        <v>113</v>
      </c>
      <c r="I338" s="11" t="s">
        <v>192</v>
      </c>
      <c r="J338" s="11"/>
      <c r="K338" s="11"/>
      <c r="L338" s="11"/>
      <c r="M338" s="11"/>
      <c r="CB338" s="262"/>
      <c r="CV338" s="3"/>
      <c r="CW338" s="3"/>
      <c r="CX338" s="3"/>
      <c r="CY338" s="3"/>
      <c r="CZ338" s="3"/>
      <c r="DA338" s="3"/>
      <c r="DB338" s="3"/>
      <c r="DC338" s="3"/>
      <c r="DD338" s="3"/>
    </row>
    <row r="339" spans="1:108" x14ac:dyDescent="0.25">
      <c r="B339" s="6">
        <v>3.6805555555555557E-2</v>
      </c>
      <c r="E339" s="99">
        <v>110</v>
      </c>
      <c r="CB339" s="262"/>
      <c r="CV339" s="3"/>
      <c r="CW339" s="3"/>
      <c r="CX339" s="3"/>
      <c r="CY339" s="3"/>
      <c r="CZ339" s="3"/>
      <c r="DA339" s="3"/>
      <c r="DB339" s="3"/>
      <c r="DC339" s="3"/>
      <c r="DD339" s="3"/>
    </row>
    <row r="340" spans="1:108" x14ac:dyDescent="0.25">
      <c r="B340" s="6">
        <v>4.7222222222222221E-2</v>
      </c>
      <c r="E340" s="3">
        <v>104</v>
      </c>
      <c r="CB340" s="262"/>
      <c r="CV340" s="3"/>
      <c r="CW340" s="3"/>
      <c r="CX340" s="3"/>
      <c r="CY340" s="3"/>
      <c r="CZ340" s="3"/>
      <c r="DA340" s="3"/>
      <c r="DB340" s="3"/>
      <c r="DC340" s="3"/>
      <c r="DD340" s="3"/>
    </row>
    <row r="341" spans="1:108" x14ac:dyDescent="0.25">
      <c r="B341" s="6">
        <v>5.7638888888888892E-2</v>
      </c>
      <c r="E341" s="3">
        <v>107</v>
      </c>
      <c r="CB341" s="262"/>
      <c r="CV341" s="3"/>
      <c r="CW341" s="3"/>
      <c r="CX341" s="3"/>
      <c r="CY341" s="3"/>
      <c r="CZ341" s="3"/>
      <c r="DA341" s="3"/>
      <c r="DB341" s="3"/>
      <c r="DC341" s="3"/>
      <c r="DD341" s="3"/>
    </row>
    <row r="342" spans="1:108" x14ac:dyDescent="0.25">
      <c r="B342" s="6">
        <v>6.805555555555555E-2</v>
      </c>
      <c r="E342" s="3">
        <v>106</v>
      </c>
      <c r="CB342" s="262"/>
      <c r="CV342" s="3"/>
      <c r="CW342" s="3"/>
      <c r="CX342" s="3"/>
      <c r="CY342" s="3"/>
      <c r="CZ342" s="3"/>
      <c r="DA342" s="3"/>
      <c r="DB342" s="3"/>
      <c r="DC342" s="3"/>
      <c r="DD342" s="3"/>
    </row>
    <row r="343" spans="1:108" x14ac:dyDescent="0.25">
      <c r="B343" s="6">
        <v>7.8472222222222221E-2</v>
      </c>
      <c r="E343" s="99">
        <v>114</v>
      </c>
      <c r="CB343" s="262"/>
      <c r="CV343" s="3"/>
      <c r="CW343" s="3"/>
      <c r="CX343" s="3"/>
      <c r="CY343" s="3"/>
      <c r="CZ343" s="3"/>
      <c r="DA343" s="3"/>
      <c r="DB343" s="3"/>
      <c r="DC343" s="3"/>
      <c r="DD343" s="3"/>
    </row>
    <row r="344" spans="1:108" x14ac:dyDescent="0.25">
      <c r="B344" s="6">
        <v>8.8888888888888892E-2</v>
      </c>
      <c r="E344" s="99">
        <v>116</v>
      </c>
      <c r="CB344" s="262"/>
      <c r="CV344" s="3"/>
      <c r="CW344" s="3"/>
      <c r="CX344" s="3"/>
      <c r="CY344" s="3"/>
      <c r="CZ344" s="3"/>
      <c r="DA344" s="3"/>
      <c r="DB344" s="3"/>
      <c r="DC344" s="3"/>
      <c r="DD344" s="3"/>
    </row>
    <row r="345" spans="1:108" x14ac:dyDescent="0.25">
      <c r="B345" s="6">
        <v>9.930555555555555E-2</v>
      </c>
      <c r="E345" s="99">
        <v>116</v>
      </c>
      <c r="CB345" s="262"/>
      <c r="CV345" s="3"/>
      <c r="CW345" s="3"/>
      <c r="CX345" s="3"/>
      <c r="CY345" s="3"/>
      <c r="CZ345" s="3"/>
      <c r="DA345" s="3"/>
      <c r="DB345" s="3"/>
      <c r="DC345" s="3"/>
      <c r="DD345" s="3"/>
    </row>
    <row r="346" spans="1:108" x14ac:dyDescent="0.25">
      <c r="B346" s="6">
        <v>0.10972222222222222</v>
      </c>
      <c r="E346" s="99">
        <v>115</v>
      </c>
      <c r="CB346" s="262"/>
      <c r="CV346" s="3"/>
      <c r="CW346" s="3"/>
      <c r="CX346" s="3"/>
      <c r="CY346" s="3"/>
      <c r="CZ346" s="3"/>
      <c r="DA346" s="3"/>
      <c r="DB346" s="3"/>
      <c r="DC346" s="3"/>
      <c r="DD346" s="3"/>
    </row>
    <row r="347" spans="1:108" x14ac:dyDescent="0.25">
      <c r="B347" s="6">
        <v>0.12013888888888889</v>
      </c>
      <c r="E347" s="99">
        <v>117</v>
      </c>
      <c r="CB347" s="262"/>
      <c r="CV347" s="3"/>
      <c r="CW347" s="3"/>
      <c r="CX347" s="3"/>
      <c r="CY347" s="3"/>
      <c r="CZ347" s="3"/>
      <c r="DA347" s="3"/>
      <c r="DB347" s="3"/>
      <c r="DC347" s="3"/>
      <c r="DD347" s="3"/>
    </row>
    <row r="348" spans="1:108" ht="15.75" thickBot="1" x14ac:dyDescent="0.3">
      <c r="B348" s="6">
        <v>0.13055555555555556</v>
      </c>
      <c r="E348" s="99">
        <v>117</v>
      </c>
      <c r="CB348" s="262"/>
      <c r="CV348" s="3"/>
      <c r="CW348" s="3"/>
      <c r="CX348" s="3"/>
      <c r="CY348" s="3"/>
      <c r="CZ348" s="3"/>
      <c r="DA348" s="3"/>
      <c r="DB348" s="3"/>
      <c r="DC348" s="3"/>
      <c r="DD348" s="3"/>
    </row>
    <row r="349" spans="1:108" ht="15.75" thickBot="1" x14ac:dyDescent="0.3">
      <c r="B349" s="6">
        <v>0.14097222222222222</v>
      </c>
      <c r="C349" s="142" t="s">
        <v>371</v>
      </c>
      <c r="D349" s="152">
        <v>305</v>
      </c>
      <c r="E349" s="99">
        <v>119</v>
      </c>
      <c r="I349" s="36">
        <f>AVERAGE(E283:E349)</f>
        <v>124.28571428571429</v>
      </c>
      <c r="CB349" s="262"/>
      <c r="CV349" s="3"/>
      <c r="CW349" s="3"/>
      <c r="CX349" s="3"/>
      <c r="CY349" s="3"/>
      <c r="CZ349" s="3"/>
      <c r="DA349" s="3"/>
      <c r="DB349" s="3"/>
      <c r="DC349" s="3"/>
      <c r="DD349" s="3"/>
    </row>
    <row r="350" spans="1:108" x14ac:dyDescent="0.25">
      <c r="A350" s="5">
        <v>45826</v>
      </c>
      <c r="B350" s="6">
        <v>0.45347222222222222</v>
      </c>
      <c r="E350" s="3">
        <v>105</v>
      </c>
      <c r="CB350" s="262"/>
      <c r="CV350" s="3"/>
      <c r="CW350" s="3"/>
      <c r="CX350" s="3"/>
      <c r="CY350" s="3"/>
      <c r="CZ350" s="3"/>
      <c r="DA350" s="3"/>
      <c r="DB350" s="3"/>
      <c r="DC350" s="3"/>
      <c r="DD350" s="3"/>
    </row>
    <row r="351" spans="1:108" x14ac:dyDescent="0.25">
      <c r="A351" s="5" t="s">
        <v>421</v>
      </c>
      <c r="B351" s="6">
        <v>0.46388888888888891</v>
      </c>
      <c r="E351" s="3">
        <v>106</v>
      </c>
      <c r="CB351" s="262"/>
      <c r="CV351" s="3"/>
      <c r="CW351" s="3"/>
      <c r="CX351" s="3"/>
      <c r="CY351" s="3"/>
      <c r="CZ351" s="3"/>
      <c r="DA351" s="3"/>
      <c r="DB351" s="3"/>
      <c r="DC351" s="3"/>
      <c r="DD351" s="3"/>
    </row>
    <row r="352" spans="1:108" x14ac:dyDescent="0.25">
      <c r="B352" s="6">
        <v>0.47430555555555554</v>
      </c>
      <c r="E352" s="3">
        <v>109</v>
      </c>
      <c r="F352" s="3">
        <v>109</v>
      </c>
      <c r="CB352" s="262"/>
      <c r="CV352" s="3"/>
      <c r="CW352" s="3"/>
      <c r="CX352" s="3"/>
      <c r="CY352" s="3"/>
      <c r="CZ352" s="3"/>
      <c r="DA352" s="3"/>
      <c r="DB352" s="3"/>
      <c r="DC352" s="3"/>
      <c r="DD352" s="3"/>
    </row>
    <row r="353" spans="2:108" x14ac:dyDescent="0.25">
      <c r="B353" s="6">
        <v>0.46875</v>
      </c>
      <c r="G353" s="59" t="s">
        <v>76</v>
      </c>
      <c r="H353" s="8"/>
      <c r="I353" s="36" t="s">
        <v>205</v>
      </c>
      <c r="J353" s="36"/>
      <c r="K353" s="36"/>
      <c r="L353" s="36"/>
      <c r="CB353" s="262"/>
      <c r="CV353" s="3"/>
      <c r="CW353" s="3"/>
      <c r="CX353" s="3"/>
      <c r="CY353" s="3"/>
      <c r="CZ353" s="3"/>
      <c r="DA353" s="3"/>
      <c r="DB353" s="3"/>
      <c r="DC353" s="3"/>
      <c r="DD353" s="3"/>
    </row>
    <row r="354" spans="2:108" x14ac:dyDescent="0.25">
      <c r="B354" s="6">
        <v>0.48472222222222222</v>
      </c>
      <c r="E354" s="3">
        <v>108</v>
      </c>
      <c r="CB354" s="262"/>
      <c r="CV354" s="3"/>
      <c r="CW354" s="3"/>
      <c r="CX354" s="3"/>
      <c r="CY354" s="3"/>
      <c r="CZ354" s="3"/>
      <c r="DA354" s="3"/>
      <c r="DB354" s="3"/>
      <c r="DC354" s="3"/>
      <c r="DD354" s="3"/>
    </row>
    <row r="355" spans="2:108" x14ac:dyDescent="0.25">
      <c r="B355" s="6">
        <v>0.49513888888888891</v>
      </c>
      <c r="E355" s="3">
        <v>102</v>
      </c>
      <c r="CB355" s="262"/>
      <c r="CV355" s="3"/>
      <c r="CW355" s="3"/>
      <c r="CX355" s="3"/>
      <c r="CY355" s="3"/>
      <c r="CZ355" s="3"/>
      <c r="DA355" s="3"/>
      <c r="DB355" s="3"/>
      <c r="DC355" s="3"/>
      <c r="DD355" s="3"/>
    </row>
    <row r="356" spans="2:108" x14ac:dyDescent="0.25">
      <c r="B356" s="6">
        <v>0.5</v>
      </c>
      <c r="C356" s="10">
        <v>93</v>
      </c>
      <c r="D356" s="10"/>
      <c r="G356" s="8" t="s">
        <v>112</v>
      </c>
      <c r="H356" s="8"/>
      <c r="I356" s="36" t="s">
        <v>290</v>
      </c>
      <c r="J356" s="36"/>
      <c r="K356" s="36"/>
      <c r="L356" s="36"/>
      <c r="M356" s="36"/>
      <c r="N356" s="36"/>
      <c r="O356" s="36"/>
      <c r="P356" s="36"/>
      <c r="Q356" s="8"/>
      <c r="R356" s="8"/>
      <c r="CB356" s="262"/>
      <c r="CV356" s="3"/>
      <c r="CW356" s="3"/>
      <c r="CX356" s="3"/>
      <c r="CY356" s="3"/>
      <c r="CZ356" s="3"/>
      <c r="DA356" s="3"/>
      <c r="DB356" s="3"/>
      <c r="DC356" s="3"/>
      <c r="DD356" s="3"/>
    </row>
    <row r="357" spans="2:108" x14ac:dyDescent="0.25">
      <c r="B357" s="6">
        <v>0.50555555555555554</v>
      </c>
      <c r="E357" s="3">
        <v>108</v>
      </c>
      <c r="CB357" s="262"/>
      <c r="CV357" s="3"/>
      <c r="CW357" s="3"/>
      <c r="CX357" s="3"/>
      <c r="CY357" s="3"/>
      <c r="CZ357" s="3"/>
      <c r="DA357" s="3"/>
      <c r="DB357" s="3"/>
      <c r="DC357" s="3"/>
      <c r="DD357" s="3"/>
    </row>
    <row r="358" spans="2:108" x14ac:dyDescent="0.25">
      <c r="B358" s="6">
        <v>0.51597222222222228</v>
      </c>
      <c r="E358" s="62">
        <v>123</v>
      </c>
      <c r="CB358" s="262"/>
      <c r="CV358" s="3"/>
      <c r="CW358" s="3"/>
      <c r="CX358" s="3"/>
      <c r="CY358" s="3"/>
      <c r="CZ358" s="3"/>
      <c r="DA358" s="3"/>
      <c r="DB358" s="3"/>
      <c r="DC358" s="3"/>
      <c r="DD358" s="3"/>
    </row>
    <row r="359" spans="2:108" x14ac:dyDescent="0.25">
      <c r="B359" s="6">
        <v>0.52638888888888891</v>
      </c>
      <c r="E359" s="9">
        <v>133</v>
      </c>
      <c r="CB359" s="262"/>
      <c r="CV359" s="3"/>
      <c r="CW359" s="3"/>
      <c r="CX359" s="3"/>
      <c r="CY359" s="3"/>
      <c r="CZ359" s="3"/>
      <c r="DA359" s="3"/>
      <c r="DB359" s="3"/>
      <c r="DC359" s="3"/>
      <c r="DD359" s="3"/>
    </row>
    <row r="360" spans="2:108" x14ac:dyDescent="0.25">
      <c r="B360" s="6">
        <v>0.53680555555555554</v>
      </c>
      <c r="E360" s="10">
        <v>135</v>
      </c>
      <c r="F360" s="4"/>
      <c r="H360" s="3">
        <v>53</v>
      </c>
      <c r="I360" s="12" t="s">
        <v>311</v>
      </c>
      <c r="CB360" s="262"/>
      <c r="CV360" s="3"/>
      <c r="CW360" s="3"/>
      <c r="CX360" s="3"/>
      <c r="CY360" s="3"/>
      <c r="CZ360" s="3"/>
      <c r="DA360" s="3"/>
      <c r="DB360" s="3"/>
      <c r="DC360" s="3"/>
      <c r="DD360" s="3"/>
    </row>
    <row r="361" spans="2:108" x14ac:dyDescent="0.25">
      <c r="B361" s="6">
        <v>0.54722222222222228</v>
      </c>
      <c r="E361" s="62">
        <v>122</v>
      </c>
      <c r="CB361" s="262"/>
      <c r="CV361" s="3"/>
      <c r="CW361" s="3"/>
      <c r="CX361" s="3"/>
      <c r="CY361" s="3"/>
      <c r="CZ361" s="3"/>
      <c r="DA361" s="3"/>
      <c r="DB361" s="3"/>
      <c r="DC361" s="3"/>
      <c r="DD361" s="3"/>
    </row>
    <row r="362" spans="2:108" x14ac:dyDescent="0.25">
      <c r="B362" s="6">
        <v>0.55763888888888891</v>
      </c>
      <c r="E362" s="3">
        <v>103</v>
      </c>
      <c r="CB362" s="262"/>
      <c r="CV362" s="3"/>
      <c r="CW362" s="3"/>
      <c r="CX362" s="3"/>
      <c r="CY362" s="3"/>
      <c r="CZ362" s="3"/>
      <c r="DA362" s="3"/>
      <c r="DB362" s="3"/>
      <c r="DC362" s="3"/>
      <c r="DD362" s="3"/>
    </row>
    <row r="363" spans="2:108" x14ac:dyDescent="0.25">
      <c r="B363" s="6">
        <v>0.56805555555555554</v>
      </c>
      <c r="E363" s="62">
        <v>120</v>
      </c>
      <c r="CB363" s="262"/>
      <c r="CV363" s="3"/>
      <c r="CW363" s="3"/>
      <c r="CX363" s="3"/>
      <c r="CY363" s="3"/>
      <c r="CZ363" s="3"/>
      <c r="DA363" s="3"/>
      <c r="DB363" s="3"/>
      <c r="DC363" s="3"/>
      <c r="DD363" s="3"/>
    </row>
    <row r="364" spans="2:108" x14ac:dyDescent="0.25">
      <c r="B364" s="6">
        <v>0.57847222222222228</v>
      </c>
      <c r="E364" s="9">
        <v>133</v>
      </c>
      <c r="CB364" s="262"/>
      <c r="CV364" s="3"/>
      <c r="CW364" s="3"/>
      <c r="CX364" s="3"/>
      <c r="CY364" s="3"/>
      <c r="CZ364" s="3"/>
      <c r="DA364" s="3"/>
      <c r="DB364" s="3"/>
      <c r="DC364" s="3"/>
      <c r="DD364" s="3"/>
    </row>
    <row r="365" spans="2:108" x14ac:dyDescent="0.25">
      <c r="B365" s="6">
        <v>0.58888888888888891</v>
      </c>
      <c r="E365" s="10">
        <v>138</v>
      </c>
      <c r="F365" s="4"/>
      <c r="G365" s="40" t="s">
        <v>206</v>
      </c>
      <c r="H365" s="3">
        <v>128</v>
      </c>
      <c r="I365" s="12" t="s">
        <v>310</v>
      </c>
      <c r="J365" s="12"/>
      <c r="K365" s="12"/>
      <c r="L365" s="12"/>
      <c r="M365" s="12"/>
      <c r="N365" s="12"/>
      <c r="CB365" s="262"/>
      <c r="CV365" s="3"/>
      <c r="CW365" s="3"/>
      <c r="CX365" s="3"/>
      <c r="CY365" s="3"/>
      <c r="CZ365" s="3"/>
      <c r="DA365" s="3"/>
      <c r="DB365" s="3"/>
      <c r="DC365" s="3"/>
      <c r="DD365" s="3"/>
    </row>
    <row r="366" spans="2:108" x14ac:dyDescent="0.25">
      <c r="B366" s="6">
        <v>0.59930555555555554</v>
      </c>
      <c r="E366" s="9">
        <v>130</v>
      </c>
      <c r="CB366" s="262"/>
      <c r="CV366" s="3"/>
      <c r="CW366" s="3"/>
      <c r="CX366" s="3"/>
      <c r="CY366" s="3"/>
      <c r="CZ366" s="3"/>
      <c r="DA366" s="3"/>
      <c r="DB366" s="3"/>
      <c r="DC366" s="3"/>
      <c r="DD366" s="3"/>
    </row>
    <row r="367" spans="2:108" x14ac:dyDescent="0.25">
      <c r="B367" s="6">
        <v>0.60972222222222228</v>
      </c>
      <c r="E367" s="62">
        <v>128</v>
      </c>
      <c r="CB367" s="262"/>
      <c r="CV367" s="3"/>
      <c r="CW367" s="3"/>
      <c r="CX367" s="3"/>
      <c r="CY367" s="3"/>
      <c r="CZ367" s="3"/>
      <c r="DA367" s="3"/>
      <c r="DB367" s="3"/>
      <c r="DC367" s="3"/>
      <c r="DD367" s="3"/>
    </row>
    <row r="368" spans="2:108" x14ac:dyDescent="0.25">
      <c r="B368" s="6">
        <v>0.62013888888888891</v>
      </c>
      <c r="E368" s="62">
        <v>127</v>
      </c>
      <c r="CB368" s="262"/>
      <c r="CV368" s="3"/>
      <c r="CW368" s="3"/>
      <c r="CX368" s="3"/>
      <c r="CY368" s="3"/>
      <c r="CZ368" s="3"/>
      <c r="DA368" s="3"/>
      <c r="DB368" s="3"/>
      <c r="DC368" s="3"/>
      <c r="DD368" s="3"/>
    </row>
    <row r="369" spans="2:108" x14ac:dyDescent="0.25">
      <c r="B369" s="6">
        <v>0.63055555555555554</v>
      </c>
      <c r="E369" s="62">
        <v>127</v>
      </c>
      <c r="CB369" s="262"/>
      <c r="CV369" s="3"/>
      <c r="CW369" s="3"/>
      <c r="CX369" s="3"/>
      <c r="CY369" s="3"/>
      <c r="CZ369" s="3"/>
      <c r="DA369" s="3"/>
      <c r="DB369" s="3"/>
      <c r="DC369" s="3"/>
      <c r="DD369" s="3"/>
    </row>
    <row r="370" spans="2:108" x14ac:dyDescent="0.25">
      <c r="B370" s="6">
        <v>0.64097222222222228</v>
      </c>
      <c r="E370" s="99">
        <v>117</v>
      </c>
      <c r="CB370" s="262"/>
      <c r="CV370" s="3"/>
      <c r="CW370" s="3"/>
      <c r="CX370" s="3"/>
      <c r="CY370" s="3"/>
      <c r="CZ370" s="3"/>
      <c r="DA370" s="3"/>
      <c r="DB370" s="3"/>
      <c r="DC370" s="3"/>
      <c r="DD370" s="3"/>
    </row>
    <row r="371" spans="2:108" x14ac:dyDescent="0.25">
      <c r="B371" s="6">
        <v>0.65138888888888891</v>
      </c>
      <c r="E371" s="99">
        <v>115</v>
      </c>
      <c r="CB371" s="262"/>
      <c r="CV371" s="3"/>
      <c r="CW371" s="3"/>
      <c r="CX371" s="3"/>
      <c r="CY371" s="3"/>
      <c r="CZ371" s="3"/>
      <c r="DA371" s="3"/>
      <c r="DB371" s="3"/>
      <c r="DC371" s="3"/>
      <c r="DD371" s="3"/>
    </row>
    <row r="372" spans="2:108" x14ac:dyDescent="0.25">
      <c r="B372" s="6">
        <v>0.66180555555555554</v>
      </c>
      <c r="E372" s="99">
        <v>115</v>
      </c>
      <c r="CB372" s="262"/>
      <c r="CV372" s="3"/>
      <c r="CW372" s="3"/>
      <c r="CX372" s="3"/>
      <c r="CY372" s="3"/>
      <c r="CZ372" s="3"/>
      <c r="DA372" s="3"/>
      <c r="DB372" s="3"/>
      <c r="DC372" s="3"/>
      <c r="DD372" s="3"/>
    </row>
    <row r="373" spans="2:108" x14ac:dyDescent="0.25">
      <c r="B373" s="6">
        <v>0.67222222222222228</v>
      </c>
      <c r="E373" s="99">
        <v>116</v>
      </c>
      <c r="CB373" s="262"/>
      <c r="CV373" s="3"/>
      <c r="CW373" s="3"/>
      <c r="CX373" s="3"/>
      <c r="CY373" s="3"/>
      <c r="CZ373" s="3"/>
      <c r="DA373" s="3"/>
      <c r="DB373" s="3"/>
      <c r="DC373" s="3"/>
      <c r="DD373" s="3"/>
    </row>
    <row r="374" spans="2:108" x14ac:dyDescent="0.25">
      <c r="B374" s="6">
        <v>0.68263888888888891</v>
      </c>
      <c r="E374" s="4">
        <v>104</v>
      </c>
      <c r="F374" s="4"/>
      <c r="I374" s="11" t="s">
        <v>237</v>
      </c>
      <c r="J374" s="11"/>
      <c r="K374" s="11"/>
      <c r="CB374" s="262"/>
      <c r="CV374" s="3"/>
      <c r="CW374" s="3"/>
      <c r="CX374" s="3"/>
      <c r="CY374" s="3"/>
      <c r="CZ374" s="3"/>
      <c r="DA374" s="3"/>
      <c r="DB374" s="3"/>
      <c r="DC374" s="3"/>
      <c r="DD374" s="3"/>
    </row>
    <row r="375" spans="2:108" x14ac:dyDescent="0.25">
      <c r="B375" s="6">
        <v>0.69305555555555554</v>
      </c>
      <c r="E375" s="3">
        <v>108</v>
      </c>
      <c r="CB375" s="262"/>
      <c r="CV375" s="3"/>
      <c r="CW375" s="3"/>
      <c r="CX375" s="3"/>
      <c r="CY375" s="3"/>
      <c r="CZ375" s="3"/>
      <c r="DA375" s="3"/>
      <c r="DB375" s="3"/>
      <c r="DC375" s="3"/>
      <c r="DD375" s="3"/>
    </row>
    <row r="376" spans="2:108" x14ac:dyDescent="0.25">
      <c r="B376" s="35" t="s">
        <v>198</v>
      </c>
      <c r="G376" s="35" t="s">
        <v>198</v>
      </c>
      <c r="H376" s="14"/>
      <c r="I376" s="11" t="s">
        <v>199</v>
      </c>
      <c r="J376" s="11"/>
      <c r="CB376" s="262"/>
      <c r="CV376" s="3"/>
      <c r="CW376" s="3"/>
      <c r="CX376" s="3"/>
      <c r="CY376" s="3"/>
      <c r="CZ376" s="3"/>
      <c r="DA376" s="3"/>
      <c r="DB376" s="3"/>
      <c r="DC376" s="3"/>
      <c r="DD376" s="3"/>
    </row>
    <row r="377" spans="2:108" x14ac:dyDescent="0.25">
      <c r="B377" s="35" t="s">
        <v>198</v>
      </c>
      <c r="E377" s="3">
        <v>107</v>
      </c>
      <c r="G377" s="35" t="s">
        <v>198</v>
      </c>
      <c r="CB377" s="262"/>
      <c r="CV377" s="3"/>
      <c r="CW377" s="3"/>
      <c r="CX377" s="3"/>
      <c r="CY377" s="3"/>
      <c r="CZ377" s="3"/>
      <c r="DA377" s="3"/>
      <c r="DB377" s="3"/>
      <c r="DC377" s="3"/>
      <c r="DD377" s="3"/>
    </row>
    <row r="378" spans="2:108" x14ac:dyDescent="0.25">
      <c r="B378" s="35" t="s">
        <v>198</v>
      </c>
      <c r="E378" s="99">
        <v>111</v>
      </c>
      <c r="G378" s="35" t="s">
        <v>198</v>
      </c>
      <c r="CB378" s="262"/>
      <c r="CV378" s="3"/>
      <c r="CW378" s="3"/>
      <c r="CX378" s="3"/>
      <c r="CY378" s="3"/>
      <c r="CZ378" s="3"/>
      <c r="DA378" s="3"/>
      <c r="DB378" s="3"/>
      <c r="DC378" s="3"/>
      <c r="DD378" s="3"/>
    </row>
    <row r="379" spans="2:108" x14ac:dyDescent="0.25">
      <c r="B379" s="35" t="s">
        <v>198</v>
      </c>
      <c r="E379" s="3">
        <v>109</v>
      </c>
      <c r="G379" s="35" t="s">
        <v>198</v>
      </c>
      <c r="CB379" s="262"/>
      <c r="CV379" s="3"/>
      <c r="CW379" s="3"/>
      <c r="CX379" s="3"/>
      <c r="CY379" s="3"/>
      <c r="CZ379" s="3"/>
      <c r="DA379" s="3"/>
      <c r="DB379" s="3"/>
      <c r="DC379" s="3"/>
      <c r="DD379" s="3"/>
    </row>
    <row r="380" spans="2:108" x14ac:dyDescent="0.25">
      <c r="B380" s="35" t="s">
        <v>198</v>
      </c>
      <c r="G380" s="35" t="s">
        <v>200</v>
      </c>
      <c r="H380" s="14"/>
      <c r="I380" s="11" t="s">
        <v>201</v>
      </c>
      <c r="J380" s="11"/>
      <c r="CB380" s="262"/>
      <c r="CV380" s="3"/>
      <c r="CW380" s="3"/>
      <c r="CX380" s="3"/>
      <c r="CY380" s="3"/>
      <c r="CZ380" s="3"/>
      <c r="DA380" s="3"/>
      <c r="DB380" s="3"/>
      <c r="DC380" s="3"/>
      <c r="DD380" s="3"/>
    </row>
    <row r="381" spans="2:108" x14ac:dyDescent="0.25">
      <c r="B381" s="6">
        <v>0.73472222222222228</v>
      </c>
      <c r="E381" s="9">
        <v>137</v>
      </c>
      <c r="G381" s="3" t="s">
        <v>180</v>
      </c>
      <c r="CB381" s="262"/>
      <c r="CV381" s="3"/>
      <c r="CW381" s="3"/>
      <c r="CX381" s="3"/>
      <c r="CY381" s="3"/>
      <c r="CZ381" s="3"/>
      <c r="DA381" s="3"/>
      <c r="DB381" s="3"/>
      <c r="DC381" s="3"/>
      <c r="DD381" s="3"/>
    </row>
    <row r="382" spans="2:108" x14ac:dyDescent="0.25">
      <c r="B382" s="6">
        <v>0.74513888888888891</v>
      </c>
      <c r="E382" s="3">
        <v>106</v>
      </c>
      <c r="F382" s="3">
        <v>106</v>
      </c>
      <c r="CB382" s="262"/>
      <c r="CV382" s="3"/>
      <c r="CW382" s="3"/>
      <c r="CX382" s="3"/>
      <c r="CY382" s="3"/>
      <c r="CZ382" s="3"/>
      <c r="DA382" s="3"/>
      <c r="DB382" s="3"/>
      <c r="DC382" s="3"/>
      <c r="DD382" s="3"/>
    </row>
    <row r="383" spans="2:108" x14ac:dyDescent="0.25">
      <c r="B383" s="6">
        <v>0.75</v>
      </c>
      <c r="C383" s="4">
        <v>57.5</v>
      </c>
      <c r="D383" s="4"/>
      <c r="G383" s="8" t="s">
        <v>114</v>
      </c>
      <c r="H383" s="8"/>
      <c r="I383" s="36" t="s">
        <v>291</v>
      </c>
      <c r="J383" s="36"/>
      <c r="K383" s="36"/>
      <c r="L383" s="36"/>
      <c r="M383" s="36"/>
      <c r="N383" s="36"/>
      <c r="O383" s="36"/>
      <c r="P383" s="36"/>
      <c r="Q383" s="8"/>
      <c r="R383" s="8"/>
      <c r="S383" s="8"/>
      <c r="CB383" s="262"/>
      <c r="CV383" s="3"/>
      <c r="CW383" s="3"/>
      <c r="CX383" s="3"/>
      <c r="CY383" s="3"/>
      <c r="CZ383" s="3"/>
      <c r="DA383" s="3"/>
      <c r="DB383" s="3"/>
      <c r="DC383" s="3"/>
      <c r="DD383" s="3"/>
    </row>
    <row r="384" spans="2:108" x14ac:dyDescent="0.25">
      <c r="B384" s="6">
        <v>0.75555555555555554</v>
      </c>
      <c r="E384" s="3">
        <v>109</v>
      </c>
      <c r="CB384" s="262"/>
      <c r="CV384" s="3"/>
      <c r="CW384" s="3"/>
      <c r="CX384" s="3"/>
      <c r="CY384" s="3"/>
      <c r="CZ384" s="3"/>
      <c r="DA384" s="3"/>
      <c r="DB384" s="3"/>
      <c r="DC384" s="3"/>
      <c r="DD384" s="3"/>
    </row>
    <row r="385" spans="2:108" x14ac:dyDescent="0.25">
      <c r="B385" s="6">
        <v>0.76597222222222228</v>
      </c>
      <c r="E385" s="99">
        <v>112</v>
      </c>
      <c r="CB385" s="262"/>
      <c r="CV385" s="3"/>
      <c r="CW385" s="3"/>
      <c r="CX385" s="3"/>
      <c r="CY385" s="3"/>
      <c r="CZ385" s="3"/>
      <c r="DA385" s="3"/>
      <c r="DB385" s="3"/>
      <c r="DC385" s="3"/>
      <c r="DD385" s="3"/>
    </row>
    <row r="386" spans="2:108" x14ac:dyDescent="0.25">
      <c r="B386" s="6">
        <v>0.76736111111111116</v>
      </c>
      <c r="CB386" s="262"/>
      <c r="CV386" s="3"/>
      <c r="CW386" s="3"/>
      <c r="CX386" s="3"/>
      <c r="CY386" s="3"/>
      <c r="CZ386" s="3"/>
      <c r="DA386" s="3"/>
      <c r="DB386" s="3"/>
      <c r="DC386" s="3"/>
      <c r="DD386" s="3"/>
    </row>
    <row r="387" spans="2:108" x14ac:dyDescent="0.25">
      <c r="B387" s="6">
        <v>0.77638888888888891</v>
      </c>
      <c r="E387" s="104">
        <v>145</v>
      </c>
      <c r="CB387" s="262"/>
      <c r="CV387" s="3"/>
      <c r="CW387" s="3"/>
      <c r="CX387" s="3"/>
      <c r="CY387" s="3"/>
      <c r="CZ387" s="3"/>
      <c r="DA387" s="3"/>
      <c r="DB387" s="3"/>
      <c r="DC387" s="3"/>
      <c r="DD387" s="3"/>
    </row>
    <row r="388" spans="2:108" x14ac:dyDescent="0.25">
      <c r="B388" s="6">
        <v>0.78680555555555554</v>
      </c>
      <c r="E388" s="103">
        <v>146</v>
      </c>
      <c r="F388" s="4"/>
      <c r="H388" s="3">
        <v>53</v>
      </c>
      <c r="I388" s="12" t="s">
        <v>905</v>
      </c>
      <c r="J388" s="12"/>
      <c r="K388" s="12"/>
      <c r="L388" s="12"/>
      <c r="M388" s="12"/>
      <c r="N388" s="12"/>
      <c r="CB388" s="262"/>
      <c r="CV388" s="3"/>
      <c r="CW388" s="3"/>
      <c r="CX388" s="3"/>
      <c r="CY388" s="3"/>
      <c r="CZ388" s="3"/>
      <c r="DA388" s="3"/>
      <c r="DB388" s="3"/>
      <c r="DC388" s="3"/>
      <c r="DD388" s="3"/>
    </row>
    <row r="389" spans="2:108" x14ac:dyDescent="0.25">
      <c r="B389" s="6">
        <v>0.79722222222222228</v>
      </c>
      <c r="E389" s="104">
        <v>140</v>
      </c>
      <c r="CB389" s="262"/>
      <c r="CV389" s="3"/>
      <c r="CW389" s="3"/>
      <c r="CX389" s="3"/>
      <c r="CY389" s="3"/>
      <c r="CZ389" s="3"/>
      <c r="DA389" s="3"/>
      <c r="DB389" s="3"/>
      <c r="DC389" s="3"/>
      <c r="DD389" s="3"/>
    </row>
    <row r="390" spans="2:108" x14ac:dyDescent="0.25">
      <c r="B390" s="6">
        <v>0.8</v>
      </c>
      <c r="C390" s="10">
        <v>87</v>
      </c>
      <c r="D390" s="10"/>
      <c r="G390" s="8" t="s">
        <v>193</v>
      </c>
      <c r="H390" s="8"/>
      <c r="I390" s="36" t="s">
        <v>292</v>
      </c>
      <c r="J390" s="36"/>
      <c r="K390" s="36"/>
      <c r="L390" s="36"/>
      <c r="M390" s="36"/>
      <c r="N390" s="36"/>
      <c r="CB390" s="262"/>
      <c r="CV390" s="3"/>
      <c r="CW390" s="3"/>
      <c r="CX390" s="3"/>
      <c r="CY390" s="3"/>
      <c r="CZ390" s="3"/>
      <c r="DA390" s="3"/>
      <c r="DB390" s="3"/>
      <c r="DC390" s="3"/>
      <c r="DD390" s="3"/>
    </row>
    <row r="391" spans="2:108" x14ac:dyDescent="0.25">
      <c r="B391" s="6">
        <v>0.80763888888888891</v>
      </c>
      <c r="E391" s="9">
        <v>135</v>
      </c>
      <c r="CB391" s="262"/>
      <c r="CV391" s="3"/>
      <c r="CW391" s="3"/>
      <c r="CX391" s="3"/>
      <c r="CY391" s="3"/>
      <c r="CZ391" s="3"/>
      <c r="DA391" s="3"/>
      <c r="DB391" s="3"/>
      <c r="DC391" s="3"/>
      <c r="DD391" s="3"/>
    </row>
    <row r="392" spans="2:108" x14ac:dyDescent="0.25">
      <c r="B392" s="6">
        <v>0.81805555555555554</v>
      </c>
      <c r="E392" s="62">
        <v>124</v>
      </c>
      <c r="CB392" s="262"/>
      <c r="CV392" s="3"/>
      <c r="CW392" s="3"/>
      <c r="CX392" s="3"/>
      <c r="CY392" s="3"/>
      <c r="CZ392" s="3"/>
      <c r="DA392" s="3"/>
      <c r="DB392" s="3"/>
      <c r="DC392" s="3"/>
      <c r="DD392" s="3"/>
    </row>
    <row r="393" spans="2:108" x14ac:dyDescent="0.25">
      <c r="B393" s="6">
        <v>0.82847222222222228</v>
      </c>
      <c r="E393" s="9">
        <v>136</v>
      </c>
      <c r="CB393" s="262"/>
      <c r="CV393" s="3"/>
      <c r="CW393" s="3"/>
      <c r="CX393" s="3"/>
      <c r="CY393" s="3"/>
      <c r="CZ393" s="3"/>
      <c r="DA393" s="3"/>
      <c r="DB393" s="3"/>
      <c r="DC393" s="3"/>
      <c r="DD393" s="3"/>
    </row>
    <row r="394" spans="2:108" x14ac:dyDescent="0.25">
      <c r="B394" s="6">
        <v>0.83888888888888891</v>
      </c>
      <c r="E394" s="104">
        <v>144</v>
      </c>
      <c r="CB394" s="262"/>
      <c r="CV394" s="3"/>
      <c r="CW394" s="3"/>
      <c r="CX394" s="3"/>
      <c r="CY394" s="3"/>
      <c r="CZ394" s="3"/>
      <c r="DA394" s="3"/>
      <c r="DB394" s="3"/>
      <c r="DC394" s="3"/>
      <c r="DD394" s="3"/>
    </row>
    <row r="395" spans="2:108" x14ac:dyDescent="0.25">
      <c r="B395" s="6">
        <v>0.84930555555555554</v>
      </c>
      <c r="E395" s="38">
        <v>152</v>
      </c>
      <c r="CB395" s="262"/>
      <c r="CV395" s="3"/>
      <c r="CW395" s="3"/>
      <c r="CX395" s="3"/>
      <c r="CY395" s="3"/>
      <c r="CZ395" s="3"/>
      <c r="DA395" s="3"/>
      <c r="DB395" s="3"/>
      <c r="DC395" s="3"/>
      <c r="DD395" s="3"/>
    </row>
    <row r="396" spans="2:108" x14ac:dyDescent="0.25">
      <c r="B396" s="6">
        <v>0.87013888888888891</v>
      </c>
      <c r="E396" s="13">
        <v>159</v>
      </c>
      <c r="F396" s="4"/>
      <c r="H396" s="3">
        <v>101</v>
      </c>
      <c r="I396" s="12" t="s">
        <v>904</v>
      </c>
      <c r="J396" s="12"/>
      <c r="K396" s="12"/>
      <c r="L396" s="12"/>
      <c r="M396" s="12"/>
      <c r="N396" s="12"/>
      <c r="O396" s="12"/>
      <c r="CB396" s="262"/>
      <c r="CV396" s="3"/>
      <c r="CW396" s="3"/>
      <c r="CX396" s="3"/>
      <c r="CY396" s="3"/>
      <c r="CZ396" s="3"/>
      <c r="DA396" s="3"/>
      <c r="DB396" s="3"/>
      <c r="DC396" s="3"/>
      <c r="DD396" s="3"/>
    </row>
    <row r="397" spans="2:108" x14ac:dyDescent="0.25">
      <c r="B397" s="86">
        <v>0.87708333333333333</v>
      </c>
      <c r="G397" s="35" t="s">
        <v>194</v>
      </c>
      <c r="I397" t="s">
        <v>195</v>
      </c>
      <c r="CB397" s="262"/>
      <c r="CV397" s="3"/>
      <c r="CW397" s="3"/>
      <c r="CX397" s="3"/>
      <c r="CY397" s="3"/>
      <c r="CZ397" s="3"/>
      <c r="DA397" s="3"/>
      <c r="DB397" s="3"/>
      <c r="DC397" s="3"/>
      <c r="DD397" s="3"/>
    </row>
    <row r="398" spans="2:108" x14ac:dyDescent="0.25">
      <c r="B398" s="6">
        <v>0.88055555555555554</v>
      </c>
      <c r="E398" s="9">
        <v>134</v>
      </c>
      <c r="CB398" s="262"/>
      <c r="CV398" s="3"/>
      <c r="CW398" s="3"/>
      <c r="CX398" s="3"/>
      <c r="CY398" s="3"/>
      <c r="CZ398" s="3"/>
      <c r="DA398" s="3"/>
      <c r="DB398" s="3"/>
      <c r="DC398" s="3"/>
      <c r="DD398" s="3"/>
    </row>
    <row r="399" spans="2:108" x14ac:dyDescent="0.25">
      <c r="B399" s="6">
        <v>0.89097222222222228</v>
      </c>
      <c r="E399" s="62">
        <v>126</v>
      </c>
      <c r="CB399" s="262"/>
      <c r="CV399" s="3"/>
      <c r="CW399" s="3"/>
      <c r="CX399" s="3"/>
      <c r="CY399" s="3"/>
      <c r="CZ399" s="3"/>
      <c r="DA399" s="3"/>
      <c r="DB399" s="3"/>
      <c r="DC399" s="3"/>
      <c r="DD399" s="3"/>
    </row>
    <row r="400" spans="2:108" x14ac:dyDescent="0.25">
      <c r="B400" s="6">
        <v>0.90138888888888891</v>
      </c>
      <c r="E400" s="99">
        <v>117</v>
      </c>
      <c r="CB400" s="262"/>
      <c r="CV400" s="3"/>
      <c r="CW400" s="3"/>
      <c r="CX400" s="3"/>
      <c r="CY400" s="3"/>
      <c r="CZ400" s="3"/>
      <c r="DA400" s="3"/>
      <c r="DB400" s="3"/>
      <c r="DC400" s="3"/>
      <c r="DD400" s="3"/>
    </row>
    <row r="401" spans="1:108" x14ac:dyDescent="0.25">
      <c r="B401" s="86">
        <v>0.90972222222222221</v>
      </c>
      <c r="G401" s="35" t="s">
        <v>196</v>
      </c>
      <c r="I401" t="s">
        <v>197</v>
      </c>
      <c r="CB401" s="262"/>
      <c r="CV401" s="3"/>
      <c r="CW401" s="3"/>
      <c r="CX401" s="3"/>
      <c r="CY401" s="3"/>
      <c r="CZ401" s="3"/>
      <c r="DA401" s="3"/>
      <c r="DB401" s="3"/>
      <c r="DC401" s="3"/>
      <c r="DD401" s="3"/>
    </row>
    <row r="402" spans="1:108" x14ac:dyDescent="0.25">
      <c r="B402" s="86">
        <v>0.91180555555555554</v>
      </c>
      <c r="E402" s="62">
        <v>124</v>
      </c>
      <c r="G402" s="35" t="s">
        <v>196</v>
      </c>
      <c r="CB402" s="262"/>
      <c r="CV402" s="3"/>
      <c r="CW402" s="3"/>
      <c r="CX402" s="3"/>
      <c r="CY402" s="3"/>
      <c r="CZ402" s="3"/>
      <c r="DA402" s="3"/>
      <c r="DB402" s="3"/>
      <c r="DC402" s="3"/>
      <c r="DD402" s="3"/>
    </row>
    <row r="403" spans="1:108" x14ac:dyDescent="0.25">
      <c r="B403" s="86">
        <v>0.92222222222222228</v>
      </c>
      <c r="E403" s="62">
        <v>125</v>
      </c>
      <c r="G403" s="35" t="s">
        <v>196</v>
      </c>
      <c r="CB403" s="262"/>
      <c r="CV403" s="3"/>
      <c r="CW403" s="3"/>
      <c r="CX403" s="3"/>
      <c r="CY403" s="3"/>
      <c r="CZ403" s="3"/>
      <c r="DA403" s="3"/>
      <c r="DB403" s="3"/>
      <c r="DC403" s="3"/>
      <c r="DD403" s="3"/>
    </row>
    <row r="404" spans="1:108" x14ac:dyDescent="0.25">
      <c r="A404" s="7"/>
      <c r="B404" s="86">
        <v>0.93263888888888891</v>
      </c>
      <c r="E404" s="9">
        <v>132</v>
      </c>
      <c r="G404" s="35" t="s">
        <v>196</v>
      </c>
      <c r="CB404" s="262"/>
      <c r="CV404" s="3"/>
      <c r="CW404" s="3"/>
      <c r="CX404" s="3"/>
      <c r="CY404" s="3"/>
      <c r="CZ404" s="3"/>
      <c r="DA404" s="3"/>
      <c r="DB404" s="3"/>
      <c r="DC404" s="3"/>
      <c r="DD404" s="3"/>
    </row>
    <row r="405" spans="1:108" x14ac:dyDescent="0.25">
      <c r="B405" s="86">
        <v>0.94305555555555554</v>
      </c>
      <c r="E405" s="9">
        <v>133</v>
      </c>
      <c r="G405" s="35" t="s">
        <v>196</v>
      </c>
      <c r="CB405" s="262"/>
      <c r="CV405" s="3"/>
      <c r="CW405" s="3"/>
      <c r="CX405" s="3"/>
      <c r="CY405" s="3"/>
      <c r="CZ405" s="3"/>
      <c r="DA405" s="3"/>
      <c r="DB405" s="3"/>
      <c r="DC405" s="3"/>
      <c r="DD405" s="3"/>
    </row>
    <row r="406" spans="1:108" x14ac:dyDescent="0.25">
      <c r="B406" s="6">
        <v>0.95347222222222228</v>
      </c>
      <c r="E406" s="62">
        <v>128</v>
      </c>
      <c r="CB406" s="262"/>
      <c r="CV406" s="3"/>
      <c r="CW406" s="3"/>
      <c r="CX406" s="3"/>
      <c r="CY406" s="3"/>
      <c r="CZ406" s="3"/>
      <c r="DA406" s="3"/>
      <c r="DB406" s="3"/>
      <c r="DC406" s="3"/>
      <c r="DD406" s="3"/>
    </row>
    <row r="407" spans="1:108" x14ac:dyDescent="0.25">
      <c r="B407" s="6">
        <v>0.96388888888888891</v>
      </c>
      <c r="E407" s="103">
        <v>147</v>
      </c>
      <c r="F407" s="4"/>
      <c r="H407" s="3">
        <v>236</v>
      </c>
      <c r="I407" s="12" t="s">
        <v>204</v>
      </c>
      <c r="J407" s="12"/>
      <c r="K407" s="12"/>
      <c r="L407" s="12"/>
      <c r="M407" s="12"/>
      <c r="CB407" s="262"/>
      <c r="CV407" s="3"/>
      <c r="CW407" s="3"/>
      <c r="CX407" s="3"/>
      <c r="CY407" s="3"/>
      <c r="CZ407" s="3"/>
      <c r="DA407" s="3"/>
      <c r="DB407" s="3"/>
      <c r="DC407" s="3"/>
      <c r="DD407" s="3"/>
    </row>
    <row r="408" spans="1:108" x14ac:dyDescent="0.25">
      <c r="B408" s="6">
        <v>0.97430555555555554</v>
      </c>
      <c r="E408" s="104">
        <v>144</v>
      </c>
      <c r="CB408" s="262"/>
      <c r="CV408" s="3"/>
      <c r="CW408" s="3"/>
      <c r="CX408" s="3"/>
      <c r="CY408" s="3"/>
      <c r="CZ408" s="3"/>
      <c r="DA408" s="3"/>
      <c r="DB408" s="3"/>
      <c r="DC408" s="3"/>
      <c r="DD408" s="3"/>
    </row>
    <row r="409" spans="1:108" x14ac:dyDescent="0.25">
      <c r="B409" s="6">
        <v>0.98472222222222228</v>
      </c>
      <c r="E409" s="9">
        <v>139</v>
      </c>
      <c r="CB409" s="262"/>
      <c r="CV409" s="3"/>
      <c r="CW409" s="3"/>
      <c r="CX409" s="3"/>
      <c r="CY409" s="3"/>
      <c r="CZ409" s="3"/>
      <c r="DA409" s="3"/>
      <c r="DB409" s="3"/>
      <c r="DC409" s="3"/>
      <c r="DD409" s="3"/>
    </row>
    <row r="410" spans="1:108" x14ac:dyDescent="0.25">
      <c r="B410" s="6">
        <v>0.99513888888888891</v>
      </c>
      <c r="E410" s="62">
        <v>126</v>
      </c>
      <c r="CB410" s="262"/>
      <c r="CV410" s="3"/>
      <c r="CW410" s="3"/>
      <c r="CX410" s="3"/>
      <c r="CY410" s="3"/>
      <c r="CZ410" s="3"/>
      <c r="DA410" s="3"/>
      <c r="DB410" s="3"/>
      <c r="DC410" s="3"/>
      <c r="DD410" s="3"/>
    </row>
    <row r="411" spans="1:108" x14ac:dyDescent="0.25">
      <c r="B411" s="6">
        <v>5.5555555555555558E-3</v>
      </c>
      <c r="E411" s="62">
        <v>120</v>
      </c>
      <c r="CB411" s="262"/>
      <c r="CV411" s="3"/>
      <c r="CW411" s="3"/>
      <c r="CX411" s="3"/>
      <c r="CY411" s="3"/>
      <c r="CZ411" s="3"/>
      <c r="DA411" s="3"/>
      <c r="DB411" s="3"/>
      <c r="DC411" s="3"/>
      <c r="DD411" s="3"/>
    </row>
    <row r="412" spans="1:108" x14ac:dyDescent="0.25">
      <c r="B412" s="6">
        <v>1.5972222222222221E-2</v>
      </c>
      <c r="E412" s="62">
        <v>124</v>
      </c>
      <c r="CB412" s="262"/>
      <c r="CV412" s="3"/>
      <c r="CW412" s="3"/>
      <c r="CX412" s="3"/>
      <c r="CY412" s="3"/>
      <c r="CZ412" s="3"/>
      <c r="DA412" s="3"/>
      <c r="DB412" s="3"/>
      <c r="DC412" s="3"/>
      <c r="DD412" s="3"/>
    </row>
    <row r="413" spans="1:108" x14ac:dyDescent="0.25">
      <c r="B413" s="6">
        <v>2.6388888888888889E-2</v>
      </c>
      <c r="E413" s="4">
        <v>107</v>
      </c>
      <c r="F413" s="4"/>
      <c r="G413" s="3" t="s">
        <v>202</v>
      </c>
      <c r="I413" t="s">
        <v>203</v>
      </c>
      <c r="CB413" s="262"/>
      <c r="CV413" s="3"/>
      <c r="CW413" s="3"/>
      <c r="CX413" s="3"/>
      <c r="CY413" s="3"/>
      <c r="CZ413" s="3"/>
      <c r="DA413" s="3"/>
      <c r="DB413" s="3"/>
      <c r="DC413" s="3"/>
      <c r="DD413" s="3"/>
    </row>
    <row r="414" spans="1:108" x14ac:dyDescent="0.25">
      <c r="B414" s="6">
        <v>3.6805555555555557E-2</v>
      </c>
      <c r="E414" s="62">
        <v>128</v>
      </c>
      <c r="CB414" s="262"/>
      <c r="CV414" s="3"/>
      <c r="CW414" s="3"/>
      <c r="CX414" s="3"/>
      <c r="CY414" s="3"/>
      <c r="CZ414" s="3"/>
      <c r="DA414" s="3"/>
      <c r="DB414" s="3"/>
      <c r="DC414" s="3"/>
      <c r="DD414" s="3"/>
    </row>
    <row r="415" spans="1:108" x14ac:dyDescent="0.25">
      <c r="B415" s="6">
        <v>4.7222222222222221E-2</v>
      </c>
      <c r="E415" s="99">
        <v>114</v>
      </c>
      <c r="CB415" s="262"/>
      <c r="CV415" s="3"/>
      <c r="CW415" s="3"/>
      <c r="CX415" s="3"/>
      <c r="CY415" s="3"/>
      <c r="CZ415" s="3"/>
      <c r="DA415" s="3"/>
      <c r="DB415" s="3"/>
      <c r="DC415" s="3"/>
      <c r="DD415" s="3"/>
    </row>
    <row r="416" spans="1:108" x14ac:dyDescent="0.25">
      <c r="B416" s="6">
        <v>5.7638888888888892E-2</v>
      </c>
      <c r="E416" s="99">
        <v>119</v>
      </c>
      <c r="CB416" s="262"/>
      <c r="CV416" s="3"/>
      <c r="CW416" s="3"/>
      <c r="CX416" s="3"/>
      <c r="CY416" s="3"/>
      <c r="CZ416" s="3"/>
      <c r="DA416" s="3"/>
      <c r="DB416" s="3"/>
      <c r="DC416" s="3"/>
      <c r="DD416" s="3"/>
    </row>
    <row r="417" spans="1:108" x14ac:dyDescent="0.25">
      <c r="B417" s="6">
        <v>6.805555555555555E-2</v>
      </c>
      <c r="E417" s="99">
        <v>117</v>
      </c>
      <c r="CB417" s="262"/>
      <c r="CV417" s="3"/>
      <c r="CW417" s="3"/>
      <c r="CX417" s="3"/>
      <c r="CY417" s="3"/>
      <c r="CZ417" s="3"/>
      <c r="DA417" s="3"/>
      <c r="DB417" s="3"/>
      <c r="DC417" s="3"/>
      <c r="DD417" s="3"/>
    </row>
    <row r="418" spans="1:108" x14ac:dyDescent="0.25">
      <c r="B418" s="6">
        <v>7.8472222222222221E-2</v>
      </c>
      <c r="E418" s="99">
        <v>114</v>
      </c>
      <c r="CB418" s="262"/>
      <c r="CV418" s="3"/>
      <c r="CW418" s="3"/>
      <c r="CX418" s="3"/>
      <c r="CY418" s="3"/>
      <c r="CZ418" s="3"/>
      <c r="DA418" s="3"/>
      <c r="DB418" s="3"/>
      <c r="DC418" s="3"/>
      <c r="DD418" s="3"/>
    </row>
    <row r="419" spans="1:108" x14ac:dyDescent="0.25">
      <c r="B419" s="6">
        <v>0.18263888888888888</v>
      </c>
      <c r="E419" s="157">
        <v>92</v>
      </c>
      <c r="I419" t="s">
        <v>238</v>
      </c>
      <c r="CB419" s="262"/>
      <c r="CV419" s="3"/>
      <c r="CW419" s="3"/>
      <c r="CX419" s="3"/>
      <c r="CY419" s="3"/>
      <c r="CZ419" s="3"/>
      <c r="DA419" s="3"/>
      <c r="DB419" s="3"/>
      <c r="DC419" s="3"/>
      <c r="DD419" s="3"/>
    </row>
    <row r="420" spans="1:108" x14ac:dyDescent="0.25">
      <c r="B420" s="6">
        <v>0.19305555555555556</v>
      </c>
      <c r="E420" s="157">
        <v>94</v>
      </c>
      <c r="CB420" s="262"/>
      <c r="CV420" s="3"/>
      <c r="CW420" s="3"/>
      <c r="CX420" s="3"/>
      <c r="CY420" s="3"/>
      <c r="CZ420" s="3"/>
      <c r="DA420" s="3"/>
      <c r="DB420" s="3"/>
      <c r="DC420" s="3"/>
      <c r="DD420" s="3"/>
    </row>
    <row r="421" spans="1:108" ht="15.75" thickBot="1" x14ac:dyDescent="0.3">
      <c r="B421" s="6">
        <v>0.20347222222222222</v>
      </c>
      <c r="E421" s="157">
        <v>96</v>
      </c>
      <c r="CB421" s="262"/>
      <c r="CV421" s="3"/>
      <c r="CW421" s="3"/>
      <c r="CX421" s="3"/>
      <c r="CY421" s="3"/>
      <c r="CZ421" s="3"/>
      <c r="DA421" s="3"/>
      <c r="DB421" s="3"/>
      <c r="DC421" s="3"/>
      <c r="DD421" s="3"/>
    </row>
    <row r="422" spans="1:108" ht="15.75" thickBot="1" x14ac:dyDescent="0.3">
      <c r="B422" s="265">
        <v>0.21388888888888888</v>
      </c>
      <c r="C422" s="142" t="s">
        <v>371</v>
      </c>
      <c r="D422" s="152">
        <v>238</v>
      </c>
      <c r="E422" s="99">
        <v>110</v>
      </c>
      <c r="I422" s="36">
        <f>AVERAGE(E350:E422)</f>
        <v>122.09375</v>
      </c>
      <c r="CB422" s="262"/>
    </row>
    <row r="423" spans="1:108" x14ac:dyDescent="0.25">
      <c r="A423" s="5">
        <v>45919</v>
      </c>
      <c r="B423" s="6">
        <v>0.33888888888888891</v>
      </c>
      <c r="E423" s="157">
        <v>90</v>
      </c>
      <c r="CB423" s="262"/>
    </row>
    <row r="424" spans="1:108" x14ac:dyDescent="0.25">
      <c r="A424" s="5" t="s">
        <v>211</v>
      </c>
      <c r="B424" s="6">
        <v>0.34930555555555554</v>
      </c>
      <c r="E424" s="14">
        <v>88</v>
      </c>
      <c r="CB424" s="262"/>
    </row>
    <row r="425" spans="1:108" x14ac:dyDescent="0.25">
      <c r="B425" s="6">
        <v>0.35972222222222222</v>
      </c>
      <c r="E425" s="157">
        <v>96</v>
      </c>
      <c r="CB425" s="262"/>
    </row>
    <row r="426" spans="1:108" x14ac:dyDescent="0.25">
      <c r="B426" s="6">
        <v>0.37013888888888891</v>
      </c>
      <c r="E426" s="99">
        <v>112</v>
      </c>
      <c r="CB426" s="262"/>
    </row>
    <row r="427" spans="1:108" x14ac:dyDescent="0.25">
      <c r="B427" s="6">
        <v>0.50555555555555554</v>
      </c>
      <c r="E427" s="99">
        <v>110</v>
      </c>
      <c r="F427" s="3">
        <v>110</v>
      </c>
      <c r="CB427" s="262"/>
    </row>
    <row r="428" spans="1:108" x14ac:dyDescent="0.25">
      <c r="B428" s="6">
        <v>0.51388888888888884</v>
      </c>
      <c r="C428" s="8">
        <v>3</v>
      </c>
      <c r="D428" s="8"/>
      <c r="E428" s="8"/>
      <c r="G428" s="59" t="s">
        <v>76</v>
      </c>
      <c r="H428" s="59"/>
      <c r="I428" s="89" t="s">
        <v>207</v>
      </c>
      <c r="J428" s="89"/>
      <c r="K428" s="89"/>
      <c r="L428" s="89"/>
      <c r="CB428" s="262"/>
    </row>
    <row r="429" spans="1:108" x14ac:dyDescent="0.25">
      <c r="B429" s="6">
        <v>0.51597222222222228</v>
      </c>
      <c r="E429" s="99">
        <v>114</v>
      </c>
      <c r="CB429" s="262"/>
    </row>
    <row r="430" spans="1:108" x14ac:dyDescent="0.25">
      <c r="B430" s="6">
        <v>0.52638888888888891</v>
      </c>
      <c r="E430" s="99">
        <v>110</v>
      </c>
      <c r="CB430" s="262"/>
    </row>
    <row r="431" spans="1:108" x14ac:dyDescent="0.25">
      <c r="B431" s="6">
        <v>0.52777777777777779</v>
      </c>
      <c r="C431" s="8">
        <v>50</v>
      </c>
      <c r="D431" s="8"/>
      <c r="E431" s="8"/>
      <c r="G431" s="8" t="s">
        <v>208</v>
      </c>
      <c r="H431" s="8"/>
      <c r="I431" s="36" t="s">
        <v>293</v>
      </c>
      <c r="J431" s="36"/>
      <c r="K431" s="36"/>
      <c r="L431" s="36"/>
      <c r="M431" s="36"/>
      <c r="N431" s="36"/>
      <c r="O431" s="36"/>
      <c r="CB431" s="262"/>
    </row>
    <row r="432" spans="1:108" x14ac:dyDescent="0.25">
      <c r="B432" s="6">
        <v>0.53680555555555554</v>
      </c>
      <c r="E432" s="3">
        <v>108</v>
      </c>
      <c r="CB432" s="262"/>
    </row>
    <row r="433" spans="2:80" x14ac:dyDescent="0.25">
      <c r="B433" s="6">
        <v>0.54722222222222228</v>
      </c>
      <c r="E433" s="97">
        <v>126</v>
      </c>
      <c r="F433" s="4"/>
      <c r="H433" s="3">
        <v>28</v>
      </c>
      <c r="I433" s="12" t="s">
        <v>241</v>
      </c>
      <c r="J433" s="12"/>
      <c r="K433" s="12"/>
      <c r="L433" s="12"/>
      <c r="M433" s="12"/>
      <c r="N433" s="12"/>
      <c r="CB433" s="262"/>
    </row>
    <row r="434" spans="2:80" x14ac:dyDescent="0.25">
      <c r="B434" s="86">
        <v>0.55555555555555558</v>
      </c>
      <c r="G434" s="35" t="s">
        <v>209</v>
      </c>
      <c r="I434" t="s">
        <v>210</v>
      </c>
      <c r="CB434" s="262"/>
    </row>
    <row r="435" spans="2:80" x14ac:dyDescent="0.25">
      <c r="B435" s="86">
        <v>0.55763888888888891</v>
      </c>
      <c r="E435" s="14">
        <v>104</v>
      </c>
      <c r="G435" s="35" t="s">
        <v>209</v>
      </c>
      <c r="H435" s="14"/>
      <c r="I435" s="11" t="s">
        <v>242</v>
      </c>
      <c r="J435" s="11"/>
      <c r="K435" s="11"/>
      <c r="L435" s="11"/>
      <c r="M435" s="11"/>
      <c r="N435" s="11"/>
      <c r="O435" s="11"/>
      <c r="CB435" s="262"/>
    </row>
    <row r="436" spans="2:80" x14ac:dyDescent="0.25">
      <c r="B436" s="86">
        <v>0.56805555555555554</v>
      </c>
      <c r="E436" s="157">
        <v>99</v>
      </c>
      <c r="G436" s="35" t="s">
        <v>209</v>
      </c>
      <c r="CB436" s="262"/>
    </row>
    <row r="437" spans="2:80" x14ac:dyDescent="0.25">
      <c r="B437" s="86">
        <v>0.57847222222222228</v>
      </c>
      <c r="E437" s="3">
        <v>109</v>
      </c>
      <c r="G437" s="35" t="s">
        <v>209</v>
      </c>
      <c r="CB437" s="262"/>
    </row>
    <row r="438" spans="2:80" x14ac:dyDescent="0.25">
      <c r="B438" s="86">
        <v>0.58888888888888891</v>
      </c>
      <c r="E438" s="99">
        <v>114</v>
      </c>
      <c r="G438" s="35" t="s">
        <v>209</v>
      </c>
      <c r="CB438" s="262"/>
    </row>
    <row r="439" spans="2:80" x14ac:dyDescent="0.25">
      <c r="B439" s="6">
        <v>0.59930555555555554</v>
      </c>
      <c r="E439" s="9">
        <v>130</v>
      </c>
      <c r="CB439" s="262"/>
    </row>
    <row r="440" spans="2:80" x14ac:dyDescent="0.25">
      <c r="B440" s="6">
        <v>0.60972222222222228</v>
      </c>
      <c r="E440" s="9">
        <v>134</v>
      </c>
      <c r="CB440" s="262"/>
    </row>
    <row r="441" spans="2:80" x14ac:dyDescent="0.25">
      <c r="B441" s="6">
        <v>0.62013888888888891</v>
      </c>
      <c r="E441" s="10">
        <v>137</v>
      </c>
      <c r="F441" s="4"/>
      <c r="H441" s="3">
        <v>153</v>
      </c>
      <c r="I441" s="12" t="s">
        <v>240</v>
      </c>
      <c r="J441" s="12"/>
      <c r="K441" s="12"/>
      <c r="L441" s="12"/>
      <c r="M441" s="12"/>
      <c r="N441" s="12"/>
      <c r="CB441" s="262"/>
    </row>
    <row r="442" spans="2:80" x14ac:dyDescent="0.25">
      <c r="B442" s="6">
        <v>0.63055555555555554</v>
      </c>
      <c r="E442" s="62">
        <v>129</v>
      </c>
      <c r="CB442" s="262"/>
    </row>
    <row r="443" spans="2:80" x14ac:dyDescent="0.25">
      <c r="B443" s="6">
        <v>0.64097222222222228</v>
      </c>
      <c r="E443" s="62">
        <v>124</v>
      </c>
      <c r="CB443" s="262"/>
    </row>
    <row r="444" spans="2:80" x14ac:dyDescent="0.25">
      <c r="B444" s="6">
        <v>0.65138888888888891</v>
      </c>
      <c r="E444" s="62">
        <v>120</v>
      </c>
      <c r="CB444" s="262"/>
    </row>
    <row r="445" spans="2:80" x14ac:dyDescent="0.25">
      <c r="B445" s="6">
        <v>0.66180555555555554</v>
      </c>
      <c r="E445" s="99">
        <v>113</v>
      </c>
      <c r="CB445" s="262"/>
    </row>
    <row r="446" spans="2:80" x14ac:dyDescent="0.25">
      <c r="B446" s="6">
        <v>0.67222222222222228</v>
      </c>
      <c r="E446" s="99">
        <v>118</v>
      </c>
      <c r="CB446" s="262"/>
    </row>
    <row r="447" spans="2:80" x14ac:dyDescent="0.25">
      <c r="B447" s="6">
        <v>0.68263888888888891</v>
      </c>
      <c r="E447" s="99">
        <v>116</v>
      </c>
      <c r="CB447" s="262"/>
    </row>
    <row r="448" spans="2:80" x14ac:dyDescent="0.25">
      <c r="B448" s="6">
        <v>0.69305555555555554</v>
      </c>
      <c r="E448" s="99">
        <v>114</v>
      </c>
      <c r="CB448" s="262"/>
    </row>
    <row r="449" spans="2:80" x14ac:dyDescent="0.25">
      <c r="B449" s="6">
        <v>0.69652777777777775</v>
      </c>
      <c r="E449" s="99">
        <v>112</v>
      </c>
      <c r="G449" s="14"/>
      <c r="H449" s="14"/>
      <c r="I449" s="11" t="s">
        <v>243</v>
      </c>
      <c r="J449" s="11"/>
      <c r="K449" s="11"/>
      <c r="L449" s="11"/>
      <c r="M449" s="11"/>
      <c r="N449" s="11"/>
      <c r="CB449" s="262"/>
    </row>
    <row r="450" spans="2:80" x14ac:dyDescent="0.25">
      <c r="B450" s="6">
        <v>0.70347222222222228</v>
      </c>
      <c r="E450" s="99">
        <v>110</v>
      </c>
      <c r="CB450" s="262"/>
    </row>
    <row r="451" spans="2:80" x14ac:dyDescent="0.25">
      <c r="B451" s="6">
        <v>0.71388888888888891</v>
      </c>
      <c r="E451" s="99">
        <v>111</v>
      </c>
      <c r="CB451" s="262"/>
    </row>
    <row r="452" spans="2:80" x14ac:dyDescent="0.25">
      <c r="B452" s="6">
        <v>0.72430555555555554</v>
      </c>
      <c r="E452" s="99">
        <v>111</v>
      </c>
      <c r="CB452" s="262"/>
    </row>
    <row r="453" spans="2:80" x14ac:dyDescent="0.25">
      <c r="B453" s="6">
        <v>0.72569444444444442</v>
      </c>
      <c r="E453" s="99">
        <v>110</v>
      </c>
      <c r="CB453" s="262"/>
    </row>
    <row r="454" spans="2:80" x14ac:dyDescent="0.25">
      <c r="B454" s="6">
        <v>0.73472222222222228</v>
      </c>
      <c r="E454" s="99">
        <v>111</v>
      </c>
      <c r="F454" s="99">
        <v>111</v>
      </c>
      <c r="CB454" s="262"/>
    </row>
    <row r="455" spans="2:80" x14ac:dyDescent="0.25">
      <c r="B455" s="6">
        <v>0.77083333333333337</v>
      </c>
      <c r="C455" s="8">
        <v>40</v>
      </c>
      <c r="D455" s="8"/>
      <c r="E455" s="8"/>
      <c r="G455" s="8" t="s">
        <v>213</v>
      </c>
      <c r="H455" s="8"/>
      <c r="I455" s="36" t="s">
        <v>219</v>
      </c>
      <c r="J455" s="36"/>
      <c r="K455" s="36"/>
      <c r="L455" s="36"/>
      <c r="CB455" s="262"/>
    </row>
    <row r="456" spans="2:80" x14ac:dyDescent="0.25">
      <c r="B456" s="6">
        <v>0.74513888888888891</v>
      </c>
      <c r="E456" s="99">
        <v>110</v>
      </c>
      <c r="CB456" s="262"/>
    </row>
    <row r="457" spans="2:80" x14ac:dyDescent="0.25">
      <c r="B457" s="6">
        <v>0.75</v>
      </c>
      <c r="E457" s="99">
        <v>113</v>
      </c>
      <c r="CB457" s="262"/>
    </row>
    <row r="458" spans="2:80" x14ac:dyDescent="0.25">
      <c r="B458" s="6">
        <v>0.75555555555555554</v>
      </c>
      <c r="E458" s="62">
        <v>120</v>
      </c>
      <c r="CB458" s="262"/>
    </row>
    <row r="459" spans="2:80" x14ac:dyDescent="0.25">
      <c r="B459" s="6">
        <v>0.76597222222222228</v>
      </c>
      <c r="E459" s="62">
        <v>126</v>
      </c>
      <c r="CB459" s="262"/>
    </row>
    <row r="460" spans="2:80" x14ac:dyDescent="0.25">
      <c r="B460" s="6">
        <v>0.77638888888888891</v>
      </c>
      <c r="E460" s="99">
        <v>112</v>
      </c>
      <c r="CB460" s="262"/>
    </row>
    <row r="461" spans="2:80" x14ac:dyDescent="0.25">
      <c r="B461" s="6">
        <v>0.78680555555555554</v>
      </c>
      <c r="E461" s="62">
        <v>129</v>
      </c>
      <c r="CB461" s="262"/>
    </row>
    <row r="462" spans="2:80" x14ac:dyDescent="0.25">
      <c r="B462" s="6">
        <v>0.79722222222222228</v>
      </c>
      <c r="E462" s="62">
        <v>121</v>
      </c>
      <c r="CB462" s="262"/>
    </row>
    <row r="463" spans="2:80" x14ac:dyDescent="0.25">
      <c r="B463" s="6">
        <v>0.80763888888888891</v>
      </c>
      <c r="E463" s="99">
        <v>112</v>
      </c>
      <c r="CB463" s="262"/>
    </row>
    <row r="464" spans="2:80" x14ac:dyDescent="0.25">
      <c r="B464" s="6">
        <v>0.81805555555555554</v>
      </c>
      <c r="E464" s="62">
        <v>129</v>
      </c>
      <c r="CB464" s="262"/>
    </row>
    <row r="465" spans="2:80" x14ac:dyDescent="0.25">
      <c r="B465" s="6">
        <v>0.82847222222222228</v>
      </c>
      <c r="E465" s="103">
        <v>141</v>
      </c>
      <c r="F465" s="4"/>
      <c r="G465" s="9"/>
      <c r="H465" s="9">
        <v>83</v>
      </c>
      <c r="I465" s="12" t="s">
        <v>221</v>
      </c>
      <c r="J465" s="12"/>
      <c r="K465" s="12"/>
      <c r="L465" s="12"/>
      <c r="M465" s="12"/>
      <c r="CB465" s="262"/>
    </row>
    <row r="466" spans="2:80" x14ac:dyDescent="0.25">
      <c r="B466" s="6">
        <v>0.83888888888888891</v>
      </c>
      <c r="E466" s="9">
        <v>135</v>
      </c>
      <c r="CB466" s="262"/>
    </row>
    <row r="467" spans="2:80" x14ac:dyDescent="0.25">
      <c r="B467" s="6">
        <v>0.84930555555555554</v>
      </c>
      <c r="E467" s="104">
        <v>140</v>
      </c>
      <c r="CB467" s="262"/>
    </row>
    <row r="468" spans="2:80" x14ac:dyDescent="0.25">
      <c r="B468" s="6">
        <v>0.85972222222222228</v>
      </c>
      <c r="E468" s="9">
        <v>134</v>
      </c>
      <c r="CB468" s="262"/>
    </row>
    <row r="469" spans="2:80" x14ac:dyDescent="0.25">
      <c r="B469" s="6">
        <v>0.87013888888888891</v>
      </c>
      <c r="E469" s="62">
        <v>127</v>
      </c>
      <c r="CB469" s="262"/>
    </row>
    <row r="470" spans="2:80" x14ac:dyDescent="0.25">
      <c r="B470" s="6">
        <v>0.88055555555555554</v>
      </c>
      <c r="E470" s="62">
        <v>120</v>
      </c>
      <c r="CB470" s="262"/>
    </row>
    <row r="471" spans="2:80" x14ac:dyDescent="0.25">
      <c r="B471" s="6">
        <v>0.89097222222222228</v>
      </c>
      <c r="E471" s="99">
        <v>113</v>
      </c>
      <c r="I471" s="11" t="s">
        <v>245</v>
      </c>
      <c r="J471" s="11"/>
      <c r="K471" s="11"/>
      <c r="L471" s="11"/>
      <c r="M471" s="11"/>
      <c r="CB471" s="262"/>
    </row>
    <row r="472" spans="2:80" x14ac:dyDescent="0.25">
      <c r="B472" s="6">
        <v>0.90138888888888891</v>
      </c>
      <c r="E472" s="99">
        <v>112</v>
      </c>
      <c r="CB472" s="262"/>
    </row>
    <row r="473" spans="2:80" x14ac:dyDescent="0.25">
      <c r="B473" s="6">
        <v>0.91180555555555554</v>
      </c>
      <c r="E473" s="99">
        <v>110</v>
      </c>
      <c r="CB473" s="262"/>
    </row>
    <row r="474" spans="2:80" x14ac:dyDescent="0.25">
      <c r="B474" s="6">
        <v>0.92222222222222228</v>
      </c>
      <c r="E474" s="99">
        <v>111</v>
      </c>
      <c r="CB474" s="262"/>
    </row>
    <row r="475" spans="2:80" x14ac:dyDescent="0.25">
      <c r="B475" s="6">
        <v>0.93263888888888891</v>
      </c>
      <c r="E475" s="99">
        <v>111</v>
      </c>
      <c r="CB475" s="262"/>
    </row>
    <row r="476" spans="2:80" x14ac:dyDescent="0.25">
      <c r="B476" s="6">
        <v>0.94305555555555554</v>
      </c>
      <c r="E476" s="99">
        <v>114</v>
      </c>
      <c r="CB476" s="262"/>
    </row>
    <row r="477" spans="2:80" x14ac:dyDescent="0.25">
      <c r="B477" s="6">
        <v>0.95347222222222228</v>
      </c>
      <c r="E477" s="99">
        <v>113</v>
      </c>
      <c r="CB477" s="262"/>
    </row>
    <row r="478" spans="2:80" x14ac:dyDescent="0.25">
      <c r="B478" s="6">
        <v>0.96388888888888891</v>
      </c>
      <c r="E478" s="99">
        <v>113</v>
      </c>
      <c r="CB478" s="262"/>
    </row>
    <row r="479" spans="2:80" x14ac:dyDescent="0.25">
      <c r="B479" s="6">
        <v>0.97430555555555554</v>
      </c>
      <c r="E479" s="99">
        <v>110</v>
      </c>
      <c r="CB479" s="262"/>
    </row>
    <row r="480" spans="2:80" ht="15.75" thickBot="1" x14ac:dyDescent="0.3">
      <c r="B480" s="6">
        <v>0.98472222222222228</v>
      </c>
      <c r="E480" s="99">
        <v>115</v>
      </c>
      <c r="CB480" s="262"/>
    </row>
    <row r="481" spans="1:80" ht="15.75" thickBot="1" x14ac:dyDescent="0.3">
      <c r="B481" s="265">
        <v>0.99513888888888891</v>
      </c>
      <c r="C481" s="142" t="s">
        <v>1357</v>
      </c>
      <c r="D481" s="151">
        <v>93</v>
      </c>
      <c r="E481" s="62">
        <v>126</v>
      </c>
      <c r="I481" s="36">
        <f>AVERAGE(E423:E481)</f>
        <v>116.30909090909091</v>
      </c>
      <c r="CB481" s="262"/>
    </row>
    <row r="482" spans="1:80" x14ac:dyDescent="0.25">
      <c r="A482" s="5">
        <v>45828</v>
      </c>
      <c r="B482" s="6">
        <v>0.34930555555555554</v>
      </c>
      <c r="E482" s="99">
        <v>111</v>
      </c>
      <c r="F482" s="99">
        <v>111</v>
      </c>
      <c r="CB482" s="262"/>
    </row>
    <row r="483" spans="1:80" x14ac:dyDescent="0.25">
      <c r="A483" s="5" t="s">
        <v>212</v>
      </c>
      <c r="B483" s="6">
        <v>0.35972222222222222</v>
      </c>
      <c r="E483" s="62">
        <v>122</v>
      </c>
      <c r="CB483" s="262"/>
    </row>
    <row r="484" spans="1:80" x14ac:dyDescent="0.25">
      <c r="B484" s="6">
        <v>0.36875000000000002</v>
      </c>
      <c r="C484" s="30">
        <v>108</v>
      </c>
      <c r="D484" s="30"/>
      <c r="E484" s="8"/>
      <c r="G484" s="8" t="s">
        <v>214</v>
      </c>
      <c r="H484" s="8"/>
      <c r="I484" s="36" t="s">
        <v>294</v>
      </c>
      <c r="J484" s="36"/>
      <c r="K484" s="36"/>
      <c r="L484" s="36"/>
      <c r="M484" s="36"/>
      <c r="N484" s="36"/>
      <c r="O484" s="36"/>
      <c r="P484" s="36"/>
      <c r="Q484" s="8"/>
      <c r="R484" s="8"/>
      <c r="CB484" s="262"/>
    </row>
    <row r="485" spans="1:80" x14ac:dyDescent="0.25">
      <c r="B485" s="6">
        <v>0.37013888888888891</v>
      </c>
      <c r="E485" s="62">
        <v>120</v>
      </c>
      <c r="CB485" s="262"/>
    </row>
    <row r="486" spans="1:80" x14ac:dyDescent="0.25">
      <c r="B486" s="6">
        <v>0.38055555555555554</v>
      </c>
      <c r="E486" s="99">
        <v>118</v>
      </c>
      <c r="CB486" s="262"/>
    </row>
    <row r="487" spans="1:80" x14ac:dyDescent="0.25">
      <c r="B487" s="6">
        <v>0.39097222222222222</v>
      </c>
      <c r="E487" s="62">
        <v>120</v>
      </c>
      <c r="CB487" s="262"/>
    </row>
    <row r="488" spans="1:80" x14ac:dyDescent="0.25">
      <c r="B488" s="6">
        <v>0.40138888888888891</v>
      </c>
      <c r="E488" s="62">
        <v>122</v>
      </c>
      <c r="CB488" s="262"/>
    </row>
    <row r="489" spans="1:80" x14ac:dyDescent="0.25">
      <c r="B489" s="6">
        <v>0.41180555555555554</v>
      </c>
      <c r="E489" s="62">
        <v>121</v>
      </c>
      <c r="CB489" s="262"/>
    </row>
    <row r="490" spans="1:80" x14ac:dyDescent="0.25">
      <c r="B490" s="6">
        <v>0.42222222222222222</v>
      </c>
      <c r="E490" s="62">
        <v>124</v>
      </c>
      <c r="CB490" s="262"/>
    </row>
    <row r="491" spans="1:80" x14ac:dyDescent="0.25">
      <c r="B491" s="6">
        <v>0.43263888888888891</v>
      </c>
      <c r="E491" s="62">
        <v>127</v>
      </c>
      <c r="CB491" s="262"/>
    </row>
    <row r="492" spans="1:80" x14ac:dyDescent="0.25">
      <c r="B492" s="6">
        <v>0.44305555555555554</v>
      </c>
      <c r="E492" s="10">
        <v>138</v>
      </c>
      <c r="F492" s="4"/>
      <c r="G492" s="9"/>
      <c r="H492" s="9">
        <v>113</v>
      </c>
      <c r="I492" s="12" t="s">
        <v>215</v>
      </c>
      <c r="J492" s="12"/>
      <c r="K492" s="12"/>
      <c r="L492" s="12"/>
      <c r="M492" s="12"/>
      <c r="N492" s="12"/>
      <c r="CB492" s="262"/>
    </row>
    <row r="493" spans="1:80" x14ac:dyDescent="0.25">
      <c r="B493" s="6">
        <v>0.45347222222222222</v>
      </c>
      <c r="E493" s="62">
        <v>123</v>
      </c>
      <c r="CB493" s="262"/>
    </row>
    <row r="494" spans="1:80" x14ac:dyDescent="0.25">
      <c r="B494" s="6">
        <v>0.46388888888888891</v>
      </c>
      <c r="E494" s="99">
        <v>117</v>
      </c>
      <c r="CB494" s="262"/>
    </row>
    <row r="495" spans="1:80" x14ac:dyDescent="0.25">
      <c r="B495" s="6">
        <v>0.47430555555555554</v>
      </c>
      <c r="E495" s="4">
        <v>102</v>
      </c>
      <c r="F495" s="4"/>
      <c r="G495" s="14"/>
      <c r="H495" s="14"/>
      <c r="I495" s="11" t="s">
        <v>246</v>
      </c>
      <c r="J495" s="11"/>
      <c r="K495" s="11"/>
      <c r="L495" s="11"/>
      <c r="M495" s="11"/>
      <c r="CB495" s="262"/>
    </row>
    <row r="496" spans="1:80" x14ac:dyDescent="0.25">
      <c r="B496" s="6">
        <v>0.48472222222222222</v>
      </c>
      <c r="E496" s="99">
        <v>114</v>
      </c>
      <c r="F496" s="99">
        <v>114</v>
      </c>
      <c r="CB496" s="262"/>
    </row>
    <row r="497" spans="2:80" x14ac:dyDescent="0.25">
      <c r="B497" s="6">
        <v>0.48958333333333331</v>
      </c>
      <c r="C497" s="8">
        <v>80</v>
      </c>
      <c r="D497" s="8"/>
      <c r="E497" s="8"/>
      <c r="G497" s="8" t="s">
        <v>112</v>
      </c>
      <c r="H497" s="8"/>
      <c r="I497" s="36" t="s">
        <v>295</v>
      </c>
      <c r="J497" s="36"/>
      <c r="K497" s="36"/>
      <c r="L497" s="36"/>
      <c r="M497" s="36"/>
      <c r="N497" s="36"/>
      <c r="O497" s="36"/>
      <c r="P497" s="36"/>
      <c r="Q497" s="8"/>
      <c r="R497" s="8"/>
      <c r="S497" s="8"/>
      <c r="T497" s="8"/>
      <c r="CB497" s="262"/>
    </row>
    <row r="498" spans="2:80" x14ac:dyDescent="0.25">
      <c r="B498" s="6">
        <v>0.49513888888888891</v>
      </c>
      <c r="E498" s="13">
        <v>153</v>
      </c>
      <c r="F498" s="4"/>
      <c r="G498" s="3" t="s">
        <v>216</v>
      </c>
      <c r="CB498" s="262"/>
    </row>
    <row r="499" spans="2:80" x14ac:dyDescent="0.25">
      <c r="B499" s="6">
        <v>0.50555555555555554</v>
      </c>
      <c r="E499" s="62">
        <v>127</v>
      </c>
      <c r="CB499" s="262"/>
    </row>
    <row r="500" spans="2:80" x14ac:dyDescent="0.25">
      <c r="B500" s="6">
        <v>0.51597222222222228</v>
      </c>
      <c r="E500" s="9">
        <v>133</v>
      </c>
      <c r="CB500" s="262"/>
    </row>
    <row r="501" spans="2:80" x14ac:dyDescent="0.25">
      <c r="B501" s="6">
        <v>0.52638888888888891</v>
      </c>
      <c r="E501" s="9">
        <v>138</v>
      </c>
      <c r="CB501" s="262"/>
    </row>
    <row r="502" spans="2:80" x14ac:dyDescent="0.25">
      <c r="B502" s="6">
        <v>0.53680555555555554</v>
      </c>
      <c r="E502" s="99">
        <v>112</v>
      </c>
      <c r="CB502" s="262"/>
    </row>
    <row r="503" spans="2:80" x14ac:dyDescent="0.25">
      <c r="B503" s="6">
        <v>0.54722222222222228</v>
      </c>
      <c r="E503" s="99">
        <v>118</v>
      </c>
      <c r="CB503" s="262"/>
    </row>
    <row r="504" spans="2:80" x14ac:dyDescent="0.25">
      <c r="B504" s="6">
        <v>0.55763888888888891</v>
      </c>
      <c r="E504" s="62">
        <v>120</v>
      </c>
      <c r="CB504" s="262"/>
    </row>
    <row r="505" spans="2:80" x14ac:dyDescent="0.25">
      <c r="B505" s="6">
        <v>0.56805555555555554</v>
      </c>
      <c r="E505" s="62">
        <v>126</v>
      </c>
      <c r="CB505" s="262"/>
    </row>
    <row r="506" spans="2:80" x14ac:dyDescent="0.25">
      <c r="B506" s="6">
        <v>0.57847222222222228</v>
      </c>
      <c r="E506" s="9">
        <v>133</v>
      </c>
      <c r="CB506" s="262"/>
    </row>
    <row r="507" spans="2:80" x14ac:dyDescent="0.25">
      <c r="B507" s="6">
        <v>0.58888888888888891</v>
      </c>
      <c r="E507" s="103">
        <v>145</v>
      </c>
      <c r="F507" s="4"/>
      <c r="G507" s="9"/>
      <c r="H507" s="9">
        <v>143</v>
      </c>
      <c r="I507" s="12" t="s">
        <v>217</v>
      </c>
      <c r="J507" s="12"/>
      <c r="K507" s="12"/>
      <c r="L507" s="12"/>
      <c r="M507" s="12"/>
      <c r="N507" s="12"/>
      <c r="CB507" s="262"/>
    </row>
    <row r="508" spans="2:80" x14ac:dyDescent="0.25">
      <c r="B508" s="6">
        <v>0.59930555555555554</v>
      </c>
      <c r="E508" s="104">
        <v>142</v>
      </c>
      <c r="CB508" s="262"/>
    </row>
    <row r="509" spans="2:80" x14ac:dyDescent="0.25">
      <c r="B509" s="6">
        <v>0.60972222222222228</v>
      </c>
      <c r="E509" s="62">
        <v>127</v>
      </c>
      <c r="CB509" s="262"/>
    </row>
    <row r="510" spans="2:80" x14ac:dyDescent="0.25">
      <c r="B510" s="6">
        <v>0.62013888888888891</v>
      </c>
      <c r="E510" s="62">
        <v>127</v>
      </c>
      <c r="CB510" s="262"/>
    </row>
    <row r="511" spans="2:80" x14ac:dyDescent="0.25">
      <c r="B511" s="6">
        <v>0.63055555555555554</v>
      </c>
      <c r="E511" s="62">
        <v>123</v>
      </c>
      <c r="CB511" s="262"/>
    </row>
    <row r="512" spans="2:80" x14ac:dyDescent="0.25">
      <c r="B512" s="6">
        <v>0.64097222222222228</v>
      </c>
      <c r="E512" s="62">
        <v>121</v>
      </c>
      <c r="CB512" s="262"/>
    </row>
    <row r="513" spans="2:80" x14ac:dyDescent="0.25">
      <c r="B513" s="6">
        <v>0.65138888888888891</v>
      </c>
      <c r="E513" s="99">
        <v>118</v>
      </c>
      <c r="CB513" s="262"/>
    </row>
    <row r="514" spans="2:80" x14ac:dyDescent="0.25">
      <c r="B514" s="6">
        <v>0.66180555555555554</v>
      </c>
      <c r="E514" s="99">
        <v>116</v>
      </c>
      <c r="CB514" s="262"/>
    </row>
    <row r="515" spans="2:80" x14ac:dyDescent="0.25">
      <c r="B515" s="6">
        <v>0.67222222222222228</v>
      </c>
      <c r="E515" s="62">
        <v>126</v>
      </c>
      <c r="CB515" s="262"/>
    </row>
    <row r="516" spans="2:80" x14ac:dyDescent="0.25">
      <c r="B516" s="6">
        <v>0.68263888888888891</v>
      </c>
      <c r="E516" s="9">
        <v>132</v>
      </c>
      <c r="CB516" s="262"/>
    </row>
    <row r="517" spans="2:80" x14ac:dyDescent="0.25">
      <c r="B517" s="6">
        <v>0.69305555555555554</v>
      </c>
      <c r="E517" s="9">
        <v>135</v>
      </c>
      <c r="CB517" s="262"/>
    </row>
    <row r="518" spans="2:80" x14ac:dyDescent="0.25">
      <c r="B518" s="6">
        <v>0.70347222222222228</v>
      </c>
      <c r="E518" s="10">
        <v>139</v>
      </c>
      <c r="F518" s="4"/>
      <c r="G518" s="9"/>
      <c r="H518" s="9">
        <v>218</v>
      </c>
      <c r="I518" s="12" t="s">
        <v>218</v>
      </c>
      <c r="J518" s="12"/>
      <c r="K518" s="12"/>
      <c r="L518" s="12"/>
      <c r="M518" s="12"/>
      <c r="N518" s="12"/>
      <c r="CB518" s="262"/>
    </row>
    <row r="519" spans="2:80" x14ac:dyDescent="0.25">
      <c r="B519" s="6">
        <v>0.71388888888888891</v>
      </c>
      <c r="E519" s="9">
        <v>131</v>
      </c>
      <c r="CB519" s="262"/>
    </row>
    <row r="520" spans="2:80" x14ac:dyDescent="0.25">
      <c r="B520" s="6">
        <v>0.72430555555555554</v>
      </c>
      <c r="E520" s="62">
        <v>129</v>
      </c>
      <c r="CB520" s="262"/>
    </row>
    <row r="521" spans="2:80" x14ac:dyDescent="0.25">
      <c r="B521" s="6">
        <v>0.73472222222222228</v>
      </c>
      <c r="E521" s="9">
        <v>131</v>
      </c>
      <c r="CB521" s="262"/>
    </row>
    <row r="522" spans="2:80" x14ac:dyDescent="0.25">
      <c r="B522" s="6">
        <v>0.74513888888888891</v>
      </c>
      <c r="E522" s="99">
        <v>110</v>
      </c>
      <c r="CB522" s="262"/>
    </row>
    <row r="523" spans="2:80" x14ac:dyDescent="0.25">
      <c r="B523" s="6">
        <v>0.75555555555555554</v>
      </c>
      <c r="E523" s="3">
        <v>102</v>
      </c>
      <c r="F523" s="3">
        <v>102</v>
      </c>
      <c r="CB523" s="262"/>
    </row>
    <row r="524" spans="2:80" x14ac:dyDescent="0.25">
      <c r="B524" s="6">
        <v>0.76041666666666663</v>
      </c>
      <c r="C524" s="8">
        <v>100</v>
      </c>
      <c r="D524" s="8"/>
      <c r="E524" s="8"/>
      <c r="G524" s="8" t="s">
        <v>213</v>
      </c>
      <c r="H524" s="8"/>
      <c r="I524" s="36" t="s">
        <v>296</v>
      </c>
      <c r="J524" s="36"/>
      <c r="K524" s="36"/>
      <c r="L524" s="36"/>
      <c r="M524" s="36"/>
      <c r="N524" s="36"/>
      <c r="O524" s="36"/>
      <c r="P524" s="36"/>
      <c r="CB524" s="262"/>
    </row>
    <row r="525" spans="2:80" x14ac:dyDescent="0.25">
      <c r="B525" s="6">
        <v>0.76597222222222228</v>
      </c>
      <c r="E525" s="99">
        <v>118</v>
      </c>
      <c r="CB525" s="262"/>
    </row>
    <row r="526" spans="2:80" x14ac:dyDescent="0.25">
      <c r="B526" s="6">
        <v>0.77638888888888891</v>
      </c>
      <c r="E526" s="62">
        <v>128</v>
      </c>
      <c r="CB526" s="262"/>
    </row>
    <row r="527" spans="2:80" x14ac:dyDescent="0.25">
      <c r="B527" s="6">
        <v>0.78680555555555554</v>
      </c>
      <c r="E527" s="9">
        <v>130</v>
      </c>
      <c r="CB527" s="262"/>
    </row>
    <row r="528" spans="2:80" x14ac:dyDescent="0.25">
      <c r="B528" s="6">
        <v>0.79722222222222228</v>
      </c>
      <c r="E528" s="9">
        <v>135</v>
      </c>
      <c r="CB528" s="262"/>
    </row>
    <row r="529" spans="2:80" x14ac:dyDescent="0.25">
      <c r="B529" s="6">
        <v>0.80763888888888891</v>
      </c>
      <c r="E529" s="9">
        <v>131</v>
      </c>
      <c r="CB529" s="262"/>
    </row>
    <row r="530" spans="2:80" x14ac:dyDescent="0.25">
      <c r="B530" s="6">
        <v>0.81805555555555554</v>
      </c>
      <c r="E530" s="62">
        <v>128</v>
      </c>
      <c r="CB530" s="262"/>
    </row>
    <row r="531" spans="2:80" x14ac:dyDescent="0.25">
      <c r="B531" s="6">
        <v>0.82847222222222228</v>
      </c>
      <c r="E531" s="62">
        <v>128</v>
      </c>
      <c r="CB531" s="262"/>
    </row>
    <row r="532" spans="2:80" x14ac:dyDescent="0.25">
      <c r="B532" s="6">
        <v>0.83888888888888891</v>
      </c>
      <c r="E532" s="62">
        <v>122</v>
      </c>
      <c r="CB532" s="262"/>
    </row>
    <row r="533" spans="2:80" x14ac:dyDescent="0.25">
      <c r="B533" s="6">
        <v>0.84930555555555554</v>
      </c>
      <c r="E533" s="62">
        <v>129</v>
      </c>
      <c r="CB533" s="262"/>
    </row>
    <row r="534" spans="2:80" x14ac:dyDescent="0.25">
      <c r="B534" s="6">
        <v>0.85972222222222228</v>
      </c>
      <c r="E534" s="9">
        <v>134</v>
      </c>
      <c r="CB534" s="262"/>
    </row>
    <row r="535" spans="2:80" x14ac:dyDescent="0.25">
      <c r="B535" s="6">
        <v>0.87013888888888891</v>
      </c>
      <c r="E535" s="10">
        <v>139</v>
      </c>
      <c r="F535" s="4"/>
      <c r="G535" s="9"/>
      <c r="H535" s="3">
        <v>188</v>
      </c>
      <c r="I535" s="12" t="s">
        <v>220</v>
      </c>
      <c r="J535" s="12"/>
      <c r="K535" s="12"/>
      <c r="L535" s="12"/>
      <c r="M535" s="12"/>
      <c r="N535" s="12"/>
      <c r="CB535" s="262"/>
    </row>
    <row r="536" spans="2:80" x14ac:dyDescent="0.25">
      <c r="B536" s="6">
        <v>0.88055555555555554</v>
      </c>
      <c r="E536" s="9">
        <v>135</v>
      </c>
      <c r="I536" t="s">
        <v>222</v>
      </c>
      <c r="CB536" s="262"/>
    </row>
    <row r="537" spans="2:80" x14ac:dyDescent="0.25">
      <c r="B537" s="6">
        <v>0.89097222222222228</v>
      </c>
      <c r="E537" s="9">
        <v>133</v>
      </c>
      <c r="I537" t="s">
        <v>223</v>
      </c>
      <c r="CB537" s="262"/>
    </row>
    <row r="538" spans="2:80" x14ac:dyDescent="0.25">
      <c r="B538" s="6">
        <v>0.90138888888888891</v>
      </c>
      <c r="E538" s="10">
        <v>139</v>
      </c>
      <c r="F538" s="4"/>
      <c r="I538" t="s">
        <v>224</v>
      </c>
      <c r="CB538" s="262"/>
    </row>
    <row r="539" spans="2:80" x14ac:dyDescent="0.25">
      <c r="B539" s="6">
        <v>0.91180555555555554</v>
      </c>
      <c r="E539" s="9">
        <v>134</v>
      </c>
      <c r="I539" t="s">
        <v>225</v>
      </c>
      <c r="CB539" s="262"/>
    </row>
    <row r="540" spans="2:80" x14ac:dyDescent="0.25">
      <c r="B540" s="6">
        <v>0.92222222222222228</v>
      </c>
      <c r="E540" s="9">
        <v>134</v>
      </c>
      <c r="I540" t="s">
        <v>226</v>
      </c>
      <c r="CB540" s="262"/>
    </row>
    <row r="541" spans="2:80" x14ac:dyDescent="0.25">
      <c r="B541" s="6">
        <v>0.93263888888888891</v>
      </c>
      <c r="E541" s="9">
        <v>132</v>
      </c>
      <c r="I541" t="s">
        <v>227</v>
      </c>
      <c r="CB541" s="262"/>
    </row>
    <row r="542" spans="2:80" x14ac:dyDescent="0.25">
      <c r="B542" s="6">
        <v>0.94305555555555554</v>
      </c>
      <c r="E542" s="9">
        <v>130</v>
      </c>
      <c r="CB542" s="262"/>
    </row>
    <row r="543" spans="2:80" x14ac:dyDescent="0.25">
      <c r="B543" s="6">
        <v>0.95347222222222228</v>
      </c>
      <c r="E543" s="62">
        <v>129</v>
      </c>
      <c r="CB543" s="262"/>
    </row>
    <row r="544" spans="2:80" x14ac:dyDescent="0.25">
      <c r="B544" s="6">
        <v>0.96388888888888891</v>
      </c>
      <c r="E544" s="62">
        <v>126</v>
      </c>
      <c r="CB544" s="262"/>
    </row>
    <row r="545" spans="1:80" x14ac:dyDescent="0.25">
      <c r="B545" s="6">
        <v>0.97430555555555554</v>
      </c>
      <c r="E545" s="62">
        <v>123</v>
      </c>
      <c r="CB545" s="262"/>
    </row>
    <row r="546" spans="1:80" x14ac:dyDescent="0.25">
      <c r="B546" s="6">
        <v>0.98472222222222228</v>
      </c>
      <c r="E546" s="99">
        <v>116</v>
      </c>
      <c r="CB546" s="262"/>
    </row>
    <row r="547" spans="1:80" x14ac:dyDescent="0.25">
      <c r="B547" s="6">
        <v>0.99513888888888891</v>
      </c>
      <c r="E547" s="99">
        <v>110</v>
      </c>
      <c r="I547" s="11" t="s">
        <v>247</v>
      </c>
      <c r="J547" s="11"/>
      <c r="K547" s="11"/>
      <c r="L547" s="11"/>
      <c r="M547" s="11"/>
      <c r="CB547" s="262"/>
    </row>
    <row r="548" spans="1:80" x14ac:dyDescent="0.25">
      <c r="B548" s="6">
        <v>5.5555555555555558E-3</v>
      </c>
      <c r="E548" s="3">
        <v>108</v>
      </c>
      <c r="CB548" s="262"/>
    </row>
    <row r="549" spans="1:80" x14ac:dyDescent="0.25">
      <c r="B549" s="6">
        <v>1.5972222222222221E-2</v>
      </c>
      <c r="E549" s="99">
        <v>111</v>
      </c>
      <c r="CB549" s="262"/>
    </row>
    <row r="550" spans="1:80" x14ac:dyDescent="0.25">
      <c r="B550" s="6">
        <v>2.6388888888888889E-2</v>
      </c>
      <c r="E550" s="3">
        <v>104</v>
      </c>
      <c r="CB550" s="262"/>
    </row>
    <row r="551" spans="1:80" x14ac:dyDescent="0.25">
      <c r="B551" s="6">
        <v>3.6805555555555557E-2</v>
      </c>
      <c r="E551" s="3">
        <v>109</v>
      </c>
      <c r="CB551" s="262"/>
    </row>
    <row r="552" spans="1:80" ht="15.75" thickBot="1" x14ac:dyDescent="0.3">
      <c r="B552" s="6">
        <v>4.7222222222222221E-2</v>
      </c>
      <c r="E552" s="99">
        <v>113</v>
      </c>
      <c r="CB552" s="262"/>
    </row>
    <row r="553" spans="1:80" ht="15.75" thickBot="1" x14ac:dyDescent="0.3">
      <c r="B553" s="265">
        <v>5.7638888888888892E-2</v>
      </c>
      <c r="C553" s="142" t="s">
        <v>1359</v>
      </c>
      <c r="D553" s="150">
        <v>288</v>
      </c>
      <c r="E553" s="99">
        <v>111</v>
      </c>
      <c r="I553" s="63">
        <f>AVERAGE(E482:E553)</f>
        <v>124.81159420289855</v>
      </c>
      <c r="CB553" s="262"/>
    </row>
    <row r="554" spans="1:80" x14ac:dyDescent="0.25">
      <c r="A554" s="5">
        <v>45829</v>
      </c>
      <c r="B554" s="6">
        <v>0.33888888888888891</v>
      </c>
      <c r="E554" s="3">
        <v>108</v>
      </c>
      <c r="CB554" s="262"/>
    </row>
    <row r="555" spans="1:80" x14ac:dyDescent="0.25">
      <c r="A555" s="5" t="s">
        <v>228</v>
      </c>
      <c r="B555" s="6">
        <v>0.34930555555555554</v>
      </c>
      <c r="E555" s="99">
        <v>110</v>
      </c>
      <c r="CB555" s="262"/>
    </row>
    <row r="556" spans="1:80" x14ac:dyDescent="0.25">
      <c r="B556" s="6">
        <v>0.35972222222222222</v>
      </c>
      <c r="E556" s="3">
        <v>108</v>
      </c>
      <c r="F556" s="3">
        <v>108</v>
      </c>
      <c r="CB556" s="262"/>
    </row>
    <row r="557" spans="1:80" x14ac:dyDescent="0.25">
      <c r="B557" s="6">
        <v>0.36875000000000002</v>
      </c>
      <c r="C557" s="8">
        <v>76</v>
      </c>
      <c r="D557" s="8"/>
      <c r="E557" s="8"/>
      <c r="G557" s="8" t="s">
        <v>214</v>
      </c>
      <c r="H557" s="8"/>
      <c r="I557" s="36" t="s">
        <v>297</v>
      </c>
      <c r="J557" s="36"/>
      <c r="K557" s="36"/>
      <c r="L557" s="36"/>
      <c r="M557" s="36"/>
      <c r="N557" s="36"/>
      <c r="CB557" s="262"/>
    </row>
    <row r="558" spans="1:80" x14ac:dyDescent="0.25">
      <c r="B558" s="6">
        <v>0.37013888888888891</v>
      </c>
      <c r="E558" s="99">
        <v>110</v>
      </c>
      <c r="CB558" s="262"/>
    </row>
    <row r="559" spans="1:80" x14ac:dyDescent="0.25">
      <c r="B559" s="6">
        <v>0.38055555555555554</v>
      </c>
      <c r="E559" s="99">
        <v>118</v>
      </c>
      <c r="CB559" s="262"/>
    </row>
    <row r="560" spans="1:80" x14ac:dyDescent="0.25">
      <c r="B560" s="6">
        <v>0.39097222222222222</v>
      </c>
      <c r="E560" s="97">
        <v>129</v>
      </c>
      <c r="F560" s="4"/>
      <c r="H560" s="3">
        <v>38</v>
      </c>
      <c r="I560" s="12" t="s">
        <v>229</v>
      </c>
      <c r="J560" s="12"/>
      <c r="K560" s="12"/>
      <c r="L560" s="12"/>
      <c r="M560" s="12"/>
      <c r="N560" s="12"/>
      <c r="CB560" s="262"/>
    </row>
    <row r="561" spans="2:80" x14ac:dyDescent="0.25">
      <c r="B561" s="6">
        <v>0.40138888888888891</v>
      </c>
      <c r="E561" s="62">
        <v>128</v>
      </c>
      <c r="CB561" s="262"/>
    </row>
    <row r="562" spans="2:80" x14ac:dyDescent="0.25">
      <c r="B562" s="6">
        <v>0.41180555555555554</v>
      </c>
      <c r="E562" s="62">
        <v>120</v>
      </c>
      <c r="CB562" s="262"/>
    </row>
    <row r="563" spans="2:80" x14ac:dyDescent="0.25">
      <c r="B563" s="6">
        <v>0.42222222222222222</v>
      </c>
      <c r="E563" s="99">
        <v>117</v>
      </c>
      <c r="CB563" s="262"/>
    </row>
    <row r="564" spans="2:80" x14ac:dyDescent="0.25">
      <c r="B564" s="6">
        <v>0.43263888888888891</v>
      </c>
      <c r="E564" s="99">
        <v>112</v>
      </c>
      <c r="CB564" s="262"/>
    </row>
    <row r="565" spans="2:80" x14ac:dyDescent="0.25">
      <c r="B565" s="6">
        <v>0.44305555555555554</v>
      </c>
      <c r="E565" s="3">
        <v>107</v>
      </c>
      <c r="I565" s="11" t="s">
        <v>248</v>
      </c>
      <c r="J565" s="11"/>
      <c r="K565" s="11"/>
      <c r="L565" s="11"/>
      <c r="M565" s="11"/>
      <c r="N565" s="11"/>
      <c r="O565" s="11"/>
      <c r="CB565" s="262"/>
    </row>
    <row r="566" spans="2:80" x14ac:dyDescent="0.25">
      <c r="B566" s="6">
        <v>0.45347222222222222</v>
      </c>
      <c r="E566" s="62">
        <v>127</v>
      </c>
      <c r="CB566" s="262"/>
    </row>
    <row r="567" spans="2:80" x14ac:dyDescent="0.25">
      <c r="B567" s="6">
        <v>0.46388888888888891</v>
      </c>
      <c r="E567" s="10">
        <v>131</v>
      </c>
      <c r="F567" s="4"/>
      <c r="H567" s="3">
        <v>143</v>
      </c>
      <c r="I567" s="12" t="s">
        <v>232</v>
      </c>
      <c r="J567" s="12"/>
      <c r="K567" s="12"/>
      <c r="L567" s="12"/>
      <c r="M567" s="12"/>
      <c r="N567" s="12"/>
      <c r="CB567" s="262"/>
    </row>
    <row r="568" spans="2:80" x14ac:dyDescent="0.25">
      <c r="B568" s="6">
        <v>0.47430555555555554</v>
      </c>
      <c r="E568" s="62">
        <v>123</v>
      </c>
      <c r="CB568" s="262"/>
    </row>
    <row r="569" spans="2:80" x14ac:dyDescent="0.25">
      <c r="B569" s="6">
        <v>0.48472222222222222</v>
      </c>
      <c r="E569" s="99">
        <v>118</v>
      </c>
      <c r="CB569" s="262"/>
    </row>
    <row r="570" spans="2:80" x14ac:dyDescent="0.25">
      <c r="B570" s="6">
        <v>0.49513888888888891</v>
      </c>
      <c r="E570" s="99">
        <v>114</v>
      </c>
      <c r="CB570" s="262"/>
    </row>
    <row r="571" spans="2:80" x14ac:dyDescent="0.25">
      <c r="B571" s="6">
        <v>0.50555555555555554</v>
      </c>
      <c r="E571" s="3">
        <v>109</v>
      </c>
      <c r="CB571" s="262"/>
    </row>
    <row r="572" spans="2:80" x14ac:dyDescent="0.25">
      <c r="B572" s="6">
        <v>0.51597222222222228</v>
      </c>
      <c r="E572" s="3">
        <v>106</v>
      </c>
      <c r="F572" s="3">
        <v>106</v>
      </c>
      <c r="CB572" s="262"/>
    </row>
    <row r="573" spans="2:80" x14ac:dyDescent="0.25">
      <c r="B573" s="6">
        <v>0.52083333333333337</v>
      </c>
      <c r="C573" s="8">
        <v>65</v>
      </c>
      <c r="D573" s="8"/>
      <c r="E573" s="8"/>
      <c r="G573" s="8" t="s">
        <v>112</v>
      </c>
      <c r="H573" s="8"/>
      <c r="I573" s="36" t="s">
        <v>298</v>
      </c>
      <c r="J573" s="36"/>
      <c r="K573" s="36"/>
      <c r="L573" s="36"/>
      <c r="M573" s="36"/>
      <c r="N573" s="36"/>
      <c r="O573" s="36"/>
      <c r="P573" s="36"/>
      <c r="Q573" s="8"/>
      <c r="CB573" s="262"/>
    </row>
    <row r="574" spans="2:80" x14ac:dyDescent="0.25">
      <c r="B574" s="6">
        <v>0.52638888888888891</v>
      </c>
      <c r="E574" s="99">
        <v>115</v>
      </c>
      <c r="CB574" s="262"/>
    </row>
    <row r="575" spans="2:80" x14ac:dyDescent="0.25">
      <c r="B575" s="6">
        <v>0.53680555555555554</v>
      </c>
      <c r="E575" s="62">
        <v>128</v>
      </c>
      <c r="CB575" s="262"/>
    </row>
    <row r="576" spans="2:80" x14ac:dyDescent="0.25">
      <c r="B576" s="6">
        <v>0.54722222222222228</v>
      </c>
      <c r="E576" s="9">
        <v>138</v>
      </c>
      <c r="CB576" s="262"/>
    </row>
    <row r="577" spans="2:80" x14ac:dyDescent="0.25">
      <c r="B577" s="6">
        <v>0.55763888888888891</v>
      </c>
      <c r="E577" s="13">
        <v>154</v>
      </c>
      <c r="F577" s="4"/>
      <c r="H577" s="3">
        <v>53</v>
      </c>
      <c r="I577" s="12" t="s">
        <v>230</v>
      </c>
      <c r="J577" s="12"/>
      <c r="K577" s="12"/>
      <c r="L577" s="12"/>
      <c r="M577" s="12"/>
      <c r="N577" s="12"/>
      <c r="CB577" s="262"/>
    </row>
    <row r="578" spans="2:80" x14ac:dyDescent="0.25">
      <c r="B578" s="6">
        <v>0.56805555555555554</v>
      </c>
      <c r="E578" s="104">
        <v>140</v>
      </c>
      <c r="CB578" s="262"/>
    </row>
    <row r="579" spans="2:80" x14ac:dyDescent="0.25">
      <c r="B579" s="6">
        <v>0.57847222222222228</v>
      </c>
      <c r="E579" s="62">
        <v>122</v>
      </c>
      <c r="CB579" s="262"/>
    </row>
    <row r="580" spans="2:80" x14ac:dyDescent="0.25">
      <c r="B580" s="6">
        <v>0.58888888888888891</v>
      </c>
      <c r="E580" s="99">
        <v>115</v>
      </c>
      <c r="CB580" s="262"/>
    </row>
    <row r="581" spans="2:80" x14ac:dyDescent="0.25">
      <c r="B581" s="6">
        <v>0.59930555555555554</v>
      </c>
      <c r="E581" s="98">
        <v>124</v>
      </c>
      <c r="CB581" s="262"/>
    </row>
    <row r="582" spans="2:80" x14ac:dyDescent="0.25">
      <c r="B582" s="6">
        <v>0.60972222222222228</v>
      </c>
      <c r="E582" s="9">
        <v>130</v>
      </c>
      <c r="CB582" s="262"/>
    </row>
    <row r="583" spans="2:80" x14ac:dyDescent="0.25">
      <c r="B583" s="6">
        <v>0.62013888888888891</v>
      </c>
      <c r="E583" s="103">
        <v>143</v>
      </c>
      <c r="F583" s="4"/>
      <c r="H583" s="3">
        <v>143</v>
      </c>
      <c r="I583" s="12" t="s">
        <v>231</v>
      </c>
      <c r="J583" s="12"/>
      <c r="K583" s="12"/>
      <c r="L583" s="12"/>
      <c r="M583" s="12"/>
      <c r="N583" s="12"/>
      <c r="CB583" s="262"/>
    </row>
    <row r="584" spans="2:80" x14ac:dyDescent="0.25">
      <c r="B584" s="6">
        <v>0.63055555555555554</v>
      </c>
      <c r="E584" s="9">
        <v>135</v>
      </c>
      <c r="CB584" s="262"/>
    </row>
    <row r="585" spans="2:80" x14ac:dyDescent="0.25">
      <c r="B585" s="6">
        <v>0.64097222222222228</v>
      </c>
      <c r="E585" s="62">
        <v>125</v>
      </c>
      <c r="CB585" s="262"/>
    </row>
    <row r="586" spans="2:80" x14ac:dyDescent="0.25">
      <c r="B586" s="6">
        <v>0.65138888888888891</v>
      </c>
      <c r="E586" s="99">
        <v>111</v>
      </c>
      <c r="CB586" s="262"/>
    </row>
    <row r="587" spans="2:80" x14ac:dyDescent="0.25">
      <c r="B587" s="6">
        <v>0.66180555555555554</v>
      </c>
      <c r="E587" s="157">
        <v>97</v>
      </c>
      <c r="I587" s="11" t="s">
        <v>249</v>
      </c>
      <c r="J587" s="11"/>
      <c r="K587" s="11"/>
      <c r="L587" s="11"/>
      <c r="M587" s="11"/>
      <c r="CB587" s="262"/>
    </row>
    <row r="588" spans="2:80" x14ac:dyDescent="0.25">
      <c r="B588" s="6">
        <v>0.67222222222222228</v>
      </c>
      <c r="E588" s="3">
        <v>101</v>
      </c>
      <c r="CB588" s="262"/>
    </row>
    <row r="589" spans="2:80" x14ac:dyDescent="0.25">
      <c r="B589" s="6">
        <v>0.68263888888888891</v>
      </c>
      <c r="E589" s="3">
        <v>109</v>
      </c>
      <c r="CB589" s="262"/>
    </row>
    <row r="590" spans="2:80" x14ac:dyDescent="0.25">
      <c r="B590" s="6">
        <v>0.69305555555555554</v>
      </c>
      <c r="E590" s="99">
        <v>114</v>
      </c>
      <c r="CB590" s="262"/>
    </row>
    <row r="591" spans="2:80" x14ac:dyDescent="0.25">
      <c r="B591" s="6">
        <v>0.70347222222222228</v>
      </c>
      <c r="E591" s="3">
        <v>105</v>
      </c>
      <c r="CB591" s="262"/>
    </row>
    <row r="592" spans="2:80" x14ac:dyDescent="0.25">
      <c r="B592" s="6">
        <v>0.71388888888888891</v>
      </c>
      <c r="E592" s="3">
        <v>109</v>
      </c>
      <c r="CB592" s="262"/>
    </row>
    <row r="593" spans="2:80" x14ac:dyDescent="0.25">
      <c r="B593" s="6">
        <v>0.72430555555555554</v>
      </c>
      <c r="E593" s="99">
        <v>110</v>
      </c>
      <c r="CB593" s="262"/>
    </row>
    <row r="594" spans="2:80" x14ac:dyDescent="0.25">
      <c r="B594" s="6">
        <v>0.73472222222222228</v>
      </c>
      <c r="E594" s="3">
        <v>109</v>
      </c>
      <c r="CB594" s="262"/>
    </row>
    <row r="595" spans="2:80" x14ac:dyDescent="0.25">
      <c r="B595" s="6">
        <v>0.74513888888888891</v>
      </c>
      <c r="E595" s="3">
        <v>109</v>
      </c>
      <c r="CB595" s="262"/>
    </row>
    <row r="596" spans="2:80" x14ac:dyDescent="0.25">
      <c r="B596" s="6">
        <v>0.75555555555555554</v>
      </c>
      <c r="E596" s="99">
        <v>111</v>
      </c>
      <c r="CB596" s="262"/>
    </row>
    <row r="597" spans="2:80" x14ac:dyDescent="0.25">
      <c r="B597" s="6">
        <v>0.76597222222222228</v>
      </c>
      <c r="E597" s="99">
        <v>113</v>
      </c>
      <c r="F597" s="3">
        <v>113</v>
      </c>
      <c r="CB597" s="262"/>
    </row>
    <row r="598" spans="2:80" x14ac:dyDescent="0.25">
      <c r="B598" s="6">
        <v>0.77083333333333337</v>
      </c>
      <c r="C598" s="8">
        <v>97</v>
      </c>
      <c r="D598" s="8"/>
      <c r="E598" s="8"/>
      <c r="G598" s="8" t="s">
        <v>114</v>
      </c>
      <c r="H598" s="8"/>
      <c r="I598" s="36" t="s">
        <v>299</v>
      </c>
      <c r="J598" s="36"/>
      <c r="K598" s="36"/>
      <c r="L598" s="36"/>
      <c r="M598" s="36"/>
      <c r="N598" s="36"/>
      <c r="O598" s="36"/>
      <c r="P598" s="36"/>
      <c r="Q598" s="8"/>
      <c r="R598" s="8"/>
      <c r="S598" s="8"/>
      <c r="T598" s="8"/>
      <c r="CB598" s="262"/>
    </row>
    <row r="599" spans="2:80" x14ac:dyDescent="0.25">
      <c r="B599" s="6">
        <v>0.77638888888888891</v>
      </c>
      <c r="E599" s="99">
        <v>113</v>
      </c>
      <c r="G599" s="3" t="s">
        <v>16</v>
      </c>
      <c r="CB599" s="262"/>
    </row>
    <row r="600" spans="2:80" x14ac:dyDescent="0.25">
      <c r="B600" s="6">
        <v>0.78680555555555554</v>
      </c>
      <c r="E600" s="9">
        <v>138</v>
      </c>
      <c r="G600" s="3" t="s">
        <v>16</v>
      </c>
      <c r="Z600" s="3" t="s">
        <v>73</v>
      </c>
      <c r="CB600" s="262"/>
    </row>
    <row r="601" spans="2:80" x14ac:dyDescent="0.25">
      <c r="B601" s="6">
        <v>0.79722222222222228</v>
      </c>
      <c r="E601" s="104">
        <v>146</v>
      </c>
      <c r="G601" s="3" t="s">
        <v>16</v>
      </c>
      <c r="CB601" s="262"/>
    </row>
    <row r="602" spans="2:80" x14ac:dyDescent="0.25">
      <c r="B602" s="6">
        <v>0.80763888888888891</v>
      </c>
      <c r="E602" s="103">
        <v>148</v>
      </c>
      <c r="F602" s="4"/>
      <c r="G602" s="3" t="s">
        <v>16</v>
      </c>
      <c r="H602" s="3">
        <v>57</v>
      </c>
      <c r="I602" s="12" t="s">
        <v>236</v>
      </c>
      <c r="J602" s="12"/>
      <c r="K602" s="12"/>
      <c r="L602" s="12"/>
      <c r="M602" s="12"/>
      <c r="N602" s="12"/>
      <c r="CB602" s="262"/>
    </row>
    <row r="603" spans="2:80" x14ac:dyDescent="0.25">
      <c r="B603" s="6">
        <v>0.81805555555555554</v>
      </c>
      <c r="E603" s="9">
        <v>134</v>
      </c>
      <c r="G603" s="3" t="s">
        <v>16</v>
      </c>
      <c r="CB603" s="262"/>
    </row>
    <row r="604" spans="2:80" x14ac:dyDescent="0.25">
      <c r="B604" s="6">
        <v>0.82847222222222228</v>
      </c>
      <c r="E604" s="99">
        <v>119</v>
      </c>
      <c r="G604" s="3" t="s">
        <v>16</v>
      </c>
      <c r="CB604" s="262"/>
    </row>
    <row r="605" spans="2:80" x14ac:dyDescent="0.25">
      <c r="B605" s="6">
        <v>0.83888888888888891</v>
      </c>
      <c r="E605" s="62">
        <v>129</v>
      </c>
      <c r="G605" s="3" t="s">
        <v>16</v>
      </c>
      <c r="CB605" s="262"/>
    </row>
    <row r="606" spans="2:80" x14ac:dyDescent="0.25">
      <c r="B606" s="6">
        <v>0.84930555555555554</v>
      </c>
      <c r="E606" s="62">
        <v>128</v>
      </c>
      <c r="G606" s="3" t="s">
        <v>16</v>
      </c>
      <c r="CB606" s="262"/>
    </row>
    <row r="607" spans="2:80" x14ac:dyDescent="0.25">
      <c r="B607" s="6">
        <v>0.85972222222222228</v>
      </c>
      <c r="E607" s="9">
        <v>135</v>
      </c>
      <c r="G607" s="3" t="s">
        <v>16</v>
      </c>
      <c r="CB607" s="262"/>
    </row>
    <row r="608" spans="2:80" x14ac:dyDescent="0.25">
      <c r="B608" s="6">
        <v>0.87013888888888891</v>
      </c>
      <c r="E608" s="104">
        <v>140</v>
      </c>
      <c r="G608" s="3" t="s">
        <v>16</v>
      </c>
      <c r="CB608" s="262"/>
    </row>
    <row r="609" spans="2:80" x14ac:dyDescent="0.25">
      <c r="B609" s="6">
        <v>0.88055555555555554</v>
      </c>
      <c r="E609" s="104">
        <v>143</v>
      </c>
      <c r="G609" s="3" t="s">
        <v>16</v>
      </c>
      <c r="CB609" s="262"/>
    </row>
    <row r="610" spans="2:80" x14ac:dyDescent="0.25">
      <c r="B610" s="6">
        <v>0.89097222222222228</v>
      </c>
      <c r="E610" s="104">
        <v>146</v>
      </c>
      <c r="G610" s="3" t="s">
        <v>16</v>
      </c>
      <c r="CB610" s="262"/>
    </row>
    <row r="611" spans="2:80" x14ac:dyDescent="0.25">
      <c r="B611" s="6">
        <v>0.90138888888888891</v>
      </c>
      <c r="E611" s="13">
        <v>150</v>
      </c>
      <c r="F611" s="4"/>
      <c r="G611" s="3" t="s">
        <v>16</v>
      </c>
      <c r="H611" s="3">
        <v>188</v>
      </c>
      <c r="I611" s="12" t="s">
        <v>250</v>
      </c>
      <c r="J611" s="12"/>
      <c r="K611" s="12"/>
      <c r="L611" s="12"/>
      <c r="M611" s="12"/>
      <c r="N611" s="12"/>
      <c r="CB611" s="262"/>
    </row>
    <row r="612" spans="2:80" x14ac:dyDescent="0.25">
      <c r="B612" s="6">
        <v>0.91180555555555554</v>
      </c>
      <c r="E612" s="104">
        <v>148</v>
      </c>
      <c r="G612" s="3" t="s">
        <v>16</v>
      </c>
      <c r="CB612" s="262"/>
    </row>
    <row r="613" spans="2:80" x14ac:dyDescent="0.25">
      <c r="B613" s="6">
        <v>0.92222222222222228</v>
      </c>
      <c r="E613" s="104">
        <v>147</v>
      </c>
      <c r="G613" s="3" t="s">
        <v>16</v>
      </c>
      <c r="CB613" s="262"/>
    </row>
    <row r="614" spans="2:80" x14ac:dyDescent="0.25">
      <c r="B614" s="6">
        <v>0.93263888888888891</v>
      </c>
      <c r="E614" s="9">
        <v>138</v>
      </c>
      <c r="CB614" s="262"/>
    </row>
    <row r="615" spans="2:80" x14ac:dyDescent="0.25">
      <c r="B615" s="6">
        <v>0.94305555555555554</v>
      </c>
      <c r="E615" s="62">
        <v>128</v>
      </c>
      <c r="CB615" s="262"/>
    </row>
    <row r="616" spans="2:80" x14ac:dyDescent="0.25">
      <c r="B616" s="6">
        <v>0.95347222222222228</v>
      </c>
      <c r="E616" s="99">
        <v>118</v>
      </c>
      <c r="CB616" s="262"/>
    </row>
    <row r="617" spans="2:80" x14ac:dyDescent="0.25">
      <c r="B617" s="86">
        <v>0.95833333333333337</v>
      </c>
      <c r="G617" s="35" t="s">
        <v>256</v>
      </c>
      <c r="H617" s="14"/>
      <c r="I617" s="16" t="s">
        <v>257</v>
      </c>
      <c r="J617" s="11"/>
      <c r="K617" s="11"/>
      <c r="L617" s="11"/>
      <c r="CB617" s="262"/>
    </row>
    <row r="618" spans="2:80" x14ac:dyDescent="0.25">
      <c r="B618" s="86">
        <v>0.96388888888888891</v>
      </c>
      <c r="E618" s="3">
        <v>106</v>
      </c>
      <c r="G618" s="35" t="s">
        <v>256</v>
      </c>
      <c r="I618" s="11" t="s">
        <v>251</v>
      </c>
      <c r="J618" s="11"/>
      <c r="K618" s="11"/>
      <c r="L618" s="11"/>
      <c r="M618" s="11"/>
      <c r="CB618" s="262"/>
    </row>
    <row r="619" spans="2:80" x14ac:dyDescent="0.25">
      <c r="B619" s="86">
        <v>0.97430555555555554</v>
      </c>
      <c r="E619" s="157">
        <v>92</v>
      </c>
      <c r="G619" s="35" t="s">
        <v>256</v>
      </c>
      <c r="CB619" s="262"/>
    </row>
    <row r="620" spans="2:80" x14ac:dyDescent="0.25">
      <c r="B620" s="86">
        <v>0.98472222222222228</v>
      </c>
      <c r="E620" s="14">
        <v>80</v>
      </c>
      <c r="G620" s="35" t="s">
        <v>256</v>
      </c>
      <c r="CB620" s="262"/>
    </row>
    <row r="621" spans="2:80" x14ac:dyDescent="0.25">
      <c r="B621" s="6">
        <v>0.99513888888888891</v>
      </c>
      <c r="E621" s="3">
        <v>108</v>
      </c>
      <c r="CB621" s="262"/>
    </row>
    <row r="622" spans="2:80" x14ac:dyDescent="0.25">
      <c r="B622" s="6">
        <v>5.5555555555555558E-3</v>
      </c>
      <c r="E622" s="3">
        <v>105</v>
      </c>
      <c r="CB622" s="262"/>
    </row>
    <row r="623" spans="2:80" x14ac:dyDescent="0.25">
      <c r="B623" s="6">
        <v>1.5972222222222221E-2</v>
      </c>
      <c r="E623" s="3">
        <v>109</v>
      </c>
      <c r="CB623" s="262"/>
    </row>
    <row r="624" spans="2:80" x14ac:dyDescent="0.25">
      <c r="B624" s="6">
        <v>2.6388888888888889E-2</v>
      </c>
      <c r="E624" s="3">
        <v>106</v>
      </c>
      <c r="CB624" s="262"/>
    </row>
    <row r="625" spans="1:80" x14ac:dyDescent="0.25">
      <c r="B625" s="6">
        <v>3.6805555555555557E-2</v>
      </c>
      <c r="E625" s="99">
        <v>112</v>
      </c>
      <c r="I625" s="63">
        <f>AVERAGE(E554:E628)</f>
        <v>120.73239436619718</v>
      </c>
      <c r="CB625" s="262"/>
    </row>
    <row r="626" spans="1:80" x14ac:dyDescent="0.25">
      <c r="B626" s="6">
        <v>4.7222222222222221E-2</v>
      </c>
      <c r="E626" s="99">
        <v>116</v>
      </c>
      <c r="CB626" s="262"/>
    </row>
    <row r="627" spans="1:80" ht="15.75" thickBot="1" x14ac:dyDescent="0.3">
      <c r="B627" s="6">
        <v>5.7638888888888892E-2</v>
      </c>
      <c r="E627" s="99">
        <v>114</v>
      </c>
      <c r="CB627" s="262"/>
    </row>
    <row r="628" spans="1:80" ht="15.75" thickBot="1" x14ac:dyDescent="0.3">
      <c r="B628" s="265">
        <v>6.805555555555555E-2</v>
      </c>
      <c r="C628" s="142" t="s">
        <v>1357</v>
      </c>
      <c r="D628" s="143">
        <v>238</v>
      </c>
      <c r="E628" s="99">
        <v>114</v>
      </c>
      <c r="CB628" s="262"/>
    </row>
    <row r="629" spans="1:80" x14ac:dyDescent="0.25">
      <c r="A629" s="5">
        <v>45830</v>
      </c>
      <c r="B629" s="6">
        <v>0.38055555555555554</v>
      </c>
      <c r="E629" s="3">
        <v>107</v>
      </c>
      <c r="CB629" s="262"/>
    </row>
    <row r="630" spans="1:80" x14ac:dyDescent="0.25">
      <c r="A630" s="5" t="s">
        <v>275</v>
      </c>
      <c r="B630" s="6">
        <v>0.39097222222222222</v>
      </c>
      <c r="E630" s="3">
        <v>106</v>
      </c>
      <c r="F630" s="3">
        <v>106</v>
      </c>
      <c r="CB630" s="262"/>
    </row>
    <row r="631" spans="1:80" x14ac:dyDescent="0.25">
      <c r="B631" s="6">
        <v>0.3923611111111111</v>
      </c>
      <c r="C631" s="8">
        <v>67</v>
      </c>
      <c r="D631" s="8"/>
      <c r="E631" s="8"/>
      <c r="G631" s="8" t="s">
        <v>214</v>
      </c>
      <c r="H631" s="8"/>
      <c r="I631" s="36" t="s">
        <v>300</v>
      </c>
      <c r="J631" s="36"/>
      <c r="K631" s="36"/>
      <c r="L631" s="36"/>
      <c r="M631" s="36"/>
      <c r="N631" s="36"/>
      <c r="O631" s="36"/>
      <c r="P631" s="36"/>
      <c r="Q631" s="8"/>
      <c r="CB631" s="262"/>
    </row>
    <row r="632" spans="1:80" x14ac:dyDescent="0.25">
      <c r="B632" s="6">
        <v>0.40138888888888891</v>
      </c>
      <c r="E632" s="3">
        <v>105</v>
      </c>
      <c r="G632" s="3" t="s">
        <v>16</v>
      </c>
      <c r="CB632" s="262"/>
    </row>
    <row r="633" spans="1:80" x14ac:dyDescent="0.25">
      <c r="B633" s="6">
        <v>0.41180555555555554</v>
      </c>
      <c r="E633" s="99">
        <v>110</v>
      </c>
      <c r="G633" s="3" t="s">
        <v>16</v>
      </c>
      <c r="CB633" s="262"/>
    </row>
    <row r="634" spans="1:80" x14ac:dyDescent="0.25">
      <c r="B634" s="6">
        <v>0.42222222222222222</v>
      </c>
      <c r="E634" s="99">
        <v>114</v>
      </c>
      <c r="G634" s="3" t="s">
        <v>16</v>
      </c>
      <c r="CB634" s="262"/>
    </row>
    <row r="635" spans="1:80" x14ac:dyDescent="0.25">
      <c r="B635" s="6">
        <v>0.43263888888888891</v>
      </c>
      <c r="E635" s="99">
        <v>115</v>
      </c>
      <c r="G635" s="3" t="s">
        <v>16</v>
      </c>
      <c r="CB635" s="262"/>
    </row>
    <row r="636" spans="1:80" x14ac:dyDescent="0.25">
      <c r="B636" s="6">
        <v>0.44305555555555554</v>
      </c>
      <c r="E636" s="97">
        <v>128</v>
      </c>
      <c r="F636" s="4"/>
      <c r="G636" s="3" t="s">
        <v>16</v>
      </c>
      <c r="H636" s="3">
        <v>73</v>
      </c>
      <c r="I636" s="12" t="s">
        <v>276</v>
      </c>
      <c r="J636" s="12"/>
      <c r="K636" s="12"/>
      <c r="L636" s="12"/>
      <c r="M636" s="12"/>
      <c r="N636" s="12"/>
      <c r="CB636" s="262"/>
    </row>
    <row r="637" spans="1:80" x14ac:dyDescent="0.25">
      <c r="B637" s="6">
        <v>0.45347222222222222</v>
      </c>
      <c r="E637" s="99">
        <v>114</v>
      </c>
      <c r="G637" s="3" t="s">
        <v>16</v>
      </c>
      <c r="CB637" s="262"/>
    </row>
    <row r="638" spans="1:80" x14ac:dyDescent="0.25">
      <c r="B638" s="6">
        <v>0.46388888888888891</v>
      </c>
      <c r="E638" s="99">
        <v>118</v>
      </c>
      <c r="G638" s="3" t="s">
        <v>16</v>
      </c>
      <c r="CB638" s="262"/>
    </row>
    <row r="639" spans="1:80" x14ac:dyDescent="0.25">
      <c r="B639" s="6">
        <v>0.47430555555555554</v>
      </c>
      <c r="E639" s="62">
        <v>126</v>
      </c>
      <c r="G639" s="3" t="s">
        <v>16</v>
      </c>
      <c r="CB639" s="262"/>
    </row>
    <row r="640" spans="1:80" x14ac:dyDescent="0.25">
      <c r="B640" s="6">
        <v>0.48472222222222222</v>
      </c>
      <c r="E640" s="97">
        <v>127</v>
      </c>
      <c r="F640" s="4"/>
      <c r="G640" s="3" t="s">
        <v>16</v>
      </c>
      <c r="H640" s="3">
        <v>133</v>
      </c>
      <c r="I640" s="12" t="s">
        <v>278</v>
      </c>
      <c r="J640" s="12"/>
      <c r="K640" s="12"/>
      <c r="L640" s="12"/>
      <c r="M640" s="12"/>
      <c r="N640" s="12"/>
      <c r="CB640" s="262"/>
    </row>
    <row r="641" spans="2:80" x14ac:dyDescent="0.25">
      <c r="B641" s="6">
        <v>0.49513888888888891</v>
      </c>
      <c r="E641" s="62">
        <v>122</v>
      </c>
      <c r="G641" s="3" t="s">
        <v>16</v>
      </c>
      <c r="CB641" s="262"/>
    </row>
    <row r="642" spans="2:80" x14ac:dyDescent="0.25">
      <c r="B642" s="6">
        <v>0.50555555555555554</v>
      </c>
      <c r="E642" s="99">
        <v>118</v>
      </c>
      <c r="G642" s="3" t="s">
        <v>16</v>
      </c>
      <c r="CB642" s="262"/>
    </row>
    <row r="643" spans="2:80" x14ac:dyDescent="0.25">
      <c r="B643" s="6">
        <v>0.51597222222222228</v>
      </c>
      <c r="E643" s="99">
        <v>112</v>
      </c>
      <c r="G643" s="3" t="s">
        <v>16</v>
      </c>
      <c r="CB643" s="262"/>
    </row>
    <row r="644" spans="2:80" x14ac:dyDescent="0.25">
      <c r="B644" s="6">
        <v>0.52638888888888891</v>
      </c>
      <c r="E644" s="99">
        <v>114</v>
      </c>
      <c r="G644" s="3" t="s">
        <v>16</v>
      </c>
      <c r="CB644" s="262"/>
    </row>
    <row r="645" spans="2:80" x14ac:dyDescent="0.25">
      <c r="B645" s="6">
        <v>0.53680555555555554</v>
      </c>
      <c r="E645" s="3">
        <v>108</v>
      </c>
      <c r="G645" s="3" t="s">
        <v>16</v>
      </c>
      <c r="I645" s="11" t="s">
        <v>277</v>
      </c>
      <c r="J645" s="11"/>
      <c r="K645" s="11"/>
      <c r="L645" s="11"/>
      <c r="M645" s="11"/>
      <c r="CB645" s="262"/>
    </row>
    <row r="646" spans="2:80" x14ac:dyDescent="0.25">
      <c r="B646" s="6">
        <v>0.54374999999999996</v>
      </c>
      <c r="G646" s="3" t="s">
        <v>263</v>
      </c>
      <c r="I646" t="s">
        <v>264</v>
      </c>
      <c r="CB646" s="262"/>
    </row>
    <row r="647" spans="2:80" x14ac:dyDescent="0.25">
      <c r="B647" s="6">
        <v>0.54722222222222228</v>
      </c>
      <c r="E647" s="99">
        <v>110</v>
      </c>
      <c r="G647" s="3" t="s">
        <v>16</v>
      </c>
      <c r="CB647" s="262"/>
    </row>
    <row r="648" spans="2:80" x14ac:dyDescent="0.25">
      <c r="B648" s="6">
        <v>0.55763888888888891</v>
      </c>
      <c r="E648" s="99">
        <v>115</v>
      </c>
      <c r="F648" s="99">
        <v>115</v>
      </c>
      <c r="G648" s="3" t="s">
        <v>16</v>
      </c>
      <c r="CB648" s="262"/>
    </row>
    <row r="649" spans="2:80" x14ac:dyDescent="0.25">
      <c r="B649" s="6">
        <v>0.55902777777777779</v>
      </c>
      <c r="C649" s="8">
        <v>25</v>
      </c>
      <c r="D649" s="8"/>
      <c r="E649" s="8"/>
      <c r="F649" s="8"/>
      <c r="G649" s="8" t="s">
        <v>208</v>
      </c>
      <c r="H649" s="8"/>
      <c r="I649" s="36" t="s">
        <v>301</v>
      </c>
      <c r="J649" s="36"/>
      <c r="K649" s="36"/>
      <c r="L649" s="36"/>
      <c r="M649" s="36"/>
      <c r="N649" s="36"/>
      <c r="O649" s="36"/>
      <c r="P649" s="36"/>
      <c r="Q649" s="8"/>
      <c r="R649" s="8"/>
      <c r="CB649" s="262"/>
    </row>
    <row r="650" spans="2:80" x14ac:dyDescent="0.25">
      <c r="B650" s="6">
        <v>0.56805555555555554</v>
      </c>
      <c r="E650" s="9">
        <v>133</v>
      </c>
      <c r="F650" s="9"/>
      <c r="G650" s="3" t="s">
        <v>16</v>
      </c>
      <c r="CB650" s="262"/>
    </row>
    <row r="651" spans="2:80" x14ac:dyDescent="0.25">
      <c r="B651" s="6">
        <v>0.57847222222222228</v>
      </c>
      <c r="E651" s="103">
        <v>144</v>
      </c>
      <c r="F651" s="10"/>
      <c r="G651" s="3" t="s">
        <v>16</v>
      </c>
      <c r="H651" s="3">
        <v>50</v>
      </c>
      <c r="I651" s="12" t="s">
        <v>267</v>
      </c>
      <c r="J651" s="12"/>
      <c r="K651" s="12"/>
      <c r="L651" s="12"/>
      <c r="M651" s="12"/>
      <c r="N651" s="12"/>
      <c r="O651" s="12"/>
      <c r="P651" s="12"/>
      <c r="Q651" s="9"/>
      <c r="CB651" s="262"/>
    </row>
    <row r="652" spans="2:80" x14ac:dyDescent="0.25">
      <c r="B652" s="6">
        <v>0.58888888888888891</v>
      </c>
      <c r="E652" s="99">
        <v>118</v>
      </c>
      <c r="G652" s="3" t="s">
        <v>16</v>
      </c>
      <c r="CB652" s="262"/>
    </row>
    <row r="653" spans="2:80" x14ac:dyDescent="0.25">
      <c r="B653" s="6">
        <v>0.59930555555555554</v>
      </c>
      <c r="E653" s="3">
        <v>103</v>
      </c>
      <c r="G653" s="3" t="s">
        <v>16</v>
      </c>
      <c r="CB653" s="262"/>
    </row>
    <row r="654" spans="2:80" x14ac:dyDescent="0.25">
      <c r="B654" s="6">
        <v>0.60972222222222228</v>
      </c>
      <c r="E654" s="157">
        <v>98</v>
      </c>
      <c r="G654" s="3" t="s">
        <v>16</v>
      </c>
      <c r="I654" s="11" t="s">
        <v>265</v>
      </c>
      <c r="J654" s="11"/>
      <c r="K654" s="11"/>
      <c r="L654" s="11"/>
      <c r="M654" s="11"/>
      <c r="N654" s="11"/>
      <c r="O654" s="11"/>
      <c r="P654" s="11"/>
      <c r="CB654" s="262"/>
    </row>
    <row r="655" spans="2:80" x14ac:dyDescent="0.25">
      <c r="B655" s="6">
        <v>0.62013888888888891</v>
      </c>
      <c r="E655" s="3">
        <v>102</v>
      </c>
      <c r="G655" s="3" t="s">
        <v>16</v>
      </c>
      <c r="CB655" s="262"/>
    </row>
    <row r="656" spans="2:80" x14ac:dyDescent="0.25">
      <c r="B656" s="6">
        <v>0.63055555555555554</v>
      </c>
      <c r="E656" s="3">
        <v>106</v>
      </c>
      <c r="G656" s="3" t="s">
        <v>16</v>
      </c>
      <c r="CB656" s="262"/>
    </row>
    <row r="657" spans="2:80" x14ac:dyDescent="0.25">
      <c r="B657" s="6">
        <v>0.64097222222222228</v>
      </c>
      <c r="E657" s="3">
        <v>100</v>
      </c>
      <c r="G657" s="3" t="s">
        <v>16</v>
      </c>
      <c r="CB657" s="262"/>
    </row>
    <row r="658" spans="2:80" x14ac:dyDescent="0.25">
      <c r="B658" s="86">
        <v>0.64236111111111116</v>
      </c>
      <c r="G658" s="14" t="s">
        <v>261</v>
      </c>
      <c r="I658" t="s">
        <v>262</v>
      </c>
      <c r="CB658" s="262"/>
    </row>
    <row r="659" spans="2:80" x14ac:dyDescent="0.25">
      <c r="B659" s="6">
        <v>0.65138888888888891</v>
      </c>
      <c r="E659" s="3">
        <v>105</v>
      </c>
      <c r="G659" s="3" t="s">
        <v>16</v>
      </c>
      <c r="CB659" s="262"/>
    </row>
    <row r="660" spans="2:80" x14ac:dyDescent="0.25">
      <c r="B660" s="6">
        <v>0.66180555555555554</v>
      </c>
      <c r="E660" s="3">
        <v>106</v>
      </c>
      <c r="G660" s="3" t="s">
        <v>16</v>
      </c>
      <c r="CB660" s="262"/>
    </row>
    <row r="661" spans="2:80" x14ac:dyDescent="0.25">
      <c r="B661" s="6">
        <v>0.67222222222222228</v>
      </c>
      <c r="E661" s="3">
        <v>106</v>
      </c>
      <c r="G661" s="3" t="s">
        <v>16</v>
      </c>
      <c r="CB661" s="262"/>
    </row>
    <row r="662" spans="2:80" x14ac:dyDescent="0.25">
      <c r="B662" s="6">
        <v>0.68263888888888891</v>
      </c>
      <c r="E662" s="3">
        <v>109</v>
      </c>
      <c r="G662" s="3" t="s">
        <v>16</v>
      </c>
      <c r="CB662" s="262"/>
    </row>
    <row r="663" spans="2:80" x14ac:dyDescent="0.25">
      <c r="B663" s="6">
        <v>0.69305555555555554</v>
      </c>
      <c r="E663" s="3">
        <v>109</v>
      </c>
      <c r="G663" s="3" t="s">
        <v>16</v>
      </c>
      <c r="CB663" s="262"/>
    </row>
    <row r="664" spans="2:80" x14ac:dyDescent="0.25">
      <c r="B664" s="6">
        <v>0.70347222222222228</v>
      </c>
      <c r="E664" s="3">
        <v>100</v>
      </c>
      <c r="G664" s="3" t="s">
        <v>16</v>
      </c>
      <c r="CB664" s="262"/>
    </row>
    <row r="665" spans="2:80" x14ac:dyDescent="0.25">
      <c r="B665" s="6">
        <v>0.71388888888888891</v>
      </c>
      <c r="E665" s="3">
        <v>108</v>
      </c>
      <c r="G665" s="3" t="s">
        <v>16</v>
      </c>
      <c r="CB665" s="262"/>
    </row>
    <row r="666" spans="2:80" x14ac:dyDescent="0.25">
      <c r="B666" s="6">
        <v>0.72430555555555554</v>
      </c>
      <c r="E666" s="3">
        <v>105</v>
      </c>
      <c r="G666" s="3" t="s">
        <v>16</v>
      </c>
      <c r="CB666" s="262"/>
    </row>
    <row r="667" spans="2:80" x14ac:dyDescent="0.25">
      <c r="B667" s="6">
        <v>0.73472222222222228</v>
      </c>
      <c r="E667" s="3">
        <v>107</v>
      </c>
      <c r="G667" s="3" t="s">
        <v>16</v>
      </c>
      <c r="CB667" s="262"/>
    </row>
    <row r="668" spans="2:80" x14ac:dyDescent="0.25">
      <c r="B668" s="6">
        <v>0.74513888888888891</v>
      </c>
      <c r="E668" s="99">
        <v>110</v>
      </c>
      <c r="F668" s="99">
        <v>110</v>
      </c>
      <c r="G668" s="3" t="s">
        <v>16</v>
      </c>
      <c r="CB668" s="262"/>
    </row>
    <row r="669" spans="2:80" x14ac:dyDescent="0.25">
      <c r="B669" s="6">
        <v>0.74652777777777779</v>
      </c>
      <c r="C669" s="30">
        <v>113</v>
      </c>
      <c r="D669" s="30"/>
      <c r="E669" s="8"/>
      <c r="F669" s="8"/>
      <c r="G669" s="8" t="s">
        <v>114</v>
      </c>
      <c r="H669" s="8"/>
      <c r="I669" s="36" t="s">
        <v>302</v>
      </c>
      <c r="J669" s="36"/>
      <c r="K669" s="36"/>
      <c r="L669" s="36"/>
      <c r="M669" s="36"/>
      <c r="N669" s="36"/>
      <c r="O669" s="36"/>
      <c r="P669" s="36"/>
      <c r="CB669" s="262"/>
    </row>
    <row r="670" spans="2:80" x14ac:dyDescent="0.25">
      <c r="B670" s="6">
        <v>0.75555555555555554</v>
      </c>
      <c r="E670" s="99">
        <v>110</v>
      </c>
      <c r="G670" s="3" t="s">
        <v>16</v>
      </c>
      <c r="CB670" s="262"/>
    </row>
    <row r="671" spans="2:80" x14ac:dyDescent="0.25">
      <c r="B671" s="6">
        <v>0.76597222222222228</v>
      </c>
      <c r="E671" s="9">
        <v>136</v>
      </c>
      <c r="G671" s="3" t="s">
        <v>16</v>
      </c>
      <c r="CB671" s="262"/>
    </row>
    <row r="672" spans="2:80" x14ac:dyDescent="0.25">
      <c r="B672" s="6">
        <v>0.77638888888888891</v>
      </c>
      <c r="E672" s="9">
        <v>138</v>
      </c>
      <c r="G672" s="3" t="s">
        <v>16</v>
      </c>
      <c r="CB672" s="262"/>
    </row>
    <row r="673" spans="2:80" x14ac:dyDescent="0.25">
      <c r="B673" s="6">
        <v>0.78680555555555554</v>
      </c>
      <c r="E673" s="104">
        <v>148</v>
      </c>
      <c r="G673" s="3" t="s">
        <v>16</v>
      </c>
      <c r="CB673" s="262"/>
    </row>
    <row r="674" spans="2:80" x14ac:dyDescent="0.25">
      <c r="B674" s="6">
        <v>0.79722222222222228</v>
      </c>
      <c r="E674" s="13">
        <v>150</v>
      </c>
      <c r="F674" s="4"/>
      <c r="G674" s="3" t="s">
        <v>16</v>
      </c>
      <c r="H674" s="3">
        <v>73</v>
      </c>
      <c r="I674" s="12" t="s">
        <v>268</v>
      </c>
      <c r="J674" s="12"/>
      <c r="K674" s="12"/>
      <c r="L674" s="12"/>
      <c r="M674" s="12"/>
      <c r="N674" s="12"/>
      <c r="CB674" s="262"/>
    </row>
    <row r="675" spans="2:80" x14ac:dyDescent="0.25">
      <c r="B675" s="6">
        <v>0.80763888888888891</v>
      </c>
      <c r="E675" s="104">
        <v>148</v>
      </c>
      <c r="G675" s="3" t="s">
        <v>16</v>
      </c>
      <c r="CB675" s="262"/>
    </row>
    <row r="676" spans="2:80" x14ac:dyDescent="0.25">
      <c r="B676" s="6">
        <v>0.81805555555555554</v>
      </c>
      <c r="E676" s="104">
        <v>140</v>
      </c>
      <c r="G676" s="3" t="s">
        <v>16</v>
      </c>
      <c r="CB676" s="262"/>
    </row>
    <row r="677" spans="2:80" x14ac:dyDescent="0.25">
      <c r="B677" s="6">
        <v>0.82847222222222228</v>
      </c>
      <c r="E677" s="9">
        <v>138</v>
      </c>
      <c r="G677" s="3" t="s">
        <v>16</v>
      </c>
      <c r="CB677" s="262"/>
    </row>
    <row r="678" spans="2:80" x14ac:dyDescent="0.25">
      <c r="B678" s="6">
        <v>0.83888888888888891</v>
      </c>
      <c r="E678" s="104">
        <v>146</v>
      </c>
      <c r="G678" s="3" t="s">
        <v>16</v>
      </c>
      <c r="CB678" s="262"/>
    </row>
    <row r="679" spans="2:80" x14ac:dyDescent="0.25">
      <c r="B679" s="6">
        <v>0.84930555555555554</v>
      </c>
      <c r="E679" s="104">
        <v>145</v>
      </c>
      <c r="G679" s="3" t="s">
        <v>16</v>
      </c>
      <c r="CB679" s="262"/>
    </row>
    <row r="680" spans="2:80" x14ac:dyDescent="0.25">
      <c r="B680" s="6">
        <v>0.85972222222222228</v>
      </c>
      <c r="E680" s="13">
        <v>150</v>
      </c>
      <c r="F680" s="4"/>
      <c r="G680" s="3" t="s">
        <v>16</v>
      </c>
      <c r="H680" s="3">
        <v>163</v>
      </c>
      <c r="I680" s="12" t="s">
        <v>266</v>
      </c>
      <c r="J680" s="12"/>
      <c r="K680" s="12"/>
      <c r="L680" s="12"/>
      <c r="M680" s="12"/>
      <c r="N680" s="12"/>
      <c r="CB680" s="262"/>
    </row>
    <row r="681" spans="2:80" x14ac:dyDescent="0.25">
      <c r="B681" s="6">
        <v>0.87013888888888891</v>
      </c>
      <c r="E681" s="99">
        <v>118</v>
      </c>
      <c r="G681" s="3" t="s">
        <v>16</v>
      </c>
      <c r="CB681" s="262"/>
    </row>
    <row r="682" spans="2:80" x14ac:dyDescent="0.25">
      <c r="B682" s="86">
        <v>0.87083333333333335</v>
      </c>
      <c r="C682" s="14"/>
      <c r="D682" s="14"/>
      <c r="E682" s="14"/>
      <c r="G682" s="14" t="s">
        <v>258</v>
      </c>
      <c r="H682" s="14"/>
      <c r="I682" s="11" t="s">
        <v>259</v>
      </c>
      <c r="J682" s="11"/>
      <c r="CB682" s="262"/>
    </row>
    <row r="683" spans="2:80" x14ac:dyDescent="0.25">
      <c r="B683" s="86">
        <v>0.88055555555555554</v>
      </c>
      <c r="E683" s="3">
        <v>103</v>
      </c>
      <c r="G683" s="14" t="s">
        <v>258</v>
      </c>
      <c r="I683" s="11" t="s">
        <v>260</v>
      </c>
      <c r="J683" s="11"/>
      <c r="K683" s="11"/>
      <c r="L683" s="11"/>
      <c r="M683" s="11"/>
      <c r="CB683" s="262"/>
    </row>
    <row r="684" spans="2:80" x14ac:dyDescent="0.25">
      <c r="B684" s="86">
        <v>0.89097222222222228</v>
      </c>
      <c r="E684" s="3">
        <v>105</v>
      </c>
      <c r="G684" s="14" t="s">
        <v>258</v>
      </c>
      <c r="CB684" s="262"/>
    </row>
    <row r="685" spans="2:80" x14ac:dyDescent="0.25">
      <c r="B685" s="86">
        <v>0.90138888888888891</v>
      </c>
      <c r="E685" s="14">
        <v>99</v>
      </c>
      <c r="G685" s="14" t="s">
        <v>258</v>
      </c>
      <c r="CB685" s="262"/>
    </row>
    <row r="686" spans="2:80" x14ac:dyDescent="0.25">
      <c r="B686" s="86">
        <v>0.91180555555555554</v>
      </c>
      <c r="E686" s="3">
        <v>103</v>
      </c>
      <c r="G686" s="14" t="s">
        <v>258</v>
      </c>
      <c r="CB686" s="262"/>
    </row>
    <row r="687" spans="2:80" x14ac:dyDescent="0.25">
      <c r="B687" s="6">
        <v>0.92222222222222228</v>
      </c>
      <c r="E687" s="99">
        <v>117</v>
      </c>
      <c r="G687" s="3" t="s">
        <v>16</v>
      </c>
      <c r="CB687" s="262"/>
    </row>
    <row r="688" spans="2:80" x14ac:dyDescent="0.25">
      <c r="B688" s="6">
        <v>0.93263888888888891</v>
      </c>
      <c r="E688" s="62">
        <v>123</v>
      </c>
      <c r="G688" s="3" t="s">
        <v>16</v>
      </c>
      <c r="CB688" s="262"/>
    </row>
    <row r="689" spans="1:80" x14ac:dyDescent="0.25">
      <c r="B689" s="6">
        <v>0.94305555555555554</v>
      </c>
      <c r="E689" s="97">
        <v>127</v>
      </c>
      <c r="F689" s="4"/>
      <c r="G689" s="3" t="s">
        <v>16</v>
      </c>
      <c r="H689" s="3">
        <v>223</v>
      </c>
      <c r="I689" s="12" t="s">
        <v>269</v>
      </c>
      <c r="J689" s="12"/>
      <c r="K689" s="12"/>
      <c r="L689" s="12"/>
      <c r="M689" s="12"/>
      <c r="N689" s="12"/>
      <c r="CB689" s="262"/>
    </row>
    <row r="690" spans="1:80" x14ac:dyDescent="0.25">
      <c r="B690" s="6">
        <v>0.95347222222222228</v>
      </c>
      <c r="E690" s="62">
        <v>120</v>
      </c>
      <c r="G690" s="3" t="s">
        <v>16</v>
      </c>
      <c r="CB690" s="262"/>
    </row>
    <row r="691" spans="1:80" x14ac:dyDescent="0.25">
      <c r="B691" s="6">
        <v>0.96388888888888891</v>
      </c>
      <c r="E691" s="99">
        <v>117</v>
      </c>
      <c r="G691" s="3" t="s">
        <v>16</v>
      </c>
      <c r="CB691" s="262"/>
    </row>
    <row r="692" spans="1:80" x14ac:dyDescent="0.25">
      <c r="B692" s="6">
        <v>0.97430555555555554</v>
      </c>
      <c r="E692" s="99">
        <v>110</v>
      </c>
      <c r="G692" s="3" t="s">
        <v>16</v>
      </c>
      <c r="I692" s="11" t="s">
        <v>279</v>
      </c>
      <c r="J692" s="11"/>
      <c r="K692" s="11"/>
      <c r="L692" s="11"/>
      <c r="M692" s="11"/>
      <c r="N692" s="11"/>
      <c r="CB692" s="262"/>
    </row>
    <row r="693" spans="1:80" x14ac:dyDescent="0.25">
      <c r="B693" s="6">
        <v>0.98472222222222228</v>
      </c>
      <c r="E693" s="3">
        <v>108</v>
      </c>
      <c r="G693" s="3" t="s">
        <v>16</v>
      </c>
      <c r="CB693" s="262"/>
    </row>
    <row r="694" spans="1:80" x14ac:dyDescent="0.25">
      <c r="B694" s="6">
        <v>0.99513888888888891</v>
      </c>
      <c r="E694" s="3">
        <v>106</v>
      </c>
      <c r="G694" s="3" t="s">
        <v>16</v>
      </c>
      <c r="CB694" s="262"/>
    </row>
    <row r="695" spans="1:80" x14ac:dyDescent="0.25">
      <c r="B695" s="6">
        <v>5.5555555555555558E-3</v>
      </c>
      <c r="E695" s="3">
        <v>105</v>
      </c>
      <c r="G695" s="3" t="s">
        <v>16</v>
      </c>
      <c r="CB695" s="262"/>
    </row>
    <row r="696" spans="1:80" x14ac:dyDescent="0.25">
      <c r="B696" s="6">
        <v>1.5972222222222221E-2</v>
      </c>
      <c r="E696" s="3">
        <v>103</v>
      </c>
      <c r="G696" s="3" t="s">
        <v>16</v>
      </c>
      <c r="CB696" s="262"/>
    </row>
    <row r="697" spans="1:80" x14ac:dyDescent="0.25">
      <c r="B697" s="6">
        <v>2.6388888888888889E-2</v>
      </c>
      <c r="E697" s="3">
        <v>107</v>
      </c>
      <c r="G697" s="3" t="s">
        <v>16</v>
      </c>
      <c r="CB697" s="262"/>
    </row>
    <row r="698" spans="1:80" x14ac:dyDescent="0.25">
      <c r="B698" s="6">
        <v>3.6805555555555557E-2</v>
      </c>
      <c r="E698" s="3">
        <v>108</v>
      </c>
      <c r="G698" s="3" t="s">
        <v>16</v>
      </c>
      <c r="CB698" s="262"/>
    </row>
    <row r="699" spans="1:80" x14ac:dyDescent="0.25">
      <c r="B699" s="6">
        <v>4.7222222222222221E-2</v>
      </c>
      <c r="E699" s="99">
        <v>110</v>
      </c>
      <c r="G699" s="3" t="s">
        <v>16</v>
      </c>
      <c r="CB699" s="262"/>
    </row>
    <row r="700" spans="1:80" x14ac:dyDescent="0.25">
      <c r="B700" s="6">
        <v>5.7638888888888892E-2</v>
      </c>
      <c r="E700" s="3">
        <v>109</v>
      </c>
      <c r="G700" s="3" t="s">
        <v>16</v>
      </c>
      <c r="CB700" s="262"/>
    </row>
    <row r="701" spans="1:80" x14ac:dyDescent="0.25">
      <c r="B701" s="6">
        <v>6.805555555555555E-2</v>
      </c>
      <c r="E701" s="3">
        <v>107</v>
      </c>
      <c r="G701" s="3" t="s">
        <v>16</v>
      </c>
      <c r="CB701" s="262"/>
    </row>
    <row r="702" spans="1:80" ht="15.75" thickBot="1" x14ac:dyDescent="0.3">
      <c r="B702" s="6">
        <v>7.8472222222222221E-2</v>
      </c>
      <c r="E702" s="3">
        <v>109</v>
      </c>
      <c r="G702" s="3" t="s">
        <v>16</v>
      </c>
      <c r="CB702" s="262"/>
    </row>
    <row r="703" spans="1:80" ht="15.75" thickBot="1" x14ac:dyDescent="0.3">
      <c r="B703" s="265">
        <v>8.8888888888888892E-2</v>
      </c>
      <c r="C703" s="142" t="s">
        <v>1357</v>
      </c>
      <c r="D703" s="143">
        <v>205</v>
      </c>
      <c r="E703" s="3">
        <v>109</v>
      </c>
      <c r="G703" s="3" t="s">
        <v>16</v>
      </c>
      <c r="I703" s="135">
        <f>AVERAGE(E629:E703)</f>
        <v>116.08695652173913</v>
      </c>
      <c r="CB703" s="262"/>
    </row>
    <row r="704" spans="1:80" x14ac:dyDescent="0.25">
      <c r="A704" s="5">
        <v>45831</v>
      </c>
      <c r="B704" s="6">
        <v>0.49513888888888891</v>
      </c>
      <c r="E704" s="3">
        <v>109</v>
      </c>
      <c r="G704" s="3" t="s">
        <v>16</v>
      </c>
      <c r="CB704" s="262"/>
    </row>
    <row r="705" spans="1:80" x14ac:dyDescent="0.25">
      <c r="A705" s="5" t="s">
        <v>303</v>
      </c>
      <c r="B705" s="6">
        <v>0.49652777777777779</v>
      </c>
      <c r="G705" s="3" t="s">
        <v>305</v>
      </c>
      <c r="I705" t="s">
        <v>304</v>
      </c>
      <c r="CB705" s="262"/>
    </row>
    <row r="706" spans="1:80" x14ac:dyDescent="0.25">
      <c r="B706" s="6">
        <v>5.5555555555555558E-3</v>
      </c>
      <c r="E706" s="3">
        <v>108</v>
      </c>
      <c r="G706" s="3" t="s">
        <v>16</v>
      </c>
      <c r="CB706" s="262"/>
    </row>
    <row r="707" spans="1:80" x14ac:dyDescent="0.25">
      <c r="B707" s="6">
        <v>1.5972222222222221E-2</v>
      </c>
      <c r="E707" s="99">
        <v>111</v>
      </c>
      <c r="F707" s="99">
        <v>111</v>
      </c>
      <c r="G707" s="3" t="s">
        <v>16</v>
      </c>
      <c r="CB707" s="262"/>
    </row>
    <row r="708" spans="1:80" x14ac:dyDescent="0.25">
      <c r="B708" s="90">
        <v>1.7361111111111112E-2</v>
      </c>
      <c r="C708" s="8">
        <v>68</v>
      </c>
      <c r="D708" s="8"/>
      <c r="E708" s="8"/>
      <c r="G708" s="8" t="s">
        <v>208</v>
      </c>
      <c r="H708" s="8"/>
      <c r="I708" s="36" t="s">
        <v>306</v>
      </c>
      <c r="J708" s="36"/>
      <c r="K708" s="36"/>
      <c r="L708" s="36"/>
      <c r="M708" s="36"/>
      <c r="N708" s="36"/>
      <c r="O708" s="36"/>
      <c r="P708" s="36"/>
      <c r="Q708" s="8"/>
      <c r="R708" s="8"/>
      <c r="CB708" s="262"/>
    </row>
    <row r="709" spans="1:80" x14ac:dyDescent="0.25">
      <c r="B709" s="6">
        <v>2.6388888888888889E-2</v>
      </c>
      <c r="E709" s="3">
        <v>107</v>
      </c>
      <c r="G709" s="3" t="s">
        <v>16</v>
      </c>
      <c r="CB709" s="262"/>
    </row>
    <row r="710" spans="1:80" x14ac:dyDescent="0.25">
      <c r="B710" s="6">
        <v>3.6805555555555557E-2</v>
      </c>
      <c r="E710" s="99">
        <v>116</v>
      </c>
      <c r="G710" s="3" t="s">
        <v>16</v>
      </c>
      <c r="CB710" s="262"/>
    </row>
    <row r="711" spans="1:80" x14ac:dyDescent="0.25">
      <c r="B711" s="6">
        <v>4.7222222222222221E-2</v>
      </c>
      <c r="E711" s="62">
        <v>127</v>
      </c>
      <c r="G711" s="3" t="s">
        <v>16</v>
      </c>
      <c r="CB711" s="262"/>
    </row>
    <row r="712" spans="1:80" x14ac:dyDescent="0.25">
      <c r="B712" s="6">
        <v>0.55763888888888891</v>
      </c>
      <c r="E712" s="10">
        <v>133</v>
      </c>
      <c r="F712" s="4"/>
      <c r="G712" s="3" t="s">
        <v>16</v>
      </c>
      <c r="H712" s="3">
        <v>88</v>
      </c>
      <c r="I712" s="12" t="s">
        <v>307</v>
      </c>
      <c r="J712" s="12"/>
      <c r="K712" s="12"/>
      <c r="L712" s="12"/>
      <c r="M712" s="12"/>
      <c r="N712" s="12"/>
      <c r="O712" s="12"/>
      <c r="P712" s="12"/>
      <c r="Q712" s="9"/>
      <c r="CB712" s="262"/>
    </row>
    <row r="713" spans="1:80" x14ac:dyDescent="0.25">
      <c r="B713" s="6">
        <v>0.56805555555555554</v>
      </c>
      <c r="E713" s="62">
        <v>128</v>
      </c>
      <c r="G713" s="3" t="s">
        <v>16</v>
      </c>
      <c r="CB713" s="262"/>
    </row>
    <row r="714" spans="1:80" x14ac:dyDescent="0.25">
      <c r="B714" s="6">
        <v>0.57847222222222228</v>
      </c>
      <c r="E714" s="62">
        <v>123</v>
      </c>
      <c r="G714" s="3" t="s">
        <v>16</v>
      </c>
      <c r="CB714" s="262"/>
    </row>
    <row r="715" spans="1:80" x14ac:dyDescent="0.25">
      <c r="B715" s="6">
        <v>0.58888888888888891</v>
      </c>
      <c r="E715" s="62">
        <v>126</v>
      </c>
      <c r="G715" s="3" t="s">
        <v>16</v>
      </c>
      <c r="CB715" s="262"/>
    </row>
    <row r="716" spans="1:80" x14ac:dyDescent="0.25">
      <c r="B716" s="6">
        <v>0.59930555555555554</v>
      </c>
      <c r="E716" s="9">
        <v>131</v>
      </c>
      <c r="G716" s="3" t="s">
        <v>16</v>
      </c>
      <c r="CB716" s="262"/>
    </row>
    <row r="717" spans="1:80" x14ac:dyDescent="0.25">
      <c r="B717" s="6">
        <v>0.60972222222222228</v>
      </c>
      <c r="E717" s="10">
        <v>139</v>
      </c>
      <c r="F717" s="4"/>
      <c r="G717" s="3" t="s">
        <v>16</v>
      </c>
      <c r="H717" s="3">
        <v>163</v>
      </c>
      <c r="I717" s="12" t="s">
        <v>308</v>
      </c>
      <c r="J717" s="12"/>
      <c r="K717" s="12"/>
      <c r="L717" s="12"/>
      <c r="M717" s="12"/>
      <c r="N717" s="12"/>
      <c r="O717" s="12"/>
      <c r="P717" s="12"/>
      <c r="Q717" s="9"/>
      <c r="R717" s="9"/>
      <c r="CB717" s="262"/>
    </row>
    <row r="718" spans="1:80" x14ac:dyDescent="0.25">
      <c r="B718" s="6">
        <v>0.62013888888888891</v>
      </c>
      <c r="E718" s="9">
        <v>138</v>
      </c>
      <c r="G718" s="3" t="s">
        <v>16</v>
      </c>
      <c r="CB718" s="262"/>
    </row>
    <row r="719" spans="1:80" x14ac:dyDescent="0.25">
      <c r="B719" s="6">
        <v>0.63055555555555554</v>
      </c>
      <c r="E719" s="9">
        <v>137</v>
      </c>
      <c r="G719" s="3" t="s">
        <v>16</v>
      </c>
      <c r="CB719" s="262"/>
    </row>
    <row r="720" spans="1:80" x14ac:dyDescent="0.25">
      <c r="B720" s="6">
        <v>0.64097222222222228</v>
      </c>
      <c r="E720" s="9">
        <v>135</v>
      </c>
      <c r="G720" s="3" t="s">
        <v>16</v>
      </c>
      <c r="CB720" s="262"/>
    </row>
    <row r="721" spans="2:80" x14ac:dyDescent="0.25">
      <c r="B721" s="6">
        <v>0.64236111111111116</v>
      </c>
      <c r="E721" s="62">
        <v>127</v>
      </c>
      <c r="G721" s="3" t="s">
        <v>16</v>
      </c>
      <c r="CB721" s="262"/>
    </row>
    <row r="722" spans="2:80" x14ac:dyDescent="0.25">
      <c r="B722" s="6">
        <v>0.65138888888888891</v>
      </c>
      <c r="E722" s="62">
        <v>121</v>
      </c>
      <c r="G722" s="3" t="s">
        <v>16</v>
      </c>
      <c r="CB722" s="262"/>
    </row>
    <row r="723" spans="2:80" x14ac:dyDescent="0.25">
      <c r="B723" s="6">
        <v>0.66180555555555554</v>
      </c>
      <c r="E723" s="99">
        <v>118</v>
      </c>
      <c r="G723" s="3" t="s">
        <v>16</v>
      </c>
      <c r="CB723" s="262"/>
    </row>
    <row r="724" spans="2:80" x14ac:dyDescent="0.25">
      <c r="B724" s="6">
        <v>0.67222222222222228</v>
      </c>
      <c r="E724" s="99">
        <v>116</v>
      </c>
      <c r="G724" s="3" t="s">
        <v>16</v>
      </c>
      <c r="CB724" s="262"/>
    </row>
    <row r="725" spans="2:80" x14ac:dyDescent="0.25">
      <c r="B725" s="6">
        <v>0.68263888888888891</v>
      </c>
      <c r="E725" s="99">
        <v>110</v>
      </c>
      <c r="G725" s="3" t="s">
        <v>16</v>
      </c>
      <c r="I725" s="11" t="s">
        <v>309</v>
      </c>
      <c r="J725" s="11"/>
      <c r="K725" s="11"/>
      <c r="L725" s="11"/>
      <c r="CB725" s="262"/>
    </row>
    <row r="726" spans="2:80" x14ac:dyDescent="0.25">
      <c r="B726" s="6">
        <v>0.69305555555555554</v>
      </c>
      <c r="E726" s="3">
        <v>109</v>
      </c>
      <c r="G726" s="3" t="s">
        <v>16</v>
      </c>
      <c r="CB726" s="262"/>
    </row>
    <row r="727" spans="2:80" x14ac:dyDescent="0.25">
      <c r="B727" s="6">
        <v>0.70347222222222228</v>
      </c>
      <c r="E727" s="3">
        <v>108</v>
      </c>
      <c r="G727" s="3" t="s">
        <v>16</v>
      </c>
      <c r="CB727" s="262"/>
    </row>
    <row r="728" spans="2:80" x14ac:dyDescent="0.25">
      <c r="B728" s="6">
        <v>0.71388888888888891</v>
      </c>
      <c r="E728" s="3">
        <v>107</v>
      </c>
      <c r="F728" s="3">
        <v>107</v>
      </c>
      <c r="G728" s="3" t="s">
        <v>16</v>
      </c>
      <c r="CB728" s="262"/>
    </row>
    <row r="729" spans="2:80" x14ac:dyDescent="0.25">
      <c r="B729" s="6">
        <v>0.72222222222222221</v>
      </c>
      <c r="C729" s="8">
        <v>73</v>
      </c>
      <c r="D729" s="8"/>
      <c r="E729" s="8"/>
      <c r="G729" s="8" t="s">
        <v>313</v>
      </c>
      <c r="H729" s="8"/>
      <c r="I729" s="36" t="s">
        <v>316</v>
      </c>
      <c r="J729" s="36"/>
      <c r="K729" s="36"/>
      <c r="L729" s="36"/>
      <c r="M729" s="36"/>
      <c r="N729" s="36"/>
      <c r="O729" s="36"/>
      <c r="P729" s="36"/>
      <c r="Q729" s="8"/>
      <c r="R729" s="8"/>
      <c r="CB729" s="262"/>
    </row>
    <row r="730" spans="2:80" x14ac:dyDescent="0.25">
      <c r="B730" s="6">
        <v>0.72430555555555554</v>
      </c>
      <c r="E730" s="3">
        <v>104</v>
      </c>
      <c r="G730" s="3" t="s">
        <v>16</v>
      </c>
      <c r="CB730" s="262"/>
    </row>
    <row r="731" spans="2:80" x14ac:dyDescent="0.25">
      <c r="B731" s="6">
        <v>0.73472222222222228</v>
      </c>
      <c r="E731" s="62">
        <v>120</v>
      </c>
      <c r="G731" s="3" t="s">
        <v>16</v>
      </c>
      <c r="CB731" s="262"/>
    </row>
    <row r="732" spans="2:80" x14ac:dyDescent="0.25">
      <c r="B732" s="6">
        <v>0.73611111111111116</v>
      </c>
      <c r="C732" s="8">
        <v>39</v>
      </c>
      <c r="D732" s="8"/>
      <c r="E732" s="8"/>
      <c r="G732" s="8" t="s">
        <v>314</v>
      </c>
      <c r="H732" s="8"/>
      <c r="I732" s="36" t="s">
        <v>315</v>
      </c>
      <c r="J732" s="36"/>
      <c r="K732" s="36"/>
      <c r="L732" s="36"/>
      <c r="M732" s="36"/>
      <c r="N732" s="36"/>
      <c r="CB732" s="262"/>
    </row>
    <row r="733" spans="2:80" x14ac:dyDescent="0.25">
      <c r="B733" s="6">
        <v>0.74513888888888891</v>
      </c>
      <c r="E733" s="13">
        <v>151</v>
      </c>
      <c r="F733" s="4"/>
      <c r="G733" s="3" t="s">
        <v>16</v>
      </c>
      <c r="H733" s="3">
        <v>33</v>
      </c>
      <c r="I733" s="12" t="s">
        <v>318</v>
      </c>
      <c r="J733" s="12"/>
      <c r="K733" s="12"/>
      <c r="L733" s="12"/>
      <c r="M733" s="12"/>
      <c r="N733" s="12"/>
      <c r="O733" s="12"/>
      <c r="CB733" s="262"/>
    </row>
    <row r="734" spans="2:80" x14ac:dyDescent="0.25">
      <c r="B734" s="86">
        <v>0.75</v>
      </c>
      <c r="G734" s="14" t="s">
        <v>317</v>
      </c>
      <c r="CB734" s="262"/>
    </row>
    <row r="735" spans="2:80" x14ac:dyDescent="0.25">
      <c r="B735" s="6">
        <v>0.75555555555555554</v>
      </c>
      <c r="E735" s="10">
        <v>136</v>
      </c>
      <c r="F735" s="4"/>
      <c r="CB735" s="262"/>
    </row>
    <row r="736" spans="2:80" x14ac:dyDescent="0.25">
      <c r="B736" s="6">
        <v>0.76597222222222228</v>
      </c>
      <c r="E736" s="9">
        <v>132</v>
      </c>
      <c r="CB736" s="262"/>
    </row>
    <row r="737" spans="2:80" x14ac:dyDescent="0.25">
      <c r="B737" s="6">
        <v>0.77638888888888891</v>
      </c>
      <c r="E737" s="9">
        <v>136</v>
      </c>
      <c r="CB737" s="262"/>
    </row>
    <row r="738" spans="2:80" x14ac:dyDescent="0.25">
      <c r="B738" s="6">
        <v>0.78680555555555554</v>
      </c>
      <c r="E738" s="9">
        <v>136</v>
      </c>
      <c r="CB738" s="262"/>
    </row>
    <row r="739" spans="2:80" x14ac:dyDescent="0.25">
      <c r="B739" s="6">
        <v>0.79722222222222228</v>
      </c>
      <c r="E739" s="9">
        <v>138</v>
      </c>
      <c r="CB739" s="262"/>
    </row>
    <row r="740" spans="2:80" x14ac:dyDescent="0.25">
      <c r="B740" s="6">
        <v>0.80763888888888891</v>
      </c>
      <c r="E740" s="9">
        <v>136</v>
      </c>
      <c r="CB740" s="262"/>
    </row>
    <row r="741" spans="2:80" x14ac:dyDescent="0.25">
      <c r="B741" s="6">
        <v>0.81805555555555554</v>
      </c>
      <c r="E741" s="9">
        <v>130</v>
      </c>
      <c r="CB741" s="262"/>
    </row>
    <row r="742" spans="2:80" x14ac:dyDescent="0.25">
      <c r="B742" s="6">
        <v>0.82847222222222228</v>
      </c>
      <c r="E742" s="9">
        <v>136</v>
      </c>
      <c r="CB742" s="262"/>
    </row>
    <row r="743" spans="2:80" x14ac:dyDescent="0.25">
      <c r="B743" s="6">
        <v>0.83888888888888891</v>
      </c>
      <c r="E743" s="9">
        <v>130</v>
      </c>
      <c r="CB743" s="262"/>
    </row>
    <row r="744" spans="2:80" x14ac:dyDescent="0.25">
      <c r="B744" s="6">
        <v>0.84930555555555554</v>
      </c>
      <c r="E744" s="62">
        <v>128</v>
      </c>
      <c r="CB744" s="262"/>
    </row>
    <row r="745" spans="2:80" x14ac:dyDescent="0.25">
      <c r="B745" s="6">
        <v>0.85972222222222228</v>
      </c>
      <c r="E745" s="62">
        <v>126</v>
      </c>
      <c r="CB745" s="262"/>
    </row>
    <row r="746" spans="2:80" x14ac:dyDescent="0.25">
      <c r="B746" s="6">
        <v>0.87013888888888891</v>
      </c>
      <c r="E746" s="3">
        <v>108</v>
      </c>
      <c r="I746" s="11" t="s">
        <v>312</v>
      </c>
      <c r="J746" s="11"/>
      <c r="K746" s="11"/>
      <c r="L746" s="11"/>
      <c r="CB746" s="262"/>
    </row>
    <row r="747" spans="2:80" x14ac:dyDescent="0.25">
      <c r="B747" s="6">
        <v>0.88055555555555554</v>
      </c>
      <c r="E747" s="99">
        <v>110</v>
      </c>
      <c r="CB747" s="262"/>
    </row>
    <row r="748" spans="2:80" x14ac:dyDescent="0.25">
      <c r="B748" s="6">
        <v>0.89097222222222228</v>
      </c>
      <c r="E748" s="99">
        <v>112</v>
      </c>
      <c r="CB748" s="262"/>
    </row>
    <row r="749" spans="2:80" x14ac:dyDescent="0.25">
      <c r="B749" s="6">
        <v>0.90138888888888891</v>
      </c>
      <c r="E749" s="99">
        <v>110</v>
      </c>
      <c r="CB749" s="262"/>
    </row>
    <row r="750" spans="2:80" x14ac:dyDescent="0.25">
      <c r="B750" s="6">
        <v>0.91180555555555554</v>
      </c>
      <c r="E750" s="3">
        <v>108</v>
      </c>
      <c r="CB750" s="262"/>
    </row>
    <row r="751" spans="2:80" x14ac:dyDescent="0.25">
      <c r="B751" s="6">
        <v>0.92222222222222228</v>
      </c>
      <c r="E751" s="99">
        <v>111</v>
      </c>
      <c r="CB751" s="262"/>
    </row>
    <row r="752" spans="2:80" x14ac:dyDescent="0.25">
      <c r="B752" s="6">
        <v>0.93263888888888891</v>
      </c>
      <c r="E752" s="3">
        <v>109</v>
      </c>
      <c r="CB752" s="262"/>
    </row>
    <row r="753" spans="2:80" x14ac:dyDescent="0.25">
      <c r="B753" s="6">
        <v>0.94305555555555554</v>
      </c>
      <c r="E753" s="3">
        <v>108</v>
      </c>
      <c r="CB753" s="262"/>
    </row>
    <row r="754" spans="2:80" x14ac:dyDescent="0.25">
      <c r="B754" s="6">
        <v>0.95347222222222228</v>
      </c>
      <c r="E754" s="3">
        <v>108</v>
      </c>
      <c r="CB754" s="262"/>
    </row>
    <row r="755" spans="2:80" x14ac:dyDescent="0.25">
      <c r="B755" s="6">
        <v>0.96388888888888891</v>
      </c>
      <c r="E755" s="99">
        <v>111</v>
      </c>
      <c r="CB755" s="262"/>
    </row>
    <row r="756" spans="2:80" x14ac:dyDescent="0.25">
      <c r="B756" s="6">
        <v>0.97430555555555554</v>
      </c>
      <c r="E756" s="99">
        <v>110</v>
      </c>
      <c r="CB756" s="262"/>
    </row>
    <row r="757" spans="2:80" x14ac:dyDescent="0.25">
      <c r="B757" s="6">
        <v>0.98472222222222228</v>
      </c>
      <c r="E757" s="99">
        <v>110</v>
      </c>
      <c r="CB757" s="262"/>
    </row>
    <row r="758" spans="2:80" x14ac:dyDescent="0.25">
      <c r="B758" s="86">
        <v>0.98611111111111116</v>
      </c>
      <c r="G758" s="14" t="s">
        <v>335</v>
      </c>
      <c r="CB758" s="262"/>
    </row>
    <row r="759" spans="2:80" x14ac:dyDescent="0.25">
      <c r="B759" s="86">
        <v>0.99513888888888891</v>
      </c>
      <c r="E759" s="3">
        <v>106</v>
      </c>
      <c r="G759" s="14" t="s">
        <v>335</v>
      </c>
      <c r="CB759" s="262"/>
    </row>
    <row r="760" spans="2:80" x14ac:dyDescent="0.25">
      <c r="B760" s="86">
        <v>5.5555555555555558E-3</v>
      </c>
      <c r="E760" s="99">
        <v>111</v>
      </c>
      <c r="G760" s="14" t="s">
        <v>335</v>
      </c>
      <c r="CB760" s="262"/>
    </row>
    <row r="761" spans="2:80" x14ac:dyDescent="0.25">
      <c r="B761" s="6">
        <v>1.5972222222222221E-2</v>
      </c>
      <c r="E761" s="99">
        <v>111</v>
      </c>
      <c r="G761" s="3" t="s">
        <v>334</v>
      </c>
      <c r="CB761" s="262"/>
    </row>
    <row r="762" spans="2:80" x14ac:dyDescent="0.25">
      <c r="B762" s="6">
        <v>2.6388888888888889E-2</v>
      </c>
      <c r="E762" s="3">
        <v>106</v>
      </c>
      <c r="G762" s="3" t="s">
        <v>334</v>
      </c>
      <c r="CB762" s="262"/>
    </row>
    <row r="763" spans="2:80" x14ac:dyDescent="0.25">
      <c r="B763" s="6">
        <v>3.6805555555555557E-2</v>
      </c>
      <c r="E763" s="99">
        <v>113</v>
      </c>
      <c r="G763" s="3" t="s">
        <v>334</v>
      </c>
      <c r="CB763" s="262"/>
    </row>
    <row r="764" spans="2:80" x14ac:dyDescent="0.25">
      <c r="B764" s="6">
        <v>4.7222222222222221E-2</v>
      </c>
      <c r="E764" s="99">
        <v>113</v>
      </c>
      <c r="G764" s="3" t="s">
        <v>334</v>
      </c>
      <c r="CB764" s="262"/>
    </row>
    <row r="765" spans="2:80" x14ac:dyDescent="0.25">
      <c r="B765" s="6">
        <v>5.7638888888888892E-2</v>
      </c>
      <c r="E765" s="99">
        <v>112</v>
      </c>
      <c r="G765" s="3" t="s">
        <v>334</v>
      </c>
      <c r="CB765" s="262"/>
    </row>
    <row r="766" spans="2:80" x14ac:dyDescent="0.25">
      <c r="B766" s="6">
        <v>6.805555555555555E-2</v>
      </c>
      <c r="E766" s="99">
        <v>116</v>
      </c>
      <c r="G766" s="3" t="s">
        <v>334</v>
      </c>
      <c r="CB766" s="262"/>
    </row>
    <row r="767" spans="2:80" x14ac:dyDescent="0.25">
      <c r="B767" s="6">
        <v>7.8472222222222221E-2</v>
      </c>
      <c r="E767" s="99">
        <v>116</v>
      </c>
      <c r="CB767" s="262"/>
    </row>
    <row r="768" spans="2:80" x14ac:dyDescent="0.25">
      <c r="B768" s="6">
        <v>8.8888888888888892E-2</v>
      </c>
      <c r="E768" s="99">
        <v>117</v>
      </c>
      <c r="CB768" s="262"/>
    </row>
    <row r="769" spans="1:80" x14ac:dyDescent="0.25">
      <c r="B769" s="6">
        <v>9.930555555555555E-2</v>
      </c>
      <c r="E769" s="99">
        <v>116</v>
      </c>
      <c r="CB769" s="262"/>
    </row>
    <row r="770" spans="1:80" x14ac:dyDescent="0.25">
      <c r="B770" s="6">
        <v>0.10972222222222222</v>
      </c>
      <c r="E770" s="99">
        <v>115</v>
      </c>
      <c r="CB770" s="262"/>
    </row>
    <row r="771" spans="1:80" x14ac:dyDescent="0.25">
      <c r="B771" s="6">
        <v>0.12013888888888889</v>
      </c>
      <c r="E771" s="99">
        <v>114</v>
      </c>
      <c r="CB771" s="262"/>
    </row>
    <row r="772" spans="1:80" ht="15.75" thickBot="1" x14ac:dyDescent="0.3">
      <c r="B772" s="6">
        <v>0.13055555555555556</v>
      </c>
      <c r="E772" s="99">
        <v>115</v>
      </c>
      <c r="CB772" s="262"/>
    </row>
    <row r="773" spans="1:80" ht="15.75" thickBot="1" x14ac:dyDescent="0.3">
      <c r="B773" s="6">
        <v>0.14097222222222222</v>
      </c>
      <c r="C773" s="142" t="s">
        <v>371</v>
      </c>
      <c r="D773" s="153">
        <v>180</v>
      </c>
      <c r="E773" s="99">
        <v>117</v>
      </c>
      <c r="I773" s="135">
        <f>AVERAGE(E704:E773)</f>
        <v>119.3125</v>
      </c>
      <c r="CB773" s="262"/>
    </row>
    <row r="774" spans="1:80" x14ac:dyDescent="0.25">
      <c r="A774" s="5">
        <v>45832</v>
      </c>
      <c r="B774" s="6">
        <v>0.45347222222222222</v>
      </c>
      <c r="E774" s="3">
        <v>108</v>
      </c>
      <c r="CB774" s="262"/>
    </row>
    <row r="775" spans="1:80" x14ac:dyDescent="0.25">
      <c r="A775" s="5" t="s">
        <v>422</v>
      </c>
      <c r="B775" s="6">
        <v>0.46388888888888891</v>
      </c>
      <c r="E775" s="3">
        <v>109</v>
      </c>
      <c r="F775" s="3">
        <v>109</v>
      </c>
      <c r="CB775" s="262"/>
    </row>
    <row r="776" spans="1:80" x14ac:dyDescent="0.25">
      <c r="B776" s="6">
        <v>0.46527777777777779</v>
      </c>
      <c r="C776" s="3">
        <v>3</v>
      </c>
      <c r="G776" s="14" t="s">
        <v>359</v>
      </c>
      <c r="H776" s="14"/>
      <c r="I776" s="11" t="s">
        <v>360</v>
      </c>
      <c r="J776" s="11"/>
      <c r="K776" s="11"/>
      <c r="L776" s="11"/>
      <c r="M776" s="11"/>
      <c r="CB776" s="262"/>
    </row>
    <row r="777" spans="1:80" x14ac:dyDescent="0.25">
      <c r="B777" s="6">
        <v>0.47430555555555554</v>
      </c>
      <c r="E777" s="99">
        <v>110</v>
      </c>
      <c r="CB777" s="262"/>
    </row>
    <row r="778" spans="1:80" x14ac:dyDescent="0.25">
      <c r="B778" s="6">
        <v>0.47916666666666669</v>
      </c>
      <c r="C778" s="8">
        <v>80</v>
      </c>
      <c r="E778" s="8"/>
      <c r="G778" s="8" t="s">
        <v>358</v>
      </c>
      <c r="H778" s="8"/>
      <c r="I778" s="36" t="s">
        <v>361</v>
      </c>
      <c r="J778" s="36"/>
      <c r="K778" s="36"/>
      <c r="L778" s="36"/>
      <c r="M778" s="36"/>
      <c r="N778" s="36"/>
      <c r="O778" s="36"/>
      <c r="P778" s="36"/>
      <c r="Q778" s="8"/>
      <c r="R778" s="8"/>
      <c r="S778" s="8"/>
      <c r="T778" s="8"/>
      <c r="CB778" s="262"/>
    </row>
    <row r="779" spans="1:80" x14ac:dyDescent="0.25">
      <c r="B779" s="6">
        <v>0.48472222222222222</v>
      </c>
      <c r="E779" s="99">
        <v>111</v>
      </c>
      <c r="CB779" s="262"/>
    </row>
    <row r="780" spans="1:80" x14ac:dyDescent="0.25">
      <c r="B780" s="6">
        <v>0.49513888888888891</v>
      </c>
      <c r="E780" s="62">
        <v>122</v>
      </c>
      <c r="H780" s="3">
        <v>23</v>
      </c>
      <c r="I780" s="63" t="s">
        <v>366</v>
      </c>
      <c r="J780" s="63"/>
      <c r="K780" s="63"/>
      <c r="L780" s="63"/>
      <c r="M780" s="63"/>
      <c r="N780" s="63"/>
      <c r="O780" s="63"/>
      <c r="P780" s="63"/>
      <c r="Q780" s="62"/>
      <c r="CB780" s="262"/>
    </row>
    <row r="781" spans="1:80" x14ac:dyDescent="0.25">
      <c r="B781" s="6">
        <v>0.50555555555555554</v>
      </c>
      <c r="E781" s="62">
        <v>120</v>
      </c>
      <c r="G781" s="3" t="s">
        <v>424</v>
      </c>
      <c r="CB781" s="262"/>
    </row>
    <row r="782" spans="1:80" x14ac:dyDescent="0.25">
      <c r="B782" s="6">
        <v>0.51597222222222228</v>
      </c>
      <c r="E782" s="99">
        <v>114</v>
      </c>
      <c r="G782" s="3" t="s">
        <v>424</v>
      </c>
      <c r="CB782" s="262"/>
    </row>
    <row r="783" spans="1:80" x14ac:dyDescent="0.25">
      <c r="B783" s="6">
        <v>0.52638888888888891</v>
      </c>
      <c r="E783" s="99">
        <v>115</v>
      </c>
      <c r="G783" s="3" t="s">
        <v>424</v>
      </c>
      <c r="CB783" s="262"/>
    </row>
    <row r="784" spans="1:80" x14ac:dyDescent="0.25">
      <c r="B784" s="6">
        <v>0.53680555555555554</v>
      </c>
      <c r="E784" s="99">
        <v>112</v>
      </c>
      <c r="G784" s="3" t="s">
        <v>16</v>
      </c>
      <c r="I784" s="135" t="s">
        <v>367</v>
      </c>
      <c r="J784" s="135"/>
      <c r="K784" s="135"/>
      <c r="L784" s="135"/>
      <c r="CB784" s="262"/>
    </row>
    <row r="785" spans="2:80" x14ac:dyDescent="0.25">
      <c r="B785" s="6">
        <v>0.54722222222222228</v>
      </c>
      <c r="E785" s="62">
        <v>121</v>
      </c>
      <c r="G785" s="3" t="s">
        <v>16</v>
      </c>
      <c r="CB785" s="262"/>
    </row>
    <row r="786" spans="2:80" x14ac:dyDescent="0.25">
      <c r="B786" s="6">
        <v>0.55763888888888891</v>
      </c>
      <c r="E786" s="99">
        <v>114</v>
      </c>
      <c r="G786" s="3" t="s">
        <v>16</v>
      </c>
      <c r="CB786" s="262"/>
    </row>
    <row r="787" spans="2:80" x14ac:dyDescent="0.25">
      <c r="B787" s="6">
        <v>0.56805555555555554</v>
      </c>
      <c r="E787" s="99">
        <v>115</v>
      </c>
      <c r="G787" s="3" t="s">
        <v>16</v>
      </c>
      <c r="CB787" s="262"/>
    </row>
    <row r="788" spans="2:80" x14ac:dyDescent="0.25">
      <c r="B788" s="6">
        <v>0.57847222222222228</v>
      </c>
      <c r="E788" s="99">
        <v>116</v>
      </c>
      <c r="G788" s="3" t="s">
        <v>16</v>
      </c>
      <c r="CB788" s="262"/>
    </row>
    <row r="789" spans="2:80" x14ac:dyDescent="0.25">
      <c r="B789" s="6">
        <v>0.58888888888888891</v>
      </c>
      <c r="E789" s="99">
        <v>118</v>
      </c>
      <c r="G789" s="3" t="s">
        <v>16</v>
      </c>
      <c r="CB789" s="262"/>
    </row>
    <row r="790" spans="2:80" x14ac:dyDescent="0.25">
      <c r="B790" s="6">
        <v>0.59930555555555554</v>
      </c>
      <c r="E790" s="62">
        <v>122</v>
      </c>
      <c r="G790" s="3" t="s">
        <v>16</v>
      </c>
      <c r="CB790" s="262"/>
    </row>
    <row r="791" spans="2:80" x14ac:dyDescent="0.25">
      <c r="B791" s="6">
        <v>0.60972222222222228</v>
      </c>
      <c r="E791" s="62">
        <v>125</v>
      </c>
      <c r="G791" s="3" t="s">
        <v>16</v>
      </c>
      <c r="CB791" s="262"/>
    </row>
    <row r="792" spans="2:80" x14ac:dyDescent="0.25">
      <c r="B792" s="6">
        <v>0.62013888888888891</v>
      </c>
      <c r="E792" s="62">
        <v>126</v>
      </c>
      <c r="G792" s="3" t="s">
        <v>16</v>
      </c>
      <c r="CB792" s="262"/>
    </row>
    <row r="793" spans="2:80" x14ac:dyDescent="0.25">
      <c r="B793" s="6">
        <v>0.63055555555555554</v>
      </c>
      <c r="E793" s="119">
        <v>130</v>
      </c>
      <c r="G793" s="3" t="s">
        <v>16</v>
      </c>
      <c r="CB793" s="262"/>
    </row>
    <row r="794" spans="2:80" x14ac:dyDescent="0.25">
      <c r="B794" s="6">
        <v>0.64097222222222228</v>
      </c>
      <c r="E794" s="119">
        <v>131</v>
      </c>
      <c r="G794" s="3" t="s">
        <v>16</v>
      </c>
      <c r="CB794" s="262"/>
    </row>
    <row r="795" spans="2:80" x14ac:dyDescent="0.25">
      <c r="B795" s="6">
        <v>0.65138888888888891</v>
      </c>
      <c r="E795" s="62">
        <v>127</v>
      </c>
      <c r="G795" s="3" t="s">
        <v>16</v>
      </c>
      <c r="CB795" s="262"/>
    </row>
    <row r="796" spans="2:80" x14ac:dyDescent="0.25">
      <c r="B796" s="6">
        <v>0.66180555555555554</v>
      </c>
      <c r="E796" s="119">
        <v>131</v>
      </c>
      <c r="G796" s="3" t="s">
        <v>16</v>
      </c>
      <c r="CB796" s="262"/>
    </row>
    <row r="797" spans="2:80" x14ac:dyDescent="0.25">
      <c r="B797" s="6">
        <v>0.67222222222222228</v>
      </c>
      <c r="E797" s="62">
        <v>128</v>
      </c>
      <c r="G797" s="3" t="s">
        <v>16</v>
      </c>
      <c r="CB797" s="262"/>
    </row>
    <row r="798" spans="2:80" x14ac:dyDescent="0.25">
      <c r="B798" s="6">
        <v>0.68263888888888891</v>
      </c>
      <c r="E798" s="119">
        <v>135</v>
      </c>
      <c r="G798" s="3" t="s">
        <v>424</v>
      </c>
      <c r="CB798" s="262"/>
    </row>
    <row r="799" spans="2:80" x14ac:dyDescent="0.25">
      <c r="B799" s="6">
        <v>0.69305555555555554</v>
      </c>
      <c r="E799" s="102">
        <v>139</v>
      </c>
      <c r="G799" s="3" t="s">
        <v>424</v>
      </c>
      <c r="H799" s="3">
        <v>308</v>
      </c>
      <c r="I799" s="122" t="s">
        <v>362</v>
      </c>
      <c r="J799" s="118"/>
      <c r="K799" s="118"/>
      <c r="L799" s="118"/>
      <c r="M799" s="118"/>
      <c r="N799" s="118"/>
      <c r="CB799" s="262"/>
    </row>
    <row r="800" spans="2:80" x14ac:dyDescent="0.25">
      <c r="B800" s="6">
        <v>0.70347222222222228</v>
      </c>
      <c r="E800" s="119">
        <v>133</v>
      </c>
      <c r="G800" s="3" t="s">
        <v>424</v>
      </c>
      <c r="CB800" s="262"/>
    </row>
    <row r="801" spans="2:80" x14ac:dyDescent="0.25">
      <c r="B801" s="6">
        <v>0.71388888888888891</v>
      </c>
      <c r="E801" s="62">
        <v>124</v>
      </c>
      <c r="G801" s="3" t="s">
        <v>16</v>
      </c>
      <c r="CB801" s="262"/>
    </row>
    <row r="802" spans="2:80" x14ac:dyDescent="0.25">
      <c r="B802" s="6">
        <v>0.72430555555555554</v>
      </c>
      <c r="E802" s="99">
        <v>114</v>
      </c>
      <c r="G802" s="3" t="s">
        <v>16</v>
      </c>
      <c r="I802" s="135" t="s">
        <v>425</v>
      </c>
      <c r="J802" s="135"/>
      <c r="K802" s="135"/>
      <c r="L802" s="135"/>
      <c r="CB802" s="262"/>
    </row>
    <row r="803" spans="2:80" x14ac:dyDescent="0.25">
      <c r="B803" s="6">
        <v>0.73472222222222228</v>
      </c>
      <c r="E803" s="99">
        <v>113</v>
      </c>
      <c r="G803" s="3" t="s">
        <v>16</v>
      </c>
      <c r="CB803" s="262"/>
    </row>
    <row r="804" spans="2:80" x14ac:dyDescent="0.25">
      <c r="B804" s="6">
        <v>0.74513888888888891</v>
      </c>
      <c r="E804" s="99">
        <v>116</v>
      </c>
      <c r="G804" s="3" t="s">
        <v>16</v>
      </c>
      <c r="CB804" s="262"/>
    </row>
    <row r="805" spans="2:80" x14ac:dyDescent="0.25">
      <c r="B805" s="6">
        <v>0.75555555555555554</v>
      </c>
      <c r="E805" s="99">
        <v>113</v>
      </c>
      <c r="F805" s="99">
        <v>113</v>
      </c>
      <c r="G805" s="3" t="s">
        <v>16</v>
      </c>
      <c r="CB805" s="262"/>
    </row>
    <row r="806" spans="2:80" x14ac:dyDescent="0.25">
      <c r="B806" s="90">
        <v>0.76041666666666663</v>
      </c>
      <c r="C806" s="30">
        <v>119</v>
      </c>
      <c r="D806" s="8"/>
      <c r="E806" s="8"/>
      <c r="F806" s="8"/>
      <c r="G806" s="8" t="s">
        <v>313</v>
      </c>
      <c r="H806" s="8"/>
      <c r="I806" s="36" t="s">
        <v>372</v>
      </c>
      <c r="J806" s="36"/>
      <c r="K806" s="36"/>
      <c r="L806" s="36"/>
      <c r="M806" s="36"/>
      <c r="N806" s="36"/>
      <c r="O806" s="36"/>
      <c r="P806" s="36"/>
      <c r="CB806" s="262"/>
    </row>
    <row r="807" spans="2:80" x14ac:dyDescent="0.25">
      <c r="B807" s="6">
        <v>0.76597222222222228</v>
      </c>
      <c r="E807" s="99">
        <v>112</v>
      </c>
      <c r="G807" s="3" t="s">
        <v>16</v>
      </c>
      <c r="CB807" s="262"/>
    </row>
    <row r="808" spans="2:80" x14ac:dyDescent="0.25">
      <c r="B808" s="6">
        <v>0.77638888888888891</v>
      </c>
      <c r="E808" s="62">
        <v>123</v>
      </c>
      <c r="G808" s="3" t="s">
        <v>16</v>
      </c>
      <c r="CB808" s="262"/>
    </row>
    <row r="809" spans="2:80" x14ac:dyDescent="0.25">
      <c r="B809" s="6">
        <v>0.78680555555555554</v>
      </c>
      <c r="E809" s="102">
        <v>144</v>
      </c>
      <c r="G809" s="3" t="s">
        <v>16</v>
      </c>
      <c r="H809" s="3">
        <v>40</v>
      </c>
      <c r="I809" s="144" t="s">
        <v>357</v>
      </c>
      <c r="J809" s="144"/>
      <c r="K809" s="144"/>
      <c r="L809" s="144"/>
      <c r="M809" s="144"/>
      <c r="N809" s="144"/>
      <c r="CB809" s="262"/>
    </row>
    <row r="810" spans="2:80" x14ac:dyDescent="0.25">
      <c r="B810" s="90">
        <v>0.78819444444444442</v>
      </c>
      <c r="C810" s="120">
        <v>78</v>
      </c>
      <c r="D810" s="8"/>
      <c r="E810" s="30"/>
      <c r="F810" s="8"/>
      <c r="G810" s="120" t="s">
        <v>314</v>
      </c>
      <c r="H810" s="8"/>
      <c r="I810" s="36" t="s">
        <v>355</v>
      </c>
      <c r="J810" s="36"/>
      <c r="K810" s="36"/>
      <c r="L810" s="36"/>
      <c r="M810" s="36"/>
      <c r="N810" s="36"/>
      <c r="CB810" s="262"/>
    </row>
    <row r="811" spans="2:80" x14ac:dyDescent="0.25">
      <c r="B811" s="6">
        <v>0.79722222222222228</v>
      </c>
      <c r="E811" s="119">
        <v>141</v>
      </c>
      <c r="G811" s="3" t="s">
        <v>16</v>
      </c>
      <c r="I811" s="144" t="s">
        <v>374</v>
      </c>
      <c r="J811" s="144"/>
      <c r="K811" s="144"/>
      <c r="L811" s="144"/>
      <c r="M811" s="144"/>
      <c r="CB811" s="262"/>
    </row>
    <row r="812" spans="2:80" x14ac:dyDescent="0.25">
      <c r="B812" s="86">
        <v>0.80902777777777779</v>
      </c>
      <c r="C812" s="14"/>
      <c r="D812" s="14"/>
      <c r="E812" s="14"/>
      <c r="F812" s="14"/>
      <c r="G812" s="14" t="s">
        <v>354</v>
      </c>
      <c r="H812" s="14"/>
      <c r="I812" s="11" t="s">
        <v>352</v>
      </c>
      <c r="J812" s="11"/>
      <c r="CB812" s="262"/>
    </row>
    <row r="813" spans="2:80" x14ac:dyDescent="0.25">
      <c r="B813" s="6">
        <v>0.80902777777777779</v>
      </c>
      <c r="E813" s="62">
        <v>128</v>
      </c>
      <c r="I813" t="s">
        <v>375</v>
      </c>
      <c r="CB813" s="262"/>
    </row>
    <row r="814" spans="2:80" x14ac:dyDescent="0.25">
      <c r="B814" s="6">
        <v>0.81805555555555554</v>
      </c>
      <c r="E814" s="62">
        <v>125</v>
      </c>
      <c r="G814" s="3" t="s">
        <v>353</v>
      </c>
      <c r="CB814" s="262"/>
    </row>
    <row r="815" spans="2:80" x14ac:dyDescent="0.25">
      <c r="B815" s="6">
        <v>0.82847222222222228</v>
      </c>
      <c r="E815" s="62">
        <v>124</v>
      </c>
      <c r="G815" s="3" t="s">
        <v>353</v>
      </c>
      <c r="CB815" s="262"/>
    </row>
    <row r="816" spans="2:80" x14ac:dyDescent="0.25">
      <c r="B816" s="6">
        <v>0.83888888888888891</v>
      </c>
      <c r="E816" s="62">
        <v>123</v>
      </c>
      <c r="G816" s="3" t="s">
        <v>353</v>
      </c>
      <c r="CB816" s="262"/>
    </row>
    <row r="817" spans="2:80" x14ac:dyDescent="0.25">
      <c r="B817" s="6">
        <v>0.84930555555555554</v>
      </c>
      <c r="E817" s="62">
        <v>128</v>
      </c>
      <c r="G817" s="3" t="s">
        <v>16</v>
      </c>
      <c r="CB817" s="262"/>
    </row>
    <row r="818" spans="2:80" x14ac:dyDescent="0.25">
      <c r="B818" s="6">
        <v>0.85972222222222228</v>
      </c>
      <c r="E818" s="62">
        <v>127</v>
      </c>
      <c r="G818" s="3" t="s">
        <v>16</v>
      </c>
      <c r="CB818" s="262"/>
    </row>
    <row r="819" spans="2:80" x14ac:dyDescent="0.25">
      <c r="B819" s="86">
        <v>0.86875000000000002</v>
      </c>
      <c r="C819" s="14"/>
      <c r="D819" s="14"/>
      <c r="E819" s="14"/>
      <c r="F819" s="14"/>
      <c r="G819" s="14" t="s">
        <v>258</v>
      </c>
      <c r="H819" s="14"/>
      <c r="I819" s="11" t="s">
        <v>351</v>
      </c>
      <c r="J819" s="11"/>
      <c r="CB819" s="262"/>
    </row>
    <row r="820" spans="2:80" x14ac:dyDescent="0.25">
      <c r="B820" s="86">
        <v>0.87013888888888891</v>
      </c>
      <c r="E820" s="62">
        <v>127</v>
      </c>
      <c r="G820" s="14" t="s">
        <v>258</v>
      </c>
      <c r="I820" s="63" t="s">
        <v>376</v>
      </c>
      <c r="J820" s="63"/>
      <c r="K820" s="63"/>
      <c r="L820" s="63"/>
      <c r="M820" s="63"/>
      <c r="CB820" s="262"/>
    </row>
    <row r="821" spans="2:80" x14ac:dyDescent="0.25">
      <c r="B821" s="86">
        <v>0.88055555555555554</v>
      </c>
      <c r="E821" s="3">
        <v>108</v>
      </c>
      <c r="G821" s="14" t="s">
        <v>258</v>
      </c>
      <c r="I821" s="11" t="s">
        <v>368</v>
      </c>
      <c r="J821" s="11"/>
      <c r="K821" s="11"/>
      <c r="L821" s="11"/>
      <c r="M821" s="11"/>
      <c r="N821" s="11"/>
      <c r="O821" s="11"/>
      <c r="P821" s="11"/>
      <c r="Q821" s="14"/>
      <c r="CB821" s="262"/>
    </row>
    <row r="822" spans="2:80" x14ac:dyDescent="0.25">
      <c r="B822" s="86">
        <v>0.89097222222222228</v>
      </c>
      <c r="E822" s="62">
        <v>127</v>
      </c>
      <c r="G822" s="14" t="s">
        <v>258</v>
      </c>
      <c r="I822" s="63" t="s">
        <v>376</v>
      </c>
      <c r="J822" s="63"/>
      <c r="K822" s="63"/>
      <c r="L822" s="63"/>
      <c r="M822" s="63"/>
      <c r="CB822" s="262"/>
    </row>
    <row r="823" spans="2:80" x14ac:dyDescent="0.25">
      <c r="B823" s="86">
        <v>0.90138888888888891</v>
      </c>
      <c r="E823" s="103">
        <v>145</v>
      </c>
      <c r="G823" s="14" t="s">
        <v>258</v>
      </c>
      <c r="I823" s="144" t="s">
        <v>377</v>
      </c>
      <c r="J823" s="144"/>
      <c r="K823" s="144"/>
      <c r="L823" s="144"/>
      <c r="M823" s="144"/>
      <c r="N823" s="144"/>
      <c r="CB823" s="262"/>
    </row>
    <row r="824" spans="2:80" x14ac:dyDescent="0.25">
      <c r="B824" s="6">
        <v>0.91180555555555554</v>
      </c>
      <c r="E824" s="198">
        <v>169</v>
      </c>
      <c r="G824" s="3" t="s">
        <v>16</v>
      </c>
      <c r="H824" s="3">
        <v>158</v>
      </c>
      <c r="I824" s="123" t="s">
        <v>363</v>
      </c>
      <c r="J824" s="36"/>
      <c r="K824" s="36"/>
      <c r="L824" s="36"/>
      <c r="M824" s="36"/>
      <c r="N824" s="36"/>
      <c r="O824" s="36"/>
      <c r="P824" s="36"/>
      <c r="Q824" s="8"/>
      <c r="R824" s="8"/>
      <c r="S824" s="8"/>
      <c r="T824" s="8"/>
      <c r="U824" s="8"/>
      <c r="V824" s="8"/>
      <c r="W824" s="8"/>
      <c r="X824" s="8" t="s">
        <v>356</v>
      </c>
      <c r="Y824" s="8"/>
      <c r="Z824" s="8"/>
      <c r="AA824" s="8"/>
      <c r="AB824" s="8"/>
      <c r="AC824" s="8"/>
      <c r="AD824" s="8"/>
      <c r="AE824" s="36"/>
      <c r="AF824" s="36"/>
      <c r="AG824" s="36"/>
      <c r="AH824" s="36"/>
      <c r="AI824" s="36"/>
      <c r="AJ824" s="36"/>
      <c r="AK824" s="36"/>
      <c r="AL824" s="36"/>
      <c r="CB824" s="262"/>
    </row>
    <row r="825" spans="2:80" x14ac:dyDescent="0.25">
      <c r="B825" s="6">
        <v>0.92222222222222228</v>
      </c>
      <c r="E825" s="198">
        <v>168</v>
      </c>
      <c r="G825" s="3" t="s">
        <v>16</v>
      </c>
      <c r="I825" s="123" t="s">
        <v>378</v>
      </c>
      <c r="J825" s="145"/>
      <c r="K825" s="145"/>
      <c r="L825" s="145"/>
      <c r="M825" s="145"/>
      <c r="N825" s="145"/>
      <c r="O825" s="145"/>
      <c r="P825" s="145"/>
      <c r="Q825" s="222"/>
      <c r="CB825" s="262"/>
    </row>
    <row r="826" spans="2:80" x14ac:dyDescent="0.25">
      <c r="B826" s="6">
        <v>0.93263888888888891</v>
      </c>
      <c r="E826" s="13">
        <v>152</v>
      </c>
      <c r="G826" s="3" t="s">
        <v>16</v>
      </c>
      <c r="I826" s="28" t="s">
        <v>379</v>
      </c>
      <c r="J826" s="28"/>
      <c r="K826" s="28"/>
      <c r="L826" s="28"/>
      <c r="M826" s="28"/>
      <c r="N826" s="28"/>
      <c r="O826" s="28"/>
      <c r="P826" s="28"/>
      <c r="Q826" s="38"/>
      <c r="CB826" s="262"/>
    </row>
    <row r="827" spans="2:80" x14ac:dyDescent="0.25">
      <c r="B827" s="6">
        <v>0.94305555555555554</v>
      </c>
      <c r="E827" s="103">
        <v>149</v>
      </c>
      <c r="G827" s="3" t="s">
        <v>16</v>
      </c>
      <c r="I827" s="144" t="s">
        <v>380</v>
      </c>
      <c r="J827" s="144"/>
      <c r="K827" s="144"/>
      <c r="L827" s="144"/>
      <c r="M827" s="144"/>
      <c r="N827" s="144"/>
      <c r="O827" s="144"/>
      <c r="P827" s="144"/>
      <c r="Q827" s="104"/>
      <c r="CB827" s="262"/>
    </row>
    <row r="828" spans="2:80" x14ac:dyDescent="0.25">
      <c r="B828" s="6">
        <v>0.95347222222222228</v>
      </c>
      <c r="E828" s="13">
        <v>150</v>
      </c>
      <c r="G828" s="3" t="s">
        <v>16</v>
      </c>
      <c r="I828" s="28" t="s">
        <v>381</v>
      </c>
      <c r="J828" s="28"/>
      <c r="K828" s="28"/>
      <c r="L828" s="28"/>
      <c r="M828" s="28"/>
      <c r="N828" s="28"/>
      <c r="O828" s="28"/>
      <c r="P828" s="28"/>
      <c r="Q828" s="38"/>
      <c r="CB828" s="262"/>
    </row>
    <row r="829" spans="2:80" x14ac:dyDescent="0.25">
      <c r="B829" s="6">
        <v>0.96388888888888891</v>
      </c>
      <c r="E829" s="124">
        <v>119</v>
      </c>
      <c r="G829" s="3" t="s">
        <v>16</v>
      </c>
      <c r="CB829" s="262"/>
    </row>
    <row r="830" spans="2:80" x14ac:dyDescent="0.25">
      <c r="B830" s="6">
        <v>0.97430555555555554</v>
      </c>
      <c r="E830" s="62">
        <v>123</v>
      </c>
      <c r="G830" s="3" t="s">
        <v>16</v>
      </c>
      <c r="CB830" s="262"/>
    </row>
    <row r="831" spans="2:80" x14ac:dyDescent="0.25">
      <c r="B831" s="6">
        <v>0.98472222222222228</v>
      </c>
      <c r="E831" s="62">
        <v>126</v>
      </c>
      <c r="G831" s="3" t="s">
        <v>16</v>
      </c>
      <c r="CB831" s="262"/>
    </row>
    <row r="832" spans="2:80" x14ac:dyDescent="0.25">
      <c r="B832" s="86">
        <v>0.98611111111111116</v>
      </c>
      <c r="E832" s="62">
        <v>127</v>
      </c>
      <c r="G832" s="3" t="s">
        <v>16</v>
      </c>
      <c r="CB832" s="262"/>
    </row>
    <row r="833" spans="1:80" x14ac:dyDescent="0.25">
      <c r="B833" s="6">
        <v>0.99513888888888891</v>
      </c>
      <c r="E833" s="99">
        <v>118</v>
      </c>
      <c r="G833" s="3" t="s">
        <v>16</v>
      </c>
      <c r="CB833" s="262"/>
    </row>
    <row r="834" spans="1:80" x14ac:dyDescent="0.25">
      <c r="B834" s="6">
        <v>5.5555555555555558E-3</v>
      </c>
      <c r="E834" s="99">
        <v>112</v>
      </c>
      <c r="G834" s="3" t="s">
        <v>16</v>
      </c>
      <c r="I834" s="11" t="s">
        <v>365</v>
      </c>
      <c r="J834" s="11"/>
      <c r="K834" s="11"/>
      <c r="L834" s="11"/>
      <c r="M834" s="11"/>
      <c r="CB834" s="262"/>
    </row>
    <row r="835" spans="1:80" x14ac:dyDescent="0.25">
      <c r="B835" s="6">
        <v>1.5972222222222221E-2</v>
      </c>
      <c r="E835" s="99">
        <v>114</v>
      </c>
      <c r="G835" s="3" t="s">
        <v>16</v>
      </c>
      <c r="CB835" s="262"/>
    </row>
    <row r="836" spans="1:80" x14ac:dyDescent="0.25">
      <c r="B836" s="6">
        <v>2.6388888888888889E-2</v>
      </c>
      <c r="E836" s="3">
        <v>108</v>
      </c>
      <c r="G836" s="3" t="s">
        <v>16</v>
      </c>
      <c r="CB836" s="262"/>
    </row>
    <row r="837" spans="1:80" ht="15.75" thickBot="1" x14ac:dyDescent="0.3">
      <c r="B837" s="6">
        <v>3.6805555555555557E-2</v>
      </c>
      <c r="E837" s="3">
        <v>105</v>
      </c>
      <c r="G837" s="3" t="s">
        <v>16</v>
      </c>
      <c r="CB837" s="262"/>
    </row>
    <row r="838" spans="1:80" ht="15.75" thickBot="1" x14ac:dyDescent="0.3">
      <c r="B838" s="6">
        <v>4.7222222222222221E-2</v>
      </c>
      <c r="C838" s="142" t="s">
        <v>371</v>
      </c>
      <c r="D838" s="143">
        <v>280</v>
      </c>
      <c r="E838" s="3">
        <v>103</v>
      </c>
      <c r="G838" s="3" t="s">
        <v>16</v>
      </c>
      <c r="I838" s="135">
        <f>AVERAGE(E774:E838)</f>
        <v>124.35593220338983</v>
      </c>
      <c r="CB838" s="262"/>
    </row>
    <row r="839" spans="1:80" x14ac:dyDescent="0.25">
      <c r="A839" s="5">
        <v>45833</v>
      </c>
      <c r="B839" s="6">
        <v>0.50555555555555554</v>
      </c>
      <c r="E839" s="99">
        <v>110</v>
      </c>
      <c r="G839" s="3" t="s">
        <v>16</v>
      </c>
      <c r="CB839" s="262"/>
    </row>
    <row r="840" spans="1:80" x14ac:dyDescent="0.25">
      <c r="A840" s="5" t="s">
        <v>421</v>
      </c>
      <c r="B840" s="6">
        <v>0.51597222222222228</v>
      </c>
      <c r="E840" s="3">
        <v>109</v>
      </c>
      <c r="F840" s="3">
        <v>109</v>
      </c>
      <c r="G840" s="3" t="s">
        <v>16</v>
      </c>
      <c r="CB840" s="262"/>
    </row>
    <row r="841" spans="1:80" x14ac:dyDescent="0.25">
      <c r="B841" s="86">
        <v>0.5180555555555556</v>
      </c>
      <c r="G841" s="14" t="s">
        <v>76</v>
      </c>
      <c r="H841" s="14"/>
      <c r="I841" s="11" t="s">
        <v>370</v>
      </c>
      <c r="J841" s="11"/>
      <c r="K841" s="11"/>
      <c r="L841" s="11"/>
      <c r="M841" s="11"/>
      <c r="CB841" s="262"/>
    </row>
    <row r="842" spans="1:80" x14ac:dyDescent="0.25">
      <c r="B842" s="6">
        <v>0.52638888888888891</v>
      </c>
      <c r="E842" s="3">
        <v>109</v>
      </c>
      <c r="G842" s="3" t="s">
        <v>16</v>
      </c>
      <c r="I842" t="s">
        <v>382</v>
      </c>
      <c r="CB842" s="262"/>
    </row>
    <row r="843" spans="1:80" x14ac:dyDescent="0.25">
      <c r="B843" s="6">
        <v>0.53680555555555554</v>
      </c>
      <c r="E843" s="3">
        <v>109</v>
      </c>
      <c r="G843" s="3" t="s">
        <v>16</v>
      </c>
      <c r="I843" t="s">
        <v>383</v>
      </c>
      <c r="CB843" s="262"/>
    </row>
    <row r="844" spans="1:80" x14ac:dyDescent="0.25">
      <c r="B844" s="90">
        <v>0.54513888888888884</v>
      </c>
      <c r="C844" s="8">
        <v>68</v>
      </c>
      <c r="D844" s="8"/>
      <c r="E844" s="8"/>
      <c r="F844" s="8"/>
      <c r="G844" s="8" t="s">
        <v>112</v>
      </c>
      <c r="H844" s="8"/>
      <c r="I844" s="36" t="s">
        <v>373</v>
      </c>
      <c r="J844" s="36"/>
      <c r="K844" s="36"/>
      <c r="L844" s="36"/>
      <c r="M844" s="36"/>
      <c r="N844" s="36"/>
      <c r="O844" s="36"/>
      <c r="P844" s="36"/>
      <c r="Q844" s="8"/>
      <c r="R844" s="8"/>
      <c r="CB844" s="262"/>
    </row>
    <row r="845" spans="1:80" x14ac:dyDescent="0.25">
      <c r="B845" s="6">
        <v>0.54722222222222228</v>
      </c>
      <c r="E845" s="3">
        <v>106</v>
      </c>
      <c r="G845" s="3" t="s">
        <v>16</v>
      </c>
      <c r="I845" t="s">
        <v>384</v>
      </c>
      <c r="CB845" s="262"/>
    </row>
    <row r="846" spans="1:80" x14ac:dyDescent="0.25">
      <c r="B846" s="6">
        <v>0.55763888888888891</v>
      </c>
      <c r="E846" s="99">
        <v>114</v>
      </c>
      <c r="G846" s="3" t="s">
        <v>16</v>
      </c>
      <c r="I846" t="s">
        <v>385</v>
      </c>
      <c r="CB846" s="262"/>
    </row>
    <row r="847" spans="1:80" x14ac:dyDescent="0.25">
      <c r="B847" s="6">
        <v>0.56805555555555554</v>
      </c>
      <c r="E847" s="97">
        <v>127</v>
      </c>
      <c r="G847" s="3" t="s">
        <v>16</v>
      </c>
      <c r="H847" s="3">
        <v>33</v>
      </c>
      <c r="I847" s="63" t="s">
        <v>393</v>
      </c>
      <c r="J847" s="63"/>
      <c r="K847" s="63"/>
      <c r="L847" s="63"/>
      <c r="M847" s="63"/>
      <c r="N847" s="63"/>
      <c r="O847" s="63"/>
      <c r="P847" s="63"/>
      <c r="Q847" s="62"/>
      <c r="CB847" s="262"/>
    </row>
    <row r="848" spans="1:80" x14ac:dyDescent="0.25">
      <c r="B848" s="6">
        <v>0.57847222222222228</v>
      </c>
      <c r="E848" s="62">
        <v>121</v>
      </c>
      <c r="G848" s="3" t="s">
        <v>16</v>
      </c>
      <c r="I848" s="63" t="s">
        <v>392</v>
      </c>
      <c r="J848" s="63"/>
      <c r="K848" s="63"/>
      <c r="L848" s="63"/>
      <c r="M848" s="63"/>
      <c r="CB848" s="262"/>
    </row>
    <row r="849" spans="2:80" x14ac:dyDescent="0.25">
      <c r="B849" s="6">
        <v>0.58888888888888891</v>
      </c>
      <c r="E849" s="99">
        <v>116</v>
      </c>
      <c r="G849" s="3" t="s">
        <v>16</v>
      </c>
      <c r="I849" s="135" t="s">
        <v>395</v>
      </c>
      <c r="J849" s="135"/>
      <c r="K849" s="135"/>
      <c r="L849" s="135"/>
      <c r="M849" s="135"/>
      <c r="CB849" s="262"/>
    </row>
    <row r="850" spans="2:80" x14ac:dyDescent="0.25">
      <c r="B850" s="6">
        <v>0.59930555555555554</v>
      </c>
      <c r="E850" s="62">
        <v>126</v>
      </c>
      <c r="G850" s="3" t="s">
        <v>16</v>
      </c>
      <c r="I850" s="63" t="s">
        <v>394</v>
      </c>
      <c r="J850" s="63"/>
      <c r="K850" s="63"/>
      <c r="L850" s="63"/>
      <c r="M850" s="63"/>
      <c r="CB850" s="262"/>
    </row>
    <row r="851" spans="2:80" x14ac:dyDescent="0.25">
      <c r="B851" s="6">
        <v>0.60972222222222228</v>
      </c>
      <c r="E851" s="62">
        <v>129</v>
      </c>
      <c r="G851" s="3" t="s">
        <v>16</v>
      </c>
      <c r="I851" s="63" t="s">
        <v>396</v>
      </c>
      <c r="J851" s="63"/>
      <c r="K851" s="63"/>
      <c r="L851" s="63"/>
      <c r="M851" s="63"/>
      <c r="CB851" s="262"/>
    </row>
    <row r="852" spans="2:80" x14ac:dyDescent="0.25">
      <c r="B852" s="6">
        <v>0.62013888888888891</v>
      </c>
      <c r="E852" s="119">
        <v>136</v>
      </c>
      <c r="G852" s="3" t="s">
        <v>16</v>
      </c>
      <c r="I852" s="12" t="s">
        <v>391</v>
      </c>
      <c r="J852" s="12"/>
      <c r="K852" s="12"/>
      <c r="L852" s="12"/>
      <c r="M852" s="12"/>
      <c r="N852" s="12"/>
      <c r="O852" s="12"/>
      <c r="T852" s="4" t="s">
        <v>348</v>
      </c>
      <c r="CB852" s="262"/>
    </row>
    <row r="853" spans="2:80" x14ac:dyDescent="0.25">
      <c r="B853" s="6">
        <v>0.63055555555555554</v>
      </c>
      <c r="E853" s="13">
        <v>150</v>
      </c>
      <c r="G853" s="3" t="s">
        <v>16</v>
      </c>
      <c r="H853" s="3">
        <v>123</v>
      </c>
      <c r="I853" s="28" t="s">
        <v>390</v>
      </c>
      <c r="J853" s="28"/>
      <c r="K853" s="28"/>
      <c r="L853" s="28"/>
      <c r="M853" s="28"/>
      <c r="N853" s="28"/>
      <c r="CB853" s="262"/>
    </row>
    <row r="854" spans="2:80" x14ac:dyDescent="0.25">
      <c r="B854" s="6">
        <v>0.64097222222222228</v>
      </c>
      <c r="E854" s="13">
        <v>150</v>
      </c>
      <c r="G854" s="3" t="s">
        <v>16</v>
      </c>
      <c r="I854" s="28" t="s">
        <v>389</v>
      </c>
      <c r="J854" s="28"/>
      <c r="K854" s="28"/>
      <c r="L854" s="28"/>
      <c r="M854" s="28"/>
      <c r="CB854" s="262"/>
    </row>
    <row r="855" spans="2:80" x14ac:dyDescent="0.25">
      <c r="B855" s="6">
        <v>0.65138888888888891</v>
      </c>
      <c r="E855" s="9">
        <v>132</v>
      </c>
      <c r="G855" s="3" t="s">
        <v>16</v>
      </c>
      <c r="I855" s="12" t="s">
        <v>388</v>
      </c>
      <c r="J855" s="12"/>
      <c r="K855" s="12"/>
      <c r="L855" s="12"/>
      <c r="M855" s="12"/>
      <c r="N855" s="12"/>
      <c r="CB855" s="262"/>
    </row>
    <row r="856" spans="2:80" x14ac:dyDescent="0.25">
      <c r="B856" s="6">
        <v>0.66180555555555554</v>
      </c>
      <c r="E856" s="62">
        <v>126</v>
      </c>
      <c r="G856" s="3" t="s">
        <v>16</v>
      </c>
      <c r="I856" s="63" t="s">
        <v>387</v>
      </c>
      <c r="J856" s="63"/>
      <c r="K856" s="63"/>
      <c r="L856" s="63"/>
      <c r="M856" s="63"/>
      <c r="N856" s="63"/>
      <c r="CB856" s="262"/>
    </row>
    <row r="857" spans="2:80" x14ac:dyDescent="0.25">
      <c r="B857" s="6">
        <v>0.67222222222222228</v>
      </c>
      <c r="E857" s="9">
        <v>133</v>
      </c>
      <c r="G857" s="3" t="s">
        <v>16</v>
      </c>
      <c r="I857" s="12" t="s">
        <v>386</v>
      </c>
      <c r="J857" s="12"/>
      <c r="K857" s="12"/>
      <c r="L857" s="12"/>
      <c r="M857" s="12"/>
      <c r="N857" s="12"/>
      <c r="CB857" s="262"/>
    </row>
    <row r="858" spans="2:80" x14ac:dyDescent="0.25">
      <c r="B858" s="6">
        <v>0.68263888888888891</v>
      </c>
      <c r="E858" s="10">
        <v>138</v>
      </c>
      <c r="G858" s="3" t="s">
        <v>16</v>
      </c>
      <c r="H858" s="3">
        <v>198</v>
      </c>
      <c r="I858" s="12" t="s">
        <v>397</v>
      </c>
      <c r="J858" s="12"/>
      <c r="K858" s="12"/>
      <c r="L858" s="12"/>
      <c r="M858" s="12"/>
      <c r="N858" s="12"/>
      <c r="CB858" s="262"/>
    </row>
    <row r="859" spans="2:80" x14ac:dyDescent="0.25">
      <c r="B859" s="6">
        <v>0.69305555555555554</v>
      </c>
      <c r="E859" s="102">
        <v>138</v>
      </c>
      <c r="G859" s="3" t="s">
        <v>16</v>
      </c>
      <c r="I859" s="12" t="s">
        <v>398</v>
      </c>
      <c r="J859" s="118"/>
      <c r="K859" s="118"/>
      <c r="L859" s="118"/>
      <c r="M859" s="118"/>
      <c r="N859" s="118"/>
      <c r="O859" s="118"/>
      <c r="CB859" s="262"/>
    </row>
    <row r="860" spans="2:80" x14ac:dyDescent="0.25">
      <c r="B860" s="6">
        <v>0.70347222222222228</v>
      </c>
      <c r="E860" s="62">
        <v>122</v>
      </c>
      <c r="G860" s="3" t="s">
        <v>16</v>
      </c>
      <c r="I860" s="63" t="s">
        <v>399</v>
      </c>
      <c r="J860" s="63"/>
      <c r="K860" s="63"/>
      <c r="L860" s="63"/>
      <c r="M860" s="63"/>
      <c r="N860" s="63"/>
      <c r="O860" s="63"/>
      <c r="CB860" s="262"/>
    </row>
    <row r="861" spans="2:80" x14ac:dyDescent="0.25">
      <c r="B861" s="6">
        <v>0.71388888888888891</v>
      </c>
      <c r="E861" s="99">
        <v>116</v>
      </c>
      <c r="G861" s="3" t="s">
        <v>16</v>
      </c>
      <c r="CB861" s="262"/>
    </row>
    <row r="862" spans="2:80" x14ac:dyDescent="0.25">
      <c r="B862" s="6">
        <v>0.72430555555555554</v>
      </c>
      <c r="E862" s="99">
        <v>113</v>
      </c>
      <c r="G862" s="3" t="s">
        <v>16</v>
      </c>
      <c r="CB862" s="262"/>
    </row>
    <row r="863" spans="2:80" x14ac:dyDescent="0.25">
      <c r="B863" s="6">
        <v>0.73472222222222228</v>
      </c>
      <c r="E863" s="3">
        <v>107</v>
      </c>
      <c r="G863" s="3" t="s">
        <v>16</v>
      </c>
      <c r="I863" s="11" t="s">
        <v>416</v>
      </c>
      <c r="J863" s="11"/>
      <c r="K863" s="11"/>
      <c r="L863" s="11"/>
      <c r="CB863" s="262"/>
    </row>
    <row r="864" spans="2:80" x14ac:dyDescent="0.25">
      <c r="B864" s="6">
        <v>0.74513888888888891</v>
      </c>
      <c r="E864" s="3">
        <v>107</v>
      </c>
      <c r="G864" s="3" t="s">
        <v>16</v>
      </c>
      <c r="CB864" s="262"/>
    </row>
    <row r="865" spans="2:80" x14ac:dyDescent="0.25">
      <c r="B865" s="6">
        <v>0.75555555555555554</v>
      </c>
      <c r="E865" s="99">
        <v>110</v>
      </c>
      <c r="G865" s="3" t="s">
        <v>16</v>
      </c>
      <c r="CB865" s="262"/>
    </row>
    <row r="866" spans="2:80" x14ac:dyDescent="0.25">
      <c r="B866" s="6">
        <v>0.76597222222222228</v>
      </c>
      <c r="E866" s="3">
        <v>104</v>
      </c>
      <c r="F866" s="3">
        <v>104</v>
      </c>
      <c r="G866" s="3" t="s">
        <v>16</v>
      </c>
      <c r="CB866" s="262"/>
    </row>
    <row r="867" spans="2:80" x14ac:dyDescent="0.25">
      <c r="B867" s="6">
        <v>0.77083333333333337</v>
      </c>
      <c r="C867" s="8">
        <v>84</v>
      </c>
      <c r="D867" s="8"/>
      <c r="E867" s="8"/>
      <c r="F867" s="8"/>
      <c r="G867" s="8" t="s">
        <v>313</v>
      </c>
      <c r="H867" s="8"/>
      <c r="I867" s="36" t="s">
        <v>400</v>
      </c>
      <c r="J867" s="36"/>
      <c r="K867" s="36"/>
      <c r="L867" s="36"/>
      <c r="M867" s="36"/>
      <c r="N867" s="36"/>
      <c r="O867" s="36"/>
      <c r="P867" s="36"/>
      <c r="Q867" s="8"/>
      <c r="R867" s="8"/>
      <c r="S867" s="8"/>
      <c r="T867" s="8"/>
      <c r="CB867" s="262"/>
    </row>
    <row r="868" spans="2:80" x14ac:dyDescent="0.25">
      <c r="B868" s="6">
        <v>0.77638888888888891</v>
      </c>
      <c r="E868" s="3">
        <v>101</v>
      </c>
      <c r="G868" s="3" t="s">
        <v>16</v>
      </c>
      <c r="CB868" s="262"/>
    </row>
    <row r="869" spans="2:80" x14ac:dyDescent="0.25">
      <c r="B869" s="6">
        <v>0.78680555555555554</v>
      </c>
      <c r="E869" s="62">
        <v>120</v>
      </c>
      <c r="G869" s="3" t="s">
        <v>16</v>
      </c>
      <c r="CB869" s="262"/>
    </row>
    <row r="870" spans="2:80" x14ac:dyDescent="0.25">
      <c r="B870" s="6">
        <v>0.79722222222222228</v>
      </c>
      <c r="E870" s="119">
        <v>132</v>
      </c>
      <c r="G870" s="3" t="s">
        <v>16</v>
      </c>
      <c r="CB870" s="262"/>
    </row>
    <row r="871" spans="2:80" x14ac:dyDescent="0.25">
      <c r="B871" s="6">
        <v>0.80763888888888891</v>
      </c>
      <c r="E871" s="103">
        <v>145</v>
      </c>
      <c r="G871" s="3" t="s">
        <v>16</v>
      </c>
      <c r="H871" s="3">
        <v>43</v>
      </c>
      <c r="I871" s="144" t="s">
        <v>401</v>
      </c>
      <c r="J871" s="144"/>
      <c r="K871" s="144"/>
      <c r="L871" s="144"/>
      <c r="M871" s="144"/>
      <c r="N871" s="144"/>
      <c r="CB871" s="262"/>
    </row>
    <row r="872" spans="2:80" x14ac:dyDescent="0.25">
      <c r="B872" s="6">
        <v>0.81805555555555554</v>
      </c>
      <c r="E872" s="103">
        <v>145</v>
      </c>
      <c r="G872" s="3" t="s">
        <v>16</v>
      </c>
      <c r="I872" s="144" t="s">
        <v>404</v>
      </c>
      <c r="J872" s="144"/>
      <c r="K872" s="144"/>
      <c r="L872" s="144"/>
      <c r="M872" s="144"/>
      <c r="N872" s="144"/>
      <c r="CB872" s="262"/>
    </row>
    <row r="873" spans="2:80" x14ac:dyDescent="0.25">
      <c r="B873" s="6">
        <v>0.82847222222222228</v>
      </c>
      <c r="E873" s="119">
        <v>133</v>
      </c>
      <c r="G873" s="3" t="s">
        <v>16</v>
      </c>
      <c r="I873" s="12" t="s">
        <v>402</v>
      </c>
      <c r="J873" s="12"/>
      <c r="K873" s="12"/>
      <c r="L873" s="12"/>
      <c r="M873" s="12"/>
      <c r="N873" s="12"/>
      <c r="CB873" s="262"/>
    </row>
    <row r="874" spans="2:80" x14ac:dyDescent="0.25">
      <c r="B874" s="6">
        <v>0.83888888888888891</v>
      </c>
      <c r="E874" s="119">
        <v>131</v>
      </c>
      <c r="G874" s="3" t="s">
        <v>16</v>
      </c>
      <c r="I874" s="12" t="s">
        <v>403</v>
      </c>
      <c r="J874" s="12"/>
      <c r="K874" s="12"/>
      <c r="L874" s="12"/>
      <c r="M874" s="12"/>
      <c r="N874" s="12"/>
      <c r="CB874" s="262"/>
    </row>
    <row r="875" spans="2:80" x14ac:dyDescent="0.25">
      <c r="B875" s="6">
        <v>0.84930555555555554</v>
      </c>
      <c r="E875" s="9">
        <v>137</v>
      </c>
      <c r="G875" s="3" t="s">
        <v>16</v>
      </c>
      <c r="I875" s="12" t="s">
        <v>405</v>
      </c>
      <c r="J875" s="12"/>
      <c r="K875" s="12"/>
      <c r="L875" s="12"/>
      <c r="M875" s="12"/>
      <c r="N875" s="12"/>
      <c r="CB875" s="262"/>
    </row>
    <row r="876" spans="2:80" x14ac:dyDescent="0.25">
      <c r="B876" s="6">
        <v>0.85972222222222228</v>
      </c>
      <c r="E876" s="9">
        <v>137</v>
      </c>
      <c r="G876" s="3" t="s">
        <v>16</v>
      </c>
      <c r="I876" s="12" t="s">
        <v>407</v>
      </c>
      <c r="J876" s="12"/>
      <c r="K876" s="12"/>
      <c r="L876" s="12"/>
      <c r="M876" s="12"/>
      <c r="N876" s="12"/>
      <c r="CB876" s="262"/>
    </row>
    <row r="877" spans="2:80" x14ac:dyDescent="0.25">
      <c r="B877" s="6">
        <v>0.87013888888888891</v>
      </c>
      <c r="E877" s="62">
        <v>127</v>
      </c>
      <c r="G877" s="3" t="s">
        <v>16</v>
      </c>
      <c r="I877" s="63" t="s">
        <v>406</v>
      </c>
      <c r="J877" s="63"/>
      <c r="K877" s="63"/>
      <c r="L877" s="63"/>
      <c r="M877" s="63"/>
      <c r="N877" s="63"/>
      <c r="CB877" s="262"/>
    </row>
    <row r="878" spans="2:80" x14ac:dyDescent="0.25">
      <c r="B878" s="6">
        <v>0.88055555555555554</v>
      </c>
      <c r="E878" s="119">
        <v>134</v>
      </c>
      <c r="G878" s="3" t="s">
        <v>16</v>
      </c>
      <c r="I878" s="118" t="s">
        <v>408</v>
      </c>
      <c r="J878" s="118"/>
      <c r="K878" s="118"/>
      <c r="L878" s="118"/>
      <c r="M878" s="118"/>
      <c r="N878" s="118"/>
      <c r="CB878" s="262"/>
    </row>
    <row r="879" spans="2:80" x14ac:dyDescent="0.25">
      <c r="B879" s="6">
        <v>0.89097222222222228</v>
      </c>
      <c r="E879" s="119">
        <v>131</v>
      </c>
      <c r="G879" s="3" t="s">
        <v>16</v>
      </c>
      <c r="I879" s="118" t="s">
        <v>409</v>
      </c>
      <c r="J879" s="118"/>
      <c r="K879" s="118"/>
      <c r="L879" s="118"/>
      <c r="M879" s="118"/>
      <c r="N879" s="118"/>
      <c r="CB879" s="262"/>
    </row>
    <row r="880" spans="2:80" x14ac:dyDescent="0.25">
      <c r="B880" s="6">
        <v>0.90138888888888891</v>
      </c>
      <c r="E880" s="119">
        <v>135</v>
      </c>
      <c r="G880" s="3" t="s">
        <v>16</v>
      </c>
      <c r="I880" s="118" t="s">
        <v>410</v>
      </c>
      <c r="J880" s="118"/>
      <c r="K880" s="118"/>
      <c r="L880" s="118"/>
      <c r="M880" s="118"/>
      <c r="N880" s="118"/>
      <c r="CB880" s="262"/>
    </row>
    <row r="881" spans="2:80" x14ac:dyDescent="0.25">
      <c r="B881" s="6">
        <v>0.91180555555555554</v>
      </c>
      <c r="E881" s="119">
        <v>135</v>
      </c>
      <c r="G881" s="3" t="s">
        <v>16</v>
      </c>
      <c r="I881" s="118" t="s">
        <v>411</v>
      </c>
      <c r="J881" s="118"/>
      <c r="K881" s="118"/>
      <c r="L881" s="118"/>
      <c r="M881" s="118"/>
      <c r="N881" s="118"/>
      <c r="CB881" s="262"/>
    </row>
    <row r="882" spans="2:80" x14ac:dyDescent="0.25">
      <c r="B882" s="6">
        <v>0.92222222222222228</v>
      </c>
      <c r="E882" s="119">
        <v>131</v>
      </c>
      <c r="G882" s="3" t="s">
        <v>16</v>
      </c>
      <c r="I882" s="118" t="s">
        <v>412</v>
      </c>
      <c r="J882" s="118"/>
      <c r="K882" s="118"/>
      <c r="L882" s="118"/>
      <c r="M882" s="118"/>
      <c r="N882" s="118"/>
      <c r="CB882" s="262"/>
    </row>
    <row r="883" spans="2:80" x14ac:dyDescent="0.25">
      <c r="B883" s="6">
        <v>0.93263888888888891</v>
      </c>
      <c r="E883" s="62">
        <v>128</v>
      </c>
      <c r="G883" s="3" t="s">
        <v>16</v>
      </c>
      <c r="I883" s="63" t="s">
        <v>413</v>
      </c>
      <c r="J883" s="63"/>
      <c r="K883" s="63"/>
      <c r="L883" s="63"/>
      <c r="M883" s="63"/>
      <c r="N883" s="63"/>
      <c r="CB883" s="262"/>
    </row>
    <row r="884" spans="2:80" x14ac:dyDescent="0.25">
      <c r="B884" s="6">
        <v>0.94305555555555554</v>
      </c>
      <c r="E884" s="99">
        <v>110</v>
      </c>
      <c r="G884" s="3" t="s">
        <v>16</v>
      </c>
      <c r="I884" s="11" t="s">
        <v>414</v>
      </c>
      <c r="J884" s="11"/>
      <c r="K884" s="11"/>
      <c r="L884" s="11"/>
      <c r="M884" s="11"/>
      <c r="N884" s="11"/>
      <c r="CB884" s="262"/>
    </row>
    <row r="885" spans="2:80" x14ac:dyDescent="0.25">
      <c r="B885" s="6">
        <v>0.95347222222222228</v>
      </c>
      <c r="E885" s="3">
        <v>107</v>
      </c>
      <c r="G885" s="3" t="s">
        <v>16</v>
      </c>
      <c r="CB885" s="262"/>
    </row>
    <row r="886" spans="2:80" x14ac:dyDescent="0.25">
      <c r="B886" s="86">
        <v>0.95833333333333337</v>
      </c>
      <c r="G886" s="14" t="s">
        <v>417</v>
      </c>
      <c r="I886" s="11" t="s">
        <v>418</v>
      </c>
      <c r="J886" s="11"/>
      <c r="K886" s="11"/>
      <c r="L886" s="11"/>
      <c r="CB886" s="262"/>
    </row>
    <row r="887" spans="2:80" x14ac:dyDescent="0.25">
      <c r="B887" s="86">
        <v>0.96388888888888891</v>
      </c>
      <c r="E887" s="14">
        <v>95</v>
      </c>
      <c r="G887" s="14" t="s">
        <v>419</v>
      </c>
      <c r="CB887" s="262"/>
    </row>
    <row r="888" spans="2:80" x14ac:dyDescent="0.25">
      <c r="B888" s="86">
        <v>0.97430555555555554</v>
      </c>
      <c r="E888" s="14">
        <v>90</v>
      </c>
      <c r="G888" s="14" t="s">
        <v>419</v>
      </c>
      <c r="CB888" s="262"/>
    </row>
    <row r="889" spans="2:80" x14ac:dyDescent="0.25">
      <c r="B889" s="86">
        <v>0.98472222222222228</v>
      </c>
      <c r="E889" s="3">
        <v>108</v>
      </c>
      <c r="G889" s="14" t="s">
        <v>420</v>
      </c>
      <c r="CB889" s="262"/>
    </row>
    <row r="890" spans="2:80" x14ac:dyDescent="0.25">
      <c r="B890" s="6">
        <v>0.99513888888888891</v>
      </c>
      <c r="E890" s="99">
        <v>114</v>
      </c>
      <c r="G890" s="3" t="s">
        <v>16</v>
      </c>
      <c r="CB890" s="262"/>
    </row>
    <row r="891" spans="2:80" x14ac:dyDescent="0.25">
      <c r="B891" s="6">
        <v>5.5555555555555558E-3</v>
      </c>
      <c r="E891" s="99">
        <v>112</v>
      </c>
      <c r="G891" s="3" t="s">
        <v>16</v>
      </c>
      <c r="CB891" s="262"/>
    </row>
    <row r="892" spans="2:80" x14ac:dyDescent="0.25">
      <c r="B892" s="6">
        <v>1.5972222222222221E-2</v>
      </c>
      <c r="E892" s="99">
        <v>114</v>
      </c>
      <c r="G892" s="3" t="s">
        <v>16</v>
      </c>
      <c r="CB892" s="262"/>
    </row>
    <row r="893" spans="2:80" x14ac:dyDescent="0.25">
      <c r="B893" s="6">
        <v>2.6388888888888889E-2</v>
      </c>
      <c r="E893" s="99">
        <v>118</v>
      </c>
      <c r="G893" s="3" t="s">
        <v>16</v>
      </c>
      <c r="CB893" s="262"/>
    </row>
    <row r="894" spans="2:80" x14ac:dyDescent="0.25">
      <c r="B894" s="6">
        <v>3.6805555555555557E-2</v>
      </c>
      <c r="E894" s="62">
        <v>121</v>
      </c>
      <c r="G894" s="3" t="s">
        <v>16</v>
      </c>
      <c r="I894" s="135">
        <f>AVERAGE(E839:E894)</f>
        <v>122.09615384615384</v>
      </c>
      <c r="CB894" s="262"/>
    </row>
    <row r="895" spans="2:80" x14ac:dyDescent="0.25">
      <c r="B895" s="6">
        <v>4.7222222222222221E-2</v>
      </c>
      <c r="G895" s="3" t="s">
        <v>16</v>
      </c>
      <c r="CB895" s="262"/>
    </row>
    <row r="896" spans="2:80" x14ac:dyDescent="0.25">
      <c r="B896" s="6">
        <v>5.7638888888888892E-2</v>
      </c>
      <c r="G896" s="3" t="s">
        <v>16</v>
      </c>
      <c r="CB896" s="262"/>
    </row>
    <row r="897" spans="1:80" x14ac:dyDescent="0.25">
      <c r="B897" s="6">
        <v>6.805555555555555E-2</v>
      </c>
      <c r="D897" s="14">
        <v>152</v>
      </c>
      <c r="G897" s="3" t="s">
        <v>16</v>
      </c>
      <c r="CB897" s="262"/>
    </row>
    <row r="898" spans="1:80" x14ac:dyDescent="0.25">
      <c r="A898" s="5">
        <v>45834</v>
      </c>
      <c r="B898" s="6">
        <v>0.37013888888888891</v>
      </c>
      <c r="E898" s="3">
        <v>107</v>
      </c>
      <c r="CB898" s="262"/>
    </row>
    <row r="899" spans="1:80" x14ac:dyDescent="0.25">
      <c r="A899" s="5" t="s">
        <v>211</v>
      </c>
      <c r="B899" s="6">
        <v>0.38055555555555554</v>
      </c>
      <c r="E899" s="3">
        <v>108</v>
      </c>
      <c r="F899" s="3">
        <v>108</v>
      </c>
      <c r="CB899" s="262"/>
    </row>
    <row r="900" spans="1:80" x14ac:dyDescent="0.25">
      <c r="B900" s="6">
        <v>0.3888888888888889</v>
      </c>
      <c r="C900" s="8">
        <v>6</v>
      </c>
      <c r="D900" s="8"/>
      <c r="E900" s="8"/>
      <c r="F900" s="8"/>
      <c r="G900" s="8" t="s">
        <v>449</v>
      </c>
      <c r="H900" s="8"/>
      <c r="I900" s="36" t="s">
        <v>450</v>
      </c>
      <c r="J900" s="36"/>
      <c r="K900" s="36"/>
      <c r="L900" s="36"/>
      <c r="CB900" s="262"/>
    </row>
    <row r="901" spans="1:80" x14ac:dyDescent="0.25">
      <c r="B901" s="6">
        <v>0.39097222222222222</v>
      </c>
      <c r="E901" s="99">
        <v>110</v>
      </c>
      <c r="CB901" s="262"/>
    </row>
    <row r="902" spans="1:80" x14ac:dyDescent="0.25">
      <c r="B902" s="6">
        <v>0.40138888888888891</v>
      </c>
      <c r="E902" s="3">
        <v>107</v>
      </c>
      <c r="CB902" s="262"/>
    </row>
    <row r="903" spans="1:80" x14ac:dyDescent="0.25">
      <c r="B903" s="6">
        <v>0.41180555555555554</v>
      </c>
      <c r="E903" s="14">
        <v>98</v>
      </c>
      <c r="CB903" s="262"/>
    </row>
    <row r="904" spans="1:80" x14ac:dyDescent="0.25">
      <c r="B904" s="6">
        <v>0.42222222222222222</v>
      </c>
      <c r="E904" s="14">
        <v>96</v>
      </c>
      <c r="CB904" s="262"/>
    </row>
    <row r="905" spans="1:80" x14ac:dyDescent="0.25">
      <c r="B905" s="6">
        <v>0.43263888888888891</v>
      </c>
      <c r="E905" s="3">
        <v>106</v>
      </c>
      <c r="CB905" s="262"/>
    </row>
    <row r="906" spans="1:80" x14ac:dyDescent="0.25">
      <c r="B906" s="6">
        <v>0.44305555555555554</v>
      </c>
      <c r="E906" s="99">
        <v>111</v>
      </c>
      <c r="CB906" s="262"/>
    </row>
    <row r="907" spans="1:80" x14ac:dyDescent="0.25">
      <c r="B907" s="6">
        <v>0.45347222222222222</v>
      </c>
      <c r="E907" s="99">
        <v>111</v>
      </c>
      <c r="F907" s="99">
        <v>111</v>
      </c>
      <c r="CB907" s="262"/>
    </row>
    <row r="908" spans="1:80" x14ac:dyDescent="0.25">
      <c r="B908" s="6">
        <v>0.4548611111111111</v>
      </c>
      <c r="C908" s="8">
        <v>22</v>
      </c>
      <c r="E908" s="8"/>
      <c r="F908" s="8"/>
      <c r="G908" s="8" t="s">
        <v>112</v>
      </c>
      <c r="H908" s="8"/>
      <c r="I908" s="36" t="s">
        <v>433</v>
      </c>
      <c r="J908" s="36"/>
      <c r="K908" s="36"/>
      <c r="L908" s="36"/>
      <c r="M908" s="36"/>
      <c r="N908" s="36"/>
      <c r="CB908" s="262"/>
    </row>
    <row r="909" spans="1:80" x14ac:dyDescent="0.25">
      <c r="B909" s="6">
        <v>0.46388888888888891</v>
      </c>
      <c r="E909" s="99">
        <v>112</v>
      </c>
      <c r="CB909" s="262"/>
    </row>
    <row r="910" spans="1:80" x14ac:dyDescent="0.25">
      <c r="B910" s="6">
        <v>0.47430555555555554</v>
      </c>
      <c r="E910" s="10">
        <v>132</v>
      </c>
      <c r="H910" s="3">
        <v>28</v>
      </c>
      <c r="I910" s="12" t="s">
        <v>434</v>
      </c>
      <c r="J910" s="12"/>
      <c r="K910" s="12"/>
      <c r="L910" s="12"/>
      <c r="M910" s="12"/>
      <c r="N910" s="12"/>
      <c r="CB910" s="262"/>
    </row>
    <row r="911" spans="1:80" x14ac:dyDescent="0.25">
      <c r="B911" s="6">
        <v>0.48472222222222222</v>
      </c>
      <c r="E911" s="62">
        <v>121</v>
      </c>
      <c r="CB911" s="262"/>
    </row>
    <row r="912" spans="1:80" x14ac:dyDescent="0.25">
      <c r="B912" s="6">
        <v>0.49513888888888891</v>
      </c>
      <c r="E912" s="99">
        <v>112</v>
      </c>
      <c r="CB912" s="262"/>
    </row>
    <row r="913" spans="2:80" x14ac:dyDescent="0.25">
      <c r="B913" s="6">
        <v>0.50555555555555554</v>
      </c>
      <c r="E913" s="99">
        <v>110</v>
      </c>
      <c r="CB913" s="262"/>
    </row>
    <row r="914" spans="2:80" x14ac:dyDescent="0.25">
      <c r="B914" s="6">
        <v>0.51597222222222228</v>
      </c>
      <c r="E914" s="3">
        <v>107</v>
      </c>
      <c r="CB914" s="262"/>
    </row>
    <row r="915" spans="2:80" x14ac:dyDescent="0.25">
      <c r="B915" s="6">
        <v>0.52638888888888891</v>
      </c>
      <c r="E915" s="3">
        <v>108</v>
      </c>
      <c r="CB915" s="262"/>
    </row>
    <row r="916" spans="2:80" x14ac:dyDescent="0.25">
      <c r="B916" s="6">
        <v>0.53680555555555554</v>
      </c>
      <c r="E916" s="99">
        <v>113</v>
      </c>
      <c r="CB916" s="262"/>
    </row>
    <row r="917" spans="2:80" x14ac:dyDescent="0.25">
      <c r="B917" s="6">
        <v>0.54722222222222228</v>
      </c>
      <c r="E917" s="99">
        <v>113</v>
      </c>
      <c r="CB917" s="262"/>
    </row>
    <row r="918" spans="2:80" x14ac:dyDescent="0.25">
      <c r="B918" s="6">
        <v>0.55763888888888891</v>
      </c>
      <c r="E918" s="3">
        <v>107</v>
      </c>
      <c r="CB918" s="262"/>
    </row>
    <row r="919" spans="2:80" x14ac:dyDescent="0.25">
      <c r="B919" s="6">
        <v>0.56805555555555554</v>
      </c>
      <c r="E919" s="99">
        <v>113</v>
      </c>
      <c r="CB919" s="262"/>
    </row>
    <row r="920" spans="2:80" x14ac:dyDescent="0.25">
      <c r="B920" s="6">
        <v>0.57847222222222228</v>
      </c>
      <c r="E920" s="3">
        <v>107</v>
      </c>
      <c r="CB920" s="262"/>
    </row>
    <row r="921" spans="2:80" x14ac:dyDescent="0.25">
      <c r="B921" s="6">
        <v>0.58888888888888891</v>
      </c>
      <c r="E921" s="3">
        <v>108</v>
      </c>
      <c r="CB921" s="262"/>
    </row>
    <row r="922" spans="2:80" x14ac:dyDescent="0.25">
      <c r="B922" s="6">
        <v>0.59930555555555554</v>
      </c>
      <c r="E922" s="3">
        <v>108</v>
      </c>
      <c r="CB922" s="262"/>
    </row>
    <row r="923" spans="2:80" x14ac:dyDescent="0.25">
      <c r="B923" s="6">
        <v>0.60972222222222228</v>
      </c>
      <c r="E923" s="3">
        <v>108</v>
      </c>
      <c r="CB923" s="262"/>
    </row>
    <row r="924" spans="2:80" x14ac:dyDescent="0.25">
      <c r="B924" s="6">
        <v>0.62013888888888891</v>
      </c>
      <c r="E924" s="99">
        <v>111</v>
      </c>
      <c r="CB924" s="262"/>
    </row>
    <row r="925" spans="2:80" x14ac:dyDescent="0.25">
      <c r="B925" s="6">
        <v>0.63055555555555554</v>
      </c>
      <c r="E925" s="99">
        <v>110</v>
      </c>
      <c r="CB925" s="262"/>
    </row>
    <row r="926" spans="2:80" x14ac:dyDescent="0.25">
      <c r="B926" s="6">
        <v>0.64097222222222228</v>
      </c>
      <c r="E926" s="99">
        <v>111</v>
      </c>
      <c r="CB926" s="262"/>
    </row>
    <row r="927" spans="2:80" x14ac:dyDescent="0.25">
      <c r="B927" s="6">
        <v>0.65138888888888891</v>
      </c>
      <c r="E927" s="99">
        <v>112</v>
      </c>
      <c r="CB927" s="262"/>
    </row>
    <row r="928" spans="2:80" x14ac:dyDescent="0.25">
      <c r="B928" s="6">
        <v>0.66180555555555554</v>
      </c>
      <c r="E928" s="99">
        <v>110</v>
      </c>
      <c r="CB928" s="262"/>
    </row>
    <row r="929" spans="2:80" x14ac:dyDescent="0.25">
      <c r="B929" s="6">
        <v>0.67222222222222228</v>
      </c>
      <c r="E929" s="99">
        <v>111</v>
      </c>
      <c r="CB929" s="262"/>
    </row>
    <row r="930" spans="2:80" x14ac:dyDescent="0.25">
      <c r="B930" s="6">
        <v>0.68263888888888891</v>
      </c>
      <c r="E930" s="99">
        <v>110</v>
      </c>
      <c r="CB930" s="262"/>
    </row>
    <row r="931" spans="2:80" x14ac:dyDescent="0.25">
      <c r="B931" s="6">
        <v>0.69305555555555554</v>
      </c>
      <c r="E931" s="99">
        <v>110</v>
      </c>
      <c r="CB931" s="262"/>
    </row>
    <row r="932" spans="2:80" x14ac:dyDescent="0.25">
      <c r="B932" s="6">
        <v>0.70347222222222228</v>
      </c>
      <c r="E932" s="3">
        <v>104</v>
      </c>
      <c r="F932" s="3">
        <v>104</v>
      </c>
      <c r="CB932" s="262"/>
    </row>
    <row r="933" spans="2:80" x14ac:dyDescent="0.25">
      <c r="B933" s="6">
        <v>0.70486111111111116</v>
      </c>
      <c r="C933" s="8">
        <v>88</v>
      </c>
      <c r="E933" s="8"/>
      <c r="F933" s="8"/>
      <c r="G933" s="8" t="s">
        <v>213</v>
      </c>
      <c r="H933" s="37"/>
      <c r="I933" s="37" t="s">
        <v>435</v>
      </c>
      <c r="J933" s="36"/>
      <c r="K933" s="36"/>
      <c r="L933" s="36"/>
      <c r="M933" s="36"/>
      <c r="N933" s="36"/>
      <c r="O933" s="36"/>
      <c r="P933" s="36"/>
      <c r="Q933" s="8"/>
      <c r="R933" s="8"/>
      <c r="S933" s="8"/>
      <c r="T933" s="8"/>
      <c r="CB933" s="262"/>
    </row>
    <row r="934" spans="2:80" x14ac:dyDescent="0.25">
      <c r="B934" s="6">
        <v>0.71388888888888891</v>
      </c>
      <c r="E934" s="99">
        <v>111</v>
      </c>
      <c r="CB934" s="262"/>
    </row>
    <row r="935" spans="2:80" x14ac:dyDescent="0.25">
      <c r="B935" s="6">
        <v>0.72430555555555554</v>
      </c>
      <c r="E935" s="38">
        <v>150</v>
      </c>
      <c r="I935" t="s">
        <v>436</v>
      </c>
      <c r="CB935" s="262"/>
    </row>
    <row r="936" spans="2:80" x14ac:dyDescent="0.25">
      <c r="B936" s="6">
        <v>0.73472222222222228</v>
      </c>
      <c r="E936" s="148">
        <v>163</v>
      </c>
      <c r="H936" s="3">
        <v>45</v>
      </c>
      <c r="I936" s="149" t="s">
        <v>445</v>
      </c>
      <c r="J936" s="149"/>
      <c r="K936" s="149"/>
      <c r="L936" s="149"/>
      <c r="M936" s="149"/>
      <c r="N936" s="149"/>
      <c r="CB936" s="262"/>
    </row>
    <row r="937" spans="2:80" x14ac:dyDescent="0.25">
      <c r="B937" s="6">
        <v>0.74513888888888891</v>
      </c>
      <c r="E937" s="38">
        <v>156</v>
      </c>
      <c r="I937" s="28" t="s">
        <v>437</v>
      </c>
      <c r="J937" s="28"/>
      <c r="K937" s="28"/>
      <c r="L937" s="28"/>
      <c r="M937" s="28"/>
      <c r="N937" s="28"/>
      <c r="CB937" s="262"/>
    </row>
    <row r="938" spans="2:80" x14ac:dyDescent="0.25">
      <c r="B938" s="6">
        <v>0.75555555555555554</v>
      </c>
      <c r="E938" s="38">
        <v>157</v>
      </c>
      <c r="I938" s="28" t="s">
        <v>438</v>
      </c>
      <c r="J938" s="28"/>
      <c r="K938" s="28"/>
      <c r="L938" s="28"/>
      <c r="M938" s="28"/>
      <c r="N938" s="28"/>
      <c r="CB938" s="262"/>
    </row>
    <row r="939" spans="2:80" x14ac:dyDescent="0.25">
      <c r="B939" s="6">
        <v>0.76597222222222228</v>
      </c>
      <c r="E939" s="38">
        <v>150</v>
      </c>
      <c r="I939" s="28" t="s">
        <v>439</v>
      </c>
      <c r="J939" s="28"/>
      <c r="K939" s="28"/>
      <c r="L939" s="28"/>
      <c r="M939" s="28"/>
      <c r="N939" s="28"/>
      <c r="CB939" s="262"/>
    </row>
    <row r="940" spans="2:80" x14ac:dyDescent="0.25">
      <c r="B940" s="6">
        <v>0.77638888888888891</v>
      </c>
      <c r="E940" s="104">
        <v>144</v>
      </c>
      <c r="I940" s="144" t="s">
        <v>440</v>
      </c>
      <c r="J940" s="144"/>
      <c r="K940" s="144"/>
      <c r="L940" s="144"/>
      <c r="M940" s="144"/>
      <c r="N940" s="144"/>
      <c r="O940" s="144"/>
      <c r="P940" s="144"/>
      <c r="CB940" s="262"/>
    </row>
    <row r="941" spans="2:80" x14ac:dyDescent="0.25">
      <c r="B941" s="6">
        <v>0.78680555555555554</v>
      </c>
      <c r="E941" s="119">
        <v>139</v>
      </c>
      <c r="I941" s="12" t="s">
        <v>441</v>
      </c>
      <c r="J941" s="12"/>
      <c r="K941" s="12"/>
      <c r="L941" s="12"/>
      <c r="M941" s="12"/>
      <c r="N941" s="12"/>
      <c r="O941" s="12"/>
      <c r="P941" s="12"/>
      <c r="CB941" s="262"/>
    </row>
    <row r="942" spans="2:80" x14ac:dyDescent="0.25">
      <c r="B942" s="6">
        <v>0.79722222222222228</v>
      </c>
      <c r="E942" s="103">
        <v>149</v>
      </c>
      <c r="H942" s="3">
        <v>105</v>
      </c>
      <c r="I942" s="144" t="s">
        <v>446</v>
      </c>
      <c r="J942" s="144"/>
      <c r="K942" s="144"/>
      <c r="L942" s="144"/>
      <c r="M942" s="144"/>
      <c r="N942" s="144"/>
      <c r="O942" s="144"/>
      <c r="P942" s="144"/>
      <c r="CB942" s="262"/>
    </row>
    <row r="943" spans="2:80" x14ac:dyDescent="0.25">
      <c r="B943" s="6">
        <v>0.80763888888888891</v>
      </c>
      <c r="E943" s="9">
        <v>139</v>
      </c>
      <c r="I943" s="12" t="s">
        <v>442</v>
      </c>
      <c r="J943" s="12"/>
      <c r="K943" s="12"/>
      <c r="L943" s="12"/>
      <c r="M943" s="12"/>
      <c r="N943" s="12"/>
      <c r="O943" s="12"/>
      <c r="P943" s="12"/>
      <c r="CB943" s="262"/>
    </row>
    <row r="944" spans="2:80" x14ac:dyDescent="0.25">
      <c r="B944" s="6">
        <v>0.81805555555555554</v>
      </c>
      <c r="E944" s="62">
        <v>121</v>
      </c>
      <c r="I944" t="s">
        <v>443</v>
      </c>
      <c r="CB944" s="262"/>
    </row>
    <row r="945" spans="2:80" x14ac:dyDescent="0.25">
      <c r="B945" s="6">
        <v>0.82847222222222228</v>
      </c>
      <c r="E945" s="62">
        <v>121</v>
      </c>
      <c r="CB945" s="262"/>
    </row>
    <row r="946" spans="2:80" x14ac:dyDescent="0.25">
      <c r="B946" s="6">
        <v>0.83888888888888891</v>
      </c>
      <c r="E946" s="62">
        <v>123</v>
      </c>
      <c r="CB946" s="262"/>
    </row>
    <row r="947" spans="2:80" x14ac:dyDescent="0.25">
      <c r="B947" s="6">
        <v>0.84930555555555554</v>
      </c>
      <c r="E947" s="99">
        <v>117</v>
      </c>
      <c r="CB947" s="262"/>
    </row>
    <row r="948" spans="2:80" x14ac:dyDescent="0.25">
      <c r="B948" s="6">
        <v>0.85972222222222228</v>
      </c>
      <c r="E948" s="99">
        <v>116</v>
      </c>
      <c r="CB948" s="262"/>
    </row>
    <row r="949" spans="2:80" x14ac:dyDescent="0.25">
      <c r="B949" s="6">
        <v>0.87013888888888891</v>
      </c>
      <c r="E949" s="99">
        <v>112</v>
      </c>
      <c r="I949" s="135" t="s">
        <v>444</v>
      </c>
      <c r="J949" s="135"/>
      <c r="K949" s="135"/>
      <c r="L949" s="135"/>
      <c r="M949" s="135"/>
      <c r="CB949" s="262"/>
    </row>
    <row r="950" spans="2:80" x14ac:dyDescent="0.25">
      <c r="B950" s="6">
        <v>0.88055555555555554</v>
      </c>
      <c r="E950" s="3">
        <v>109</v>
      </c>
      <c r="CB950" s="262"/>
    </row>
    <row r="951" spans="2:80" x14ac:dyDescent="0.25">
      <c r="B951" s="6">
        <v>0.89097222222222228</v>
      </c>
      <c r="E951" s="3">
        <v>107</v>
      </c>
      <c r="CB951" s="262"/>
    </row>
    <row r="952" spans="2:80" x14ac:dyDescent="0.25">
      <c r="B952" s="6">
        <v>0.90138888888888891</v>
      </c>
      <c r="E952" s="3">
        <v>105</v>
      </c>
      <c r="CB952" s="262"/>
    </row>
    <row r="953" spans="2:80" x14ac:dyDescent="0.25">
      <c r="B953" s="6">
        <v>0.91180555555555554</v>
      </c>
      <c r="E953" s="14">
        <v>99</v>
      </c>
      <c r="CB953" s="262"/>
    </row>
    <row r="954" spans="2:80" x14ac:dyDescent="0.25">
      <c r="B954" s="6">
        <v>0.92222222222222228</v>
      </c>
      <c r="E954" s="14">
        <v>96</v>
      </c>
      <c r="CB954" s="262"/>
    </row>
    <row r="955" spans="2:80" x14ac:dyDescent="0.25">
      <c r="B955" s="6">
        <v>0.93263888888888891</v>
      </c>
      <c r="E955" s="14">
        <v>96</v>
      </c>
      <c r="CB955" s="262"/>
    </row>
    <row r="956" spans="2:80" x14ac:dyDescent="0.25">
      <c r="B956" s="6">
        <v>0.94305555555555554</v>
      </c>
      <c r="E956" s="14">
        <v>94</v>
      </c>
      <c r="CB956" s="262"/>
    </row>
    <row r="957" spans="2:80" x14ac:dyDescent="0.25">
      <c r="B957" s="6">
        <v>0.95347222222222228</v>
      </c>
      <c r="E957" s="14">
        <v>98</v>
      </c>
      <c r="CB957" s="262"/>
    </row>
    <row r="958" spans="2:80" x14ac:dyDescent="0.25">
      <c r="B958" s="6">
        <v>0.96388888888888891</v>
      </c>
      <c r="E958" s="3">
        <v>100</v>
      </c>
      <c r="CB958" s="262"/>
    </row>
    <row r="959" spans="2:80" x14ac:dyDescent="0.25">
      <c r="B959" s="6">
        <v>0.96527777777777779</v>
      </c>
      <c r="C959" s="8">
        <v>6</v>
      </c>
      <c r="D959" s="8"/>
      <c r="E959" s="8"/>
      <c r="F959" s="8"/>
      <c r="G959" s="14" t="s">
        <v>447</v>
      </c>
      <c r="CB959" s="262"/>
    </row>
    <row r="960" spans="2:80" x14ac:dyDescent="0.25">
      <c r="B960" s="6">
        <v>0.96875</v>
      </c>
      <c r="E960" s="3">
        <v>100</v>
      </c>
      <c r="G960" s="14" t="s">
        <v>448</v>
      </c>
      <c r="CB960" s="262"/>
    </row>
    <row r="961" spans="1:80" x14ac:dyDescent="0.25">
      <c r="B961" s="6">
        <v>0.97430555555555554</v>
      </c>
      <c r="E961" s="14">
        <v>98</v>
      </c>
      <c r="CB961" s="262"/>
    </row>
    <row r="962" spans="1:80" x14ac:dyDescent="0.25">
      <c r="B962" s="6">
        <v>0.98472222222222228</v>
      </c>
      <c r="E962" s="3">
        <v>104</v>
      </c>
      <c r="CB962" s="262"/>
    </row>
    <row r="963" spans="1:80" x14ac:dyDescent="0.25">
      <c r="B963" s="6">
        <v>0.99513888888888891</v>
      </c>
      <c r="E963" s="14">
        <v>98</v>
      </c>
      <c r="CB963" s="262"/>
    </row>
    <row r="964" spans="1:80" x14ac:dyDescent="0.25">
      <c r="B964" s="6">
        <v>5.5555555555555558E-3</v>
      </c>
      <c r="E964" s="3">
        <v>100</v>
      </c>
      <c r="CB964" s="262"/>
    </row>
    <row r="965" spans="1:80" x14ac:dyDescent="0.25">
      <c r="B965" s="6">
        <v>1.5972222222222221E-2</v>
      </c>
      <c r="E965" s="3">
        <v>106</v>
      </c>
      <c r="CB965" s="262"/>
    </row>
    <row r="966" spans="1:80" x14ac:dyDescent="0.25">
      <c r="B966" s="6">
        <v>2.6388888888888889E-2</v>
      </c>
      <c r="E966" s="3">
        <v>108</v>
      </c>
      <c r="CB966" s="262"/>
    </row>
    <row r="967" spans="1:80" x14ac:dyDescent="0.25">
      <c r="B967" s="6">
        <v>3.6805555555555557E-2</v>
      </c>
      <c r="E967" s="99">
        <v>110</v>
      </c>
      <c r="CB967" s="262"/>
    </row>
    <row r="968" spans="1:80" x14ac:dyDescent="0.25">
      <c r="B968" s="6">
        <v>4.7222222222222221E-2</v>
      </c>
      <c r="E968" s="99">
        <v>111</v>
      </c>
      <c r="CB968" s="262"/>
    </row>
    <row r="969" spans="1:80" x14ac:dyDescent="0.25">
      <c r="B969" s="6">
        <v>5.7638888888888892E-2</v>
      </c>
      <c r="E969" s="3">
        <v>107</v>
      </c>
      <c r="CB969" s="262"/>
    </row>
    <row r="970" spans="1:80" ht="15.75" thickBot="1" x14ac:dyDescent="0.3">
      <c r="B970" s="6">
        <v>6.805555555555555E-2</v>
      </c>
      <c r="D970" s="14">
        <v>122</v>
      </c>
      <c r="E970" s="3">
        <v>104</v>
      </c>
      <c r="I970" s="135">
        <f>AVERAGE(E898:E970)</f>
        <v>113.62318840579709</v>
      </c>
      <c r="CB970" s="262"/>
    </row>
    <row r="971" spans="1:80" ht="64.5" thickBot="1" x14ac:dyDescent="0.35">
      <c r="A971" s="822" t="s">
        <v>493</v>
      </c>
      <c r="B971" s="823"/>
      <c r="C971" s="133" t="s">
        <v>271</v>
      </c>
      <c r="D971" s="87" t="s">
        <v>272</v>
      </c>
      <c r="E971" s="87" t="s">
        <v>273</v>
      </c>
      <c r="F971" s="87" t="s">
        <v>333</v>
      </c>
      <c r="G971" s="75" t="s">
        <v>364</v>
      </c>
      <c r="H971" s="88" t="s">
        <v>274</v>
      </c>
      <c r="Q971" s="188" t="s">
        <v>516</v>
      </c>
      <c r="AA971"/>
      <c r="AB971"/>
      <c r="CB971" s="262"/>
    </row>
    <row r="972" spans="1:80" ht="16.5" thickBot="1" x14ac:dyDescent="0.3">
      <c r="A972" s="824"/>
      <c r="B972" s="823"/>
      <c r="C972" s="134">
        <f>AVERAGE(C3:C970)</f>
        <v>77.5</v>
      </c>
      <c r="D972" s="77">
        <f>AVERAGE(D3:D970)</f>
        <v>232.53333333333333</v>
      </c>
      <c r="E972" s="77">
        <f>AVERAGE(E3:E970)</f>
        <v>120.17327293318233</v>
      </c>
      <c r="F972" s="77">
        <f>AVERAGE(F3:F970)</f>
        <v>108.36111111111111</v>
      </c>
      <c r="G972" s="78"/>
      <c r="H972" s="79">
        <f>AVERAGE(H3:H970)</f>
        <v>107.91044776119404</v>
      </c>
      <c r="Q972" s="158" t="s">
        <v>336</v>
      </c>
      <c r="R972" s="125" t="s">
        <v>337</v>
      </c>
      <c r="S972" s="161" t="s">
        <v>338</v>
      </c>
      <c r="T972" s="126" t="s">
        <v>339</v>
      </c>
      <c r="U972" s="127" t="s">
        <v>340</v>
      </c>
      <c r="V972" s="128" t="s">
        <v>341</v>
      </c>
      <c r="W972" s="55" t="s">
        <v>342</v>
      </c>
      <c r="X972" s="129" t="s">
        <v>343</v>
      </c>
      <c r="Y972" s="50" t="s">
        <v>344</v>
      </c>
      <c r="Z972" s="130" t="s">
        <v>345</v>
      </c>
      <c r="AA972" s="92" t="s">
        <v>346</v>
      </c>
      <c r="AB972" s="46" t="s">
        <v>347</v>
      </c>
      <c r="CB972" s="262"/>
    </row>
    <row r="973" spans="1:80" x14ac:dyDescent="0.25">
      <c r="Q973" s="159">
        <v>1</v>
      </c>
      <c r="R973" s="35">
        <v>3</v>
      </c>
      <c r="S973" s="162">
        <v>33</v>
      </c>
      <c r="T973" s="30">
        <v>161</v>
      </c>
      <c r="U973" s="101">
        <v>263</v>
      </c>
      <c r="V973" s="97">
        <v>177</v>
      </c>
      <c r="W973" s="10">
        <v>139</v>
      </c>
      <c r="X973" s="103">
        <v>60</v>
      </c>
      <c r="Y973" s="13">
        <v>19</v>
      </c>
      <c r="Z973" s="131">
        <v>6</v>
      </c>
      <c r="AA973" s="91">
        <v>0</v>
      </c>
      <c r="AB973" s="47">
        <f>SUM(Q973:AA973)</f>
        <v>862</v>
      </c>
      <c r="CB973" s="262"/>
    </row>
    <row r="974" spans="1:80" ht="19.5" thickBot="1" x14ac:dyDescent="0.35">
      <c r="A974" s="206" t="s">
        <v>583</v>
      </c>
      <c r="B974" s="200"/>
      <c r="C974" s="154"/>
      <c r="D974" s="154"/>
      <c r="Q974" s="164">
        <f>Q973/AB973</f>
        <v>1.1600928074245939E-3</v>
      </c>
      <c r="R974" s="163">
        <f>R973/AB973</f>
        <v>3.4802784222737818E-3</v>
      </c>
      <c r="S974" s="160">
        <f>S973/AB973</f>
        <v>3.8283062645011599E-2</v>
      </c>
      <c r="T974" s="172">
        <f>T973/AB973</f>
        <v>0.18677494199535963</v>
      </c>
      <c r="U974" s="173">
        <f>U973/AB973</f>
        <v>0.30510440835266822</v>
      </c>
      <c r="V974" s="174">
        <f>V973/AB973</f>
        <v>0.20533642691415313</v>
      </c>
      <c r="W974" s="175">
        <f>W973/AB973</f>
        <v>0.16125290023201855</v>
      </c>
      <c r="X974" s="176">
        <f>X973/AB973</f>
        <v>6.9605568445475635E-2</v>
      </c>
      <c r="Y974" s="177">
        <f>Y973/AB973</f>
        <v>2.2041763341067284E-2</v>
      </c>
      <c r="Z974" s="178">
        <f>Z973/AB973</f>
        <v>6.9605568445475635E-3</v>
      </c>
      <c r="AA974" s="132">
        <f>AA973/AB973</f>
        <v>0</v>
      </c>
      <c r="AB974" s="72"/>
      <c r="CB974" s="262"/>
    </row>
    <row r="975" spans="1:80" x14ac:dyDescent="0.25">
      <c r="A975" s="207"/>
      <c r="D975" s="14"/>
      <c r="Q975" s="42"/>
      <c r="R975" s="125" t="s">
        <v>518</v>
      </c>
      <c r="S975" s="170"/>
      <c r="T975" s="126" t="s">
        <v>520</v>
      </c>
      <c r="U975" s="170"/>
      <c r="V975" s="97" t="s">
        <v>521</v>
      </c>
      <c r="W975" s="55" t="s">
        <v>522</v>
      </c>
      <c r="X975" s="129" t="s">
        <v>523</v>
      </c>
      <c r="Y975" s="50" t="s">
        <v>524</v>
      </c>
      <c r="Z975" s="170"/>
      <c r="AA975" s="170"/>
      <c r="AB975" s="46"/>
      <c r="CB975" s="262"/>
    </row>
    <row r="976" spans="1:80" ht="15.75" thickBot="1" x14ac:dyDescent="0.3">
      <c r="A976" s="207">
        <v>45835</v>
      </c>
      <c r="B976" s="6">
        <v>0.42222222222222222</v>
      </c>
      <c r="E976" s="3">
        <v>105</v>
      </c>
      <c r="G976" s="3" t="s">
        <v>16</v>
      </c>
      <c r="Q976" s="43"/>
      <c r="R976" s="169">
        <f>SUM(Q974:S974)</f>
        <v>4.2923433874709975E-2</v>
      </c>
      <c r="S976" s="95"/>
      <c r="T976" s="171">
        <f>SUM(Q974:T974)</f>
        <v>0.22969837587006961</v>
      </c>
      <c r="U976" s="95"/>
      <c r="V976" s="179">
        <f>SUM(V974:AA974)</f>
        <v>0.46519721577726209</v>
      </c>
      <c r="W976" s="180">
        <f>SUM(W974:AA974)</f>
        <v>0.25986078886310904</v>
      </c>
      <c r="X976" s="181">
        <f>SUM(X974:AA974)</f>
        <v>9.8607888631090476E-2</v>
      </c>
      <c r="Y976" s="182">
        <f>SUM(Y974:AA974)</f>
        <v>2.9002320185614848E-2</v>
      </c>
      <c r="Z976" s="95"/>
      <c r="AA976" s="95"/>
      <c r="AB976" s="48"/>
      <c r="CB976" s="262"/>
    </row>
    <row r="977" spans="1:80" ht="19.5" thickBot="1" x14ac:dyDescent="0.35">
      <c r="A977" s="5" t="s">
        <v>212</v>
      </c>
      <c r="B977" s="6">
        <v>0.43263888888888891</v>
      </c>
      <c r="E977" s="3">
        <v>107</v>
      </c>
      <c r="G977" s="3" t="s">
        <v>16</v>
      </c>
      <c r="Q977" s="188" t="s">
        <v>415</v>
      </c>
      <c r="AA977"/>
      <c r="AB977"/>
      <c r="CB977" s="262"/>
    </row>
    <row r="978" spans="1:80" x14ac:dyDescent="0.25">
      <c r="B978" s="6">
        <v>0.4375</v>
      </c>
      <c r="G978" s="154" t="s">
        <v>451</v>
      </c>
      <c r="P978" s="155" t="s">
        <v>517</v>
      </c>
      <c r="Q978" s="158" t="s">
        <v>336</v>
      </c>
      <c r="R978" s="125" t="s">
        <v>337</v>
      </c>
      <c r="S978" s="161" t="s">
        <v>338</v>
      </c>
      <c r="T978" s="126" t="s">
        <v>339</v>
      </c>
      <c r="U978" s="127" t="s">
        <v>340</v>
      </c>
      <c r="V978" s="128" t="s">
        <v>341</v>
      </c>
      <c r="W978" s="55" t="s">
        <v>342</v>
      </c>
      <c r="X978" s="129" t="s">
        <v>343</v>
      </c>
      <c r="Y978" s="50" t="s">
        <v>344</v>
      </c>
      <c r="Z978" s="130" t="s">
        <v>345</v>
      </c>
      <c r="AA978" s="92" t="s">
        <v>346</v>
      </c>
      <c r="AB978" s="46" t="s">
        <v>347</v>
      </c>
      <c r="CB978" s="262"/>
    </row>
    <row r="979" spans="1:80" x14ac:dyDescent="0.25">
      <c r="B979" s="6">
        <v>0.44305555555555554</v>
      </c>
      <c r="E979" s="99">
        <v>110</v>
      </c>
      <c r="G979" s="3" t="s">
        <v>16</v>
      </c>
      <c r="P979" s="156">
        <v>1</v>
      </c>
      <c r="Q979" s="159">
        <v>4</v>
      </c>
      <c r="R979" s="35">
        <v>11</v>
      </c>
      <c r="S979" s="162">
        <v>31</v>
      </c>
      <c r="T979" s="30">
        <v>47</v>
      </c>
      <c r="U979" s="101">
        <v>51</v>
      </c>
      <c r="V979" s="97">
        <v>34</v>
      </c>
      <c r="W979" s="10">
        <v>7</v>
      </c>
      <c r="X979" s="103">
        <v>8</v>
      </c>
      <c r="Y979" s="13">
        <v>0</v>
      </c>
      <c r="Z979" s="131">
        <v>0</v>
      </c>
      <c r="AA979" s="91">
        <v>0</v>
      </c>
      <c r="AB979" s="47">
        <f>SUM(P979:AA979)</f>
        <v>194</v>
      </c>
      <c r="CB979" s="262"/>
    </row>
    <row r="980" spans="1:80" ht="16.5" thickBot="1" x14ac:dyDescent="0.3">
      <c r="B980" s="86">
        <v>0.44513888888888886</v>
      </c>
      <c r="C980" s="3">
        <v>3</v>
      </c>
      <c r="G980" s="14" t="s">
        <v>452</v>
      </c>
      <c r="I980" s="11" t="s">
        <v>453</v>
      </c>
      <c r="J980" s="11"/>
      <c r="K980" s="11"/>
      <c r="P980" s="165">
        <f>P979/AB979</f>
        <v>5.1546391752577319E-3</v>
      </c>
      <c r="Q980" s="164">
        <f>Q979/AB979</f>
        <v>2.0618556701030927E-2</v>
      </c>
      <c r="R980" s="163">
        <f>R979/AB979</f>
        <v>5.6701030927835051E-2</v>
      </c>
      <c r="S980" s="160">
        <f>S979/AB979</f>
        <v>0.15979381443298968</v>
      </c>
      <c r="T980" s="172">
        <f>T979/AB979</f>
        <v>0.2422680412371134</v>
      </c>
      <c r="U980" s="173">
        <f>U979/AB979</f>
        <v>0.26288659793814434</v>
      </c>
      <c r="V980" s="174">
        <f>V979/AB979</f>
        <v>0.17525773195876287</v>
      </c>
      <c r="W980" s="175">
        <f>W979/AB979</f>
        <v>3.608247422680412E-2</v>
      </c>
      <c r="X980" s="176">
        <f>X979/AB979</f>
        <v>4.1237113402061855E-2</v>
      </c>
      <c r="Y980" s="177">
        <f>Y979/AB979</f>
        <v>0</v>
      </c>
      <c r="Z980" s="178">
        <f>Z979/AB979</f>
        <v>0</v>
      </c>
      <c r="AA980" s="132">
        <f>AA979/AB979</f>
        <v>0</v>
      </c>
      <c r="AB980" s="72"/>
      <c r="CB980" s="262"/>
    </row>
    <row r="981" spans="1:80" x14ac:dyDescent="0.25">
      <c r="B981" s="6">
        <v>0.45347222222222222</v>
      </c>
      <c r="E981" s="99">
        <v>112</v>
      </c>
      <c r="G981" s="3" t="s">
        <v>16</v>
      </c>
      <c r="P981" s="168"/>
      <c r="R981" s="35" t="s">
        <v>518</v>
      </c>
      <c r="S981" s="4"/>
      <c r="T981" s="30" t="s">
        <v>520</v>
      </c>
      <c r="U981" s="4"/>
      <c r="V981" s="97" t="s">
        <v>521</v>
      </c>
      <c r="W981" s="55" t="s">
        <v>522</v>
      </c>
      <c r="X981" s="129" t="s">
        <v>523</v>
      </c>
      <c r="Y981" s="50" t="s">
        <v>524</v>
      </c>
      <c r="Z981" s="4"/>
      <c r="AA981" s="4"/>
      <c r="AB981" s="20"/>
      <c r="CB981" s="262"/>
    </row>
    <row r="982" spans="1:80" ht="15.75" thickBot="1" x14ac:dyDescent="0.3">
      <c r="B982" s="6">
        <v>0.46388888888888891</v>
      </c>
      <c r="E982" s="3">
        <v>109</v>
      </c>
      <c r="F982" s="3">
        <v>109</v>
      </c>
      <c r="G982" s="3" t="s">
        <v>16</v>
      </c>
      <c r="P982" s="167"/>
      <c r="Q982" s="23"/>
      <c r="R982" s="169">
        <f>SUM(P980:S980)</f>
        <v>0.24226804123711337</v>
      </c>
      <c r="S982" s="95"/>
      <c r="T982" s="171">
        <f>SUM(P980:T980)</f>
        <v>0.48453608247422675</v>
      </c>
      <c r="U982" s="95"/>
      <c r="V982" s="179">
        <f xml:space="preserve"> SUM(V980:AA980)</f>
        <v>0.25257731958762886</v>
      </c>
      <c r="W982" s="180">
        <f>SUM(W980:AA980)</f>
        <v>7.7319587628865982E-2</v>
      </c>
      <c r="X982" s="181">
        <f>SUM(X980:AA980)</f>
        <v>4.1237113402061855E-2</v>
      </c>
      <c r="Y982" s="183">
        <f>SUM(Y980:AA980)</f>
        <v>0</v>
      </c>
      <c r="Z982" s="95"/>
      <c r="AA982" s="95"/>
      <c r="AB982" s="24"/>
      <c r="CB982" s="262"/>
    </row>
    <row r="983" spans="1:80" x14ac:dyDescent="0.25">
      <c r="B983" s="6">
        <v>0.46736111111111112</v>
      </c>
      <c r="C983" s="8">
        <v>94</v>
      </c>
      <c r="G983" s="8" t="s">
        <v>112</v>
      </c>
      <c r="H983" s="8"/>
      <c r="I983" s="36" t="s">
        <v>519</v>
      </c>
      <c r="J983" s="36"/>
      <c r="K983" s="36"/>
      <c r="L983" s="36"/>
      <c r="M983" s="36"/>
      <c r="N983" s="36"/>
      <c r="O983" s="36"/>
      <c r="CB983" s="262"/>
    </row>
    <row r="984" spans="1:80" x14ac:dyDescent="0.25">
      <c r="B984" s="6">
        <v>0.47430555555555554</v>
      </c>
      <c r="E984" s="3">
        <v>109</v>
      </c>
      <c r="G984" s="3" t="s">
        <v>16</v>
      </c>
      <c r="CB984" s="262"/>
    </row>
    <row r="985" spans="1:80" x14ac:dyDescent="0.25">
      <c r="B985" s="6">
        <v>0.48472222222222222</v>
      </c>
      <c r="E985" s="62">
        <v>120</v>
      </c>
      <c r="G985" s="3" t="s">
        <v>16</v>
      </c>
      <c r="CB985" s="262"/>
    </row>
    <row r="986" spans="1:80" x14ac:dyDescent="0.25">
      <c r="B986" s="6">
        <v>0.49513888888888891</v>
      </c>
      <c r="E986" s="97">
        <v>128</v>
      </c>
      <c r="G986" s="3" t="s">
        <v>16</v>
      </c>
      <c r="H986" s="3">
        <v>40</v>
      </c>
      <c r="I986" s="63" t="s">
        <v>456</v>
      </c>
      <c r="J986" s="63"/>
      <c r="K986" s="63"/>
      <c r="L986" s="63"/>
      <c r="M986" s="63"/>
      <c r="N986" s="63"/>
      <c r="CB986" s="262"/>
    </row>
    <row r="987" spans="1:80" x14ac:dyDescent="0.25">
      <c r="B987" s="6">
        <v>0.50555555555555554</v>
      </c>
      <c r="E987" s="62">
        <v>121</v>
      </c>
      <c r="G987" s="3" t="s">
        <v>16</v>
      </c>
      <c r="CB987" s="262"/>
    </row>
    <row r="988" spans="1:80" x14ac:dyDescent="0.25">
      <c r="B988" s="6">
        <v>0.51597222222222228</v>
      </c>
      <c r="E988" s="99">
        <v>117</v>
      </c>
      <c r="G988" s="3" t="s">
        <v>16</v>
      </c>
      <c r="CB988" s="262"/>
    </row>
    <row r="989" spans="1:80" x14ac:dyDescent="0.25">
      <c r="B989" s="6">
        <v>0.52638888888888891</v>
      </c>
      <c r="E989" s="3">
        <v>107</v>
      </c>
      <c r="G989" s="3" t="s">
        <v>470</v>
      </c>
      <c r="CB989" s="262"/>
    </row>
    <row r="990" spans="1:80" x14ac:dyDescent="0.25">
      <c r="B990" s="6">
        <v>0.53680555555555554</v>
      </c>
      <c r="E990" s="3">
        <v>108</v>
      </c>
      <c r="G990" s="3" t="s">
        <v>470</v>
      </c>
      <c r="CB990" s="262"/>
    </row>
    <row r="991" spans="1:80" x14ac:dyDescent="0.25">
      <c r="B991" s="6">
        <v>0.54722222222222228</v>
      </c>
      <c r="E991" s="99">
        <v>111</v>
      </c>
      <c r="G991" s="3" t="s">
        <v>468</v>
      </c>
      <c r="CB991" s="262"/>
    </row>
    <row r="992" spans="1:80" x14ac:dyDescent="0.25">
      <c r="B992" s="6">
        <v>0.55763888888888891</v>
      </c>
      <c r="E992" s="99">
        <v>115</v>
      </c>
      <c r="G992" s="3" t="s">
        <v>468</v>
      </c>
      <c r="CB992" s="262"/>
    </row>
    <row r="993" spans="2:80" x14ac:dyDescent="0.25">
      <c r="B993" s="6">
        <v>0.56805555555555554</v>
      </c>
      <c r="E993" s="62">
        <v>129</v>
      </c>
      <c r="G993" s="3" t="s">
        <v>468</v>
      </c>
      <c r="CB993" s="262"/>
    </row>
    <row r="994" spans="2:80" x14ac:dyDescent="0.25">
      <c r="B994" s="6">
        <v>0.57847222222222228</v>
      </c>
      <c r="E994" s="99">
        <v>119</v>
      </c>
      <c r="G994" s="3" t="s">
        <v>468</v>
      </c>
      <c r="CB994" s="262"/>
    </row>
    <row r="995" spans="2:80" x14ac:dyDescent="0.25">
      <c r="B995" s="6">
        <v>0.58888888888888891</v>
      </c>
      <c r="E995" s="103">
        <v>142</v>
      </c>
      <c r="G995" s="3" t="s">
        <v>468</v>
      </c>
      <c r="I995" s="144" t="s">
        <v>457</v>
      </c>
      <c r="J995" s="144"/>
      <c r="K995" s="144"/>
      <c r="L995" s="144"/>
      <c r="M995" s="144"/>
      <c r="N995" s="144"/>
      <c r="CB995" s="262"/>
    </row>
    <row r="996" spans="2:80" x14ac:dyDescent="0.25">
      <c r="B996" s="6">
        <v>0.59930555555555554</v>
      </c>
      <c r="E996" s="62">
        <v>125</v>
      </c>
      <c r="G996" s="3" t="s">
        <v>468</v>
      </c>
      <c r="H996" s="3">
        <v>190</v>
      </c>
      <c r="CB996" s="262"/>
    </row>
    <row r="997" spans="2:80" x14ac:dyDescent="0.25">
      <c r="B997" s="6">
        <v>0.60972222222222228</v>
      </c>
      <c r="E997" s="62">
        <v>126</v>
      </c>
      <c r="G997" s="3" t="s">
        <v>468</v>
      </c>
      <c r="CB997" s="262"/>
    </row>
    <row r="998" spans="2:80" x14ac:dyDescent="0.25">
      <c r="B998" s="6">
        <v>0.62013888888888891</v>
      </c>
      <c r="E998" s="62">
        <v>125</v>
      </c>
      <c r="G998" s="3" t="s">
        <v>468</v>
      </c>
      <c r="CB998" s="262"/>
    </row>
    <row r="999" spans="2:80" x14ac:dyDescent="0.25">
      <c r="B999" s="6">
        <v>0.63055555555555554</v>
      </c>
      <c r="E999" s="62">
        <v>124</v>
      </c>
      <c r="G999" s="3" t="s">
        <v>468</v>
      </c>
      <c r="CB999" s="262"/>
    </row>
    <row r="1000" spans="2:80" x14ac:dyDescent="0.25">
      <c r="B1000" s="6">
        <v>0.64097222222222228</v>
      </c>
      <c r="E1000" s="62">
        <v>123</v>
      </c>
      <c r="G1000" s="3" t="s">
        <v>468</v>
      </c>
      <c r="CB1000" s="262"/>
    </row>
    <row r="1001" spans="2:80" x14ac:dyDescent="0.25">
      <c r="B1001" s="6">
        <v>0.65138888888888891</v>
      </c>
      <c r="E1001" s="62">
        <v>128</v>
      </c>
      <c r="G1001" s="3" t="s">
        <v>468</v>
      </c>
      <c r="CB1001" s="262"/>
    </row>
    <row r="1002" spans="2:80" x14ac:dyDescent="0.25">
      <c r="B1002" s="6">
        <v>0.66180555555555554</v>
      </c>
      <c r="E1002" s="62">
        <v>123</v>
      </c>
      <c r="G1002" s="3" t="s">
        <v>468</v>
      </c>
      <c r="CB1002" s="262"/>
    </row>
    <row r="1003" spans="2:80" x14ac:dyDescent="0.25">
      <c r="B1003" s="6">
        <v>0.67222222222222228</v>
      </c>
      <c r="E1003" s="62">
        <v>128</v>
      </c>
      <c r="G1003" s="3" t="s">
        <v>469</v>
      </c>
      <c r="CB1003" s="262"/>
    </row>
    <row r="1004" spans="2:80" x14ac:dyDescent="0.25">
      <c r="B1004" s="6">
        <v>0.68263888888888891</v>
      </c>
      <c r="E1004" s="10">
        <v>136</v>
      </c>
      <c r="G1004" s="3" t="s">
        <v>16</v>
      </c>
      <c r="H1004" s="3">
        <v>310</v>
      </c>
      <c r="I1004" s="12" t="s">
        <v>474</v>
      </c>
      <c r="J1004" s="12"/>
      <c r="K1004" s="12"/>
      <c r="L1004" s="12"/>
      <c r="M1004" s="12"/>
      <c r="N1004" s="12"/>
      <c r="CB1004" s="262"/>
    </row>
    <row r="1005" spans="2:80" x14ac:dyDescent="0.25">
      <c r="B1005" s="6">
        <v>0.69305555555555554</v>
      </c>
      <c r="E1005" s="9">
        <v>130</v>
      </c>
      <c r="G1005" s="3" t="s">
        <v>16</v>
      </c>
      <c r="CB1005" s="262"/>
    </row>
    <row r="1006" spans="2:80" x14ac:dyDescent="0.25">
      <c r="B1006" s="6">
        <v>0.70347222222222228</v>
      </c>
      <c r="E1006" s="62">
        <v>121</v>
      </c>
      <c r="G1006" s="3" t="s">
        <v>16</v>
      </c>
      <c r="CB1006" s="262"/>
    </row>
    <row r="1007" spans="2:80" x14ac:dyDescent="0.25">
      <c r="B1007" s="6">
        <v>0.71388888888888891</v>
      </c>
      <c r="E1007" s="62">
        <v>122</v>
      </c>
      <c r="G1007" s="3" t="s">
        <v>16</v>
      </c>
      <c r="CB1007" s="262"/>
    </row>
    <row r="1008" spans="2:80" x14ac:dyDescent="0.25">
      <c r="B1008" s="86">
        <v>0.72222222222222221</v>
      </c>
      <c r="G1008" s="14" t="s">
        <v>76</v>
      </c>
      <c r="H1008" s="14"/>
      <c r="I1008" s="11" t="s">
        <v>454</v>
      </c>
      <c r="J1008" s="11"/>
      <c r="CB1008" s="262"/>
    </row>
    <row r="1009" spans="2:80" x14ac:dyDescent="0.25">
      <c r="B1009" s="6">
        <v>0.72430555555555554</v>
      </c>
      <c r="E1009" s="62">
        <v>120</v>
      </c>
      <c r="G1009" s="3" t="s">
        <v>16</v>
      </c>
      <c r="CB1009" s="262"/>
    </row>
    <row r="1010" spans="2:80" x14ac:dyDescent="0.25">
      <c r="B1010" s="6">
        <v>0.73472222222222228</v>
      </c>
      <c r="E1010" s="62">
        <v>125</v>
      </c>
      <c r="G1010" s="3" t="s">
        <v>16</v>
      </c>
      <c r="CB1010" s="262"/>
    </row>
    <row r="1011" spans="2:80" x14ac:dyDescent="0.25">
      <c r="B1011" s="6">
        <v>0.74513888888888891</v>
      </c>
      <c r="E1011" s="99">
        <v>119</v>
      </c>
      <c r="G1011" s="3" t="s">
        <v>16</v>
      </c>
      <c r="CB1011" s="262"/>
    </row>
    <row r="1012" spans="2:80" x14ac:dyDescent="0.25">
      <c r="B1012" s="6">
        <v>0.75555555555555554</v>
      </c>
      <c r="E1012" s="99">
        <v>117</v>
      </c>
      <c r="G1012" s="3" t="s">
        <v>16</v>
      </c>
      <c r="CB1012" s="262"/>
    </row>
    <row r="1013" spans="2:80" x14ac:dyDescent="0.25">
      <c r="B1013" s="6">
        <v>0.76597222222222228</v>
      </c>
      <c r="E1013" s="99">
        <v>114</v>
      </c>
      <c r="G1013" s="3" t="s">
        <v>16</v>
      </c>
      <c r="CB1013" s="262"/>
    </row>
    <row r="1014" spans="2:80" x14ac:dyDescent="0.25">
      <c r="B1014" s="6">
        <v>0.77638888888888891</v>
      </c>
      <c r="E1014" s="3">
        <v>108</v>
      </c>
      <c r="F1014" s="3">
        <v>108</v>
      </c>
      <c r="G1014" s="3" t="s">
        <v>16</v>
      </c>
      <c r="CB1014" s="262"/>
    </row>
    <row r="1015" spans="2:80" x14ac:dyDescent="0.25">
      <c r="B1015" s="6">
        <v>0.77777777777777779</v>
      </c>
      <c r="C1015" s="14">
        <v>23</v>
      </c>
      <c r="D1015" s="8"/>
      <c r="E1015" s="8"/>
      <c r="F1015" s="8"/>
      <c r="G1015" s="8" t="s">
        <v>114</v>
      </c>
      <c r="H1015" s="8"/>
      <c r="I1015" s="36" t="s">
        <v>455</v>
      </c>
      <c r="J1015" s="36"/>
      <c r="K1015" s="36"/>
      <c r="L1015" s="36"/>
      <c r="M1015" s="36"/>
      <c r="N1015" s="36"/>
      <c r="O1015" s="36"/>
      <c r="P1015" s="36"/>
      <c r="Q1015" s="8"/>
      <c r="R1015" s="8"/>
      <c r="CB1015" s="262"/>
    </row>
    <row r="1016" spans="2:80" x14ac:dyDescent="0.25">
      <c r="B1016" s="6">
        <v>0.78680555555555554</v>
      </c>
      <c r="E1016" s="99">
        <v>118</v>
      </c>
      <c r="G1016" s="3" t="s">
        <v>16</v>
      </c>
      <c r="CB1016" s="262"/>
    </row>
    <row r="1017" spans="2:80" x14ac:dyDescent="0.25">
      <c r="B1017" s="6">
        <v>0.79722222222222228</v>
      </c>
      <c r="E1017" s="9">
        <v>133</v>
      </c>
      <c r="G1017" s="3" t="s">
        <v>16</v>
      </c>
      <c r="CB1017" s="262"/>
    </row>
    <row r="1018" spans="2:80" x14ac:dyDescent="0.25">
      <c r="B1018" s="6">
        <v>0.80763888888888891</v>
      </c>
      <c r="E1018" s="103">
        <v>147</v>
      </c>
      <c r="G1018" s="3" t="s">
        <v>16</v>
      </c>
      <c r="H1018" s="3">
        <v>43</v>
      </c>
      <c r="I1018" s="144" t="s">
        <v>459</v>
      </c>
      <c r="J1018" s="144"/>
      <c r="K1018" s="144"/>
      <c r="L1018" s="144"/>
      <c r="M1018" s="144"/>
      <c r="N1018" s="144"/>
      <c r="CB1018" s="262"/>
    </row>
    <row r="1019" spans="2:80" x14ac:dyDescent="0.25">
      <c r="B1019" s="6">
        <v>0.81805555555555554</v>
      </c>
      <c r="E1019" s="62">
        <v>124</v>
      </c>
      <c r="G1019" s="3" t="s">
        <v>16</v>
      </c>
      <c r="CB1019" s="262"/>
    </row>
    <row r="1020" spans="2:80" x14ac:dyDescent="0.25">
      <c r="B1020" s="6">
        <v>0.82847222222222228</v>
      </c>
      <c r="E1020" s="99">
        <v>119</v>
      </c>
      <c r="G1020" s="3" t="s">
        <v>16</v>
      </c>
      <c r="I1020" t="s">
        <v>458</v>
      </c>
      <c r="CB1020" s="262"/>
    </row>
    <row r="1021" spans="2:80" x14ac:dyDescent="0.25">
      <c r="B1021" s="6">
        <v>0.83888888888888891</v>
      </c>
      <c r="E1021" s="99">
        <v>113</v>
      </c>
      <c r="G1021" s="3" t="s">
        <v>16</v>
      </c>
      <c r="I1021" s="135" t="s">
        <v>461</v>
      </c>
      <c r="J1021" s="135"/>
      <c r="K1021" s="135"/>
      <c r="L1021" s="135"/>
      <c r="M1021" s="135"/>
      <c r="CB1021" s="262"/>
    </row>
    <row r="1022" spans="2:80" x14ac:dyDescent="0.25">
      <c r="B1022" s="6">
        <v>0.84930555555555554</v>
      </c>
      <c r="E1022" s="99">
        <v>116</v>
      </c>
      <c r="G1022" s="3" t="s">
        <v>16</v>
      </c>
      <c r="I1022" t="s">
        <v>462</v>
      </c>
      <c r="CB1022" s="262"/>
    </row>
    <row r="1023" spans="2:80" x14ac:dyDescent="0.25">
      <c r="B1023" s="6">
        <v>0.85972222222222228</v>
      </c>
      <c r="E1023" s="99">
        <v>116</v>
      </c>
      <c r="G1023" s="3" t="s">
        <v>16</v>
      </c>
      <c r="I1023" t="s">
        <v>463</v>
      </c>
      <c r="CB1023" s="262"/>
    </row>
    <row r="1024" spans="2:80" x14ac:dyDescent="0.25">
      <c r="B1024" s="6">
        <v>0.87013888888888891</v>
      </c>
      <c r="E1024" s="99">
        <v>114</v>
      </c>
      <c r="G1024" s="3" t="s">
        <v>16</v>
      </c>
      <c r="I1024" t="s">
        <v>460</v>
      </c>
      <c r="CB1024" s="262"/>
    </row>
    <row r="1025" spans="1:80" x14ac:dyDescent="0.25">
      <c r="B1025" s="6">
        <v>0.88055555555555554</v>
      </c>
      <c r="E1025" s="99">
        <v>115</v>
      </c>
      <c r="G1025" s="3" t="s">
        <v>16</v>
      </c>
      <c r="I1025" t="s">
        <v>464</v>
      </c>
      <c r="CB1025" s="262"/>
    </row>
    <row r="1026" spans="1:80" x14ac:dyDescent="0.25">
      <c r="B1026" s="6">
        <v>0.89097222222222228</v>
      </c>
      <c r="E1026" s="99">
        <v>117</v>
      </c>
      <c r="G1026" s="3" t="s">
        <v>16</v>
      </c>
      <c r="I1026" t="s">
        <v>465</v>
      </c>
      <c r="CB1026" s="262"/>
    </row>
    <row r="1027" spans="1:80" x14ac:dyDescent="0.25">
      <c r="B1027" s="6">
        <v>0.90138888888888891</v>
      </c>
      <c r="E1027" s="99">
        <v>114</v>
      </c>
      <c r="G1027" s="3" t="s">
        <v>16</v>
      </c>
      <c r="I1027" t="s">
        <v>466</v>
      </c>
      <c r="CB1027" s="262"/>
    </row>
    <row r="1028" spans="1:80" x14ac:dyDescent="0.25">
      <c r="B1028" s="6">
        <v>0.91180555555555554</v>
      </c>
      <c r="E1028" s="99">
        <v>117</v>
      </c>
      <c r="G1028" s="3" t="s">
        <v>16</v>
      </c>
      <c r="I1028" t="s">
        <v>467</v>
      </c>
      <c r="CB1028" s="262"/>
    </row>
    <row r="1029" spans="1:80" x14ac:dyDescent="0.25">
      <c r="B1029" s="6">
        <v>0.92222222222222228</v>
      </c>
      <c r="E1029" s="99">
        <v>115</v>
      </c>
      <c r="G1029" s="3" t="s">
        <v>471</v>
      </c>
      <c r="I1029" t="s">
        <v>472</v>
      </c>
      <c r="CB1029" s="262"/>
    </row>
    <row r="1030" spans="1:80" x14ac:dyDescent="0.25">
      <c r="B1030" s="6">
        <v>0.93263888888888891</v>
      </c>
      <c r="E1030" s="99">
        <v>113</v>
      </c>
      <c r="G1030" s="3" t="s">
        <v>471</v>
      </c>
      <c r="I1030" t="s">
        <v>473</v>
      </c>
      <c r="CB1030" s="262"/>
    </row>
    <row r="1031" spans="1:80" x14ac:dyDescent="0.25">
      <c r="B1031" s="6">
        <v>0.94305555555555554</v>
      </c>
      <c r="E1031" s="99">
        <v>115</v>
      </c>
      <c r="G1031" s="3" t="s">
        <v>471</v>
      </c>
      <c r="I1031" t="s">
        <v>475</v>
      </c>
      <c r="CB1031" s="262"/>
    </row>
    <row r="1032" spans="1:80" x14ac:dyDescent="0.25">
      <c r="B1032" s="6">
        <v>0.95347222222222228</v>
      </c>
      <c r="E1032" s="99">
        <v>111</v>
      </c>
      <c r="G1032" s="3" t="s">
        <v>16</v>
      </c>
      <c r="I1032" t="s">
        <v>476</v>
      </c>
      <c r="CB1032" s="262"/>
    </row>
    <row r="1033" spans="1:80" x14ac:dyDescent="0.25">
      <c r="B1033" s="86">
        <v>0.95833333333333337</v>
      </c>
      <c r="E1033" s="99"/>
      <c r="G1033" s="14" t="s">
        <v>477</v>
      </c>
      <c r="CB1033" s="262"/>
    </row>
    <row r="1034" spans="1:80" x14ac:dyDescent="0.25">
      <c r="B1034" s="86">
        <v>0.96388888888888891</v>
      </c>
      <c r="E1034" s="99">
        <v>112</v>
      </c>
      <c r="G1034" s="14" t="s">
        <v>477</v>
      </c>
      <c r="CB1034" s="262"/>
    </row>
    <row r="1035" spans="1:80" x14ac:dyDescent="0.25">
      <c r="B1035" s="86">
        <v>0.97430555555555554</v>
      </c>
      <c r="E1035" s="62">
        <v>122</v>
      </c>
      <c r="G1035" s="14" t="s">
        <v>477</v>
      </c>
      <c r="CB1035" s="262"/>
    </row>
    <row r="1036" spans="1:80" x14ac:dyDescent="0.25">
      <c r="B1036" s="86">
        <v>0.98472222222222228</v>
      </c>
      <c r="E1036" s="99">
        <v>110</v>
      </c>
      <c r="G1036" s="14" t="s">
        <v>477</v>
      </c>
      <c r="I1036" t="s">
        <v>479</v>
      </c>
      <c r="CB1036" s="262"/>
    </row>
    <row r="1037" spans="1:80" x14ac:dyDescent="0.25">
      <c r="B1037" s="86">
        <v>0.99513888888888891</v>
      </c>
      <c r="D1037" s="35">
        <v>120</v>
      </c>
      <c r="E1037" s="99">
        <v>112</v>
      </c>
      <c r="G1037" s="14" t="s">
        <v>477</v>
      </c>
      <c r="CB1037" s="262"/>
    </row>
    <row r="1038" spans="1:80" x14ac:dyDescent="0.25">
      <c r="A1038" s="5" t="s">
        <v>228</v>
      </c>
      <c r="B1038" s="6">
        <v>5.5555555555555558E-3</v>
      </c>
      <c r="E1038" s="99">
        <v>110</v>
      </c>
      <c r="G1038" s="3" t="s">
        <v>16</v>
      </c>
      <c r="CB1038" s="262"/>
    </row>
    <row r="1039" spans="1:80" x14ac:dyDescent="0.25">
      <c r="A1039" s="5">
        <v>45836</v>
      </c>
      <c r="B1039" s="6">
        <v>1.5972222222222221E-2</v>
      </c>
      <c r="E1039" s="3">
        <v>109</v>
      </c>
      <c r="G1039" s="3" t="s">
        <v>16</v>
      </c>
      <c r="CB1039" s="262"/>
    </row>
    <row r="1040" spans="1:80" x14ac:dyDescent="0.25">
      <c r="B1040" s="6">
        <v>2.0833333333333332E-2</v>
      </c>
      <c r="G1040" s="154" t="s">
        <v>478</v>
      </c>
      <c r="CB1040" s="262"/>
    </row>
    <row r="1041" spans="2:80" x14ac:dyDescent="0.25">
      <c r="B1041" s="6">
        <v>3.125E-2</v>
      </c>
      <c r="E1041" s="157">
        <v>92</v>
      </c>
      <c r="G1041" s="3" t="s">
        <v>16</v>
      </c>
      <c r="CB1041" s="262"/>
    </row>
    <row r="1042" spans="2:80" x14ac:dyDescent="0.25">
      <c r="B1042" s="6">
        <v>3.8194444444444448E-2</v>
      </c>
      <c r="E1042" s="14">
        <v>84</v>
      </c>
      <c r="G1042" s="3" t="s">
        <v>16</v>
      </c>
      <c r="CB1042" s="262"/>
    </row>
    <row r="1043" spans="2:80" x14ac:dyDescent="0.25">
      <c r="B1043" s="6">
        <v>4.8611111111111112E-2</v>
      </c>
      <c r="E1043" s="14">
        <v>81</v>
      </c>
      <c r="G1043" s="3" t="s">
        <v>16</v>
      </c>
      <c r="CB1043" s="262"/>
    </row>
    <row r="1044" spans="2:80" x14ac:dyDescent="0.25">
      <c r="B1044" s="6">
        <v>5.9027777777777776E-2</v>
      </c>
      <c r="E1044" s="59">
        <v>78</v>
      </c>
      <c r="G1044" s="3" t="s">
        <v>16</v>
      </c>
      <c r="CB1044" s="262"/>
    </row>
    <row r="1045" spans="2:80" x14ac:dyDescent="0.25">
      <c r="B1045" s="6">
        <v>6.9444444444444448E-2</v>
      </c>
      <c r="E1045" s="59">
        <v>78</v>
      </c>
      <c r="G1045" s="3" t="s">
        <v>16</v>
      </c>
      <c r="CB1045" s="262"/>
    </row>
    <row r="1046" spans="2:80" x14ac:dyDescent="0.25">
      <c r="B1046" s="6">
        <v>7.9861111111111105E-2</v>
      </c>
      <c r="E1046" s="14">
        <v>82</v>
      </c>
      <c r="G1046" s="3" t="s">
        <v>16</v>
      </c>
      <c r="I1046" s="135">
        <f>AVERAGE(E976:E1046)</f>
        <v>115.15625</v>
      </c>
      <c r="CB1046" s="262"/>
    </row>
    <row r="1047" spans="2:80" x14ac:dyDescent="0.25">
      <c r="B1047" s="6">
        <v>0.3923611111111111</v>
      </c>
      <c r="E1047" s="91">
        <v>68</v>
      </c>
      <c r="G1047" s="3" t="s">
        <v>16</v>
      </c>
      <c r="I1047" t="s">
        <v>480</v>
      </c>
      <c r="CB1047" s="262"/>
    </row>
    <row r="1048" spans="2:80" x14ac:dyDescent="0.25">
      <c r="B1048" s="6">
        <v>0.40277777777777779</v>
      </c>
      <c r="E1048" s="157">
        <v>98</v>
      </c>
      <c r="F1048" s="157">
        <v>98</v>
      </c>
      <c r="G1048" s="3" t="s">
        <v>16</v>
      </c>
      <c r="CB1048" s="262"/>
    </row>
    <row r="1049" spans="2:80" x14ac:dyDescent="0.25">
      <c r="B1049" s="6">
        <v>0.40625</v>
      </c>
      <c r="C1049" s="8">
        <v>70</v>
      </c>
      <c r="D1049" s="8"/>
      <c r="E1049" s="8"/>
      <c r="F1049" s="8"/>
      <c r="G1049" s="8" t="s">
        <v>326</v>
      </c>
      <c r="H1049" s="8"/>
      <c r="I1049" s="36" t="s">
        <v>488</v>
      </c>
      <c r="J1049" s="36"/>
      <c r="K1049" s="36"/>
      <c r="L1049" s="36"/>
      <c r="M1049" s="36"/>
      <c r="N1049" s="36"/>
      <c r="O1049" s="36"/>
      <c r="P1049" s="36"/>
      <c r="Q1049" s="8"/>
      <c r="CB1049" s="262"/>
    </row>
    <row r="1050" spans="2:80" x14ac:dyDescent="0.25">
      <c r="B1050" s="6">
        <v>0.41319444444444442</v>
      </c>
      <c r="E1050" s="157">
        <v>94</v>
      </c>
      <c r="G1050" s="3" t="s">
        <v>16</v>
      </c>
      <c r="CB1050" s="262"/>
    </row>
    <row r="1051" spans="2:80" x14ac:dyDescent="0.25">
      <c r="B1051" s="6">
        <v>0.4236111111111111</v>
      </c>
      <c r="E1051" s="157">
        <v>96</v>
      </c>
      <c r="G1051" s="3" t="s">
        <v>16</v>
      </c>
      <c r="CB1051" s="262"/>
    </row>
    <row r="1052" spans="2:80" x14ac:dyDescent="0.25">
      <c r="B1052" s="6">
        <v>0.43402777777777779</v>
      </c>
      <c r="E1052" s="157">
        <v>99</v>
      </c>
      <c r="G1052" s="3" t="s">
        <v>16</v>
      </c>
      <c r="CB1052" s="262"/>
    </row>
    <row r="1053" spans="2:80" x14ac:dyDescent="0.25">
      <c r="B1053" s="6">
        <v>0.44444444444444442</v>
      </c>
      <c r="E1053" s="157">
        <v>94</v>
      </c>
      <c r="G1053" s="3" t="s">
        <v>481</v>
      </c>
      <c r="CB1053" s="262"/>
    </row>
    <row r="1054" spans="2:80" x14ac:dyDescent="0.25">
      <c r="B1054" s="6">
        <v>0.4548611111111111</v>
      </c>
      <c r="E1054" s="157">
        <v>90</v>
      </c>
      <c r="G1054" s="3" t="s">
        <v>481</v>
      </c>
      <c r="CB1054" s="262"/>
    </row>
    <row r="1055" spans="2:80" x14ac:dyDescent="0.25">
      <c r="B1055" s="6">
        <v>0.46527777777777779</v>
      </c>
      <c r="E1055" s="14">
        <v>89</v>
      </c>
      <c r="G1055" s="3" t="s">
        <v>481</v>
      </c>
      <c r="CB1055" s="262"/>
    </row>
    <row r="1056" spans="2:80" x14ac:dyDescent="0.25">
      <c r="B1056" s="6">
        <v>0.47569444444444442</v>
      </c>
      <c r="E1056" s="157">
        <v>91</v>
      </c>
      <c r="G1056" s="3" t="s">
        <v>481</v>
      </c>
      <c r="CB1056" s="262"/>
    </row>
    <row r="1057" spans="2:80" x14ac:dyDescent="0.25">
      <c r="B1057" s="6">
        <v>0.4861111111111111</v>
      </c>
      <c r="E1057" s="157">
        <v>90</v>
      </c>
      <c r="G1057" s="3" t="s">
        <v>481</v>
      </c>
      <c r="CB1057" s="262"/>
    </row>
    <row r="1058" spans="2:80" x14ac:dyDescent="0.25">
      <c r="B1058" s="6">
        <v>0.49652777777777779</v>
      </c>
      <c r="E1058" s="157">
        <v>97</v>
      </c>
      <c r="G1058" s="3" t="s">
        <v>481</v>
      </c>
      <c r="CB1058" s="262"/>
    </row>
    <row r="1059" spans="2:80" x14ac:dyDescent="0.25">
      <c r="B1059" s="6">
        <v>0.50694444444444442</v>
      </c>
      <c r="E1059" s="3">
        <v>108</v>
      </c>
      <c r="G1059" s="3" t="s">
        <v>16</v>
      </c>
      <c r="H1059" s="3">
        <v>160</v>
      </c>
      <c r="I1059" t="s">
        <v>489</v>
      </c>
      <c r="CB1059" s="262"/>
    </row>
    <row r="1060" spans="2:80" x14ac:dyDescent="0.25">
      <c r="B1060" s="6">
        <v>0.51736111111111116</v>
      </c>
      <c r="E1060" s="3">
        <v>103</v>
      </c>
      <c r="F1060" s="3">
        <v>103</v>
      </c>
      <c r="G1060" s="3" t="s">
        <v>16</v>
      </c>
      <c r="CB1060" s="262"/>
    </row>
    <row r="1061" spans="2:80" x14ac:dyDescent="0.25">
      <c r="B1061" s="6">
        <v>0.51736111111111116</v>
      </c>
      <c r="C1061" s="8">
        <v>40</v>
      </c>
      <c r="D1061" s="8"/>
      <c r="E1061" s="8"/>
      <c r="F1061" s="8"/>
      <c r="G1061" s="8" t="s">
        <v>208</v>
      </c>
      <c r="H1061" s="8"/>
      <c r="I1061" s="36" t="s">
        <v>490</v>
      </c>
      <c r="J1061" s="36"/>
      <c r="K1061" s="36"/>
      <c r="L1061" s="36"/>
      <c r="M1061" s="36"/>
      <c r="N1061" s="36"/>
      <c r="O1061" s="36"/>
      <c r="P1061" s="36"/>
      <c r="Q1061" s="8"/>
      <c r="CB1061" s="262"/>
    </row>
    <row r="1062" spans="2:80" x14ac:dyDescent="0.25">
      <c r="B1062" s="6">
        <v>0.52777777777777779</v>
      </c>
      <c r="E1062" s="157">
        <v>91</v>
      </c>
      <c r="G1062" s="3" t="s">
        <v>16</v>
      </c>
      <c r="CB1062" s="262"/>
    </row>
    <row r="1063" spans="2:80" x14ac:dyDescent="0.25">
      <c r="B1063" s="6">
        <v>0.53819444444444442</v>
      </c>
      <c r="E1063" s="157">
        <v>96</v>
      </c>
      <c r="G1063" s="3" t="s">
        <v>16</v>
      </c>
      <c r="CB1063" s="262"/>
    </row>
    <row r="1064" spans="2:80" x14ac:dyDescent="0.25">
      <c r="B1064" s="6">
        <v>0.54861111111111116</v>
      </c>
      <c r="E1064" s="157">
        <v>94</v>
      </c>
      <c r="G1064" s="3" t="s">
        <v>16</v>
      </c>
      <c r="CB1064" s="262"/>
    </row>
    <row r="1065" spans="2:80" x14ac:dyDescent="0.25">
      <c r="B1065" s="6">
        <v>0.55902777777777779</v>
      </c>
      <c r="E1065" s="14">
        <v>89</v>
      </c>
      <c r="G1065" s="3" t="s">
        <v>16</v>
      </c>
      <c r="CB1065" s="262"/>
    </row>
    <row r="1066" spans="2:80" x14ac:dyDescent="0.25">
      <c r="B1066" s="6">
        <v>0.56944444444444442</v>
      </c>
      <c r="E1066" s="157">
        <v>93</v>
      </c>
      <c r="G1066" s="3" t="s">
        <v>16</v>
      </c>
      <c r="CB1066" s="262"/>
    </row>
    <row r="1067" spans="2:80" x14ac:dyDescent="0.25">
      <c r="B1067" s="6">
        <v>0.57986111111111116</v>
      </c>
      <c r="E1067" s="3">
        <v>102</v>
      </c>
      <c r="G1067" s="3" t="s">
        <v>16</v>
      </c>
      <c r="CB1067" s="262"/>
    </row>
    <row r="1068" spans="2:80" x14ac:dyDescent="0.25">
      <c r="B1068" s="6">
        <v>0.59027777777777779</v>
      </c>
      <c r="E1068" s="3">
        <v>100</v>
      </c>
      <c r="G1068" s="3" t="s">
        <v>16</v>
      </c>
      <c r="CB1068" s="262"/>
    </row>
    <row r="1069" spans="2:80" x14ac:dyDescent="0.25">
      <c r="B1069" s="6">
        <v>0.60069444444444442</v>
      </c>
      <c r="E1069" s="99">
        <v>113</v>
      </c>
      <c r="G1069" s="3" t="s">
        <v>482</v>
      </c>
      <c r="H1069" s="3">
        <v>120</v>
      </c>
      <c r="I1069" s="135" t="s">
        <v>485</v>
      </c>
      <c r="J1069" s="135"/>
      <c r="K1069" s="135"/>
      <c r="L1069" s="135"/>
      <c r="M1069" s="135"/>
      <c r="N1069" s="135"/>
      <c r="CB1069" s="262"/>
    </row>
    <row r="1070" spans="2:80" x14ac:dyDescent="0.25">
      <c r="B1070" s="6">
        <v>0.61111111111111116</v>
      </c>
      <c r="E1070" s="3">
        <v>104</v>
      </c>
      <c r="G1070" s="3" t="s">
        <v>482</v>
      </c>
      <c r="CB1070" s="262"/>
    </row>
    <row r="1071" spans="2:80" x14ac:dyDescent="0.25">
      <c r="B1071" s="6">
        <v>0.62152777777777779</v>
      </c>
      <c r="E1071" s="99">
        <v>113</v>
      </c>
      <c r="G1071" s="3" t="s">
        <v>482</v>
      </c>
      <c r="H1071" s="3">
        <v>150</v>
      </c>
      <c r="I1071" s="135" t="s">
        <v>486</v>
      </c>
      <c r="J1071" s="135"/>
      <c r="K1071" s="135"/>
      <c r="L1071" s="135"/>
      <c r="M1071" s="135"/>
      <c r="N1071" s="135"/>
      <c r="CB1071" s="262"/>
    </row>
    <row r="1072" spans="2:80" x14ac:dyDescent="0.25">
      <c r="B1072" s="6">
        <v>0.63194444444444442</v>
      </c>
      <c r="E1072" s="3">
        <v>104</v>
      </c>
      <c r="G1072" s="3" t="s">
        <v>483</v>
      </c>
      <c r="CB1072" s="262"/>
    </row>
    <row r="1073" spans="2:80" x14ac:dyDescent="0.25">
      <c r="B1073" s="6">
        <v>0.64236111111111116</v>
      </c>
      <c r="E1073" s="99">
        <v>114</v>
      </c>
      <c r="G1073" s="3" t="s">
        <v>482</v>
      </c>
      <c r="H1073" s="3">
        <v>180</v>
      </c>
      <c r="I1073" s="135" t="s">
        <v>487</v>
      </c>
      <c r="J1073" s="135"/>
      <c r="K1073" s="135"/>
      <c r="L1073" s="135"/>
      <c r="M1073" s="135"/>
      <c r="N1073" s="135"/>
      <c r="CB1073" s="262"/>
    </row>
    <row r="1074" spans="2:80" x14ac:dyDescent="0.25">
      <c r="B1074" s="6">
        <v>0.65277777777777779</v>
      </c>
      <c r="E1074" s="3">
        <v>109</v>
      </c>
      <c r="G1074" s="3" t="s">
        <v>16</v>
      </c>
      <c r="CB1074" s="262"/>
    </row>
    <row r="1075" spans="2:80" x14ac:dyDescent="0.25">
      <c r="B1075" s="6">
        <v>0.66319444444444442</v>
      </c>
      <c r="E1075" s="3">
        <v>104</v>
      </c>
      <c r="G1075" s="3" t="s">
        <v>16</v>
      </c>
      <c r="CB1075" s="262"/>
    </row>
    <row r="1076" spans="2:80" x14ac:dyDescent="0.25">
      <c r="B1076" s="6">
        <v>0.67361111111111116</v>
      </c>
      <c r="E1076" s="3">
        <v>108</v>
      </c>
      <c r="G1076" s="3" t="s">
        <v>16</v>
      </c>
      <c r="CB1076" s="262"/>
    </row>
    <row r="1077" spans="2:80" x14ac:dyDescent="0.25">
      <c r="B1077" s="6">
        <v>0.68402777777777779</v>
      </c>
      <c r="E1077" s="3">
        <v>106</v>
      </c>
      <c r="G1077" s="3" t="s">
        <v>16</v>
      </c>
      <c r="CB1077" s="262"/>
    </row>
    <row r="1078" spans="2:80" x14ac:dyDescent="0.25">
      <c r="B1078" s="6">
        <v>0.69444444444444442</v>
      </c>
      <c r="E1078" s="3">
        <v>106</v>
      </c>
      <c r="G1078" s="3" t="s">
        <v>16</v>
      </c>
      <c r="CB1078" s="262"/>
    </row>
    <row r="1079" spans="2:80" x14ac:dyDescent="0.25">
      <c r="B1079" s="6">
        <v>0.70486111111111116</v>
      </c>
      <c r="E1079" s="3">
        <v>103</v>
      </c>
      <c r="G1079" s="3" t="s">
        <v>16</v>
      </c>
      <c r="CB1079" s="262"/>
    </row>
    <row r="1080" spans="2:80" x14ac:dyDescent="0.25">
      <c r="B1080" s="6">
        <v>0.71527777777777779</v>
      </c>
      <c r="E1080" s="157">
        <v>96</v>
      </c>
      <c r="G1080" s="3" t="s">
        <v>16</v>
      </c>
      <c r="CB1080" s="262"/>
    </row>
    <row r="1081" spans="2:80" x14ac:dyDescent="0.25">
      <c r="B1081" s="86">
        <v>0.72569444444444442</v>
      </c>
      <c r="E1081" s="157">
        <v>94</v>
      </c>
      <c r="G1081" s="14" t="s">
        <v>484</v>
      </c>
      <c r="CB1081" s="262"/>
    </row>
    <row r="1082" spans="2:80" x14ac:dyDescent="0.25">
      <c r="B1082" s="86">
        <v>0.73611111111111116</v>
      </c>
      <c r="E1082" s="3">
        <v>100</v>
      </c>
      <c r="G1082" s="14" t="s">
        <v>484</v>
      </c>
      <c r="CB1082" s="262"/>
    </row>
    <row r="1083" spans="2:80" x14ac:dyDescent="0.25">
      <c r="B1083" s="86">
        <v>0.74652777777777779</v>
      </c>
      <c r="E1083" s="3">
        <v>107</v>
      </c>
      <c r="G1083" s="14" t="s">
        <v>484</v>
      </c>
      <c r="CB1083" s="262"/>
    </row>
    <row r="1084" spans="2:80" x14ac:dyDescent="0.25">
      <c r="B1084" s="6">
        <v>0.75694444444444442</v>
      </c>
      <c r="E1084" s="3">
        <v>107</v>
      </c>
      <c r="G1084" s="3" t="s">
        <v>16</v>
      </c>
      <c r="CB1084" s="262"/>
    </row>
    <row r="1085" spans="2:80" x14ac:dyDescent="0.25">
      <c r="B1085" s="6">
        <v>0.76736111111111116</v>
      </c>
      <c r="E1085" s="3">
        <v>106</v>
      </c>
      <c r="G1085" s="3" t="s">
        <v>16</v>
      </c>
      <c r="CB1085" s="262"/>
    </row>
    <row r="1086" spans="2:80" x14ac:dyDescent="0.25">
      <c r="B1086" s="6">
        <v>0.77777777777777779</v>
      </c>
      <c r="E1086" s="157">
        <v>99</v>
      </c>
      <c r="F1086" s="157">
        <v>99</v>
      </c>
      <c r="G1086" s="3" t="s">
        <v>16</v>
      </c>
      <c r="CB1086" s="262"/>
    </row>
    <row r="1087" spans="2:80" x14ac:dyDescent="0.25">
      <c r="B1087" s="6">
        <v>0.78125</v>
      </c>
      <c r="C1087" s="8">
        <v>72</v>
      </c>
      <c r="D1087" s="8"/>
      <c r="E1087" s="8"/>
      <c r="F1087" s="8"/>
      <c r="G1087" s="8" t="s">
        <v>114</v>
      </c>
      <c r="H1087" s="8"/>
      <c r="I1087" s="36" t="s">
        <v>491</v>
      </c>
      <c r="J1087" s="36"/>
      <c r="K1087" s="36"/>
      <c r="L1087" s="36"/>
      <c r="M1087" s="36"/>
      <c r="N1087" s="36"/>
      <c r="O1087" s="36"/>
      <c r="P1087" s="36"/>
      <c r="Q1087" s="8"/>
      <c r="R1087" s="8"/>
      <c r="S1087" s="8"/>
      <c r="T1087" s="8"/>
      <c r="U1087" s="8"/>
      <c r="V1087" s="8"/>
      <c r="W1087" s="8"/>
      <c r="CB1087" s="262"/>
    </row>
    <row r="1088" spans="2:80" x14ac:dyDescent="0.25">
      <c r="B1088" s="6">
        <v>0.78819444444444442</v>
      </c>
      <c r="E1088" s="3">
        <v>101</v>
      </c>
      <c r="G1088" s="3" t="s">
        <v>16</v>
      </c>
      <c r="CB1088" s="262"/>
    </row>
    <row r="1089" spans="2:80" x14ac:dyDescent="0.25">
      <c r="B1089" s="6">
        <v>0.79861111111111116</v>
      </c>
      <c r="E1089" s="62">
        <v>122</v>
      </c>
      <c r="G1089" s="3" t="s">
        <v>16</v>
      </c>
      <c r="CB1089" s="262"/>
    </row>
    <row r="1090" spans="2:80" x14ac:dyDescent="0.25">
      <c r="B1090" s="6">
        <v>0.80902777777777779</v>
      </c>
      <c r="E1090" s="62">
        <v>128</v>
      </c>
      <c r="G1090" s="3" t="s">
        <v>16</v>
      </c>
      <c r="CB1090" s="262"/>
    </row>
    <row r="1091" spans="2:80" x14ac:dyDescent="0.25">
      <c r="B1091" s="6">
        <v>0.81944444444444442</v>
      </c>
      <c r="E1091" s="9">
        <v>131</v>
      </c>
      <c r="G1091" s="3" t="s">
        <v>16</v>
      </c>
      <c r="CB1091" s="262"/>
    </row>
    <row r="1092" spans="2:80" x14ac:dyDescent="0.25">
      <c r="B1092" s="6">
        <v>0.82986111111111116</v>
      </c>
      <c r="E1092" s="10">
        <v>132</v>
      </c>
      <c r="G1092" s="3" t="s">
        <v>16</v>
      </c>
      <c r="H1092" s="3">
        <v>70</v>
      </c>
      <c r="I1092" s="12" t="s">
        <v>492</v>
      </c>
      <c r="J1092" s="12"/>
      <c r="K1092" s="12"/>
      <c r="L1092" s="12"/>
      <c r="M1092" s="12"/>
      <c r="N1092" s="12"/>
      <c r="CB1092" s="262"/>
    </row>
    <row r="1093" spans="2:80" x14ac:dyDescent="0.25">
      <c r="B1093" s="6">
        <v>0.84027777777777779</v>
      </c>
      <c r="E1093" s="62">
        <v>128</v>
      </c>
      <c r="G1093" s="3" t="s">
        <v>16</v>
      </c>
      <c r="CB1093" s="262"/>
    </row>
    <row r="1094" spans="2:80" x14ac:dyDescent="0.25">
      <c r="B1094" s="6">
        <v>0.85069444444444442</v>
      </c>
      <c r="E1094" s="99">
        <v>115</v>
      </c>
      <c r="G1094" s="3" t="s">
        <v>16</v>
      </c>
      <c r="CB1094" s="262"/>
    </row>
    <row r="1095" spans="2:80" x14ac:dyDescent="0.25">
      <c r="B1095" s="6">
        <v>0.86111111111111116</v>
      </c>
      <c r="E1095" s="62">
        <v>124</v>
      </c>
      <c r="G1095" s="3" t="s">
        <v>16</v>
      </c>
      <c r="CB1095" s="262"/>
    </row>
    <row r="1096" spans="2:80" x14ac:dyDescent="0.25">
      <c r="B1096" s="6">
        <v>0.87152777777777779</v>
      </c>
      <c r="E1096" s="99">
        <v>116</v>
      </c>
      <c r="G1096" s="3" t="s">
        <v>16</v>
      </c>
      <c r="CB1096" s="262"/>
    </row>
    <row r="1097" spans="2:80" x14ac:dyDescent="0.25">
      <c r="B1097" s="6">
        <v>0.88194444444444442</v>
      </c>
      <c r="E1097" s="62">
        <v>128</v>
      </c>
      <c r="G1097" s="3" t="s">
        <v>16</v>
      </c>
      <c r="CB1097" s="262"/>
    </row>
    <row r="1098" spans="2:80" x14ac:dyDescent="0.25">
      <c r="B1098" s="6">
        <v>0.89236111111111116</v>
      </c>
      <c r="E1098" s="104">
        <v>140</v>
      </c>
      <c r="G1098" s="3" t="s">
        <v>16</v>
      </c>
      <c r="I1098" s="144" t="s">
        <v>494</v>
      </c>
      <c r="J1098" s="144"/>
      <c r="K1098" s="144"/>
      <c r="L1098" s="144"/>
      <c r="M1098" s="144"/>
      <c r="N1098" s="144"/>
      <c r="CB1098" s="262"/>
    </row>
    <row r="1099" spans="2:80" x14ac:dyDescent="0.25">
      <c r="B1099" s="6">
        <v>0.90277777777777779</v>
      </c>
      <c r="E1099" s="104">
        <v>143</v>
      </c>
      <c r="G1099" s="3" t="s">
        <v>16</v>
      </c>
      <c r="I1099" s="144" t="s">
        <v>496</v>
      </c>
      <c r="J1099" s="144"/>
      <c r="K1099" s="144"/>
      <c r="L1099" s="144"/>
      <c r="M1099" s="144"/>
      <c r="N1099" s="144"/>
      <c r="CB1099" s="262"/>
    </row>
    <row r="1100" spans="2:80" x14ac:dyDescent="0.25">
      <c r="B1100" s="6">
        <v>0.91319444444444442</v>
      </c>
      <c r="E1100" s="103">
        <v>146</v>
      </c>
      <c r="G1100" s="3" t="s">
        <v>16</v>
      </c>
      <c r="H1100" s="3">
        <v>190</v>
      </c>
      <c r="I1100" s="144" t="s">
        <v>497</v>
      </c>
      <c r="J1100" s="144"/>
      <c r="K1100" s="144"/>
      <c r="L1100" s="144"/>
      <c r="M1100" s="144"/>
      <c r="N1100" s="144"/>
      <c r="CB1100" s="262"/>
    </row>
    <row r="1101" spans="2:80" x14ac:dyDescent="0.25">
      <c r="B1101" s="6">
        <v>0.92361111111111116</v>
      </c>
      <c r="E1101" s="104">
        <v>143</v>
      </c>
      <c r="G1101" s="3" t="s">
        <v>16</v>
      </c>
      <c r="I1101" s="144" t="s">
        <v>495</v>
      </c>
      <c r="J1101" s="144"/>
      <c r="K1101" s="144"/>
      <c r="L1101" s="144"/>
      <c r="M1101" s="144"/>
      <c r="N1101" s="144"/>
      <c r="CB1101" s="262"/>
    </row>
    <row r="1102" spans="2:80" x14ac:dyDescent="0.25">
      <c r="B1102" s="6">
        <v>0.93402777777777779</v>
      </c>
      <c r="E1102" s="62">
        <v>129</v>
      </c>
      <c r="G1102" s="3" t="s">
        <v>16</v>
      </c>
      <c r="CB1102" s="262"/>
    </row>
    <row r="1103" spans="2:80" x14ac:dyDescent="0.25">
      <c r="B1103" s="6">
        <v>0.94444444444444442</v>
      </c>
      <c r="E1103" s="99">
        <v>118</v>
      </c>
      <c r="G1103" s="3" t="s">
        <v>16</v>
      </c>
      <c r="CB1103" s="262"/>
    </row>
    <row r="1104" spans="2:80" x14ac:dyDescent="0.25">
      <c r="B1104" s="6">
        <v>0.95486111111111116</v>
      </c>
      <c r="E1104" s="3">
        <v>107</v>
      </c>
      <c r="G1104" s="3" t="s">
        <v>16</v>
      </c>
      <c r="I1104" t="s">
        <v>498</v>
      </c>
      <c r="CB1104" s="262"/>
    </row>
    <row r="1105" spans="1:80" x14ac:dyDescent="0.25">
      <c r="B1105" s="6">
        <v>0.96527777777777779</v>
      </c>
      <c r="E1105" s="157">
        <v>98</v>
      </c>
      <c r="G1105" s="3" t="s">
        <v>16</v>
      </c>
      <c r="I1105" s="11" t="s">
        <v>499</v>
      </c>
      <c r="J1105" s="11"/>
      <c r="K1105" s="11"/>
      <c r="L1105" s="11"/>
      <c r="M1105" s="11"/>
      <c r="CB1105" s="262"/>
    </row>
    <row r="1106" spans="1:80" x14ac:dyDescent="0.25">
      <c r="B1106" s="6">
        <v>0.97569444444444442</v>
      </c>
      <c r="E1106" s="3">
        <v>104</v>
      </c>
      <c r="G1106" s="3" t="s">
        <v>16</v>
      </c>
      <c r="CB1106" s="262"/>
    </row>
    <row r="1107" spans="1:80" x14ac:dyDescent="0.25">
      <c r="B1107" s="6">
        <v>0.98611111111111116</v>
      </c>
      <c r="E1107" s="3">
        <v>100</v>
      </c>
      <c r="G1107" s="3" t="s">
        <v>16</v>
      </c>
      <c r="CB1107" s="262"/>
    </row>
    <row r="1108" spans="1:80" x14ac:dyDescent="0.25">
      <c r="B1108" s="6">
        <v>0.99652777777777779</v>
      </c>
      <c r="E1108" s="3">
        <v>101</v>
      </c>
      <c r="G1108" s="3" t="s">
        <v>16</v>
      </c>
      <c r="CB1108" s="262"/>
    </row>
    <row r="1109" spans="1:80" x14ac:dyDescent="0.25">
      <c r="A1109" s="5">
        <v>45837</v>
      </c>
      <c r="B1109" s="6">
        <v>6.9444444444444441E-3</v>
      </c>
      <c r="E1109" s="157">
        <v>98</v>
      </c>
      <c r="G1109" s="3" t="s">
        <v>16</v>
      </c>
      <c r="CB1109" s="262"/>
    </row>
    <row r="1110" spans="1:80" x14ac:dyDescent="0.25">
      <c r="A1110" s="5" t="s">
        <v>275</v>
      </c>
      <c r="B1110" s="6">
        <v>1.7361111111111112E-2</v>
      </c>
      <c r="E1110" s="157">
        <v>99</v>
      </c>
      <c r="G1110" s="3" t="s">
        <v>16</v>
      </c>
      <c r="CB1110" s="262"/>
    </row>
    <row r="1111" spans="1:80" x14ac:dyDescent="0.25">
      <c r="B1111" s="6">
        <v>2.7777777777777776E-2</v>
      </c>
      <c r="E1111" s="3">
        <v>101</v>
      </c>
      <c r="G1111" s="3" t="s">
        <v>16</v>
      </c>
      <c r="CB1111" s="262"/>
    </row>
    <row r="1112" spans="1:80" x14ac:dyDescent="0.25">
      <c r="B1112" s="6">
        <v>3.8194444444444448E-2</v>
      </c>
      <c r="E1112" s="3">
        <v>105</v>
      </c>
      <c r="G1112" s="3" t="s">
        <v>16</v>
      </c>
      <c r="CB1112" s="262"/>
    </row>
    <row r="1113" spans="1:80" x14ac:dyDescent="0.25">
      <c r="B1113" s="6">
        <v>4.8611111111111112E-2</v>
      </c>
      <c r="E1113" s="3">
        <v>103</v>
      </c>
      <c r="G1113" s="3" t="s">
        <v>16</v>
      </c>
      <c r="CB1113" s="262"/>
    </row>
    <row r="1114" spans="1:80" x14ac:dyDescent="0.25">
      <c r="B1114" s="6">
        <v>5.9027777777777776E-2</v>
      </c>
      <c r="E1114" s="3">
        <v>103</v>
      </c>
      <c r="G1114" s="3" t="s">
        <v>16</v>
      </c>
      <c r="CB1114" s="262"/>
    </row>
    <row r="1115" spans="1:80" x14ac:dyDescent="0.25">
      <c r="B1115" s="6">
        <v>6.9444444444444448E-2</v>
      </c>
      <c r="E1115" s="157">
        <v>94</v>
      </c>
      <c r="G1115" s="3" t="s">
        <v>16</v>
      </c>
      <c r="CB1115" s="262"/>
    </row>
    <row r="1116" spans="1:80" x14ac:dyDescent="0.25">
      <c r="B1116" s="6">
        <v>7.9861111111111105E-2</v>
      </c>
      <c r="E1116" s="14">
        <v>85</v>
      </c>
      <c r="G1116" s="3" t="s">
        <v>16</v>
      </c>
      <c r="CB1116" s="262"/>
    </row>
    <row r="1117" spans="1:80" x14ac:dyDescent="0.25">
      <c r="B1117" s="6">
        <v>9.0277777777777776E-2</v>
      </c>
      <c r="E1117" s="3">
        <v>109</v>
      </c>
      <c r="F1117" s="26" t="s">
        <v>500</v>
      </c>
      <c r="G1117" s="3" t="s">
        <v>501</v>
      </c>
      <c r="CB1117" s="262"/>
    </row>
    <row r="1118" spans="1:80" ht="15.75" thickBot="1" x14ac:dyDescent="0.3">
      <c r="B1118" s="22">
        <v>0.10069444444444445</v>
      </c>
      <c r="D1118" s="35">
        <v>182</v>
      </c>
      <c r="E1118" s="157">
        <v>99</v>
      </c>
      <c r="G1118" s="3" t="s">
        <v>501</v>
      </c>
      <c r="I1118" s="135">
        <f>AVERAGE(E1047:E1118)</f>
        <v>106.15942028985508</v>
      </c>
      <c r="CB1118" s="262"/>
    </row>
    <row r="1119" spans="1:80" x14ac:dyDescent="0.25">
      <c r="B1119" s="6">
        <v>0.41319444444444442</v>
      </c>
      <c r="E1119" s="157">
        <v>97</v>
      </c>
      <c r="G1119" s="3" t="s">
        <v>513</v>
      </c>
      <c r="CB1119" s="262"/>
    </row>
    <row r="1120" spans="1:80" x14ac:dyDescent="0.25">
      <c r="B1120" s="6">
        <v>0.4236111111111111</v>
      </c>
      <c r="E1120" s="157">
        <v>90</v>
      </c>
      <c r="F1120" s="157">
        <v>90</v>
      </c>
      <c r="G1120" s="3" t="s">
        <v>16</v>
      </c>
      <c r="CB1120" s="262"/>
    </row>
    <row r="1121" spans="2:80" x14ac:dyDescent="0.25">
      <c r="B1121" s="6">
        <v>0.42708333333333331</v>
      </c>
      <c r="C1121" s="8">
        <v>64</v>
      </c>
      <c r="D1121" s="8"/>
      <c r="E1121" s="8"/>
      <c r="F1121" s="8"/>
      <c r="G1121" s="8" t="s">
        <v>326</v>
      </c>
      <c r="H1121" s="8"/>
      <c r="I1121" s="36" t="s">
        <v>502</v>
      </c>
      <c r="J1121" s="36"/>
      <c r="K1121" s="36"/>
      <c r="L1121" s="36"/>
      <c r="M1121" s="36"/>
      <c r="N1121" s="36"/>
      <c r="O1121" s="36"/>
      <c r="CB1121" s="262"/>
    </row>
    <row r="1122" spans="2:80" x14ac:dyDescent="0.25">
      <c r="B1122" s="6">
        <v>0.43402777777777779</v>
      </c>
      <c r="E1122" s="157">
        <v>94</v>
      </c>
      <c r="G1122" s="3" t="s">
        <v>16</v>
      </c>
      <c r="CB1122" s="262"/>
    </row>
    <row r="1123" spans="2:80" x14ac:dyDescent="0.25">
      <c r="B1123" s="6">
        <v>0.44444444444444442</v>
      </c>
      <c r="E1123" s="157">
        <v>98</v>
      </c>
      <c r="G1123" s="3" t="s">
        <v>16</v>
      </c>
      <c r="CB1123" s="262"/>
    </row>
    <row r="1124" spans="2:80" x14ac:dyDescent="0.25">
      <c r="B1124" s="6">
        <v>0.4548611111111111</v>
      </c>
      <c r="E1124" s="62">
        <v>120</v>
      </c>
      <c r="G1124" s="3" t="s">
        <v>16</v>
      </c>
      <c r="H1124" s="3">
        <v>40</v>
      </c>
      <c r="I1124" s="63" t="s">
        <v>503</v>
      </c>
      <c r="J1124" s="63"/>
      <c r="K1124" s="63"/>
      <c r="L1124" s="63"/>
      <c r="M1124" s="63"/>
      <c r="N1124" s="63"/>
      <c r="CB1124" s="262"/>
    </row>
    <row r="1125" spans="2:80" x14ac:dyDescent="0.25">
      <c r="B1125" s="6">
        <v>0.46527777777777779</v>
      </c>
      <c r="E1125" s="157">
        <v>92</v>
      </c>
      <c r="G1125" s="3" t="s">
        <v>16</v>
      </c>
      <c r="CB1125" s="262"/>
    </row>
    <row r="1126" spans="2:80" x14ac:dyDescent="0.25">
      <c r="B1126" s="6">
        <v>0.47569444444444442</v>
      </c>
      <c r="E1126" s="3">
        <v>101</v>
      </c>
      <c r="G1126" s="3" t="s">
        <v>16</v>
      </c>
      <c r="CB1126" s="262"/>
    </row>
    <row r="1127" spans="2:80" x14ac:dyDescent="0.25">
      <c r="B1127" s="6">
        <v>0.4861111111111111</v>
      </c>
      <c r="E1127" s="3">
        <v>104</v>
      </c>
      <c r="G1127" s="3" t="s">
        <v>16</v>
      </c>
      <c r="CB1127" s="262"/>
    </row>
    <row r="1128" spans="2:80" x14ac:dyDescent="0.25">
      <c r="B1128" s="6">
        <v>0.49652777777777779</v>
      </c>
      <c r="E1128" s="99">
        <v>110</v>
      </c>
      <c r="G1128" s="3" t="s">
        <v>16</v>
      </c>
      <c r="CB1128" s="262"/>
    </row>
    <row r="1129" spans="2:80" x14ac:dyDescent="0.25">
      <c r="B1129" s="6">
        <v>0.50694444444444442</v>
      </c>
      <c r="E1129" s="99">
        <v>113</v>
      </c>
      <c r="G1129" s="3" t="s">
        <v>16</v>
      </c>
      <c r="CB1129" s="262"/>
    </row>
    <row r="1130" spans="2:80" x14ac:dyDescent="0.25">
      <c r="B1130" s="6">
        <v>0.51736111111111116</v>
      </c>
      <c r="E1130" s="62">
        <v>120</v>
      </c>
      <c r="G1130" s="3" t="s">
        <v>16</v>
      </c>
      <c r="CB1130" s="262"/>
    </row>
    <row r="1131" spans="2:80" x14ac:dyDescent="0.25">
      <c r="B1131" s="6">
        <v>0.52777777777777779</v>
      </c>
      <c r="E1131" s="99">
        <v>115</v>
      </c>
      <c r="G1131" s="3" t="s">
        <v>16</v>
      </c>
      <c r="CB1131" s="262"/>
    </row>
    <row r="1132" spans="2:80" x14ac:dyDescent="0.25">
      <c r="B1132" s="6">
        <v>0.53819444444444442</v>
      </c>
      <c r="E1132" s="99">
        <v>119</v>
      </c>
      <c r="G1132" s="3" t="s">
        <v>16</v>
      </c>
      <c r="CB1132" s="262"/>
    </row>
    <row r="1133" spans="2:80" x14ac:dyDescent="0.25">
      <c r="B1133" s="6">
        <v>0.54861111111111116</v>
      </c>
      <c r="E1133" s="62">
        <v>124</v>
      </c>
      <c r="G1133" s="3" t="s">
        <v>16</v>
      </c>
      <c r="H1133" s="3">
        <v>135</v>
      </c>
      <c r="I1133" s="63" t="s">
        <v>504</v>
      </c>
      <c r="J1133" s="63"/>
      <c r="K1133" s="63"/>
      <c r="L1133" s="63"/>
      <c r="M1133" s="63"/>
      <c r="N1133" s="63"/>
      <c r="CB1133" s="262"/>
    </row>
    <row r="1134" spans="2:80" x14ac:dyDescent="0.25">
      <c r="B1134" s="6">
        <v>0.55902777777777779</v>
      </c>
      <c r="E1134" s="3">
        <v>107</v>
      </c>
      <c r="G1134" s="3" t="s">
        <v>16</v>
      </c>
      <c r="CB1134" s="262"/>
    </row>
    <row r="1135" spans="2:80" x14ac:dyDescent="0.25">
      <c r="B1135" s="6">
        <v>0.56944444444444442</v>
      </c>
      <c r="E1135" s="157">
        <v>95</v>
      </c>
      <c r="F1135" s="157">
        <v>95</v>
      </c>
      <c r="G1135" s="3" t="s">
        <v>16</v>
      </c>
      <c r="CB1135" s="262"/>
    </row>
    <row r="1136" spans="2:80" x14ac:dyDescent="0.25">
      <c r="B1136" s="6">
        <v>0.57638888888888884</v>
      </c>
      <c r="C1136" s="8">
        <v>53</v>
      </c>
      <c r="D1136" s="8"/>
      <c r="E1136" s="8"/>
      <c r="F1136" s="8"/>
      <c r="G1136" s="8" t="s">
        <v>208</v>
      </c>
      <c r="H1136" s="8"/>
      <c r="I1136" s="36" t="s">
        <v>506</v>
      </c>
      <c r="J1136" s="36"/>
      <c r="K1136" s="36"/>
      <c r="L1136" s="36"/>
      <c r="M1136" s="36"/>
      <c r="N1136" s="36"/>
      <c r="O1136" s="36"/>
      <c r="CB1136" s="262"/>
    </row>
    <row r="1137" spans="2:80" x14ac:dyDescent="0.25">
      <c r="B1137" s="6">
        <v>0.57986111111111116</v>
      </c>
      <c r="E1137" s="3">
        <v>102</v>
      </c>
      <c r="G1137" s="3" t="s">
        <v>16</v>
      </c>
      <c r="CB1137" s="262"/>
    </row>
    <row r="1138" spans="2:80" x14ac:dyDescent="0.25">
      <c r="B1138" s="6">
        <v>0.59027777777777779</v>
      </c>
      <c r="E1138" s="3">
        <v>102</v>
      </c>
      <c r="G1138" s="3" t="s">
        <v>16</v>
      </c>
      <c r="CB1138" s="262"/>
    </row>
    <row r="1139" spans="2:80" x14ac:dyDescent="0.25">
      <c r="B1139" s="6">
        <v>0.60069444444444442</v>
      </c>
      <c r="E1139" s="99">
        <v>118</v>
      </c>
      <c r="G1139" s="3" t="s">
        <v>16</v>
      </c>
      <c r="CB1139" s="262"/>
    </row>
    <row r="1140" spans="2:80" x14ac:dyDescent="0.25">
      <c r="B1140" s="6">
        <v>0.61111111111111116</v>
      </c>
      <c r="C1140" s="8">
        <v>10</v>
      </c>
      <c r="D1140" s="8"/>
      <c r="E1140" s="8"/>
      <c r="F1140" s="8"/>
      <c r="G1140" s="8" t="s">
        <v>239</v>
      </c>
      <c r="H1140" s="8"/>
      <c r="I1140" s="36" t="s">
        <v>505</v>
      </c>
      <c r="J1140" s="36"/>
      <c r="K1140" s="36"/>
      <c r="L1140" s="36"/>
      <c r="M1140" s="36"/>
      <c r="CB1140" s="262"/>
    </row>
    <row r="1141" spans="2:80" x14ac:dyDescent="0.25">
      <c r="B1141" s="6">
        <v>0.61111111111111116</v>
      </c>
      <c r="E1141" s="104">
        <v>148</v>
      </c>
      <c r="G1141" s="3" t="s">
        <v>16</v>
      </c>
      <c r="H1141" s="3">
        <v>40</v>
      </c>
      <c r="I1141" s="144" t="s">
        <v>507</v>
      </c>
      <c r="J1141" s="144"/>
      <c r="K1141" s="144"/>
      <c r="L1141" s="144"/>
      <c r="M1141" s="144"/>
      <c r="N1141" s="144"/>
      <c r="CB1141" s="262"/>
    </row>
    <row r="1142" spans="2:80" x14ac:dyDescent="0.25">
      <c r="B1142" s="86">
        <v>0.61805555555555558</v>
      </c>
      <c r="C1142" s="14"/>
      <c r="D1142" s="14"/>
      <c r="E1142" s="104"/>
      <c r="G1142" s="14" t="s">
        <v>508</v>
      </c>
      <c r="H1142" s="14"/>
      <c r="I1142" s="11" t="s">
        <v>509</v>
      </c>
      <c r="J1142" s="11"/>
      <c r="K1142" s="11"/>
      <c r="L1142" s="11"/>
      <c r="M1142" s="11"/>
      <c r="N1142" s="11"/>
      <c r="CB1142" s="262"/>
    </row>
    <row r="1143" spans="2:80" x14ac:dyDescent="0.25">
      <c r="B1143" s="86">
        <v>0.62152777777777779</v>
      </c>
      <c r="C1143" s="14"/>
      <c r="D1143" s="14"/>
      <c r="E1143" s="9">
        <v>135</v>
      </c>
      <c r="G1143" s="14" t="s">
        <v>508</v>
      </c>
      <c r="CB1143" s="262"/>
    </row>
    <row r="1144" spans="2:80" x14ac:dyDescent="0.25">
      <c r="B1144" s="86">
        <v>0.63194444444444442</v>
      </c>
      <c r="C1144" s="14"/>
      <c r="D1144" s="14"/>
      <c r="E1144" s="14">
        <v>87</v>
      </c>
      <c r="G1144" s="14" t="s">
        <v>508</v>
      </c>
      <c r="I1144" s="11" t="s">
        <v>512</v>
      </c>
      <c r="J1144" s="11"/>
      <c r="K1144" s="11"/>
      <c r="L1144" s="11"/>
      <c r="M1144" s="11"/>
      <c r="N1144" s="11"/>
      <c r="CB1144" s="262"/>
    </row>
    <row r="1145" spans="2:80" x14ac:dyDescent="0.25">
      <c r="B1145" s="6">
        <v>0.64236111111111116</v>
      </c>
      <c r="E1145" s="14">
        <v>80</v>
      </c>
      <c r="G1145" s="3" t="s">
        <v>16</v>
      </c>
      <c r="CB1145" s="262"/>
    </row>
    <row r="1146" spans="2:80" x14ac:dyDescent="0.25">
      <c r="B1146" s="86">
        <v>0.64583333333333337</v>
      </c>
      <c r="C1146" s="14"/>
      <c r="D1146" s="14"/>
      <c r="E1146" s="14"/>
      <c r="G1146" s="14" t="s">
        <v>510</v>
      </c>
      <c r="CB1146" s="262"/>
    </row>
    <row r="1147" spans="2:80" x14ac:dyDescent="0.25">
      <c r="B1147" s="6">
        <v>0.65277777777777779</v>
      </c>
      <c r="E1147" s="157">
        <v>92</v>
      </c>
      <c r="G1147" s="3" t="s">
        <v>16</v>
      </c>
      <c r="CB1147" s="262"/>
    </row>
    <row r="1148" spans="2:80" x14ac:dyDescent="0.25">
      <c r="B1148" s="6">
        <v>0.66319444444444442</v>
      </c>
      <c r="E1148" s="99">
        <v>114</v>
      </c>
      <c r="G1148" s="3" t="s">
        <v>16</v>
      </c>
      <c r="CB1148" s="262"/>
    </row>
    <row r="1149" spans="2:80" x14ac:dyDescent="0.25">
      <c r="B1149" s="86">
        <v>0.67013888888888884</v>
      </c>
      <c r="C1149" s="14"/>
      <c r="D1149" s="14"/>
      <c r="E1149" s="14"/>
      <c r="F1149" s="14"/>
      <c r="G1149" s="14" t="s">
        <v>511</v>
      </c>
      <c r="CB1149" s="262"/>
    </row>
    <row r="1150" spans="2:80" x14ac:dyDescent="0.25">
      <c r="B1150" s="86">
        <v>0.67361111111111116</v>
      </c>
      <c r="C1150" s="14"/>
      <c r="D1150" s="14"/>
      <c r="E1150" s="99">
        <v>110</v>
      </c>
      <c r="G1150" s="14" t="s">
        <v>511</v>
      </c>
      <c r="CB1150" s="262"/>
    </row>
    <row r="1151" spans="2:80" x14ac:dyDescent="0.25">
      <c r="B1151" s="6">
        <v>0.68402777777777779</v>
      </c>
      <c r="E1151" s="14">
        <v>88</v>
      </c>
      <c r="G1151" s="3" t="s">
        <v>16</v>
      </c>
      <c r="CB1151" s="262"/>
    </row>
    <row r="1152" spans="2:80" x14ac:dyDescent="0.25">
      <c r="B1152" s="6">
        <v>0.69444444444444442</v>
      </c>
      <c r="E1152" s="99">
        <v>110</v>
      </c>
      <c r="G1152" s="3" t="s">
        <v>16</v>
      </c>
      <c r="CB1152" s="262"/>
    </row>
    <row r="1153" spans="2:80" x14ac:dyDescent="0.25">
      <c r="B1153" s="6">
        <v>0.70486111111111116</v>
      </c>
      <c r="E1153" s="99">
        <v>112</v>
      </c>
      <c r="G1153" s="3" t="s">
        <v>16</v>
      </c>
      <c r="CB1153" s="262"/>
    </row>
    <row r="1154" spans="2:80" x14ac:dyDescent="0.25">
      <c r="B1154" s="6">
        <v>0.71527777777777779</v>
      </c>
      <c r="E1154" s="62">
        <v>123</v>
      </c>
      <c r="G1154" s="3" t="s">
        <v>16</v>
      </c>
      <c r="H1154" s="3">
        <v>190</v>
      </c>
      <c r="I1154" s="63" t="s">
        <v>514</v>
      </c>
      <c r="J1154" s="63"/>
      <c r="K1154" s="63"/>
      <c r="L1154" s="63"/>
      <c r="M1154" s="63"/>
      <c r="N1154" s="63"/>
      <c r="CB1154" s="262"/>
    </row>
    <row r="1155" spans="2:80" x14ac:dyDescent="0.25">
      <c r="B1155" s="6">
        <v>0.72569444444444442</v>
      </c>
      <c r="E1155" s="62">
        <v>122</v>
      </c>
      <c r="G1155" s="3" t="s">
        <v>16</v>
      </c>
      <c r="CB1155" s="262"/>
    </row>
    <row r="1156" spans="2:80" x14ac:dyDescent="0.25">
      <c r="B1156" s="6">
        <v>0.73611111111111116</v>
      </c>
      <c r="E1156" s="99">
        <v>118</v>
      </c>
      <c r="G1156" s="3" t="s">
        <v>16</v>
      </c>
      <c r="CB1156" s="262"/>
    </row>
    <row r="1157" spans="2:80" x14ac:dyDescent="0.25">
      <c r="B1157" s="6">
        <v>0.74652777777777779</v>
      </c>
      <c r="E1157" s="99">
        <v>110</v>
      </c>
      <c r="G1157" s="3" t="s">
        <v>16</v>
      </c>
      <c r="CB1157" s="262"/>
    </row>
    <row r="1158" spans="2:80" x14ac:dyDescent="0.25">
      <c r="B1158" s="6">
        <v>0.75694444444444442</v>
      </c>
      <c r="E1158" s="3">
        <v>106</v>
      </c>
      <c r="G1158" s="3" t="s">
        <v>16</v>
      </c>
      <c r="CB1158" s="262"/>
    </row>
    <row r="1159" spans="2:80" x14ac:dyDescent="0.25">
      <c r="B1159" s="6">
        <v>0.76736111111111116</v>
      </c>
      <c r="E1159" s="3">
        <v>100</v>
      </c>
      <c r="G1159" s="3" t="s">
        <v>16</v>
      </c>
      <c r="CB1159" s="262"/>
    </row>
    <row r="1160" spans="2:80" x14ac:dyDescent="0.25">
      <c r="B1160" s="6">
        <v>0.77777777777777779</v>
      </c>
      <c r="E1160" s="3">
        <v>101</v>
      </c>
      <c r="G1160" s="3" t="s">
        <v>16</v>
      </c>
      <c r="CB1160" s="262"/>
    </row>
    <row r="1161" spans="2:80" x14ac:dyDescent="0.25">
      <c r="B1161" s="6">
        <v>0.78819444444444442</v>
      </c>
      <c r="E1161" s="157">
        <v>95</v>
      </c>
      <c r="F1161" s="157">
        <v>95</v>
      </c>
      <c r="G1161" s="3" t="s">
        <v>16</v>
      </c>
      <c r="CB1161" s="262"/>
    </row>
    <row r="1162" spans="2:80" x14ac:dyDescent="0.25">
      <c r="B1162" s="6">
        <v>0.78819444444444442</v>
      </c>
      <c r="C1162" s="8">
        <v>105</v>
      </c>
      <c r="D1162" s="8"/>
      <c r="E1162" s="8"/>
      <c r="F1162" s="8"/>
      <c r="G1162" s="8" t="s">
        <v>313</v>
      </c>
      <c r="H1162" s="8"/>
      <c r="I1162" s="36" t="s">
        <v>515</v>
      </c>
      <c r="J1162" s="36"/>
      <c r="K1162" s="36"/>
      <c r="L1162" s="36"/>
      <c r="M1162" s="36"/>
      <c r="N1162" s="36"/>
      <c r="O1162" s="36"/>
      <c r="P1162" s="36"/>
      <c r="Q1162" s="8"/>
      <c r="R1162" s="8"/>
      <c r="CB1162" s="262"/>
    </row>
    <row r="1163" spans="2:80" x14ac:dyDescent="0.25">
      <c r="B1163" s="6">
        <v>0.79861111111111116</v>
      </c>
      <c r="E1163" s="3">
        <v>100</v>
      </c>
      <c r="G1163" s="3" t="s">
        <v>16</v>
      </c>
      <c r="CB1163" s="262"/>
    </row>
    <row r="1164" spans="2:80" x14ac:dyDescent="0.25">
      <c r="B1164" s="6">
        <v>0.80902777777777779</v>
      </c>
      <c r="E1164" s="3">
        <v>108</v>
      </c>
      <c r="G1164" s="3" t="s">
        <v>16</v>
      </c>
      <c r="CB1164" s="262"/>
    </row>
    <row r="1165" spans="2:80" x14ac:dyDescent="0.25">
      <c r="B1165" s="6">
        <v>0.81944444444444442</v>
      </c>
      <c r="E1165" s="62">
        <v>121</v>
      </c>
      <c r="G1165" s="3" t="s">
        <v>16</v>
      </c>
      <c r="H1165" s="3">
        <v>55</v>
      </c>
      <c r="I1165" s="63" t="s">
        <v>526</v>
      </c>
      <c r="J1165" s="63"/>
      <c r="K1165" s="63"/>
      <c r="L1165" s="63"/>
      <c r="M1165" s="63"/>
      <c r="N1165" s="63"/>
      <c r="CB1165" s="262"/>
    </row>
    <row r="1166" spans="2:80" x14ac:dyDescent="0.25">
      <c r="B1166" s="6">
        <v>0.82986111111111116</v>
      </c>
      <c r="E1166" s="99">
        <v>116</v>
      </c>
      <c r="G1166" s="3" t="s">
        <v>16</v>
      </c>
      <c r="CB1166" s="262"/>
    </row>
    <row r="1167" spans="2:80" x14ac:dyDescent="0.25">
      <c r="B1167" s="6">
        <v>0.84027777777777779</v>
      </c>
      <c r="E1167" s="99">
        <v>113</v>
      </c>
      <c r="G1167" s="3" t="s">
        <v>16</v>
      </c>
      <c r="CB1167" s="262"/>
    </row>
    <row r="1168" spans="2:80" x14ac:dyDescent="0.25">
      <c r="B1168" s="6">
        <v>0.85069444444444442</v>
      </c>
      <c r="E1168" s="99">
        <v>115</v>
      </c>
      <c r="G1168" s="3" t="s">
        <v>16</v>
      </c>
      <c r="CB1168" s="262"/>
    </row>
    <row r="1169" spans="1:80" x14ac:dyDescent="0.25">
      <c r="B1169" s="6">
        <v>0.86111111111111116</v>
      </c>
      <c r="E1169" s="99">
        <v>114</v>
      </c>
      <c r="G1169" s="3" t="s">
        <v>16</v>
      </c>
      <c r="CB1169" s="262"/>
    </row>
    <row r="1170" spans="1:80" x14ac:dyDescent="0.25">
      <c r="B1170" s="6">
        <v>0.87152777777777779</v>
      </c>
      <c r="E1170" s="99">
        <v>112</v>
      </c>
      <c r="G1170" s="3" t="s">
        <v>16</v>
      </c>
      <c r="CB1170" s="262"/>
    </row>
    <row r="1171" spans="1:80" x14ac:dyDescent="0.25">
      <c r="B1171" s="6">
        <v>0.88194444444444442</v>
      </c>
      <c r="E1171" s="62">
        <v>125</v>
      </c>
      <c r="G1171" s="3" t="s">
        <v>16</v>
      </c>
      <c r="CB1171" s="262"/>
    </row>
    <row r="1172" spans="1:80" x14ac:dyDescent="0.25">
      <c r="B1172" s="6">
        <v>0.89236111111111116</v>
      </c>
      <c r="E1172" s="62">
        <v>129</v>
      </c>
      <c r="G1172" s="3" t="s">
        <v>16</v>
      </c>
      <c r="CB1172" s="262"/>
    </row>
    <row r="1173" spans="1:80" x14ac:dyDescent="0.25">
      <c r="B1173" s="6">
        <v>0.90277777777777779</v>
      </c>
      <c r="E1173" s="62">
        <v>122</v>
      </c>
      <c r="G1173" s="3" t="s">
        <v>16</v>
      </c>
      <c r="CB1173" s="262"/>
    </row>
    <row r="1174" spans="1:80" x14ac:dyDescent="0.25">
      <c r="E1174" s="185">
        <v>124</v>
      </c>
      <c r="G1174" s="3" t="s">
        <v>16</v>
      </c>
      <c r="CB1174" s="262"/>
    </row>
    <row r="1175" spans="1:80" x14ac:dyDescent="0.25">
      <c r="B1175" s="6">
        <v>0.92361111111111116</v>
      </c>
      <c r="E1175" s="104">
        <v>142</v>
      </c>
      <c r="G1175" s="3" t="s">
        <v>16</v>
      </c>
      <c r="H1175" s="3">
        <v>215</v>
      </c>
      <c r="I1175" s="144" t="s">
        <v>903</v>
      </c>
      <c r="J1175" s="144"/>
      <c r="K1175" s="144"/>
      <c r="L1175" s="144"/>
      <c r="M1175" s="144"/>
      <c r="N1175" s="144"/>
      <c r="CB1175" s="262"/>
    </row>
    <row r="1176" spans="1:80" x14ac:dyDescent="0.25">
      <c r="B1176" s="6">
        <v>0.93402777777777779</v>
      </c>
      <c r="E1176" s="9">
        <v>138</v>
      </c>
      <c r="G1176" s="3" t="s">
        <v>16</v>
      </c>
      <c r="CB1176" s="262"/>
    </row>
    <row r="1177" spans="1:80" x14ac:dyDescent="0.25">
      <c r="B1177" s="86">
        <v>0.9375</v>
      </c>
      <c r="C1177" s="14"/>
      <c r="D1177" s="14"/>
      <c r="E1177" s="14"/>
      <c r="F1177" s="14"/>
      <c r="G1177" s="14" t="s">
        <v>527</v>
      </c>
      <c r="CB1177" s="262"/>
    </row>
    <row r="1178" spans="1:80" x14ac:dyDescent="0.25">
      <c r="B1178" s="86">
        <v>0.94444444444444442</v>
      </c>
      <c r="E1178" s="3">
        <v>105</v>
      </c>
      <c r="G1178" s="14" t="s">
        <v>527</v>
      </c>
      <c r="CB1178" s="262"/>
    </row>
    <row r="1179" spans="1:80" x14ac:dyDescent="0.25">
      <c r="B1179" s="86">
        <v>0.95486111111111116</v>
      </c>
      <c r="E1179" s="14">
        <v>86</v>
      </c>
      <c r="G1179" s="14" t="s">
        <v>527</v>
      </c>
      <c r="CB1179" s="262"/>
    </row>
    <row r="1180" spans="1:80" x14ac:dyDescent="0.25">
      <c r="B1180" s="86">
        <v>0.96180555555555558</v>
      </c>
      <c r="E1180" s="59">
        <v>70</v>
      </c>
      <c r="G1180" s="14" t="s">
        <v>527</v>
      </c>
      <c r="CB1180" s="262"/>
    </row>
    <row r="1181" spans="1:80" x14ac:dyDescent="0.25">
      <c r="B1181" s="86">
        <v>0.97569444444444442</v>
      </c>
      <c r="E1181" s="59">
        <v>72</v>
      </c>
      <c r="G1181" s="14" t="s">
        <v>527</v>
      </c>
      <c r="CB1181" s="262"/>
    </row>
    <row r="1182" spans="1:80" x14ac:dyDescent="0.25">
      <c r="B1182" s="6">
        <v>0.98611111111111116</v>
      </c>
      <c r="E1182" s="14">
        <v>87</v>
      </c>
      <c r="G1182" s="213" t="s">
        <v>767</v>
      </c>
      <c r="CB1182" s="262"/>
    </row>
    <row r="1183" spans="1:80" x14ac:dyDescent="0.25">
      <c r="A1183" s="208"/>
      <c r="B1183" s="184">
        <v>0.99652777777777779</v>
      </c>
      <c r="C1183" s="185"/>
      <c r="D1183" s="185"/>
      <c r="E1183" s="157">
        <v>97</v>
      </c>
      <c r="F1183" s="185"/>
      <c r="G1183" s="3" t="s">
        <v>16</v>
      </c>
      <c r="H1183" s="185"/>
      <c r="I1183" s="186"/>
      <c r="J1183" s="186"/>
      <c r="K1183" t="s">
        <v>525</v>
      </c>
      <c r="CB1183" s="262"/>
    </row>
    <row r="1184" spans="1:80" x14ac:dyDescent="0.25">
      <c r="A1184" s="5">
        <v>45838</v>
      </c>
      <c r="B1184" s="6">
        <v>6.9444444444444441E-3</v>
      </c>
      <c r="E1184" s="157">
        <v>99</v>
      </c>
      <c r="G1184" s="3" t="s">
        <v>16</v>
      </c>
      <c r="CB1184" s="262"/>
    </row>
    <row r="1185" spans="1:80" x14ac:dyDescent="0.25">
      <c r="A1185" s="5" t="s">
        <v>303</v>
      </c>
      <c r="B1185" s="6">
        <v>1.7361111111111112E-2</v>
      </c>
      <c r="E1185" s="157">
        <v>97</v>
      </c>
      <c r="G1185" s="3" t="s">
        <v>16</v>
      </c>
      <c r="CB1185" s="262"/>
    </row>
    <row r="1186" spans="1:80" x14ac:dyDescent="0.25">
      <c r="B1186" s="6">
        <v>2.7777777777777776E-2</v>
      </c>
      <c r="E1186" s="3">
        <v>100</v>
      </c>
      <c r="G1186" s="3" t="s">
        <v>16</v>
      </c>
      <c r="CB1186" s="262"/>
    </row>
    <row r="1187" spans="1:80" x14ac:dyDescent="0.25">
      <c r="B1187" s="6">
        <v>3.8194444444444448E-2</v>
      </c>
      <c r="E1187" s="157">
        <v>99</v>
      </c>
      <c r="G1187" s="3" t="s">
        <v>16</v>
      </c>
      <c r="CB1187" s="262"/>
    </row>
    <row r="1188" spans="1:80" x14ac:dyDescent="0.25">
      <c r="B1188" s="6">
        <v>4.8611111111111112E-2</v>
      </c>
      <c r="E1188" s="3">
        <v>100</v>
      </c>
      <c r="G1188" s="3" t="s">
        <v>16</v>
      </c>
      <c r="CB1188" s="262"/>
    </row>
    <row r="1189" spans="1:80" x14ac:dyDescent="0.25">
      <c r="B1189" s="6">
        <v>5.9027777777777776E-2</v>
      </c>
      <c r="E1189" s="3">
        <v>101</v>
      </c>
      <c r="G1189" s="3" t="s">
        <v>16</v>
      </c>
      <c r="CB1189" s="262"/>
    </row>
    <row r="1190" spans="1:80" x14ac:dyDescent="0.25">
      <c r="B1190" s="6">
        <v>6.9444444444444448E-2</v>
      </c>
      <c r="E1190" s="3">
        <v>101</v>
      </c>
      <c r="G1190" s="3" t="s">
        <v>16</v>
      </c>
      <c r="CB1190" s="262"/>
    </row>
    <row r="1191" spans="1:80" x14ac:dyDescent="0.25">
      <c r="B1191" s="6">
        <v>7.9861111111111105E-2</v>
      </c>
      <c r="E1191" s="3">
        <v>102</v>
      </c>
      <c r="G1191" s="3" t="s">
        <v>16</v>
      </c>
      <c r="CB1191" s="262"/>
    </row>
    <row r="1192" spans="1:80" x14ac:dyDescent="0.25">
      <c r="B1192" s="6">
        <v>9.0277777777777776E-2</v>
      </c>
      <c r="E1192" s="3">
        <v>103</v>
      </c>
      <c r="G1192" s="3" t="s">
        <v>16</v>
      </c>
      <c r="CB1192" s="262"/>
    </row>
    <row r="1193" spans="1:80" ht="15.75" thickBot="1" x14ac:dyDescent="0.3">
      <c r="B1193" s="22">
        <v>0.10069444444444445</v>
      </c>
      <c r="C1193" s="23"/>
      <c r="D1193" s="23">
        <v>168</v>
      </c>
      <c r="G1193" s="3" t="s">
        <v>16</v>
      </c>
      <c r="I1193" s="135">
        <f>AVERAGE(E1119:E1193)</f>
        <v>107.12121212121212</v>
      </c>
      <c r="CB1193" s="262"/>
    </row>
    <row r="1194" spans="1:80" x14ac:dyDescent="0.25">
      <c r="B1194" s="6">
        <v>0.34722222222222221</v>
      </c>
      <c r="E1194" s="14">
        <v>81</v>
      </c>
      <c r="G1194" s="3" t="s">
        <v>16</v>
      </c>
      <c r="CB1194" s="262"/>
    </row>
    <row r="1195" spans="1:80" x14ac:dyDescent="0.25">
      <c r="B1195" s="6">
        <v>0.3923611111111111</v>
      </c>
      <c r="E1195" s="157">
        <v>98</v>
      </c>
      <c r="G1195" s="3" t="s">
        <v>16</v>
      </c>
      <c r="CB1195" s="262"/>
    </row>
    <row r="1196" spans="1:80" x14ac:dyDescent="0.25">
      <c r="B1196" s="6">
        <v>0.40277777777777779</v>
      </c>
      <c r="E1196" s="157">
        <v>92</v>
      </c>
      <c r="G1196" s="3" t="s">
        <v>16</v>
      </c>
      <c r="CB1196" s="262"/>
    </row>
    <row r="1197" spans="1:80" x14ac:dyDescent="0.25">
      <c r="B1197" s="6">
        <v>0.41319444444444442</v>
      </c>
      <c r="E1197" s="157">
        <v>96</v>
      </c>
      <c r="G1197" s="3" t="s">
        <v>16</v>
      </c>
      <c r="CB1197" s="262"/>
    </row>
    <row r="1198" spans="1:80" x14ac:dyDescent="0.25">
      <c r="B1198" s="6">
        <v>0.4236111111111111</v>
      </c>
      <c r="E1198" s="3">
        <v>100</v>
      </c>
      <c r="F1198" s="3">
        <v>100</v>
      </c>
      <c r="G1198" s="3" t="s">
        <v>16</v>
      </c>
      <c r="CB1198" s="262"/>
    </row>
    <row r="1199" spans="1:80" x14ac:dyDescent="0.25">
      <c r="B1199" s="6">
        <v>0.42708333333333331</v>
      </c>
      <c r="C1199" s="9">
        <v>109</v>
      </c>
      <c r="D1199" s="8"/>
      <c r="E1199" s="8"/>
      <c r="F1199" s="8"/>
      <c r="G1199" s="8" t="s">
        <v>528</v>
      </c>
      <c r="H1199" s="8"/>
      <c r="I1199" s="36" t="s">
        <v>531</v>
      </c>
      <c r="J1199" s="36"/>
      <c r="K1199" s="36"/>
      <c r="L1199" s="36"/>
      <c r="M1199" s="36"/>
      <c r="N1199" s="36"/>
      <c r="O1199" s="36"/>
      <c r="P1199" s="36"/>
      <c r="Q1199" s="8"/>
      <c r="R1199" s="8"/>
      <c r="CB1199" s="262"/>
    </row>
    <row r="1200" spans="1:80" x14ac:dyDescent="0.25">
      <c r="B1200" s="6">
        <v>0.43402777777777779</v>
      </c>
      <c r="E1200" s="3">
        <v>101</v>
      </c>
      <c r="G1200" s="3" t="s">
        <v>16</v>
      </c>
      <c r="CB1200" s="262"/>
    </row>
    <row r="1201" spans="2:80" x14ac:dyDescent="0.25">
      <c r="B1201" s="6">
        <v>0.44444444444444442</v>
      </c>
      <c r="E1201" s="97">
        <v>122</v>
      </c>
      <c r="G1201" s="3" t="s">
        <v>16</v>
      </c>
      <c r="H1201" s="3">
        <v>25</v>
      </c>
      <c r="I1201" s="63" t="s">
        <v>530</v>
      </c>
      <c r="J1201" s="63"/>
      <c r="K1201" s="63"/>
      <c r="L1201" s="63"/>
      <c r="M1201" s="63"/>
      <c r="N1201" s="63"/>
      <c r="CB1201" s="262"/>
    </row>
    <row r="1202" spans="2:80" x14ac:dyDescent="0.25">
      <c r="B1202" s="6">
        <v>0.4548611111111111</v>
      </c>
      <c r="E1202" s="3">
        <v>103</v>
      </c>
      <c r="G1202" s="3" t="s">
        <v>16</v>
      </c>
      <c r="CB1202" s="262"/>
    </row>
    <row r="1203" spans="2:80" x14ac:dyDescent="0.25">
      <c r="B1203" s="6">
        <v>0.46527777777777779</v>
      </c>
      <c r="E1203" s="14">
        <v>89</v>
      </c>
      <c r="G1203" s="3" t="s">
        <v>16</v>
      </c>
      <c r="I1203" s="11" t="s">
        <v>550</v>
      </c>
      <c r="J1203" s="11"/>
      <c r="K1203" s="11"/>
      <c r="L1203" s="11"/>
      <c r="M1203" s="11"/>
      <c r="CB1203" s="262"/>
    </row>
    <row r="1204" spans="2:80" x14ac:dyDescent="0.25">
      <c r="B1204" s="6">
        <v>0.47569444444444442</v>
      </c>
      <c r="E1204" s="157">
        <v>91</v>
      </c>
      <c r="G1204" s="3" t="s">
        <v>16</v>
      </c>
      <c r="CB1204" s="262"/>
    </row>
    <row r="1205" spans="2:80" x14ac:dyDescent="0.25">
      <c r="B1205" s="6">
        <v>0.4861111111111111</v>
      </c>
      <c r="E1205" s="3">
        <v>102</v>
      </c>
      <c r="G1205" s="3" t="s">
        <v>16</v>
      </c>
      <c r="CB1205" s="262"/>
    </row>
    <row r="1206" spans="2:80" ht="18.75" x14ac:dyDescent="0.3">
      <c r="B1206" s="6">
        <v>0.49652777777777779</v>
      </c>
      <c r="E1206" s="157">
        <v>99</v>
      </c>
      <c r="G1206" s="3" t="s">
        <v>16</v>
      </c>
      <c r="O1206" s="192" t="s">
        <v>537</v>
      </c>
      <c r="P1206" s="193"/>
      <c r="Q1206" s="272"/>
      <c r="R1206" s="272"/>
      <c r="S1206" s="8"/>
      <c r="CB1206" s="262"/>
    </row>
    <row r="1207" spans="2:80" x14ac:dyDescent="0.25">
      <c r="B1207" s="6">
        <v>0.50694444444444442</v>
      </c>
      <c r="E1207" s="3">
        <v>106</v>
      </c>
      <c r="F1207" s="3">
        <v>106</v>
      </c>
      <c r="G1207" s="3" t="s">
        <v>16</v>
      </c>
      <c r="O1207" s="1" t="s">
        <v>534</v>
      </c>
      <c r="Q1207" s="4" t="s">
        <v>536</v>
      </c>
      <c r="S1207" s="3" t="s">
        <v>538</v>
      </c>
      <c r="CB1207" s="262"/>
    </row>
    <row r="1208" spans="2:80" x14ac:dyDescent="0.25">
      <c r="B1208" s="6">
        <v>0.5083333333333333</v>
      </c>
      <c r="C1208" s="8">
        <v>78</v>
      </c>
      <c r="D1208" s="8"/>
      <c r="E1208" s="8"/>
      <c r="F1208" s="8"/>
      <c r="G1208" s="8" t="s">
        <v>532</v>
      </c>
      <c r="H1208" s="8"/>
      <c r="I1208" s="36" t="s">
        <v>529</v>
      </c>
      <c r="J1208" s="36"/>
      <c r="K1208" s="36"/>
      <c r="L1208" s="36"/>
      <c r="M1208" s="36"/>
      <c r="N1208" s="36"/>
      <c r="O1208" s="187">
        <v>0.78819444444444442</v>
      </c>
      <c r="P1208" t="s">
        <v>535</v>
      </c>
      <c r="Q1208" s="328">
        <v>0.51041666666666663</v>
      </c>
      <c r="R1208" s="3" t="s">
        <v>535</v>
      </c>
      <c r="CB1208" s="262"/>
    </row>
    <row r="1209" spans="2:80" x14ac:dyDescent="0.25">
      <c r="B1209" s="6">
        <v>0.51736111111111116</v>
      </c>
      <c r="E1209" s="3">
        <v>106</v>
      </c>
      <c r="G1209" s="3" t="s">
        <v>16</v>
      </c>
      <c r="O1209" s="6">
        <v>0.80902777777777779</v>
      </c>
      <c r="P1209" s="62">
        <v>128</v>
      </c>
      <c r="Q1209" s="3">
        <v>106</v>
      </c>
      <c r="R1209" s="329">
        <v>0.51736111111111116</v>
      </c>
      <c r="S1209" s="3">
        <v>0</v>
      </c>
      <c r="T1209" s="3">
        <v>0</v>
      </c>
      <c r="CB1209" s="262"/>
    </row>
    <row r="1210" spans="2:80" x14ac:dyDescent="0.25">
      <c r="B1210" s="6">
        <v>0.52777777777777779</v>
      </c>
      <c r="E1210" s="99">
        <v>110</v>
      </c>
      <c r="G1210" s="3" t="s">
        <v>16</v>
      </c>
      <c r="O1210" s="6">
        <v>0.81805555555555554</v>
      </c>
      <c r="P1210" s="62">
        <v>125</v>
      </c>
      <c r="Q1210" s="99">
        <v>110</v>
      </c>
      <c r="R1210" s="329">
        <v>0.52777777777777779</v>
      </c>
      <c r="S1210" s="3">
        <v>-3</v>
      </c>
      <c r="T1210" s="3">
        <v>4</v>
      </c>
      <c r="CB1210" s="262"/>
    </row>
    <row r="1211" spans="2:80" x14ac:dyDescent="0.25">
      <c r="B1211" s="6">
        <v>0.53819444444444442</v>
      </c>
      <c r="E1211" s="3">
        <v>105</v>
      </c>
      <c r="G1211" s="3" t="s">
        <v>16</v>
      </c>
      <c r="O1211" s="6">
        <v>0.82847222222222228</v>
      </c>
      <c r="P1211" s="62">
        <v>124</v>
      </c>
      <c r="Q1211" s="3">
        <v>105</v>
      </c>
      <c r="R1211" s="329">
        <v>0.53819444444444442</v>
      </c>
      <c r="S1211" s="3">
        <v>-4</v>
      </c>
      <c r="T1211" s="3">
        <v>-1</v>
      </c>
      <c r="CB1211" s="262"/>
    </row>
    <row r="1212" spans="2:80" x14ac:dyDescent="0.25">
      <c r="B1212" s="6">
        <v>0.54861111111111116</v>
      </c>
      <c r="E1212" s="99">
        <v>117</v>
      </c>
      <c r="G1212" s="3" t="s">
        <v>16</v>
      </c>
      <c r="O1212" s="6">
        <v>0.83888888888888891</v>
      </c>
      <c r="P1212" s="62">
        <v>123</v>
      </c>
      <c r="Q1212" s="99">
        <v>117</v>
      </c>
      <c r="R1212" s="329">
        <v>0.54861111111111116</v>
      </c>
      <c r="S1212" s="3">
        <v>-5</v>
      </c>
      <c r="T1212" s="3">
        <v>11</v>
      </c>
      <c r="CB1212" s="262"/>
    </row>
    <row r="1213" spans="2:80" x14ac:dyDescent="0.25">
      <c r="B1213" s="6">
        <v>0.55902777777777779</v>
      </c>
      <c r="E1213" s="9">
        <v>130</v>
      </c>
      <c r="G1213" s="3" t="s">
        <v>16</v>
      </c>
      <c r="O1213" s="6">
        <v>0.84930555555555554</v>
      </c>
      <c r="P1213" s="62">
        <v>128</v>
      </c>
      <c r="Q1213" s="9">
        <v>130</v>
      </c>
      <c r="R1213" s="329">
        <v>0.55902777777777779</v>
      </c>
      <c r="S1213" s="3">
        <v>0</v>
      </c>
      <c r="T1213" s="3">
        <v>24</v>
      </c>
      <c r="CB1213" s="262"/>
    </row>
    <row r="1214" spans="2:80" x14ac:dyDescent="0.25">
      <c r="B1214" s="6">
        <v>0.56944444444444442</v>
      </c>
      <c r="E1214" s="10">
        <v>136</v>
      </c>
      <c r="G1214" s="3" t="s">
        <v>16</v>
      </c>
      <c r="H1214" s="3">
        <v>98</v>
      </c>
      <c r="I1214" s="12" t="s">
        <v>533</v>
      </c>
      <c r="J1214" s="12"/>
      <c r="K1214" s="12"/>
      <c r="L1214" s="12"/>
      <c r="M1214" s="12"/>
      <c r="N1214" s="12"/>
      <c r="O1214" s="6">
        <v>0.85972222222222228</v>
      </c>
      <c r="P1214" s="62">
        <v>127</v>
      </c>
      <c r="Q1214" s="9">
        <v>136</v>
      </c>
      <c r="R1214" s="329">
        <v>0.56944444444444442</v>
      </c>
      <c r="S1214" s="3">
        <v>-1</v>
      </c>
      <c r="T1214" s="3">
        <v>30</v>
      </c>
      <c r="CB1214" s="262"/>
    </row>
    <row r="1215" spans="2:80" x14ac:dyDescent="0.25">
      <c r="B1215" s="6">
        <v>0.57986111111111116</v>
      </c>
      <c r="E1215" s="62">
        <v>121</v>
      </c>
      <c r="G1215" s="3" t="s">
        <v>16</v>
      </c>
      <c r="O1215" s="6">
        <v>0.87013888888888891</v>
      </c>
      <c r="P1215" s="62">
        <v>127</v>
      </c>
      <c r="Q1215" s="62">
        <v>121</v>
      </c>
      <c r="R1215" s="329">
        <v>0.57986111111111116</v>
      </c>
      <c r="S1215" s="3">
        <v>-1</v>
      </c>
      <c r="T1215" s="3">
        <v>15</v>
      </c>
      <c r="CB1215" s="262"/>
    </row>
    <row r="1216" spans="2:80" x14ac:dyDescent="0.25">
      <c r="B1216" s="6">
        <v>0.59027777777777779</v>
      </c>
      <c r="E1216" s="3">
        <v>108</v>
      </c>
      <c r="G1216" s="3" t="s">
        <v>16</v>
      </c>
      <c r="O1216" s="6">
        <v>0.88055555555555554</v>
      </c>
      <c r="P1216" s="3">
        <v>108</v>
      </c>
      <c r="Q1216" s="3">
        <v>108</v>
      </c>
      <c r="R1216" s="329">
        <v>0.59027777777777779</v>
      </c>
      <c r="S1216" s="3">
        <v>-20</v>
      </c>
      <c r="T1216" s="3">
        <v>2</v>
      </c>
      <c r="CB1216" s="262"/>
    </row>
    <row r="1217" spans="2:80" x14ac:dyDescent="0.25">
      <c r="B1217" s="6">
        <v>0.60069444444444442</v>
      </c>
      <c r="E1217" s="99">
        <v>114</v>
      </c>
      <c r="G1217" s="3" t="s">
        <v>16</v>
      </c>
      <c r="O1217" s="6">
        <v>0.89097222222222228</v>
      </c>
      <c r="P1217" s="62">
        <v>127</v>
      </c>
      <c r="Q1217" s="99">
        <v>114</v>
      </c>
      <c r="R1217" s="329">
        <v>0.60069444444444442</v>
      </c>
      <c r="S1217" s="3">
        <v>-1</v>
      </c>
      <c r="T1217" s="3">
        <v>8</v>
      </c>
      <c r="CB1217" s="262"/>
    </row>
    <row r="1218" spans="2:80" x14ac:dyDescent="0.25">
      <c r="B1218" s="6">
        <v>0.61111111111111116</v>
      </c>
      <c r="E1218" s="62">
        <v>126</v>
      </c>
      <c r="G1218" s="3" t="s">
        <v>16</v>
      </c>
      <c r="O1218" s="6">
        <v>0.90138888888888891</v>
      </c>
      <c r="P1218" s="103">
        <v>145</v>
      </c>
      <c r="Q1218" s="62">
        <v>126</v>
      </c>
      <c r="R1218" s="329">
        <v>0.61111111111111116</v>
      </c>
      <c r="S1218" s="3">
        <v>17</v>
      </c>
      <c r="T1218" s="3">
        <v>20</v>
      </c>
      <c r="CB1218" s="262"/>
    </row>
    <row r="1219" spans="2:80" x14ac:dyDescent="0.25">
      <c r="B1219" s="6">
        <v>0.62152777777777779</v>
      </c>
      <c r="E1219" s="62">
        <v>123</v>
      </c>
      <c r="G1219" s="3" t="s">
        <v>16</v>
      </c>
      <c r="O1219" s="6">
        <v>0.91180555555555554</v>
      </c>
      <c r="P1219" s="121">
        <v>169</v>
      </c>
      <c r="Q1219" s="62">
        <v>123</v>
      </c>
      <c r="R1219" s="329">
        <v>0.62152777777777779</v>
      </c>
      <c r="S1219" s="3">
        <v>41</v>
      </c>
      <c r="T1219" s="3">
        <v>17</v>
      </c>
      <c r="CB1219" s="262"/>
    </row>
    <row r="1220" spans="2:80" x14ac:dyDescent="0.25">
      <c r="B1220" s="6">
        <v>0.63194444444444442</v>
      </c>
      <c r="E1220" s="62">
        <v>123</v>
      </c>
      <c r="G1220" s="3" t="s">
        <v>16</v>
      </c>
      <c r="O1220" s="6">
        <v>0.92222222222222228</v>
      </c>
      <c r="P1220" s="121">
        <v>168</v>
      </c>
      <c r="Q1220" s="62">
        <v>123</v>
      </c>
      <c r="R1220" s="329">
        <v>0.63194444444444442</v>
      </c>
      <c r="S1220" s="3">
        <v>40</v>
      </c>
      <c r="T1220" s="3">
        <v>17</v>
      </c>
      <c r="CB1220" s="262"/>
    </row>
    <row r="1221" spans="2:80" x14ac:dyDescent="0.25">
      <c r="B1221" s="6">
        <v>0.64236111111111116</v>
      </c>
      <c r="E1221" s="62">
        <v>121</v>
      </c>
      <c r="G1221" s="3" t="s">
        <v>16</v>
      </c>
      <c r="O1221" s="6">
        <v>0.93263888888888891</v>
      </c>
      <c r="P1221" s="13">
        <v>152</v>
      </c>
      <c r="Q1221" s="62">
        <v>121</v>
      </c>
      <c r="R1221" s="329">
        <v>0.64236111111111116</v>
      </c>
      <c r="S1221" s="3">
        <v>24</v>
      </c>
      <c r="T1221" s="3">
        <v>15</v>
      </c>
      <c r="CB1221" s="262"/>
    </row>
    <row r="1222" spans="2:80" x14ac:dyDescent="0.25">
      <c r="B1222" s="6">
        <v>0.65277777777777779</v>
      </c>
      <c r="E1222" s="103">
        <v>142</v>
      </c>
      <c r="G1222" s="3" t="s">
        <v>16</v>
      </c>
      <c r="H1222" s="3">
        <v>268</v>
      </c>
      <c r="I1222" s="144" t="s">
        <v>553</v>
      </c>
      <c r="J1222" s="144"/>
      <c r="K1222" s="144"/>
      <c r="L1222" s="144"/>
      <c r="M1222" s="144"/>
      <c r="N1222" s="144"/>
      <c r="O1222" s="6">
        <v>0.94305555555555554</v>
      </c>
      <c r="P1222" s="103">
        <v>149</v>
      </c>
      <c r="Q1222" s="103">
        <v>142</v>
      </c>
      <c r="R1222" s="329">
        <v>0.65277777777777779</v>
      </c>
      <c r="S1222" s="3">
        <v>21</v>
      </c>
      <c r="T1222" s="3">
        <v>36</v>
      </c>
      <c r="CB1222" s="262"/>
    </row>
    <row r="1223" spans="2:80" x14ac:dyDescent="0.25">
      <c r="B1223" s="6">
        <v>0.66319444444444442</v>
      </c>
      <c r="E1223" s="99">
        <v>117</v>
      </c>
      <c r="G1223" s="3" t="s">
        <v>16</v>
      </c>
      <c r="O1223" s="6">
        <v>0.95347222222222228</v>
      </c>
      <c r="P1223" s="13">
        <v>150</v>
      </c>
      <c r="Q1223" s="99">
        <v>117</v>
      </c>
      <c r="R1223" s="329">
        <v>0.66319444444444442</v>
      </c>
      <c r="S1223" s="3">
        <v>22</v>
      </c>
      <c r="T1223" s="3">
        <v>11</v>
      </c>
      <c r="CB1223" s="262"/>
    </row>
    <row r="1224" spans="2:80" ht="18.75" x14ac:dyDescent="0.3">
      <c r="B1224" s="6">
        <v>0.67013888888888884</v>
      </c>
      <c r="E1224" s="99">
        <v>116</v>
      </c>
      <c r="G1224" s="3" t="s">
        <v>16</v>
      </c>
      <c r="O1224" s="6"/>
      <c r="P1224" s="188">
        <f>SUM(P1209:P1223)</f>
        <v>2050</v>
      </c>
      <c r="Q1224" s="188">
        <f>SUM(Q1209:Q1223)</f>
        <v>1799</v>
      </c>
      <c r="R1224" s="329"/>
      <c r="S1224" s="188">
        <f>SUM(S1209:S1223)</f>
        <v>130</v>
      </c>
      <c r="T1224" s="188">
        <f>SUM(T1209:T1223)</f>
        <v>209</v>
      </c>
      <c r="CB1224" s="262"/>
    </row>
    <row r="1225" spans="2:80" ht="18.75" x14ac:dyDescent="0.3">
      <c r="B1225" s="6">
        <v>0.67361111111111116</v>
      </c>
      <c r="E1225" s="99">
        <v>116</v>
      </c>
      <c r="G1225" s="3" t="s">
        <v>16</v>
      </c>
      <c r="N1225" s="191" t="s">
        <v>540</v>
      </c>
      <c r="O1225" s="86"/>
      <c r="P1225" s="11"/>
      <c r="Q1225" s="188">
        <f>P1224-Q1224</f>
        <v>251</v>
      </c>
      <c r="R1225" s="330" t="s">
        <v>541</v>
      </c>
      <c r="S1225" s="8"/>
      <c r="T1225" s="8"/>
      <c r="CB1225" s="262"/>
    </row>
    <row r="1226" spans="2:80" ht="18.75" x14ac:dyDescent="0.3">
      <c r="B1226" s="6">
        <v>0.68402777777777779</v>
      </c>
      <c r="E1226" s="62">
        <v>123</v>
      </c>
      <c r="G1226" s="3" t="s">
        <v>16</v>
      </c>
      <c r="O1226" s="6"/>
      <c r="Q1226" s="189">
        <f>1-0.88</f>
        <v>0.12</v>
      </c>
      <c r="R1226" s="331" t="s">
        <v>539</v>
      </c>
      <c r="CB1226" s="262"/>
    </row>
    <row r="1227" spans="2:80" x14ac:dyDescent="0.25">
      <c r="B1227" s="6">
        <v>0.69444444444444442</v>
      </c>
      <c r="E1227" s="9">
        <v>130</v>
      </c>
      <c r="G1227" s="3" t="s">
        <v>16</v>
      </c>
      <c r="O1227" s="6"/>
      <c r="P1227" s="103">
        <v>145</v>
      </c>
      <c r="Q1227" s="62">
        <v>126</v>
      </c>
      <c r="R1227" s="329"/>
      <c r="S1227" s="3">
        <v>17</v>
      </c>
      <c r="T1227" s="3">
        <v>20</v>
      </c>
      <c r="CB1227" s="262"/>
    </row>
    <row r="1228" spans="2:80" x14ac:dyDescent="0.25">
      <c r="B1228" s="6">
        <v>0.70486111111111116</v>
      </c>
      <c r="E1228" s="103">
        <v>142</v>
      </c>
      <c r="G1228" s="3" t="s">
        <v>16</v>
      </c>
      <c r="H1228" s="3">
        <v>343</v>
      </c>
      <c r="I1228" s="144" t="s">
        <v>552</v>
      </c>
      <c r="J1228" s="144"/>
      <c r="K1228" s="144"/>
      <c r="L1228" s="144"/>
      <c r="M1228" s="144"/>
      <c r="N1228" s="144"/>
      <c r="P1228" s="121">
        <v>169</v>
      </c>
      <c r="Q1228" s="62">
        <v>123</v>
      </c>
      <c r="S1228" s="3">
        <v>41</v>
      </c>
      <c r="T1228" s="3">
        <v>17</v>
      </c>
      <c r="CB1228" s="262"/>
    </row>
    <row r="1229" spans="2:80" x14ac:dyDescent="0.25">
      <c r="B1229" s="6">
        <v>0.71527777777777779</v>
      </c>
      <c r="E1229" s="9">
        <v>130</v>
      </c>
      <c r="G1229" s="3" t="s">
        <v>16</v>
      </c>
      <c r="P1229" s="121">
        <v>168</v>
      </c>
      <c r="Q1229" s="62">
        <v>123</v>
      </c>
      <c r="S1229" s="3">
        <v>40</v>
      </c>
      <c r="T1229" s="3">
        <v>17</v>
      </c>
      <c r="CB1229" s="262"/>
    </row>
    <row r="1230" spans="2:80" x14ac:dyDescent="0.25">
      <c r="B1230" s="6">
        <v>0.72569444444444442</v>
      </c>
      <c r="E1230" s="62">
        <v>127</v>
      </c>
      <c r="G1230" s="3" t="s">
        <v>16</v>
      </c>
      <c r="P1230" s="13">
        <v>152</v>
      </c>
      <c r="Q1230" s="62">
        <v>121</v>
      </c>
      <c r="S1230" s="3">
        <v>24</v>
      </c>
      <c r="T1230" s="3">
        <v>15</v>
      </c>
      <c r="CB1230" s="262"/>
    </row>
    <row r="1231" spans="2:80" x14ac:dyDescent="0.25">
      <c r="B1231" s="6">
        <v>0.73611111111111116</v>
      </c>
      <c r="E1231" s="3">
        <v>107</v>
      </c>
      <c r="F1231" s="3">
        <v>107</v>
      </c>
      <c r="G1231" s="3" t="s">
        <v>16</v>
      </c>
      <c r="I1231" s="1" t="s">
        <v>551</v>
      </c>
      <c r="J1231" s="1"/>
      <c r="K1231" s="1"/>
      <c r="L1231" s="1"/>
      <c r="M1231" s="1"/>
      <c r="N1231" s="1"/>
      <c r="P1231" s="103">
        <v>149</v>
      </c>
      <c r="Q1231" s="103">
        <v>142</v>
      </c>
      <c r="S1231" s="3">
        <v>21</v>
      </c>
      <c r="T1231" s="3">
        <v>36</v>
      </c>
      <c r="CB1231" s="262"/>
    </row>
    <row r="1232" spans="2:80" x14ac:dyDescent="0.25">
      <c r="B1232" s="90">
        <v>0.73611111111111116</v>
      </c>
      <c r="C1232" s="8">
        <v>71</v>
      </c>
      <c r="D1232" s="8"/>
      <c r="E1232" s="8"/>
      <c r="F1232" s="8"/>
      <c r="G1232" s="8" t="s">
        <v>313</v>
      </c>
      <c r="H1232" s="8"/>
      <c r="I1232" s="36" t="s">
        <v>543</v>
      </c>
      <c r="J1232" s="36"/>
      <c r="K1232" s="36"/>
      <c r="L1232" s="36"/>
      <c r="M1232" s="36"/>
      <c r="N1232" s="36"/>
      <c r="O1232" s="36"/>
      <c r="P1232" s="103"/>
      <c r="Q1232" s="103"/>
      <c r="CB1232" s="262"/>
    </row>
    <row r="1233" spans="2:80" x14ac:dyDescent="0.25">
      <c r="B1233" s="6">
        <v>0.74652777777777779</v>
      </c>
      <c r="E1233" s="3">
        <v>107</v>
      </c>
      <c r="G1233" s="3" t="s">
        <v>16</v>
      </c>
      <c r="P1233" s="13">
        <v>150</v>
      </c>
      <c r="Q1233" s="99">
        <v>117</v>
      </c>
      <c r="S1233" s="3">
        <v>22</v>
      </c>
      <c r="T1233" s="3">
        <v>11</v>
      </c>
      <c r="CB1233" s="262"/>
    </row>
    <row r="1234" spans="2:80" ht="18.75" x14ac:dyDescent="0.3">
      <c r="B1234" s="6">
        <v>0.75694444444444442</v>
      </c>
      <c r="E1234" s="9">
        <v>132</v>
      </c>
      <c r="G1234" s="3" t="s">
        <v>16</v>
      </c>
      <c r="I1234" t="s">
        <v>545</v>
      </c>
      <c r="P1234" s="190">
        <f>SUM(P1227:P1233)</f>
        <v>933</v>
      </c>
      <c r="Q1234" s="190">
        <f>SUM(Q1227:Q1233)</f>
        <v>752</v>
      </c>
      <c r="S1234" s="190">
        <f>SUM(S1227:S1233)</f>
        <v>165</v>
      </c>
      <c r="T1234" s="190">
        <f>SUM(T1227:T1233)</f>
        <v>116</v>
      </c>
      <c r="CB1234" s="262"/>
    </row>
    <row r="1235" spans="2:80" ht="18.75" x14ac:dyDescent="0.3">
      <c r="B1235" s="6">
        <v>0.76736111111111116</v>
      </c>
      <c r="E1235" s="104">
        <v>143</v>
      </c>
      <c r="G1235" s="3" t="s">
        <v>16</v>
      </c>
      <c r="I1235" t="s">
        <v>544</v>
      </c>
      <c r="Q1235" s="188">
        <f>P1234-Q1234</f>
        <v>181</v>
      </c>
      <c r="R1235" s="189">
        <f>Q1234/P1234</f>
        <v>0.80600214362272238</v>
      </c>
      <c r="CB1235" s="262"/>
    </row>
    <row r="1236" spans="2:80" ht="18.75" x14ac:dyDescent="0.3">
      <c r="B1236" s="6">
        <v>0.77777777777777779</v>
      </c>
      <c r="E1236" s="13">
        <v>153</v>
      </c>
      <c r="G1236" s="3" t="s">
        <v>16</v>
      </c>
      <c r="H1236" s="3">
        <v>60</v>
      </c>
      <c r="I1236" s="28" t="s">
        <v>548</v>
      </c>
      <c r="J1236" s="28"/>
      <c r="K1236" s="28"/>
      <c r="L1236" s="28"/>
      <c r="M1236" s="28"/>
      <c r="N1236" s="28"/>
      <c r="Q1236" s="188" t="s">
        <v>542</v>
      </c>
      <c r="CB1236" s="262"/>
    </row>
    <row r="1237" spans="2:80" x14ac:dyDescent="0.25">
      <c r="B1237" s="6">
        <v>0.78819444444444442</v>
      </c>
      <c r="E1237" s="104">
        <v>142</v>
      </c>
      <c r="G1237" s="3" t="s">
        <v>16</v>
      </c>
      <c r="I1237" t="s">
        <v>546</v>
      </c>
      <c r="CB1237" s="262"/>
    </row>
    <row r="1238" spans="2:80" x14ac:dyDescent="0.25">
      <c r="B1238" s="6">
        <v>0.79861111111111116</v>
      </c>
      <c r="E1238" s="99">
        <v>113</v>
      </c>
      <c r="G1238" s="3" t="s">
        <v>16</v>
      </c>
      <c r="I1238" t="s">
        <v>547</v>
      </c>
      <c r="CB1238" s="262"/>
    </row>
    <row r="1239" spans="2:80" x14ac:dyDescent="0.25">
      <c r="B1239" s="6">
        <v>0.80902777777777779</v>
      </c>
      <c r="E1239" s="157">
        <v>97</v>
      </c>
      <c r="G1239" s="3" t="s">
        <v>16</v>
      </c>
      <c r="I1239" s="194" t="s">
        <v>554</v>
      </c>
      <c r="J1239" s="194"/>
      <c r="K1239" s="194"/>
      <c r="L1239" s="194"/>
      <c r="M1239" s="194"/>
      <c r="CB1239" s="262"/>
    </row>
    <row r="1240" spans="2:80" x14ac:dyDescent="0.25">
      <c r="B1240" s="6">
        <v>0.81944444444444442</v>
      </c>
      <c r="E1240" s="62">
        <v>121</v>
      </c>
      <c r="G1240" s="3" t="s">
        <v>16</v>
      </c>
      <c r="H1240" s="3">
        <v>120</v>
      </c>
      <c r="J1240" s="63"/>
      <c r="K1240" s="63"/>
      <c r="L1240" s="63"/>
      <c r="M1240" s="63"/>
      <c r="N1240" s="63"/>
      <c r="O1240" s="63"/>
      <c r="CB1240" s="262"/>
    </row>
    <row r="1241" spans="2:80" x14ac:dyDescent="0.25">
      <c r="B1241" s="6">
        <v>0.82986111111111116</v>
      </c>
      <c r="E1241" s="99">
        <v>113</v>
      </c>
      <c r="G1241" s="3" t="s">
        <v>16</v>
      </c>
      <c r="I1241" t="s">
        <v>555</v>
      </c>
      <c r="CB1241" s="262"/>
    </row>
    <row r="1242" spans="2:80" x14ac:dyDescent="0.25">
      <c r="B1242" s="6">
        <v>0.84027777777777779</v>
      </c>
      <c r="E1242" s="10">
        <v>133</v>
      </c>
      <c r="G1242" s="3" t="s">
        <v>16</v>
      </c>
      <c r="I1242" s="63" t="s">
        <v>1971</v>
      </c>
      <c r="CB1242" s="262"/>
    </row>
    <row r="1243" spans="2:80" x14ac:dyDescent="0.25">
      <c r="B1243" s="6">
        <v>0.85069444444444442</v>
      </c>
      <c r="E1243" s="62">
        <v>125</v>
      </c>
      <c r="G1243" s="3" t="s">
        <v>16</v>
      </c>
      <c r="CB1243" s="262"/>
    </row>
    <row r="1244" spans="2:80" x14ac:dyDescent="0.25">
      <c r="B1244" s="6">
        <v>0.86111111111111116</v>
      </c>
      <c r="E1244" s="62">
        <v>128</v>
      </c>
      <c r="G1244" s="3" t="s">
        <v>16</v>
      </c>
      <c r="CB1244" s="262"/>
    </row>
    <row r="1245" spans="2:80" x14ac:dyDescent="0.25">
      <c r="B1245" s="6">
        <v>0.87152777777777779</v>
      </c>
      <c r="E1245" s="10">
        <v>137</v>
      </c>
      <c r="G1245" s="3" t="s">
        <v>16</v>
      </c>
      <c r="H1245" s="3">
        <v>195</v>
      </c>
      <c r="I1245" s="12" t="s">
        <v>549</v>
      </c>
      <c r="J1245" s="12"/>
      <c r="K1245" s="12"/>
      <c r="L1245" s="12"/>
      <c r="M1245" s="12"/>
      <c r="N1245" s="12"/>
      <c r="O1245" s="12"/>
      <c r="P1245" s="12"/>
      <c r="CB1245" s="262"/>
    </row>
    <row r="1246" spans="2:80" x14ac:dyDescent="0.25">
      <c r="B1246" s="6">
        <v>0.88194444444444442</v>
      </c>
      <c r="E1246" s="62">
        <v>129</v>
      </c>
      <c r="G1246" s="3" t="s">
        <v>16</v>
      </c>
      <c r="CB1246" s="262"/>
    </row>
    <row r="1247" spans="2:80" x14ac:dyDescent="0.25">
      <c r="B1247" s="6">
        <v>0.89236111111111116</v>
      </c>
      <c r="E1247" s="99">
        <v>114</v>
      </c>
      <c r="G1247" s="3" t="s">
        <v>16</v>
      </c>
      <c r="CB1247" s="262"/>
    </row>
    <row r="1248" spans="2:80" x14ac:dyDescent="0.25">
      <c r="B1248" s="6">
        <v>0.90277777777777779</v>
      </c>
      <c r="E1248" s="3">
        <v>103</v>
      </c>
      <c r="G1248" s="3" t="s">
        <v>16</v>
      </c>
      <c r="I1248" t="s">
        <v>556</v>
      </c>
      <c r="CB1248" s="262"/>
    </row>
    <row r="1249" spans="1:80" x14ac:dyDescent="0.25">
      <c r="B1249" s="6">
        <v>0.91319444444444442</v>
      </c>
      <c r="E1249" s="157">
        <v>97</v>
      </c>
      <c r="G1249" s="3" t="s">
        <v>16</v>
      </c>
      <c r="CB1249" s="262"/>
    </row>
    <row r="1250" spans="1:80" x14ac:dyDescent="0.25">
      <c r="B1250" s="6">
        <v>0.92361111111111116</v>
      </c>
      <c r="E1250" s="157">
        <v>99</v>
      </c>
      <c r="G1250" s="3" t="s">
        <v>16</v>
      </c>
      <c r="CB1250" s="262"/>
    </row>
    <row r="1251" spans="1:80" x14ac:dyDescent="0.25">
      <c r="B1251" s="6">
        <v>0.93402777777777779</v>
      </c>
      <c r="E1251" s="3">
        <v>100</v>
      </c>
      <c r="G1251" s="3" t="s">
        <v>16</v>
      </c>
      <c r="CB1251" s="262"/>
    </row>
    <row r="1252" spans="1:80" x14ac:dyDescent="0.25">
      <c r="B1252" s="6">
        <v>0.9375</v>
      </c>
      <c r="E1252" s="157">
        <v>98</v>
      </c>
      <c r="G1252" s="3" t="s">
        <v>16</v>
      </c>
      <c r="CB1252" s="262"/>
    </row>
    <row r="1253" spans="1:80" x14ac:dyDescent="0.25">
      <c r="B1253" s="6">
        <v>0.94444444444444442</v>
      </c>
      <c r="E1253" s="3">
        <v>101</v>
      </c>
      <c r="G1253" s="3" t="s">
        <v>16</v>
      </c>
      <c r="CB1253" s="262"/>
    </row>
    <row r="1254" spans="1:80" x14ac:dyDescent="0.25">
      <c r="B1254" s="6">
        <v>0.95486111111111116</v>
      </c>
      <c r="E1254" s="3">
        <v>104</v>
      </c>
      <c r="G1254" s="3" t="s">
        <v>16</v>
      </c>
      <c r="CB1254" s="262"/>
    </row>
    <row r="1255" spans="1:80" x14ac:dyDescent="0.25">
      <c r="B1255" s="86">
        <v>0.96180555555555558</v>
      </c>
      <c r="E1255" s="3">
        <v>107</v>
      </c>
      <c r="G1255" s="14" t="s">
        <v>560</v>
      </c>
      <c r="CB1255" s="262"/>
    </row>
    <row r="1256" spans="1:80" x14ac:dyDescent="0.25">
      <c r="B1256" s="86">
        <v>0.97569444444444442</v>
      </c>
      <c r="E1256" s="99">
        <v>110</v>
      </c>
      <c r="G1256" s="14" t="s">
        <v>560</v>
      </c>
      <c r="CB1256" s="262"/>
    </row>
    <row r="1257" spans="1:80" x14ac:dyDescent="0.25">
      <c r="B1257" s="86">
        <v>0.98611111111111116</v>
      </c>
      <c r="E1257" s="99">
        <v>112</v>
      </c>
      <c r="G1257" s="14" t="s">
        <v>560</v>
      </c>
      <c r="CB1257" s="262"/>
    </row>
    <row r="1258" spans="1:80" x14ac:dyDescent="0.25">
      <c r="B1258" s="86">
        <v>0.99652777777777779</v>
      </c>
      <c r="E1258" s="62">
        <v>120</v>
      </c>
      <c r="G1258" s="14" t="s">
        <v>561</v>
      </c>
      <c r="CB1258" s="262"/>
    </row>
    <row r="1259" spans="1:80" x14ac:dyDescent="0.25">
      <c r="A1259" s="5">
        <v>45839</v>
      </c>
      <c r="B1259" s="6">
        <v>6.9444444444444441E-3</v>
      </c>
      <c r="E1259" s="9">
        <v>135</v>
      </c>
      <c r="F1259" s="3" t="s">
        <v>557</v>
      </c>
      <c r="G1259" s="213" t="s">
        <v>766</v>
      </c>
      <c r="I1259" s="26" t="s">
        <v>558</v>
      </c>
      <c r="CB1259" s="262"/>
    </row>
    <row r="1260" spans="1:80" x14ac:dyDescent="0.25">
      <c r="A1260" s="5" t="s">
        <v>422</v>
      </c>
      <c r="B1260" s="6">
        <v>1.7361111111111112E-2</v>
      </c>
      <c r="E1260" s="3">
        <v>107</v>
      </c>
      <c r="G1260" s="3" t="s">
        <v>16</v>
      </c>
      <c r="CB1260" s="262"/>
    </row>
    <row r="1261" spans="1:80" x14ac:dyDescent="0.25">
      <c r="B1261" s="6">
        <v>2.7777777777777776E-2</v>
      </c>
      <c r="E1261" s="157">
        <v>96</v>
      </c>
      <c r="G1261" s="3" t="s">
        <v>16</v>
      </c>
      <c r="CB1261" s="262"/>
    </row>
    <row r="1262" spans="1:80" x14ac:dyDescent="0.25">
      <c r="B1262" s="6">
        <v>3.8194444444444448E-2</v>
      </c>
      <c r="E1262" s="3">
        <v>102</v>
      </c>
      <c r="G1262" s="3" t="s">
        <v>16</v>
      </c>
      <c r="CB1262" s="262"/>
    </row>
    <row r="1263" spans="1:80" x14ac:dyDescent="0.25">
      <c r="B1263" s="6">
        <v>4.8611111111111112E-2</v>
      </c>
      <c r="E1263" s="3">
        <v>108</v>
      </c>
      <c r="G1263" s="3" t="s">
        <v>16</v>
      </c>
      <c r="CB1263" s="262"/>
    </row>
    <row r="1264" spans="1:80" x14ac:dyDescent="0.25">
      <c r="B1264" s="6">
        <v>5.9027777777777776E-2</v>
      </c>
      <c r="E1264" s="3">
        <v>114</v>
      </c>
      <c r="G1264" s="3" t="s">
        <v>16</v>
      </c>
      <c r="CB1264" s="262"/>
    </row>
    <row r="1265" spans="2:80" x14ac:dyDescent="0.25">
      <c r="B1265" s="6">
        <v>6.9444444444444448E-2</v>
      </c>
      <c r="E1265" s="3">
        <v>112</v>
      </c>
      <c r="G1265" s="3" t="s">
        <v>16</v>
      </c>
      <c r="CB1265" s="262"/>
    </row>
    <row r="1266" spans="2:80" x14ac:dyDescent="0.25">
      <c r="B1266" s="6">
        <v>7.9861111111111105E-2</v>
      </c>
      <c r="E1266" s="3">
        <v>114</v>
      </c>
      <c r="G1266" s="3" t="s">
        <v>16</v>
      </c>
      <c r="CB1266" s="262"/>
    </row>
    <row r="1267" spans="2:80" x14ac:dyDescent="0.25">
      <c r="B1267" s="6">
        <v>9.0277777777777776E-2</v>
      </c>
      <c r="E1267" s="3">
        <v>114</v>
      </c>
      <c r="G1267" s="3" t="s">
        <v>16</v>
      </c>
      <c r="CB1267" s="262"/>
    </row>
    <row r="1268" spans="2:80" x14ac:dyDescent="0.25">
      <c r="B1268" s="6">
        <v>0.10069444444444445</v>
      </c>
      <c r="E1268" s="3">
        <v>116</v>
      </c>
      <c r="G1268" s="3" t="s">
        <v>16</v>
      </c>
      <c r="CB1268" s="262"/>
    </row>
    <row r="1269" spans="2:80" x14ac:dyDescent="0.25">
      <c r="B1269" s="6">
        <v>0.1111111111111111</v>
      </c>
      <c r="E1269" s="3">
        <v>114</v>
      </c>
      <c r="G1269" s="3" t="s">
        <v>16</v>
      </c>
      <c r="CB1269" s="262"/>
    </row>
    <row r="1270" spans="2:80" x14ac:dyDescent="0.25">
      <c r="B1270" s="6">
        <v>0.12152777777777778</v>
      </c>
      <c r="D1270" s="3">
        <v>258</v>
      </c>
      <c r="E1270" s="3">
        <v>107</v>
      </c>
      <c r="G1270" s="3" t="s">
        <v>16</v>
      </c>
      <c r="CB1270" s="262"/>
    </row>
    <row r="1271" spans="2:80" ht="15.75" thickBot="1" x14ac:dyDescent="0.3">
      <c r="B1271" s="195">
        <v>0.13194444444444445</v>
      </c>
      <c r="C1271" s="196"/>
      <c r="D1271" s="196"/>
      <c r="E1271" s="196">
        <v>102</v>
      </c>
      <c r="G1271" s="3" t="s">
        <v>16</v>
      </c>
      <c r="I1271" s="135">
        <f>AVERAGE(E1194:E1271)</f>
        <v>113.98666666666666</v>
      </c>
      <c r="CB1271" s="262"/>
    </row>
    <row r="1272" spans="2:80" x14ac:dyDescent="0.25">
      <c r="B1272" s="6">
        <v>0.35069444444444442</v>
      </c>
      <c r="E1272" s="14">
        <v>85</v>
      </c>
      <c r="G1272" s="3" t="s">
        <v>16</v>
      </c>
      <c r="CB1272" s="262"/>
    </row>
    <row r="1273" spans="2:80" x14ac:dyDescent="0.25">
      <c r="B1273" s="6">
        <v>0.3611111111111111</v>
      </c>
      <c r="E1273" s="14">
        <v>85</v>
      </c>
      <c r="G1273" s="3" t="s">
        <v>16</v>
      </c>
      <c r="CB1273" s="262"/>
    </row>
    <row r="1274" spans="2:80" x14ac:dyDescent="0.25">
      <c r="B1274" s="6">
        <v>0.37152777777777779</v>
      </c>
      <c r="E1274" s="14">
        <v>88</v>
      </c>
      <c r="G1274" s="3" t="s">
        <v>16</v>
      </c>
      <c r="CB1274" s="262"/>
    </row>
    <row r="1275" spans="2:80" x14ac:dyDescent="0.25">
      <c r="B1275" s="6">
        <v>0.38194444444444442</v>
      </c>
      <c r="E1275" s="157">
        <v>92</v>
      </c>
      <c r="G1275" s="3" t="s">
        <v>16</v>
      </c>
      <c r="CB1275" s="262"/>
    </row>
    <row r="1276" spans="2:80" x14ac:dyDescent="0.25">
      <c r="B1276" s="6">
        <v>0.3923611111111111</v>
      </c>
      <c r="E1276" s="157">
        <v>98</v>
      </c>
      <c r="G1276" s="3" t="s">
        <v>16</v>
      </c>
      <c r="CB1276" s="262"/>
    </row>
    <row r="1277" spans="2:80" x14ac:dyDescent="0.25">
      <c r="B1277" s="6">
        <v>0.40277777777777779</v>
      </c>
      <c r="E1277" s="3">
        <v>100</v>
      </c>
      <c r="G1277" s="3" t="s">
        <v>16</v>
      </c>
      <c r="CB1277" s="262"/>
    </row>
    <row r="1278" spans="2:80" x14ac:dyDescent="0.25">
      <c r="B1278" s="6">
        <v>0.41319444444444442</v>
      </c>
      <c r="E1278" s="3">
        <v>102</v>
      </c>
      <c r="G1278" s="3" t="s">
        <v>16</v>
      </c>
      <c r="CB1278" s="262"/>
    </row>
    <row r="1279" spans="2:80" x14ac:dyDescent="0.25">
      <c r="B1279" s="6">
        <v>0.4236111111111111</v>
      </c>
      <c r="E1279" s="3">
        <v>100</v>
      </c>
      <c r="G1279" s="3" t="s">
        <v>16</v>
      </c>
      <c r="CB1279" s="262"/>
    </row>
    <row r="1280" spans="2:80" x14ac:dyDescent="0.25">
      <c r="B1280" s="6">
        <v>0.43402777777777779</v>
      </c>
      <c r="E1280" s="3">
        <v>101</v>
      </c>
      <c r="G1280" s="3" t="s">
        <v>16</v>
      </c>
      <c r="CB1280" s="262"/>
    </row>
    <row r="1281" spans="2:80" x14ac:dyDescent="0.25">
      <c r="B1281" s="6">
        <v>0.44444444444444442</v>
      </c>
      <c r="E1281" s="3">
        <v>102</v>
      </c>
      <c r="G1281" s="3" t="s">
        <v>16</v>
      </c>
      <c r="CB1281" s="262"/>
    </row>
    <row r="1282" spans="2:80" x14ac:dyDescent="0.25">
      <c r="B1282" s="6">
        <v>0.4548611111111111</v>
      </c>
      <c r="E1282" s="3">
        <v>101</v>
      </c>
      <c r="G1282" s="3" t="s">
        <v>16</v>
      </c>
      <c r="CB1282" s="262"/>
    </row>
    <row r="1283" spans="2:80" x14ac:dyDescent="0.25">
      <c r="B1283" s="6">
        <v>0.46527777777777779</v>
      </c>
      <c r="E1283" s="3">
        <v>100</v>
      </c>
      <c r="F1283" s="3">
        <v>100</v>
      </c>
      <c r="G1283" s="3" t="s">
        <v>16</v>
      </c>
      <c r="CB1283" s="262"/>
    </row>
    <row r="1284" spans="2:80" x14ac:dyDescent="0.25">
      <c r="B1284" s="6">
        <v>0.46736111111111112</v>
      </c>
      <c r="C1284" s="8">
        <v>89</v>
      </c>
      <c r="D1284" s="8"/>
      <c r="E1284" s="8"/>
      <c r="F1284" s="8"/>
      <c r="G1284" s="8" t="s">
        <v>208</v>
      </c>
      <c r="H1284" s="8"/>
      <c r="I1284" s="36" t="s">
        <v>559</v>
      </c>
      <c r="J1284" s="36"/>
      <c r="K1284" s="36"/>
      <c r="L1284" s="36"/>
      <c r="M1284" s="36"/>
      <c r="N1284" s="36"/>
      <c r="O1284" s="36"/>
      <c r="P1284" s="36"/>
      <c r="CB1284" s="262"/>
    </row>
    <row r="1285" spans="2:80" x14ac:dyDescent="0.25">
      <c r="B1285" s="6">
        <v>0.47569444444444442</v>
      </c>
      <c r="E1285" s="99">
        <v>112</v>
      </c>
      <c r="G1285" s="3" t="s">
        <v>16</v>
      </c>
      <c r="CB1285" s="262"/>
    </row>
    <row r="1286" spans="2:80" x14ac:dyDescent="0.25">
      <c r="B1286" s="6">
        <v>0.4861111111111111</v>
      </c>
      <c r="E1286" s="9">
        <v>130</v>
      </c>
      <c r="G1286" s="3" t="s">
        <v>16</v>
      </c>
      <c r="H1286" s="3">
        <v>27</v>
      </c>
      <c r="I1286" s="63" t="s">
        <v>562</v>
      </c>
      <c r="J1286" s="63"/>
      <c r="K1286" s="63"/>
      <c r="L1286" s="63"/>
      <c r="M1286" s="63"/>
      <c r="N1286" s="63"/>
      <c r="CB1286" s="262"/>
    </row>
    <row r="1287" spans="2:80" x14ac:dyDescent="0.25">
      <c r="B1287" s="6">
        <v>0.49652777777777779</v>
      </c>
      <c r="E1287" s="99">
        <v>114</v>
      </c>
      <c r="G1287" s="3" t="s">
        <v>16</v>
      </c>
      <c r="CB1287" s="262"/>
    </row>
    <row r="1288" spans="2:80" x14ac:dyDescent="0.25">
      <c r="B1288" s="6">
        <v>0.50694444444444442</v>
      </c>
      <c r="E1288" s="157">
        <v>97</v>
      </c>
      <c r="G1288" s="3" t="s">
        <v>16</v>
      </c>
      <c r="CB1288" s="262"/>
    </row>
    <row r="1289" spans="2:80" x14ac:dyDescent="0.25">
      <c r="B1289" s="6">
        <v>0.51736111111111116</v>
      </c>
      <c r="E1289" s="14">
        <v>87</v>
      </c>
      <c r="G1289" s="3" t="s">
        <v>16</v>
      </c>
      <c r="CB1289" s="262"/>
    </row>
    <row r="1290" spans="2:80" x14ac:dyDescent="0.25">
      <c r="B1290" s="6">
        <v>0.52777777777777779</v>
      </c>
      <c r="E1290" s="99">
        <v>115</v>
      </c>
      <c r="G1290" s="3" t="s">
        <v>16</v>
      </c>
      <c r="CB1290" s="262"/>
    </row>
    <row r="1291" spans="2:80" x14ac:dyDescent="0.25">
      <c r="B1291" s="6">
        <v>0.53819444444444442</v>
      </c>
      <c r="E1291" s="97">
        <v>122</v>
      </c>
      <c r="G1291" s="3" t="s">
        <v>16</v>
      </c>
      <c r="H1291" s="3">
        <v>42</v>
      </c>
      <c r="I1291" s="63" t="s">
        <v>563</v>
      </c>
      <c r="J1291" s="63"/>
      <c r="K1291" s="63"/>
      <c r="L1291" s="63"/>
      <c r="M1291" s="63"/>
      <c r="N1291" s="63"/>
      <c r="CB1291" s="262"/>
    </row>
    <row r="1292" spans="2:80" x14ac:dyDescent="0.25">
      <c r="B1292" s="6">
        <v>0.54861111111111116</v>
      </c>
      <c r="E1292" s="99">
        <v>119</v>
      </c>
      <c r="G1292" s="3" t="s">
        <v>16</v>
      </c>
      <c r="CB1292" s="262"/>
    </row>
    <row r="1293" spans="2:80" x14ac:dyDescent="0.25">
      <c r="B1293" s="6">
        <v>0.55902777777777779</v>
      </c>
      <c r="E1293" s="3">
        <v>101</v>
      </c>
      <c r="G1293" s="3" t="s">
        <v>16</v>
      </c>
      <c r="CB1293" s="262"/>
    </row>
    <row r="1294" spans="2:80" x14ac:dyDescent="0.25">
      <c r="B1294" s="6">
        <v>0.56944444444444442</v>
      </c>
      <c r="E1294" s="3">
        <v>104</v>
      </c>
      <c r="G1294" s="3" t="s">
        <v>16</v>
      </c>
      <c r="CB1294" s="262"/>
    </row>
    <row r="1295" spans="2:80" x14ac:dyDescent="0.25">
      <c r="B1295" s="6">
        <v>0.57986111111111116</v>
      </c>
      <c r="E1295" s="62">
        <v>120</v>
      </c>
      <c r="G1295" s="3" t="s">
        <v>16</v>
      </c>
      <c r="CB1295" s="262"/>
    </row>
    <row r="1296" spans="2:80" x14ac:dyDescent="0.25">
      <c r="B1296" s="6">
        <v>0.59027777777777779</v>
      </c>
      <c r="E1296" s="99">
        <v>116</v>
      </c>
      <c r="G1296" s="3" t="s">
        <v>16</v>
      </c>
      <c r="CB1296" s="262"/>
    </row>
    <row r="1297" spans="2:80" x14ac:dyDescent="0.25">
      <c r="B1297" s="6">
        <v>0.60069444444444442</v>
      </c>
      <c r="E1297" s="62">
        <v>127</v>
      </c>
      <c r="G1297" s="3" t="s">
        <v>16</v>
      </c>
      <c r="CB1297" s="262"/>
    </row>
    <row r="1298" spans="2:80" x14ac:dyDescent="0.25">
      <c r="B1298" s="6">
        <v>0.61111111111111116</v>
      </c>
      <c r="E1298" s="62">
        <v>121</v>
      </c>
      <c r="G1298" s="3" t="s">
        <v>16</v>
      </c>
      <c r="CB1298" s="262"/>
    </row>
    <row r="1299" spans="2:80" x14ac:dyDescent="0.25">
      <c r="B1299" s="6">
        <v>0.62152777777777779</v>
      </c>
      <c r="E1299" s="62">
        <v>120</v>
      </c>
      <c r="G1299" s="3" t="s">
        <v>16</v>
      </c>
      <c r="CB1299" s="262"/>
    </row>
    <row r="1300" spans="2:80" x14ac:dyDescent="0.25">
      <c r="B1300" s="6">
        <v>0.63194444444444442</v>
      </c>
      <c r="E1300" s="62">
        <v>122</v>
      </c>
      <c r="G1300" s="3" t="s">
        <v>16</v>
      </c>
      <c r="CB1300" s="262"/>
    </row>
    <row r="1301" spans="2:80" x14ac:dyDescent="0.25">
      <c r="B1301" s="6">
        <v>0.64236111111111116</v>
      </c>
      <c r="E1301" s="62">
        <v>127</v>
      </c>
      <c r="G1301" s="3" t="s">
        <v>16</v>
      </c>
      <c r="CB1301" s="262"/>
    </row>
    <row r="1302" spans="2:80" x14ac:dyDescent="0.25">
      <c r="B1302" s="6">
        <v>0.65277777777777779</v>
      </c>
      <c r="E1302" s="10">
        <v>130</v>
      </c>
      <c r="G1302" s="3" t="s">
        <v>16</v>
      </c>
      <c r="H1302" s="3">
        <v>192</v>
      </c>
      <c r="I1302" s="12" t="s">
        <v>564</v>
      </c>
      <c r="J1302" s="12"/>
      <c r="K1302" s="12"/>
      <c r="L1302" s="12"/>
      <c r="M1302" s="12"/>
      <c r="N1302" s="12"/>
      <c r="CB1302" s="262"/>
    </row>
    <row r="1303" spans="2:80" x14ac:dyDescent="0.25">
      <c r="B1303" s="6">
        <v>0.66319444444444442</v>
      </c>
      <c r="E1303" s="62">
        <v>124</v>
      </c>
      <c r="G1303" s="3" t="s">
        <v>16</v>
      </c>
      <c r="CB1303" s="262"/>
    </row>
    <row r="1304" spans="2:80" x14ac:dyDescent="0.25">
      <c r="B1304" s="6">
        <v>0.67361111111111116</v>
      </c>
      <c r="E1304" s="3">
        <v>106</v>
      </c>
      <c r="G1304" s="3" t="s">
        <v>16</v>
      </c>
      <c r="CB1304" s="262"/>
    </row>
    <row r="1305" spans="2:80" x14ac:dyDescent="0.25">
      <c r="B1305" s="6">
        <v>0.68402777777777779</v>
      </c>
      <c r="E1305" s="3">
        <v>109</v>
      </c>
      <c r="G1305" s="3" t="s">
        <v>16</v>
      </c>
      <c r="CB1305" s="262"/>
    </row>
    <row r="1306" spans="2:80" x14ac:dyDescent="0.25">
      <c r="B1306" s="6">
        <v>0.69444444444444442</v>
      </c>
      <c r="E1306" s="99">
        <v>110</v>
      </c>
      <c r="G1306" s="3" t="s">
        <v>16</v>
      </c>
      <c r="CB1306" s="262"/>
    </row>
    <row r="1307" spans="2:80" x14ac:dyDescent="0.25">
      <c r="B1307" s="6">
        <v>0.70486111111111116</v>
      </c>
      <c r="E1307" s="99">
        <v>112</v>
      </c>
      <c r="G1307" s="3" t="s">
        <v>16</v>
      </c>
      <c r="CB1307" s="262"/>
    </row>
    <row r="1308" spans="2:80" x14ac:dyDescent="0.25">
      <c r="B1308" s="6">
        <v>0.71527777777777779</v>
      </c>
      <c r="E1308" s="99">
        <v>111</v>
      </c>
      <c r="G1308" s="3" t="s">
        <v>16</v>
      </c>
      <c r="CB1308" s="262"/>
    </row>
    <row r="1309" spans="2:80" x14ac:dyDescent="0.25">
      <c r="B1309" s="6">
        <v>0.72569444444444442</v>
      </c>
      <c r="E1309" s="3">
        <v>109</v>
      </c>
      <c r="F1309" s="3">
        <v>109</v>
      </c>
      <c r="G1309" s="3" t="s">
        <v>16</v>
      </c>
      <c r="CB1309" s="262"/>
    </row>
    <row r="1310" spans="2:80" x14ac:dyDescent="0.25">
      <c r="B1310" s="6">
        <v>0.72916666666666663</v>
      </c>
      <c r="C1310" s="8">
        <v>12</v>
      </c>
      <c r="D1310" s="8"/>
      <c r="E1310" s="8"/>
      <c r="F1310" s="8"/>
      <c r="G1310" s="8" t="s">
        <v>313</v>
      </c>
      <c r="H1310" s="8"/>
      <c r="I1310" s="36" t="s">
        <v>565</v>
      </c>
      <c r="J1310" s="36"/>
      <c r="K1310" s="36"/>
      <c r="L1310" s="36"/>
      <c r="M1310" s="36"/>
      <c r="N1310" s="36"/>
      <c r="O1310" s="36"/>
      <c r="P1310" s="36"/>
      <c r="CB1310" s="262"/>
    </row>
    <row r="1311" spans="2:80" x14ac:dyDescent="0.25">
      <c r="B1311" s="6">
        <v>0.73611111111111116</v>
      </c>
      <c r="E1311" s="3">
        <v>108</v>
      </c>
      <c r="G1311" s="3" t="s">
        <v>16</v>
      </c>
      <c r="CB1311" s="262"/>
    </row>
    <row r="1312" spans="2:80" x14ac:dyDescent="0.25">
      <c r="B1312" s="6">
        <v>0.74652777777777779</v>
      </c>
      <c r="E1312" s="99">
        <v>112</v>
      </c>
      <c r="G1312" s="3" t="s">
        <v>16</v>
      </c>
      <c r="CB1312" s="262"/>
    </row>
    <row r="1313" spans="2:80" x14ac:dyDescent="0.25">
      <c r="B1313" s="6">
        <v>0.75694444444444442</v>
      </c>
      <c r="E1313" s="9">
        <v>123</v>
      </c>
      <c r="G1313" s="3" t="s">
        <v>16</v>
      </c>
      <c r="H1313" s="3">
        <v>40</v>
      </c>
      <c r="I1313" t="s">
        <v>566</v>
      </c>
      <c r="CB1313" s="262"/>
    </row>
    <row r="1314" spans="2:80" x14ac:dyDescent="0.25">
      <c r="B1314" s="6">
        <v>0.76736111111111116</v>
      </c>
      <c r="E1314" s="99">
        <v>114</v>
      </c>
      <c r="G1314" s="3" t="s">
        <v>16</v>
      </c>
      <c r="CB1314" s="262"/>
    </row>
    <row r="1315" spans="2:80" x14ac:dyDescent="0.25">
      <c r="B1315" s="6">
        <v>0.77777777777777779</v>
      </c>
      <c r="E1315" s="3">
        <v>109</v>
      </c>
      <c r="G1315" s="3" t="s">
        <v>16</v>
      </c>
      <c r="I1315" t="s">
        <v>567</v>
      </c>
      <c r="CB1315" s="262"/>
    </row>
    <row r="1316" spans="2:80" x14ac:dyDescent="0.25">
      <c r="B1316" s="6">
        <v>0.78819444444444442</v>
      </c>
      <c r="E1316" s="3">
        <v>102</v>
      </c>
      <c r="G1316" s="3" t="s">
        <v>16</v>
      </c>
      <c r="CB1316" s="262"/>
    </row>
    <row r="1317" spans="2:80" x14ac:dyDescent="0.25">
      <c r="B1317" s="6">
        <v>0.79861111111111116</v>
      </c>
      <c r="E1317" s="157">
        <v>97</v>
      </c>
      <c r="G1317" s="3" t="s">
        <v>16</v>
      </c>
      <c r="CB1317" s="262"/>
    </row>
    <row r="1318" spans="2:80" x14ac:dyDescent="0.25">
      <c r="B1318" s="6">
        <v>0.80902777777777779</v>
      </c>
      <c r="E1318" s="3">
        <v>101</v>
      </c>
      <c r="G1318" s="3" t="s">
        <v>16</v>
      </c>
      <c r="CB1318" s="262"/>
    </row>
    <row r="1319" spans="2:80" x14ac:dyDescent="0.25">
      <c r="B1319" s="6">
        <v>0.81944444444444442</v>
      </c>
      <c r="E1319" s="3">
        <v>104</v>
      </c>
      <c r="G1319" s="3" t="s">
        <v>16</v>
      </c>
      <c r="CB1319" s="262"/>
    </row>
    <row r="1320" spans="2:80" x14ac:dyDescent="0.25">
      <c r="B1320" s="6">
        <v>0.82986111111111116</v>
      </c>
      <c r="E1320" s="3">
        <v>103</v>
      </c>
      <c r="G1320" s="3" t="s">
        <v>16</v>
      </c>
      <c r="CB1320" s="262"/>
    </row>
    <row r="1321" spans="2:80" x14ac:dyDescent="0.25">
      <c r="B1321" s="6">
        <v>0.84027777777777779</v>
      </c>
      <c r="E1321" s="3">
        <v>107</v>
      </c>
      <c r="G1321" s="3" t="s">
        <v>16</v>
      </c>
      <c r="CB1321" s="262"/>
    </row>
    <row r="1322" spans="2:80" x14ac:dyDescent="0.25">
      <c r="B1322" s="6">
        <v>0.85069444444444442</v>
      </c>
      <c r="E1322" s="3">
        <v>103</v>
      </c>
      <c r="G1322" s="3" t="s">
        <v>16</v>
      </c>
      <c r="CB1322" s="262"/>
    </row>
    <row r="1323" spans="2:80" x14ac:dyDescent="0.25">
      <c r="B1323" s="6">
        <v>0.86111111111111116</v>
      </c>
      <c r="E1323" s="3">
        <v>107</v>
      </c>
      <c r="G1323" s="3" t="s">
        <v>16</v>
      </c>
      <c r="CB1323" s="262"/>
    </row>
    <row r="1324" spans="2:80" x14ac:dyDescent="0.25">
      <c r="B1324" s="6">
        <v>0.87152777777777779</v>
      </c>
      <c r="E1324" s="3">
        <v>106</v>
      </c>
      <c r="G1324" s="3" t="s">
        <v>16</v>
      </c>
      <c r="CB1324" s="262"/>
    </row>
    <row r="1325" spans="2:80" x14ac:dyDescent="0.25">
      <c r="B1325" s="6">
        <v>0.88194444444444442</v>
      </c>
      <c r="E1325" s="3">
        <v>105</v>
      </c>
      <c r="G1325" s="3" t="s">
        <v>16</v>
      </c>
      <c r="CB1325" s="262"/>
    </row>
    <row r="1326" spans="2:80" x14ac:dyDescent="0.25">
      <c r="B1326" s="6">
        <v>0.89236111111111116</v>
      </c>
      <c r="E1326" s="3">
        <v>101</v>
      </c>
      <c r="G1326" s="3" t="s">
        <v>16</v>
      </c>
      <c r="CB1326" s="262"/>
    </row>
    <row r="1327" spans="2:80" x14ac:dyDescent="0.25">
      <c r="B1327" s="6">
        <v>0.90277777777777779</v>
      </c>
      <c r="E1327" s="3">
        <v>106</v>
      </c>
      <c r="G1327" s="3" t="s">
        <v>16</v>
      </c>
      <c r="CB1327" s="262"/>
    </row>
    <row r="1328" spans="2:80" x14ac:dyDescent="0.25">
      <c r="B1328" s="86">
        <v>0.90486111111111112</v>
      </c>
      <c r="C1328" s="14"/>
      <c r="D1328" s="14"/>
      <c r="E1328" s="14"/>
      <c r="F1328" s="14"/>
      <c r="G1328" s="14" t="s">
        <v>568</v>
      </c>
      <c r="H1328" s="14"/>
      <c r="I1328" s="11" t="s">
        <v>569</v>
      </c>
      <c r="J1328" s="11"/>
      <c r="CB1328" s="262"/>
    </row>
    <row r="1329" spans="1:80" x14ac:dyDescent="0.25">
      <c r="B1329" s="86">
        <v>0.91319444444444442</v>
      </c>
      <c r="E1329" s="3">
        <v>102</v>
      </c>
      <c r="G1329" s="14" t="s">
        <v>568</v>
      </c>
      <c r="CB1329" s="262"/>
    </row>
    <row r="1330" spans="1:80" x14ac:dyDescent="0.25">
      <c r="B1330" s="86">
        <v>0.92361111111111116</v>
      </c>
      <c r="E1330" s="3">
        <v>109</v>
      </c>
      <c r="G1330" s="14" t="s">
        <v>568</v>
      </c>
      <c r="CB1330" s="262"/>
    </row>
    <row r="1331" spans="1:80" x14ac:dyDescent="0.25">
      <c r="B1331" s="86">
        <v>0.93402777777777779</v>
      </c>
      <c r="E1331" s="3">
        <v>106</v>
      </c>
      <c r="G1331" s="14" t="s">
        <v>568</v>
      </c>
      <c r="CB1331" s="262"/>
    </row>
    <row r="1332" spans="1:80" x14ac:dyDescent="0.25">
      <c r="B1332" s="86">
        <v>0.94444444444444442</v>
      </c>
      <c r="E1332" s="3">
        <v>103</v>
      </c>
      <c r="G1332" s="14" t="s">
        <v>568</v>
      </c>
      <c r="CB1332" s="262"/>
    </row>
    <row r="1333" spans="1:80" x14ac:dyDescent="0.25">
      <c r="B1333" s="6">
        <v>0.95486111111111116</v>
      </c>
      <c r="E1333" s="157">
        <v>99</v>
      </c>
      <c r="G1333" s="213" t="s">
        <v>765</v>
      </c>
      <c r="CB1333" s="262"/>
    </row>
    <row r="1334" spans="1:80" x14ac:dyDescent="0.25">
      <c r="B1334" s="6">
        <v>0.96180555555555558</v>
      </c>
      <c r="E1334" s="3">
        <v>101</v>
      </c>
      <c r="G1334" s="3" t="s">
        <v>16</v>
      </c>
      <c r="CB1334" s="262"/>
    </row>
    <row r="1335" spans="1:80" x14ac:dyDescent="0.25">
      <c r="B1335" s="6">
        <v>0.97569444444444442</v>
      </c>
      <c r="E1335" s="157">
        <v>99</v>
      </c>
      <c r="G1335" s="3" t="s">
        <v>16</v>
      </c>
      <c r="CB1335" s="262"/>
    </row>
    <row r="1336" spans="1:80" x14ac:dyDescent="0.25">
      <c r="B1336" s="6">
        <v>0.98611111111111116</v>
      </c>
      <c r="E1336" s="157">
        <v>98</v>
      </c>
      <c r="G1336" s="3" t="s">
        <v>16</v>
      </c>
      <c r="CB1336" s="262"/>
    </row>
    <row r="1337" spans="1:80" x14ac:dyDescent="0.25">
      <c r="B1337" s="6">
        <v>0.99652777777777779</v>
      </c>
      <c r="E1337" s="3">
        <v>103</v>
      </c>
      <c r="G1337" s="3" t="s">
        <v>16</v>
      </c>
      <c r="CB1337" s="262"/>
    </row>
    <row r="1338" spans="1:80" x14ac:dyDescent="0.25">
      <c r="A1338" s="5">
        <v>45841</v>
      </c>
      <c r="B1338" s="6">
        <v>6.9444444444444441E-3</v>
      </c>
      <c r="E1338" s="157">
        <v>100</v>
      </c>
      <c r="G1338" s="3" t="s">
        <v>16</v>
      </c>
      <c r="CB1338" s="262"/>
    </row>
    <row r="1339" spans="1:80" x14ac:dyDescent="0.25">
      <c r="A1339" s="5" t="s">
        <v>571</v>
      </c>
      <c r="B1339" s="6">
        <v>1.7361111111111112E-2</v>
      </c>
      <c r="E1339" s="3">
        <v>105</v>
      </c>
      <c r="G1339" s="3" t="s">
        <v>16</v>
      </c>
      <c r="CB1339" s="262"/>
    </row>
    <row r="1340" spans="1:80" x14ac:dyDescent="0.25">
      <c r="B1340" s="6">
        <v>2.7777777777777776E-2</v>
      </c>
      <c r="E1340" s="3">
        <v>101</v>
      </c>
      <c r="G1340" s="3" t="s">
        <v>16</v>
      </c>
      <c r="CB1340" s="262"/>
    </row>
    <row r="1341" spans="1:80" x14ac:dyDescent="0.25">
      <c r="B1341" s="6">
        <v>3.8194444444444448E-2</v>
      </c>
      <c r="E1341" s="3">
        <v>101</v>
      </c>
      <c r="G1341" s="3" t="s">
        <v>16</v>
      </c>
      <c r="CB1341" s="262"/>
    </row>
    <row r="1342" spans="1:80" x14ac:dyDescent="0.25">
      <c r="B1342" s="6">
        <v>4.8611111111111112E-2</v>
      </c>
      <c r="E1342" s="3">
        <v>102</v>
      </c>
      <c r="G1342" s="3" t="s">
        <v>16</v>
      </c>
      <c r="CB1342" s="262"/>
    </row>
    <row r="1343" spans="1:80" x14ac:dyDescent="0.25">
      <c r="B1343" s="6">
        <v>5.9027777777777776E-2</v>
      </c>
      <c r="E1343" s="3">
        <v>100</v>
      </c>
      <c r="G1343" s="3" t="s">
        <v>16</v>
      </c>
      <c r="CB1343" s="262"/>
    </row>
    <row r="1344" spans="1:80" x14ac:dyDescent="0.25">
      <c r="B1344" s="6">
        <v>6.9444444444444448E-2</v>
      </c>
      <c r="E1344" s="157">
        <v>99</v>
      </c>
      <c r="G1344" s="3" t="s">
        <v>16</v>
      </c>
      <c r="CB1344" s="262"/>
    </row>
    <row r="1345" spans="2:80" x14ac:dyDescent="0.25">
      <c r="B1345" s="6">
        <v>7.9861111111111105E-2</v>
      </c>
      <c r="E1345" s="157">
        <v>99</v>
      </c>
      <c r="G1345" s="3" t="s">
        <v>16</v>
      </c>
      <c r="CB1345" s="262"/>
    </row>
    <row r="1346" spans="2:80" x14ac:dyDescent="0.25">
      <c r="B1346" s="6">
        <v>9.0277777777777776E-2</v>
      </c>
      <c r="E1346" s="157">
        <v>97</v>
      </c>
      <c r="G1346" s="3" t="s">
        <v>16</v>
      </c>
      <c r="CB1346" s="262"/>
    </row>
    <row r="1347" spans="2:80" x14ac:dyDescent="0.25">
      <c r="B1347" s="6">
        <v>0.10069444444444445</v>
      </c>
      <c r="E1347" s="157">
        <v>95</v>
      </c>
      <c r="G1347" s="3" t="s">
        <v>16</v>
      </c>
      <c r="CB1347" s="262"/>
    </row>
    <row r="1348" spans="2:80" x14ac:dyDescent="0.25">
      <c r="B1348" s="6">
        <v>0.1111111111111111</v>
      </c>
      <c r="E1348" s="3">
        <v>106</v>
      </c>
      <c r="G1348" s="3" t="s">
        <v>16</v>
      </c>
      <c r="CB1348" s="262"/>
    </row>
    <row r="1349" spans="2:80" x14ac:dyDescent="0.25">
      <c r="B1349" s="6">
        <v>0.12152777777777778</v>
      </c>
      <c r="E1349" s="157">
        <v>98</v>
      </c>
      <c r="G1349" s="3" t="s">
        <v>16</v>
      </c>
      <c r="CB1349" s="262"/>
    </row>
    <row r="1350" spans="2:80" x14ac:dyDescent="0.25">
      <c r="B1350" s="197">
        <v>0.13194444444444445</v>
      </c>
      <c r="E1350" s="3">
        <v>104</v>
      </c>
      <c r="G1350" s="3" t="s">
        <v>16</v>
      </c>
      <c r="CB1350" s="262"/>
    </row>
    <row r="1351" spans="2:80" x14ac:dyDescent="0.25">
      <c r="B1351" s="197">
        <v>0.1423611111111111</v>
      </c>
      <c r="E1351" s="3">
        <v>101</v>
      </c>
      <c r="G1351" s="3" t="s">
        <v>16</v>
      </c>
      <c r="CB1351" s="262"/>
    </row>
    <row r="1352" spans="2:80" x14ac:dyDescent="0.25">
      <c r="B1352" s="197">
        <v>0.15277777777777779</v>
      </c>
      <c r="E1352" s="3">
        <v>101</v>
      </c>
      <c r="G1352" s="3" t="s">
        <v>16</v>
      </c>
      <c r="CB1352" s="262"/>
    </row>
    <row r="1353" spans="2:80" ht="15.75" thickBot="1" x14ac:dyDescent="0.3">
      <c r="B1353" s="195">
        <v>0.16319444444444445</v>
      </c>
      <c r="D1353" s="3">
        <v>101</v>
      </c>
      <c r="E1353" s="3">
        <v>101</v>
      </c>
      <c r="G1353" s="3" t="s">
        <v>16</v>
      </c>
      <c r="I1353" s="135">
        <f>AVERAGE(E1272:E1353)</f>
        <v>105.78481012658227</v>
      </c>
      <c r="CB1353" s="262"/>
    </row>
    <row r="1354" spans="2:80" x14ac:dyDescent="0.25">
      <c r="B1354" s="6">
        <v>0.38194444444444442</v>
      </c>
      <c r="E1354" s="157">
        <v>90</v>
      </c>
      <c r="CB1354" s="262"/>
    </row>
    <row r="1355" spans="2:80" x14ac:dyDescent="0.25">
      <c r="B1355" s="6">
        <v>0.3923611111111111</v>
      </c>
      <c r="E1355" s="157">
        <v>90</v>
      </c>
      <c r="CB1355" s="262"/>
    </row>
    <row r="1356" spans="2:80" x14ac:dyDescent="0.25">
      <c r="B1356" s="6">
        <v>0.40277777777777779</v>
      </c>
      <c r="E1356" s="157">
        <v>90</v>
      </c>
      <c r="CB1356" s="262"/>
    </row>
    <row r="1357" spans="2:80" x14ac:dyDescent="0.25">
      <c r="B1357" s="6">
        <v>0.41319444444444442</v>
      </c>
      <c r="E1357" s="157">
        <v>90</v>
      </c>
      <c r="CB1357" s="262"/>
    </row>
    <row r="1358" spans="2:80" x14ac:dyDescent="0.25">
      <c r="B1358" s="6">
        <v>0.4236111111111111</v>
      </c>
      <c r="E1358" s="14">
        <v>80</v>
      </c>
      <c r="CB1358" s="262"/>
    </row>
    <row r="1359" spans="2:80" x14ac:dyDescent="0.25">
      <c r="B1359" s="6">
        <v>0.43402777777777779</v>
      </c>
      <c r="E1359" s="14">
        <v>80</v>
      </c>
      <c r="CB1359" s="262"/>
    </row>
    <row r="1360" spans="2:80" x14ac:dyDescent="0.25">
      <c r="B1360" s="6">
        <v>0.44444444444444442</v>
      </c>
      <c r="E1360" s="14">
        <v>80</v>
      </c>
      <c r="CB1360" s="262"/>
    </row>
    <row r="1361" spans="2:80" x14ac:dyDescent="0.25">
      <c r="B1361" s="6">
        <v>0.4548611111111111</v>
      </c>
      <c r="E1361" s="14">
        <v>89</v>
      </c>
      <c r="CB1361" s="262"/>
    </row>
    <row r="1362" spans="2:80" x14ac:dyDescent="0.25">
      <c r="B1362" s="6">
        <v>0.46527777777777779</v>
      </c>
      <c r="E1362" s="157">
        <v>98</v>
      </c>
      <c r="CB1362" s="262"/>
    </row>
    <row r="1363" spans="2:80" x14ac:dyDescent="0.25">
      <c r="B1363" s="6">
        <v>0.46875</v>
      </c>
      <c r="E1363" s="157">
        <v>94</v>
      </c>
      <c r="CB1363" s="262"/>
    </row>
    <row r="1364" spans="2:80" x14ac:dyDescent="0.25">
      <c r="B1364" s="6">
        <v>0.47569444444444442</v>
      </c>
      <c r="E1364" s="157">
        <v>92</v>
      </c>
      <c r="CB1364" s="262"/>
    </row>
    <row r="1365" spans="2:80" x14ac:dyDescent="0.25">
      <c r="B1365" s="6">
        <v>0.4861111111111111</v>
      </c>
      <c r="E1365" s="157">
        <v>90</v>
      </c>
      <c r="CB1365" s="262"/>
    </row>
    <row r="1366" spans="2:80" x14ac:dyDescent="0.25">
      <c r="B1366" s="6">
        <v>0.49652777777777779</v>
      </c>
      <c r="E1366" s="157">
        <v>98</v>
      </c>
      <c r="CB1366" s="262"/>
    </row>
    <row r="1367" spans="2:80" x14ac:dyDescent="0.25">
      <c r="B1367" s="6">
        <v>0.50694444444444442</v>
      </c>
      <c r="E1367" s="14">
        <v>82</v>
      </c>
      <c r="CB1367" s="262"/>
    </row>
    <row r="1368" spans="2:80" x14ac:dyDescent="0.25">
      <c r="B1368" s="6">
        <v>0.51736111111111116</v>
      </c>
      <c r="E1368" s="14">
        <v>82</v>
      </c>
      <c r="CB1368" s="262"/>
    </row>
    <row r="1369" spans="2:80" x14ac:dyDescent="0.25">
      <c r="B1369" s="6">
        <v>0.52777777777777779</v>
      </c>
      <c r="E1369" s="157">
        <v>90</v>
      </c>
      <c r="CB1369" s="262"/>
    </row>
    <row r="1370" spans="2:80" x14ac:dyDescent="0.25">
      <c r="B1370" s="6">
        <v>0.53819444444444442</v>
      </c>
      <c r="E1370" s="157">
        <v>98</v>
      </c>
      <c r="CB1370" s="262"/>
    </row>
    <row r="1371" spans="2:80" x14ac:dyDescent="0.25">
      <c r="B1371" s="6">
        <v>0.54861111111111116</v>
      </c>
      <c r="E1371" s="157">
        <v>98</v>
      </c>
      <c r="CB1371" s="262"/>
    </row>
    <row r="1372" spans="2:80" x14ac:dyDescent="0.25">
      <c r="B1372" s="6">
        <v>0.55902777777777779</v>
      </c>
      <c r="E1372" s="157">
        <v>98</v>
      </c>
      <c r="F1372" s="157">
        <v>98</v>
      </c>
      <c r="CB1372" s="262"/>
    </row>
    <row r="1373" spans="2:80" x14ac:dyDescent="0.25">
      <c r="B1373" s="6">
        <v>0.5625</v>
      </c>
      <c r="C1373" s="8">
        <v>44</v>
      </c>
      <c r="D1373" s="8"/>
      <c r="E1373" s="8"/>
      <c r="F1373" s="8"/>
      <c r="G1373" s="8" t="s">
        <v>208</v>
      </c>
      <c r="H1373" s="8"/>
      <c r="I1373" s="36" t="s">
        <v>570</v>
      </c>
      <c r="J1373" s="36"/>
      <c r="K1373" s="36"/>
      <c r="L1373" s="36"/>
      <c r="M1373" s="36"/>
      <c r="N1373" s="36"/>
      <c r="O1373" s="36"/>
      <c r="P1373" s="36"/>
      <c r="Q1373" s="8"/>
      <c r="R1373" s="8"/>
      <c r="CB1373" s="262"/>
    </row>
    <row r="1374" spans="2:80" x14ac:dyDescent="0.25">
      <c r="B1374" s="6">
        <v>0.56944444444444442</v>
      </c>
      <c r="E1374" s="3">
        <v>104</v>
      </c>
      <c r="CB1374" s="262"/>
    </row>
    <row r="1375" spans="2:80" x14ac:dyDescent="0.25">
      <c r="B1375" s="6">
        <v>0.57986111111111116</v>
      </c>
      <c r="E1375" s="99">
        <v>111</v>
      </c>
      <c r="CB1375" s="262"/>
    </row>
    <row r="1376" spans="2:80" x14ac:dyDescent="0.25">
      <c r="B1376" s="6">
        <v>0.59027777777777779</v>
      </c>
      <c r="E1376" s="97">
        <v>126</v>
      </c>
      <c r="H1376" s="3">
        <v>40</v>
      </c>
      <c r="I1376" t="s">
        <v>572</v>
      </c>
      <c r="CB1376" s="262"/>
    </row>
    <row r="1377" spans="2:80" x14ac:dyDescent="0.25">
      <c r="B1377" s="6">
        <v>0.60069444444444442</v>
      </c>
      <c r="E1377" s="62">
        <v>126</v>
      </c>
      <c r="CB1377" s="262"/>
    </row>
    <row r="1378" spans="2:80" x14ac:dyDescent="0.25">
      <c r="B1378" s="6">
        <v>0.61111111111111116</v>
      </c>
      <c r="E1378" s="99">
        <v>116</v>
      </c>
      <c r="CB1378" s="262"/>
    </row>
    <row r="1379" spans="2:80" x14ac:dyDescent="0.25">
      <c r="B1379" s="6">
        <v>0.62152777777777779</v>
      </c>
      <c r="E1379" s="99">
        <v>119</v>
      </c>
      <c r="CB1379" s="262"/>
    </row>
    <row r="1380" spans="2:80" x14ac:dyDescent="0.25">
      <c r="B1380" s="6">
        <v>0.63194444444444442</v>
      </c>
      <c r="E1380" s="10">
        <v>133</v>
      </c>
      <c r="H1380" s="3">
        <v>100</v>
      </c>
      <c r="I1380" t="s">
        <v>573</v>
      </c>
      <c r="CB1380" s="262"/>
    </row>
    <row r="1381" spans="2:80" x14ac:dyDescent="0.25">
      <c r="B1381" s="86">
        <v>0.64236111111111116</v>
      </c>
      <c r="E1381" s="99">
        <v>111</v>
      </c>
      <c r="G1381" s="14" t="s">
        <v>574</v>
      </c>
      <c r="H1381" s="14"/>
      <c r="I1381" s="11" t="s">
        <v>575</v>
      </c>
      <c r="J1381" s="11"/>
      <c r="K1381" s="11"/>
      <c r="CB1381" s="262"/>
    </row>
    <row r="1382" spans="2:80" x14ac:dyDescent="0.25">
      <c r="B1382" s="6">
        <v>0.65277777777777779</v>
      </c>
      <c r="E1382" s="3">
        <v>104</v>
      </c>
      <c r="CB1382" s="262"/>
    </row>
    <row r="1383" spans="2:80" x14ac:dyDescent="0.25">
      <c r="B1383" s="6">
        <v>0.66319444444444442</v>
      </c>
      <c r="E1383" s="3">
        <v>106</v>
      </c>
      <c r="CB1383" s="262"/>
    </row>
    <row r="1384" spans="2:80" x14ac:dyDescent="0.25">
      <c r="B1384" s="6">
        <v>0.67013888888888884</v>
      </c>
      <c r="E1384" s="99">
        <v>113</v>
      </c>
      <c r="CB1384" s="262"/>
    </row>
    <row r="1385" spans="2:80" x14ac:dyDescent="0.25">
      <c r="B1385" s="6">
        <v>0.67361111111111116</v>
      </c>
      <c r="E1385" s="99">
        <v>113</v>
      </c>
      <c r="CB1385" s="262"/>
    </row>
    <row r="1386" spans="2:80" x14ac:dyDescent="0.25">
      <c r="B1386" s="6">
        <v>0.68402777777777779</v>
      </c>
      <c r="E1386" s="99">
        <v>114</v>
      </c>
      <c r="CB1386" s="262"/>
    </row>
    <row r="1387" spans="2:80" x14ac:dyDescent="0.25">
      <c r="B1387" s="6">
        <v>0.69444444444444442</v>
      </c>
      <c r="E1387" s="99">
        <v>116</v>
      </c>
      <c r="CB1387" s="262"/>
    </row>
    <row r="1388" spans="2:80" x14ac:dyDescent="0.25">
      <c r="B1388" s="6">
        <v>0.70486111111111116</v>
      </c>
      <c r="E1388" s="99">
        <v>112</v>
      </c>
      <c r="CB1388" s="262"/>
    </row>
    <row r="1389" spans="2:80" x14ac:dyDescent="0.25">
      <c r="B1389" s="6">
        <v>0.71527777777777779</v>
      </c>
      <c r="E1389" s="3">
        <v>109</v>
      </c>
      <c r="CB1389" s="262"/>
    </row>
    <row r="1390" spans="2:80" x14ac:dyDescent="0.25">
      <c r="B1390" s="6">
        <v>0.72569444444444442</v>
      </c>
      <c r="E1390" s="3">
        <v>108</v>
      </c>
      <c r="CB1390" s="262"/>
    </row>
    <row r="1391" spans="2:80" x14ac:dyDescent="0.25">
      <c r="B1391" s="6">
        <v>0.73611111111111116</v>
      </c>
      <c r="E1391" s="3">
        <v>107</v>
      </c>
      <c r="CB1391" s="262"/>
    </row>
    <row r="1392" spans="2:80" x14ac:dyDescent="0.25">
      <c r="B1392" s="6">
        <v>0.74652777777777779</v>
      </c>
      <c r="E1392" s="3">
        <v>104</v>
      </c>
      <c r="CB1392" s="262"/>
    </row>
    <row r="1393" spans="2:80" x14ac:dyDescent="0.25">
      <c r="B1393" s="6">
        <v>0.75694444444444442</v>
      </c>
      <c r="E1393" s="3">
        <v>104</v>
      </c>
      <c r="CB1393" s="262"/>
    </row>
    <row r="1394" spans="2:80" x14ac:dyDescent="0.25">
      <c r="B1394" s="86">
        <v>0.76041666666666663</v>
      </c>
      <c r="G1394" s="14" t="s">
        <v>576</v>
      </c>
      <c r="CB1394" s="262"/>
    </row>
    <row r="1395" spans="2:80" x14ac:dyDescent="0.25">
      <c r="B1395" s="6">
        <v>0.76736111111111116</v>
      </c>
      <c r="E1395" s="157">
        <v>97</v>
      </c>
      <c r="CB1395" s="262"/>
    </row>
    <row r="1396" spans="2:80" x14ac:dyDescent="0.25">
      <c r="B1396" s="6">
        <v>0.77777777777777779</v>
      </c>
      <c r="E1396" s="157">
        <v>99</v>
      </c>
      <c r="F1396" s="157">
        <v>99</v>
      </c>
      <c r="CB1396" s="262"/>
    </row>
    <row r="1397" spans="2:80" x14ac:dyDescent="0.25">
      <c r="B1397" s="6">
        <v>0.28125</v>
      </c>
      <c r="C1397" s="8">
        <v>28</v>
      </c>
      <c r="D1397" s="8"/>
      <c r="E1397" s="8"/>
      <c r="F1397" s="8"/>
      <c r="G1397" s="8" t="s">
        <v>313</v>
      </c>
      <c r="H1397" s="8"/>
      <c r="I1397" s="36" t="s">
        <v>577</v>
      </c>
      <c r="J1397" s="36"/>
      <c r="K1397" s="36"/>
      <c r="L1397" s="36"/>
      <c r="M1397" s="36"/>
      <c r="N1397" s="36"/>
      <c r="CB1397" s="262"/>
    </row>
    <row r="1398" spans="2:80" x14ac:dyDescent="0.25">
      <c r="B1398" s="6">
        <v>0.78819444444444442</v>
      </c>
      <c r="E1398" s="157">
        <v>99</v>
      </c>
      <c r="CB1398" s="262"/>
    </row>
    <row r="1399" spans="2:80" x14ac:dyDescent="0.25">
      <c r="B1399" s="6">
        <v>0.79861111111111116</v>
      </c>
      <c r="E1399" s="3">
        <v>110</v>
      </c>
      <c r="CB1399" s="262"/>
    </row>
    <row r="1400" spans="2:80" x14ac:dyDescent="0.25">
      <c r="B1400" s="6">
        <v>0.80555555555555558</v>
      </c>
      <c r="C1400" s="30">
        <v>44</v>
      </c>
      <c r="D1400" s="8"/>
      <c r="E1400" s="8"/>
      <c r="F1400" s="8"/>
      <c r="G1400" s="8" t="s">
        <v>314</v>
      </c>
      <c r="H1400" s="8"/>
      <c r="I1400" s="36" t="s">
        <v>578</v>
      </c>
      <c r="J1400" s="36"/>
      <c r="K1400" s="36"/>
      <c r="L1400" s="36"/>
      <c r="M1400" s="36"/>
      <c r="N1400" s="36"/>
      <c r="O1400" s="36"/>
      <c r="P1400" s="36"/>
      <c r="Q1400" s="8"/>
      <c r="CB1400" s="262"/>
    </row>
    <row r="1401" spans="2:80" x14ac:dyDescent="0.25">
      <c r="B1401" s="6">
        <v>0.80902777777777779</v>
      </c>
      <c r="E1401" s="9">
        <v>138</v>
      </c>
      <c r="CB1401" s="262"/>
    </row>
    <row r="1402" spans="2:80" x14ac:dyDescent="0.25">
      <c r="B1402" s="6">
        <v>0.81944444444444442</v>
      </c>
      <c r="E1402" s="104">
        <v>142</v>
      </c>
      <c r="CB1402" s="262"/>
    </row>
    <row r="1403" spans="2:80" x14ac:dyDescent="0.25">
      <c r="B1403" s="6">
        <v>0.82986111111111116</v>
      </c>
      <c r="E1403" s="38">
        <v>154</v>
      </c>
      <c r="CB1403" s="262"/>
    </row>
    <row r="1404" spans="2:80" x14ac:dyDescent="0.25">
      <c r="B1404" s="6">
        <v>0.84027777777777779</v>
      </c>
      <c r="E1404" s="147">
        <v>166</v>
      </c>
      <c r="H1404" s="3">
        <v>85</v>
      </c>
      <c r="I1404" s="149" t="s">
        <v>580</v>
      </c>
      <c r="J1404" s="149"/>
      <c r="K1404" s="149"/>
      <c r="L1404" s="149"/>
      <c r="M1404" s="149"/>
      <c r="N1404" s="149"/>
      <c r="O1404" s="149"/>
      <c r="P1404" s="149"/>
      <c r="Q1404" s="148"/>
      <c r="CB1404" s="262"/>
    </row>
    <row r="1405" spans="2:80" x14ac:dyDescent="0.25">
      <c r="B1405" s="6">
        <v>0.85069444444444442</v>
      </c>
      <c r="E1405" s="38">
        <v>153</v>
      </c>
      <c r="CB1405" s="262"/>
    </row>
    <row r="1406" spans="2:80" x14ac:dyDescent="0.25">
      <c r="B1406" s="86">
        <v>0.85902777777777772</v>
      </c>
      <c r="G1406" s="14" t="s">
        <v>579</v>
      </c>
      <c r="CB1406" s="262"/>
    </row>
    <row r="1407" spans="2:80" x14ac:dyDescent="0.25">
      <c r="B1407" s="86">
        <v>0.86111111111111116</v>
      </c>
      <c r="E1407" s="9">
        <v>135</v>
      </c>
      <c r="G1407" s="14" t="s">
        <v>579</v>
      </c>
      <c r="CB1407" s="262"/>
    </row>
    <row r="1408" spans="2:80" x14ac:dyDescent="0.25">
      <c r="B1408" s="86">
        <v>0.87152777777777779</v>
      </c>
      <c r="E1408" s="3">
        <v>103</v>
      </c>
      <c r="G1408" s="14" t="s">
        <v>579</v>
      </c>
      <c r="CB1408" s="262"/>
    </row>
    <row r="1409" spans="1:80" x14ac:dyDescent="0.25">
      <c r="B1409" s="86">
        <v>0.88194444444444442</v>
      </c>
      <c r="E1409" s="157">
        <v>91</v>
      </c>
      <c r="G1409" s="14" t="s">
        <v>579</v>
      </c>
      <c r="CB1409" s="262"/>
    </row>
    <row r="1410" spans="1:80" x14ac:dyDescent="0.25">
      <c r="B1410" s="86">
        <v>0.89236111111111116</v>
      </c>
      <c r="E1410" s="157">
        <v>92</v>
      </c>
      <c r="G1410" s="14" t="s">
        <v>579</v>
      </c>
      <c r="CB1410" s="262"/>
    </row>
    <row r="1411" spans="1:80" x14ac:dyDescent="0.25">
      <c r="B1411" s="86">
        <v>0.90277777777777779</v>
      </c>
      <c r="E1411" s="3">
        <v>102</v>
      </c>
      <c r="G1411" s="14" t="s">
        <v>579</v>
      </c>
      <c r="CB1411" s="262"/>
    </row>
    <row r="1412" spans="1:80" x14ac:dyDescent="0.25">
      <c r="B1412" s="6">
        <v>0.91319444444444442</v>
      </c>
      <c r="E1412" s="3">
        <v>106</v>
      </c>
      <c r="G1412" s="213" t="s">
        <v>764</v>
      </c>
      <c r="CB1412" s="262"/>
    </row>
    <row r="1413" spans="1:80" x14ac:dyDescent="0.25">
      <c r="B1413" s="6">
        <v>0.92361111111111116</v>
      </c>
      <c r="E1413" s="3">
        <v>100</v>
      </c>
      <c r="CB1413" s="262"/>
    </row>
    <row r="1414" spans="1:80" x14ac:dyDescent="0.25">
      <c r="B1414" s="6">
        <v>0.93402777777777779</v>
      </c>
      <c r="E1414" s="3">
        <v>107</v>
      </c>
      <c r="CB1414" s="262"/>
    </row>
    <row r="1415" spans="1:80" x14ac:dyDescent="0.25">
      <c r="B1415" s="6">
        <v>0.94444444444444442</v>
      </c>
      <c r="E1415" s="3">
        <v>106</v>
      </c>
      <c r="CB1415" s="262"/>
    </row>
    <row r="1416" spans="1:80" x14ac:dyDescent="0.25">
      <c r="B1416" s="6">
        <v>0.95486111111111116</v>
      </c>
      <c r="E1416" s="3">
        <v>104</v>
      </c>
      <c r="CB1416" s="262"/>
    </row>
    <row r="1417" spans="1:80" x14ac:dyDescent="0.25">
      <c r="B1417" s="6">
        <v>0.96527777777777779</v>
      </c>
      <c r="E1417" s="3">
        <v>104</v>
      </c>
      <c r="CB1417" s="262"/>
    </row>
    <row r="1418" spans="1:80" x14ac:dyDescent="0.25">
      <c r="B1418" s="6">
        <v>0.97569444444444442</v>
      </c>
      <c r="E1418" s="3">
        <v>104</v>
      </c>
      <c r="CB1418" s="262"/>
    </row>
    <row r="1419" spans="1:80" x14ac:dyDescent="0.25">
      <c r="B1419" s="6">
        <v>0.98611111111111116</v>
      </c>
      <c r="E1419" s="3">
        <v>101</v>
      </c>
      <c r="CB1419" s="262"/>
    </row>
    <row r="1420" spans="1:80" x14ac:dyDescent="0.25">
      <c r="B1420" s="6">
        <v>0.99652777777777779</v>
      </c>
      <c r="E1420" s="157">
        <v>99</v>
      </c>
      <c r="CB1420" s="262"/>
    </row>
    <row r="1421" spans="1:80" x14ac:dyDescent="0.25">
      <c r="A1421" s="5">
        <v>45841</v>
      </c>
      <c r="B1421" s="6">
        <v>6.9444444444444441E-3</v>
      </c>
      <c r="E1421" s="157">
        <v>99</v>
      </c>
      <c r="CB1421" s="262"/>
    </row>
    <row r="1422" spans="1:80" x14ac:dyDescent="0.25">
      <c r="A1422" s="5" t="s">
        <v>211</v>
      </c>
      <c r="B1422" s="6">
        <v>1.7361111111111112E-2</v>
      </c>
      <c r="E1422" s="3">
        <v>100</v>
      </c>
      <c r="CB1422" s="262"/>
    </row>
    <row r="1423" spans="1:80" x14ac:dyDescent="0.25">
      <c r="B1423" s="6">
        <v>2.7777777777777776E-2</v>
      </c>
      <c r="E1423" s="157">
        <v>97</v>
      </c>
      <c r="CB1423" s="262"/>
    </row>
    <row r="1424" spans="1:80" x14ac:dyDescent="0.25">
      <c r="B1424" s="6">
        <v>3.8194444444444448E-2</v>
      </c>
      <c r="E1424" s="157">
        <v>95</v>
      </c>
      <c r="CB1424" s="262"/>
    </row>
    <row r="1425" spans="2:80" x14ac:dyDescent="0.25">
      <c r="B1425" s="6">
        <v>4.8611111111111112E-2</v>
      </c>
      <c r="E1425" s="157">
        <v>98</v>
      </c>
      <c r="CB1425" s="262"/>
    </row>
    <row r="1426" spans="2:80" x14ac:dyDescent="0.25">
      <c r="B1426" s="6">
        <v>5.9027777777777776E-2</v>
      </c>
      <c r="E1426" s="157">
        <v>97</v>
      </c>
      <c r="CB1426" s="262"/>
    </row>
    <row r="1427" spans="2:80" x14ac:dyDescent="0.25">
      <c r="B1427" s="6">
        <v>6.9444444444444448E-2</v>
      </c>
      <c r="E1427" s="157">
        <v>96</v>
      </c>
      <c r="CB1427" s="262"/>
    </row>
    <row r="1428" spans="2:80" x14ac:dyDescent="0.25">
      <c r="B1428" s="6">
        <v>7.9861111111111105E-2</v>
      </c>
      <c r="E1428" s="157">
        <v>96</v>
      </c>
      <c r="CB1428" s="262"/>
    </row>
    <row r="1429" spans="2:80" x14ac:dyDescent="0.25">
      <c r="B1429" s="6">
        <v>9.0277777777777776E-2</v>
      </c>
      <c r="E1429" s="157">
        <v>98</v>
      </c>
      <c r="CB1429" s="262"/>
    </row>
    <row r="1430" spans="2:80" x14ac:dyDescent="0.25">
      <c r="B1430" s="6">
        <v>0.10069444444444445</v>
      </c>
      <c r="E1430" s="157">
        <v>99</v>
      </c>
      <c r="CB1430" s="262"/>
    </row>
    <row r="1431" spans="2:80" x14ac:dyDescent="0.25">
      <c r="B1431" s="6">
        <v>0.1111111111111111</v>
      </c>
      <c r="E1431" s="3">
        <v>100</v>
      </c>
      <c r="CB1431" s="262"/>
    </row>
    <row r="1432" spans="2:80" x14ac:dyDescent="0.25">
      <c r="B1432" s="6">
        <v>0.12152777777777778</v>
      </c>
      <c r="E1432" s="157">
        <v>99</v>
      </c>
      <c r="CB1432" s="262"/>
    </row>
    <row r="1433" spans="2:80" x14ac:dyDescent="0.25">
      <c r="B1433" s="6">
        <v>0.13194444444444445</v>
      </c>
      <c r="E1433" s="3">
        <v>100</v>
      </c>
      <c r="CB1433" s="262"/>
    </row>
    <row r="1434" spans="2:80" x14ac:dyDescent="0.25">
      <c r="B1434" s="6">
        <v>0.1423611111111111</v>
      </c>
      <c r="D1434" s="3">
        <v>116</v>
      </c>
      <c r="E1434" s="3">
        <v>102</v>
      </c>
      <c r="CB1434" s="262"/>
    </row>
    <row r="1435" spans="2:80" ht="15.75" thickBot="1" x14ac:dyDescent="0.3">
      <c r="B1435" s="195">
        <v>0.15277777777777779</v>
      </c>
      <c r="E1435" s="3">
        <v>102</v>
      </c>
      <c r="I1435" s="135">
        <f>AVERAGE(E1354:E1435)</f>
        <v>104.6103896103896</v>
      </c>
      <c r="CB1435" s="262"/>
    </row>
    <row r="1436" spans="2:80" x14ac:dyDescent="0.25">
      <c r="B1436" s="197">
        <v>0.34027777777777779</v>
      </c>
      <c r="E1436" s="14">
        <v>88</v>
      </c>
      <c r="CB1436" s="262"/>
    </row>
    <row r="1437" spans="2:80" x14ac:dyDescent="0.25">
      <c r="B1437" s="6">
        <v>0.35069444444444442</v>
      </c>
      <c r="E1437" s="14">
        <v>86</v>
      </c>
      <c r="CB1437" s="262"/>
    </row>
    <row r="1438" spans="2:80" x14ac:dyDescent="0.25">
      <c r="B1438" s="6">
        <v>0.3611111111111111</v>
      </c>
      <c r="E1438" s="14">
        <v>86</v>
      </c>
      <c r="CB1438" s="262"/>
    </row>
    <row r="1439" spans="2:80" x14ac:dyDescent="0.25">
      <c r="B1439" s="6">
        <v>0.37152777777777779</v>
      </c>
      <c r="E1439" s="14">
        <v>84</v>
      </c>
      <c r="CB1439" s="262"/>
    </row>
    <row r="1440" spans="2:80" x14ac:dyDescent="0.25">
      <c r="B1440" s="6">
        <v>0.38194444444444442</v>
      </c>
      <c r="E1440" s="157">
        <v>91</v>
      </c>
      <c r="CB1440" s="262"/>
    </row>
    <row r="1441" spans="2:80" x14ac:dyDescent="0.25">
      <c r="B1441" s="6">
        <v>0.3923611111111111</v>
      </c>
      <c r="E1441" s="157">
        <v>92</v>
      </c>
      <c r="CB1441" s="262"/>
    </row>
    <row r="1442" spans="2:80" x14ac:dyDescent="0.25">
      <c r="B1442" s="6">
        <v>0.40277777777777779</v>
      </c>
      <c r="E1442" s="3">
        <v>102</v>
      </c>
      <c r="CB1442" s="262"/>
    </row>
    <row r="1443" spans="2:80" x14ac:dyDescent="0.25">
      <c r="B1443" s="6">
        <v>0.41319444444444442</v>
      </c>
      <c r="E1443" s="3">
        <v>106</v>
      </c>
      <c r="CB1443" s="262"/>
    </row>
    <row r="1444" spans="2:80" x14ac:dyDescent="0.25">
      <c r="B1444" s="6">
        <v>0.4236111111111111</v>
      </c>
      <c r="E1444" s="3">
        <v>100</v>
      </c>
      <c r="CB1444" s="262"/>
    </row>
    <row r="1445" spans="2:80" x14ac:dyDescent="0.25">
      <c r="B1445" s="6">
        <v>0.43402777777777779</v>
      </c>
      <c r="E1445" s="157">
        <v>90</v>
      </c>
      <c r="CB1445" s="262"/>
    </row>
    <row r="1446" spans="2:80" x14ac:dyDescent="0.25">
      <c r="B1446" s="6">
        <v>0.44444444444444442</v>
      </c>
      <c r="E1446" s="157">
        <v>97</v>
      </c>
      <c r="CB1446" s="262"/>
    </row>
    <row r="1447" spans="2:80" x14ac:dyDescent="0.25">
      <c r="B1447" s="6">
        <v>0.4548611111111111</v>
      </c>
      <c r="E1447" s="157">
        <v>96</v>
      </c>
      <c r="CB1447" s="262"/>
    </row>
    <row r="1448" spans="2:80" x14ac:dyDescent="0.25">
      <c r="B1448" s="6">
        <v>0.46527777777777779</v>
      </c>
      <c r="E1448" s="157">
        <v>95</v>
      </c>
      <c r="F1448" s="157">
        <v>95</v>
      </c>
      <c r="CB1448" s="262"/>
    </row>
    <row r="1449" spans="2:80" x14ac:dyDescent="0.25">
      <c r="B1449" s="6">
        <v>0.46736111111111112</v>
      </c>
      <c r="C1449" s="8">
        <v>42</v>
      </c>
      <c r="D1449" s="8"/>
      <c r="E1449" s="8"/>
      <c r="F1449" s="8"/>
      <c r="G1449" s="8" t="s">
        <v>208</v>
      </c>
      <c r="H1449" s="8"/>
      <c r="I1449" s="36" t="s">
        <v>605</v>
      </c>
      <c r="J1449" s="36"/>
      <c r="K1449" s="36"/>
      <c r="L1449" s="36"/>
      <c r="M1449" s="36"/>
      <c r="N1449" s="36"/>
      <c r="O1449" s="36"/>
      <c r="P1449" s="36"/>
      <c r="Q1449" s="8"/>
      <c r="R1449" s="8"/>
      <c r="CB1449" s="262"/>
    </row>
    <row r="1450" spans="2:80" x14ac:dyDescent="0.25">
      <c r="B1450" s="6">
        <v>0.47569444444444442</v>
      </c>
      <c r="E1450" s="3">
        <v>103</v>
      </c>
      <c r="CB1450" s="262"/>
    </row>
    <row r="1451" spans="2:80" x14ac:dyDescent="0.25">
      <c r="B1451" s="6">
        <v>0.4861111111111111</v>
      </c>
      <c r="E1451" s="3">
        <v>105</v>
      </c>
      <c r="CB1451" s="262"/>
    </row>
    <row r="1452" spans="2:80" x14ac:dyDescent="0.25">
      <c r="B1452" s="6">
        <v>0.49652777777777779</v>
      </c>
      <c r="E1452" s="99">
        <v>119</v>
      </c>
      <c r="CB1452" s="262"/>
    </row>
    <row r="1453" spans="2:80" x14ac:dyDescent="0.25">
      <c r="B1453" s="6">
        <v>0.50694444444444442</v>
      </c>
      <c r="E1453" s="97">
        <v>120</v>
      </c>
      <c r="H1453" s="3">
        <v>57</v>
      </c>
      <c r="I1453" s="63" t="s">
        <v>606</v>
      </c>
      <c r="J1453" s="63"/>
      <c r="K1453" s="63"/>
      <c r="L1453" s="63"/>
      <c r="M1453" s="63"/>
      <c r="N1453" s="63"/>
      <c r="CB1453" s="262"/>
    </row>
    <row r="1454" spans="2:80" x14ac:dyDescent="0.25">
      <c r="B1454" s="6">
        <v>0.51736111111111116</v>
      </c>
      <c r="E1454" s="99">
        <v>110</v>
      </c>
      <c r="CB1454" s="262"/>
    </row>
    <row r="1455" spans="2:80" x14ac:dyDescent="0.25">
      <c r="B1455" s="6">
        <v>0.52777777777777779</v>
      </c>
      <c r="E1455" s="3">
        <v>100</v>
      </c>
      <c r="CB1455" s="262"/>
    </row>
    <row r="1456" spans="2:80" x14ac:dyDescent="0.25">
      <c r="B1456" s="6">
        <v>0.53819444444444442</v>
      </c>
      <c r="E1456" s="157">
        <v>92</v>
      </c>
      <c r="CB1456" s="262"/>
    </row>
    <row r="1457" spans="2:80" x14ac:dyDescent="0.25">
      <c r="B1457" s="6">
        <v>0.54861111111111116</v>
      </c>
      <c r="E1457" s="3">
        <v>100</v>
      </c>
      <c r="CB1457" s="262"/>
    </row>
    <row r="1458" spans="2:80" x14ac:dyDescent="0.25">
      <c r="B1458" s="6">
        <v>0.55902777777777779</v>
      </c>
      <c r="E1458" s="3">
        <v>107</v>
      </c>
      <c r="CB1458" s="262"/>
    </row>
    <row r="1459" spans="2:80" x14ac:dyDescent="0.25">
      <c r="B1459" s="6">
        <v>0.56944444444444442</v>
      </c>
      <c r="E1459" s="99">
        <v>110</v>
      </c>
      <c r="CB1459" s="262"/>
    </row>
    <row r="1460" spans="2:80" x14ac:dyDescent="0.25">
      <c r="B1460" s="6">
        <v>0.57986111111111116</v>
      </c>
      <c r="E1460" s="99">
        <v>112</v>
      </c>
      <c r="CB1460" s="262"/>
    </row>
    <row r="1461" spans="2:80" x14ac:dyDescent="0.25">
      <c r="B1461" s="6">
        <v>0.59027777777777779</v>
      </c>
      <c r="E1461" s="99">
        <v>119</v>
      </c>
      <c r="CB1461" s="262"/>
    </row>
    <row r="1462" spans="2:80" x14ac:dyDescent="0.25">
      <c r="B1462" s="6">
        <v>0.60069444444444442</v>
      </c>
      <c r="E1462" s="99">
        <v>116</v>
      </c>
      <c r="CB1462" s="262"/>
    </row>
    <row r="1463" spans="2:80" x14ac:dyDescent="0.25">
      <c r="B1463" s="6">
        <v>0.61111111111111116</v>
      </c>
      <c r="E1463" s="99">
        <v>116</v>
      </c>
      <c r="CB1463" s="262"/>
    </row>
    <row r="1464" spans="2:80" x14ac:dyDescent="0.25">
      <c r="B1464" s="6">
        <v>0.62152777777777779</v>
      </c>
      <c r="E1464" s="99">
        <v>113</v>
      </c>
      <c r="CB1464" s="262"/>
    </row>
    <row r="1465" spans="2:80" x14ac:dyDescent="0.25">
      <c r="B1465" s="6">
        <v>0.63194444444444442</v>
      </c>
      <c r="E1465" s="99">
        <v>112</v>
      </c>
      <c r="CB1465" s="262"/>
    </row>
    <row r="1466" spans="2:80" x14ac:dyDescent="0.25">
      <c r="B1466" s="6">
        <v>0.64236111111111116</v>
      </c>
      <c r="E1466" s="99">
        <v>119</v>
      </c>
      <c r="CB1466" s="262"/>
    </row>
    <row r="1467" spans="2:80" x14ac:dyDescent="0.25">
      <c r="B1467" s="6">
        <v>0.65277777777777779</v>
      </c>
      <c r="E1467" s="99">
        <v>119</v>
      </c>
      <c r="CB1467" s="262"/>
    </row>
    <row r="1468" spans="2:80" x14ac:dyDescent="0.25">
      <c r="B1468" s="6">
        <v>0.66319444444444442</v>
      </c>
      <c r="E1468" s="99">
        <v>117</v>
      </c>
      <c r="CB1468" s="262"/>
    </row>
    <row r="1469" spans="2:80" x14ac:dyDescent="0.25">
      <c r="B1469" s="6">
        <v>0.67361111111111116</v>
      </c>
      <c r="E1469" s="99">
        <v>115</v>
      </c>
      <c r="CB1469" s="262"/>
    </row>
    <row r="1470" spans="2:80" x14ac:dyDescent="0.25">
      <c r="B1470" s="6">
        <v>0.68402777777777779</v>
      </c>
      <c r="E1470" s="99">
        <v>113</v>
      </c>
      <c r="CB1470" s="262"/>
    </row>
    <row r="1471" spans="2:80" x14ac:dyDescent="0.25">
      <c r="B1471" s="6">
        <v>0.69444444444444442</v>
      </c>
      <c r="E1471" s="99">
        <v>111</v>
      </c>
      <c r="CB1471" s="262"/>
    </row>
    <row r="1472" spans="2:80" x14ac:dyDescent="0.25">
      <c r="B1472" s="6">
        <v>0.70486111111111116</v>
      </c>
      <c r="E1472" s="3">
        <v>109</v>
      </c>
      <c r="CB1472" s="262"/>
    </row>
    <row r="1473" spans="2:80" x14ac:dyDescent="0.25">
      <c r="B1473" s="6">
        <v>0.71527777777777779</v>
      </c>
      <c r="E1473" s="3">
        <v>100</v>
      </c>
      <c r="CB1473" s="262"/>
    </row>
    <row r="1474" spans="2:80" x14ac:dyDescent="0.25">
      <c r="B1474" s="6">
        <v>0.72569444444444442</v>
      </c>
      <c r="E1474" s="157">
        <v>97</v>
      </c>
      <c r="CB1474" s="262"/>
    </row>
    <row r="1475" spans="2:80" x14ac:dyDescent="0.25">
      <c r="B1475" s="6">
        <v>0.73611111111111116</v>
      </c>
      <c r="E1475" s="3">
        <v>100</v>
      </c>
      <c r="F1475" s="3">
        <v>100</v>
      </c>
      <c r="CB1475" s="262"/>
    </row>
    <row r="1476" spans="2:80" x14ac:dyDescent="0.25">
      <c r="B1476" s="6">
        <v>0.73958333333333337</v>
      </c>
      <c r="C1476" s="104">
        <v>134</v>
      </c>
      <c r="D1476" s="8"/>
      <c r="E1476" s="8"/>
      <c r="F1476" s="8"/>
      <c r="G1476" s="8" t="s">
        <v>588</v>
      </c>
      <c r="H1476" s="8"/>
      <c r="I1476" s="36" t="s">
        <v>589</v>
      </c>
      <c r="J1476" s="36"/>
      <c r="K1476" s="36"/>
      <c r="L1476" s="36"/>
      <c r="M1476" s="36"/>
      <c r="N1476" s="36"/>
      <c r="O1476" s="36"/>
      <c r="P1476" s="36"/>
      <c r="Q1476" s="8"/>
      <c r="R1476" s="8"/>
      <c r="S1476" s="8"/>
      <c r="T1476" s="8"/>
      <c r="U1476" s="8"/>
      <c r="V1476" s="8"/>
      <c r="CB1476" s="262"/>
    </row>
    <row r="1477" spans="2:80" x14ac:dyDescent="0.25">
      <c r="B1477" s="6">
        <v>0.74652777777777779</v>
      </c>
      <c r="E1477" s="3">
        <v>105</v>
      </c>
    </row>
    <row r="1478" spans="2:80" x14ac:dyDescent="0.25">
      <c r="B1478" s="6">
        <v>0.75694444444444442</v>
      </c>
      <c r="E1478" s="62">
        <v>122</v>
      </c>
    </row>
    <row r="1479" spans="2:80" x14ac:dyDescent="0.25">
      <c r="B1479" s="6">
        <v>0.76736111111111116</v>
      </c>
      <c r="E1479" s="104">
        <v>142</v>
      </c>
      <c r="I1479" t="s">
        <v>591</v>
      </c>
    </row>
    <row r="1480" spans="2:80" x14ac:dyDescent="0.25">
      <c r="B1480" s="6">
        <v>0.77777777777777779</v>
      </c>
      <c r="E1480" s="103">
        <v>148</v>
      </c>
      <c r="H1480" s="3">
        <v>55</v>
      </c>
      <c r="I1480" s="144" t="s">
        <v>590</v>
      </c>
      <c r="J1480" s="144"/>
      <c r="K1480" s="144"/>
      <c r="L1480" s="144"/>
      <c r="M1480" s="144"/>
      <c r="N1480" s="144"/>
    </row>
    <row r="1481" spans="2:80" x14ac:dyDescent="0.25">
      <c r="B1481" s="6">
        <v>0.78819444444444442</v>
      </c>
      <c r="E1481" s="9">
        <v>134</v>
      </c>
      <c r="I1481" t="s">
        <v>592</v>
      </c>
    </row>
    <row r="1482" spans="2:80" x14ac:dyDescent="0.25">
      <c r="B1482" s="6">
        <v>0.79861111111111116</v>
      </c>
      <c r="E1482" s="9">
        <v>138</v>
      </c>
      <c r="I1482" t="s">
        <v>593</v>
      </c>
    </row>
    <row r="1483" spans="2:80" x14ac:dyDescent="0.25">
      <c r="B1483" s="6">
        <v>0.80902777777777779</v>
      </c>
      <c r="E1483" s="9">
        <v>139</v>
      </c>
      <c r="I1483" t="s">
        <v>594</v>
      </c>
    </row>
    <row r="1484" spans="2:80" x14ac:dyDescent="0.25">
      <c r="B1484" s="6">
        <v>0.81944444444444442</v>
      </c>
      <c r="E1484" s="9">
        <v>136</v>
      </c>
      <c r="I1484" t="s">
        <v>595</v>
      </c>
    </row>
    <row r="1485" spans="2:80" x14ac:dyDescent="0.25">
      <c r="B1485" s="6">
        <v>0.82986111111111116</v>
      </c>
      <c r="E1485" s="9">
        <v>139</v>
      </c>
      <c r="I1485" t="s">
        <v>596</v>
      </c>
    </row>
    <row r="1486" spans="2:80" x14ac:dyDescent="0.25">
      <c r="B1486" s="6">
        <v>0.84027777777777779</v>
      </c>
      <c r="E1486" s="9">
        <v>138</v>
      </c>
      <c r="I1486" t="s">
        <v>597</v>
      </c>
    </row>
    <row r="1487" spans="2:80" x14ac:dyDescent="0.25">
      <c r="B1487" s="6">
        <v>0.85069444444444442</v>
      </c>
      <c r="E1487" s="104">
        <v>140</v>
      </c>
      <c r="I1487" t="s">
        <v>598</v>
      </c>
    </row>
    <row r="1488" spans="2:80" x14ac:dyDescent="0.25">
      <c r="B1488" s="6">
        <v>0.86111111111111116</v>
      </c>
      <c r="E1488" s="104">
        <v>142</v>
      </c>
      <c r="I1488" t="s">
        <v>599</v>
      </c>
    </row>
    <row r="1489" spans="2:9" x14ac:dyDescent="0.25">
      <c r="B1489" s="6">
        <v>0.87152777777777779</v>
      </c>
      <c r="E1489" s="104">
        <v>144</v>
      </c>
      <c r="I1489" t="s">
        <v>600</v>
      </c>
    </row>
    <row r="1490" spans="2:9" x14ac:dyDescent="0.25">
      <c r="B1490" s="6">
        <v>0.88194444444444442</v>
      </c>
      <c r="E1490" s="104">
        <v>143</v>
      </c>
      <c r="I1490" t="s">
        <v>601</v>
      </c>
    </row>
    <row r="1491" spans="2:9" x14ac:dyDescent="0.25">
      <c r="B1491" s="6">
        <v>0.89236111111111116</v>
      </c>
      <c r="E1491" s="104">
        <v>144</v>
      </c>
      <c r="I1491" t="s">
        <v>602</v>
      </c>
    </row>
    <row r="1492" spans="2:9" x14ac:dyDescent="0.25">
      <c r="B1492" s="6">
        <v>0.90277777777777779</v>
      </c>
      <c r="E1492" s="9">
        <v>134</v>
      </c>
      <c r="I1492" t="s">
        <v>603</v>
      </c>
    </row>
    <row r="1493" spans="2:9" x14ac:dyDescent="0.25">
      <c r="B1493" s="86">
        <v>0.90833333333333333</v>
      </c>
      <c r="G1493" s="14" t="s">
        <v>587</v>
      </c>
    </row>
    <row r="1494" spans="2:9" x14ac:dyDescent="0.25">
      <c r="B1494" s="86">
        <v>0.91319444444444442</v>
      </c>
      <c r="E1494" s="99">
        <v>113</v>
      </c>
      <c r="G1494" s="14" t="s">
        <v>587</v>
      </c>
    </row>
    <row r="1495" spans="2:9" x14ac:dyDescent="0.25">
      <c r="B1495" s="86">
        <v>0.92361111111111116</v>
      </c>
      <c r="E1495" s="14">
        <v>86</v>
      </c>
      <c r="G1495" s="14" t="s">
        <v>587</v>
      </c>
      <c r="I1495" t="s">
        <v>604</v>
      </c>
    </row>
    <row r="1496" spans="2:9" x14ac:dyDescent="0.25">
      <c r="B1496" s="86">
        <v>0.93402777777777779</v>
      </c>
      <c r="E1496" s="59">
        <v>78</v>
      </c>
      <c r="G1496" s="14" t="s">
        <v>587</v>
      </c>
    </row>
    <row r="1497" spans="2:9" x14ac:dyDescent="0.25">
      <c r="B1497" s="86">
        <v>0.94444444444444442</v>
      </c>
      <c r="E1497" s="14">
        <v>80</v>
      </c>
      <c r="G1497" s="14" t="s">
        <v>587</v>
      </c>
    </row>
    <row r="1498" spans="2:9" x14ac:dyDescent="0.25">
      <c r="B1498" s="86">
        <v>0.95486111111111116</v>
      </c>
      <c r="E1498" s="157">
        <v>94</v>
      </c>
      <c r="G1498" s="14" t="s">
        <v>587</v>
      </c>
    </row>
    <row r="1499" spans="2:9" x14ac:dyDescent="0.25">
      <c r="B1499" s="6">
        <v>0.96180555555555558</v>
      </c>
      <c r="E1499" s="3">
        <v>101</v>
      </c>
      <c r="G1499" s="213" t="s">
        <v>763</v>
      </c>
    </row>
    <row r="1500" spans="2:9" x14ac:dyDescent="0.25">
      <c r="B1500" s="6">
        <v>0.97569444444444442</v>
      </c>
      <c r="E1500" s="3">
        <v>101</v>
      </c>
    </row>
    <row r="1501" spans="2:9" x14ac:dyDescent="0.25">
      <c r="B1501" s="6">
        <v>0.98611111111111116</v>
      </c>
      <c r="E1501" s="99">
        <v>117</v>
      </c>
    </row>
    <row r="1502" spans="2:9" x14ac:dyDescent="0.25">
      <c r="B1502" s="6">
        <v>0.99652777777777779</v>
      </c>
      <c r="E1502" s="3">
        <v>106</v>
      </c>
    </row>
    <row r="1503" spans="2:9" x14ac:dyDescent="0.25">
      <c r="B1503" s="6">
        <v>6.9444444444444441E-3</v>
      </c>
      <c r="E1503" s="59">
        <v>78</v>
      </c>
    </row>
    <row r="1504" spans="2:9" x14ac:dyDescent="0.25">
      <c r="B1504" s="6">
        <v>1.7361111111111112E-2</v>
      </c>
      <c r="E1504" s="14">
        <v>89</v>
      </c>
    </row>
    <row r="1505" spans="1:9" x14ac:dyDescent="0.25">
      <c r="B1505" s="6">
        <v>2.7777777777777776E-2</v>
      </c>
      <c r="E1505" s="3">
        <v>106</v>
      </c>
    </row>
    <row r="1506" spans="1:9" x14ac:dyDescent="0.25">
      <c r="B1506" s="6">
        <v>3.8194444444444448E-2</v>
      </c>
      <c r="E1506" s="3">
        <v>106</v>
      </c>
    </row>
    <row r="1507" spans="1:9" x14ac:dyDescent="0.25">
      <c r="B1507" s="6">
        <v>4.8611111111111112E-2</v>
      </c>
      <c r="E1507" s="99">
        <v>111</v>
      </c>
    </row>
    <row r="1508" spans="1:9" x14ac:dyDescent="0.25">
      <c r="B1508" s="6">
        <v>5.9027777777777776E-2</v>
      </c>
      <c r="E1508" s="3">
        <v>106</v>
      </c>
    </row>
    <row r="1509" spans="1:9" x14ac:dyDescent="0.25">
      <c r="B1509" s="6">
        <v>6.9444444444444448E-2</v>
      </c>
      <c r="E1509" s="3">
        <v>106</v>
      </c>
    </row>
    <row r="1510" spans="1:9" x14ac:dyDescent="0.25">
      <c r="B1510" s="6">
        <v>7.9861111111111105E-2</v>
      </c>
      <c r="E1510" s="3">
        <v>108</v>
      </c>
    </row>
    <row r="1511" spans="1:9" x14ac:dyDescent="0.25">
      <c r="B1511" s="6">
        <v>9.0277777777777776E-2</v>
      </c>
      <c r="E1511" s="99">
        <v>114</v>
      </c>
    </row>
    <row r="1512" spans="1:9" x14ac:dyDescent="0.25">
      <c r="B1512" s="6">
        <v>0.10069444444444445</v>
      </c>
      <c r="E1512" s="3">
        <v>109</v>
      </c>
    </row>
    <row r="1513" spans="1:9" x14ac:dyDescent="0.25">
      <c r="B1513" s="6">
        <v>0.1111111111111111</v>
      </c>
      <c r="E1513" s="3">
        <v>107</v>
      </c>
    </row>
    <row r="1514" spans="1:9" x14ac:dyDescent="0.25">
      <c r="B1514" s="6">
        <v>0.12152777777777778</v>
      </c>
      <c r="E1514" s="3">
        <v>109</v>
      </c>
    </row>
    <row r="1515" spans="1:9" x14ac:dyDescent="0.25">
      <c r="B1515" s="197">
        <v>0.13194444444444445</v>
      </c>
      <c r="E1515" s="3">
        <v>108</v>
      </c>
    </row>
    <row r="1516" spans="1:9" x14ac:dyDescent="0.25">
      <c r="B1516" s="197">
        <v>0.1423611111111111</v>
      </c>
      <c r="E1516" s="3">
        <v>106</v>
      </c>
    </row>
    <row r="1517" spans="1:9" x14ac:dyDescent="0.25">
      <c r="B1517" s="197">
        <v>0.15277777777777779</v>
      </c>
      <c r="E1517" s="3">
        <v>110</v>
      </c>
    </row>
    <row r="1518" spans="1:9" ht="15.75" thickBot="1" x14ac:dyDescent="0.3">
      <c r="B1518" s="195">
        <v>0.16319444444444445</v>
      </c>
      <c r="D1518" s="3">
        <v>176</v>
      </c>
      <c r="E1518" s="3">
        <v>108</v>
      </c>
      <c r="I1518" s="135">
        <f>AVERAGE(E1436:E1518)</f>
        <v>110.15</v>
      </c>
    </row>
    <row r="1519" spans="1:9" x14ac:dyDescent="0.25">
      <c r="A1519" s="5" t="s">
        <v>212</v>
      </c>
      <c r="B1519" s="6">
        <v>0.35069444444444442</v>
      </c>
      <c r="E1519" s="157">
        <v>90</v>
      </c>
    </row>
    <row r="1520" spans="1:9" x14ac:dyDescent="0.25">
      <c r="A1520" s="5">
        <v>45842</v>
      </c>
      <c r="B1520" s="6">
        <v>0.3611111111111111</v>
      </c>
      <c r="E1520" s="157">
        <v>92</v>
      </c>
    </row>
    <row r="1521" spans="2:20" x14ac:dyDescent="0.25">
      <c r="B1521" s="6">
        <v>0.37152777777777779</v>
      </c>
      <c r="E1521" s="157">
        <v>90</v>
      </c>
    </row>
    <row r="1522" spans="2:20" x14ac:dyDescent="0.25">
      <c r="B1522" s="6">
        <v>0.38194444444444442</v>
      </c>
      <c r="E1522" s="157">
        <v>93</v>
      </c>
    </row>
    <row r="1523" spans="2:20" x14ac:dyDescent="0.25">
      <c r="B1523" s="6">
        <v>0.3923611111111111</v>
      </c>
      <c r="E1523" s="157">
        <v>91</v>
      </c>
    </row>
    <row r="1524" spans="2:20" x14ac:dyDescent="0.25">
      <c r="B1524" s="6">
        <v>0.40277777777777779</v>
      </c>
      <c r="E1524" s="157">
        <v>90</v>
      </c>
    </row>
    <row r="1525" spans="2:20" x14ac:dyDescent="0.25">
      <c r="B1525" s="6">
        <v>0.41319444444444442</v>
      </c>
      <c r="E1525" s="157">
        <v>92</v>
      </c>
    </row>
    <row r="1526" spans="2:20" x14ac:dyDescent="0.25">
      <c r="B1526" s="6">
        <v>0.4236111111111111</v>
      </c>
      <c r="E1526" s="157">
        <v>94</v>
      </c>
    </row>
    <row r="1527" spans="2:20" x14ac:dyDescent="0.25">
      <c r="B1527" s="6">
        <v>0.43402777777777779</v>
      </c>
      <c r="E1527" s="157">
        <v>92</v>
      </c>
    </row>
    <row r="1528" spans="2:20" x14ac:dyDescent="0.25">
      <c r="B1528" s="6">
        <v>0.44444444444444442</v>
      </c>
      <c r="E1528" s="157">
        <v>93</v>
      </c>
    </row>
    <row r="1529" spans="2:20" x14ac:dyDescent="0.25">
      <c r="B1529" s="6">
        <v>0.4548611111111111</v>
      </c>
      <c r="E1529" s="157">
        <v>95</v>
      </c>
    </row>
    <row r="1530" spans="2:20" x14ac:dyDescent="0.25">
      <c r="B1530" s="6">
        <v>0.46527777777777779</v>
      </c>
      <c r="E1530" s="157">
        <v>95</v>
      </c>
    </row>
    <row r="1531" spans="2:20" x14ac:dyDescent="0.25">
      <c r="B1531" s="6">
        <v>0.47569444444444442</v>
      </c>
      <c r="E1531" s="157">
        <v>94</v>
      </c>
      <c r="F1531" s="157">
        <v>94</v>
      </c>
    </row>
    <row r="1532" spans="2:20" x14ac:dyDescent="0.25">
      <c r="B1532" s="90">
        <v>0.4826388888888889</v>
      </c>
      <c r="C1532" s="8">
        <v>105</v>
      </c>
      <c r="D1532" s="8"/>
      <c r="E1532" s="8"/>
      <c r="F1532" s="8"/>
      <c r="G1532" s="8" t="s">
        <v>208</v>
      </c>
      <c r="H1532" s="8"/>
      <c r="I1532" s="36" t="s">
        <v>607</v>
      </c>
      <c r="J1532" s="36"/>
      <c r="K1532" s="36"/>
      <c r="L1532" s="36"/>
      <c r="M1532" s="36"/>
      <c r="N1532" s="36"/>
      <c r="O1532" s="36"/>
      <c r="P1532" s="36"/>
      <c r="Q1532" s="8"/>
      <c r="R1532" s="8"/>
      <c r="S1532" s="8"/>
      <c r="T1532" s="8"/>
    </row>
    <row r="1533" spans="2:20" x14ac:dyDescent="0.25">
      <c r="B1533" s="6">
        <v>0.4861111111111111</v>
      </c>
      <c r="E1533" s="3">
        <v>105</v>
      </c>
    </row>
    <row r="1534" spans="2:20" x14ac:dyDescent="0.25">
      <c r="B1534" s="6">
        <v>0.49652777777777779</v>
      </c>
      <c r="E1534" s="3">
        <v>104</v>
      </c>
    </row>
    <row r="1535" spans="2:20" x14ac:dyDescent="0.25">
      <c r="B1535" s="6">
        <v>0.50694444444444442</v>
      </c>
      <c r="E1535" s="99">
        <v>113</v>
      </c>
    </row>
    <row r="1536" spans="2:20" x14ac:dyDescent="0.25">
      <c r="B1536" s="6">
        <v>0.51736111111111116</v>
      </c>
      <c r="E1536" s="99">
        <v>116</v>
      </c>
    </row>
    <row r="1537" spans="2:14" x14ac:dyDescent="0.25">
      <c r="B1537" s="86">
        <v>0.52638888888888891</v>
      </c>
      <c r="C1537" s="14"/>
      <c r="D1537" s="14"/>
      <c r="E1537" s="14"/>
      <c r="F1537" s="14"/>
      <c r="G1537" s="14" t="s">
        <v>611</v>
      </c>
    </row>
    <row r="1538" spans="2:14" x14ac:dyDescent="0.25">
      <c r="B1538" s="86">
        <v>0.52777777777777779</v>
      </c>
      <c r="E1538" s="3">
        <v>107</v>
      </c>
      <c r="G1538" s="14" t="s">
        <v>611</v>
      </c>
    </row>
    <row r="1539" spans="2:14" x14ac:dyDescent="0.25">
      <c r="B1539" s="86">
        <v>0.53819444444444442</v>
      </c>
      <c r="E1539" s="3">
        <v>68</v>
      </c>
      <c r="G1539" s="14" t="s">
        <v>611</v>
      </c>
    </row>
    <row r="1540" spans="2:14" x14ac:dyDescent="0.25">
      <c r="B1540" s="6">
        <v>0.54861111111111116</v>
      </c>
      <c r="E1540" s="157">
        <v>94</v>
      </c>
    </row>
    <row r="1541" spans="2:14" x14ac:dyDescent="0.25">
      <c r="B1541" s="6">
        <v>0.55902777777777779</v>
      </c>
      <c r="E1541" s="3">
        <v>100</v>
      </c>
    </row>
    <row r="1542" spans="2:14" x14ac:dyDescent="0.25">
      <c r="B1542" s="6">
        <v>0.56944444444444442</v>
      </c>
      <c r="E1542" s="99">
        <v>117</v>
      </c>
    </row>
    <row r="1543" spans="2:14" x14ac:dyDescent="0.25">
      <c r="B1543" s="6">
        <v>0.57986111111111116</v>
      </c>
      <c r="E1543" s="62">
        <v>124</v>
      </c>
    </row>
    <row r="1544" spans="2:14" x14ac:dyDescent="0.25">
      <c r="B1544" s="6">
        <v>0.59027777777777779</v>
      </c>
      <c r="E1544" s="10">
        <v>130</v>
      </c>
      <c r="H1544" s="3">
        <v>155</v>
      </c>
      <c r="I1544" s="12" t="s">
        <v>613</v>
      </c>
      <c r="J1544" s="12"/>
      <c r="K1544" s="12"/>
      <c r="L1544" s="12"/>
      <c r="M1544" s="12"/>
      <c r="N1544" s="12"/>
    </row>
    <row r="1545" spans="2:14" x14ac:dyDescent="0.25">
      <c r="B1545" s="6">
        <v>0.60069444444444442</v>
      </c>
      <c r="E1545" s="62">
        <v>124</v>
      </c>
    </row>
    <row r="1546" spans="2:14" x14ac:dyDescent="0.25">
      <c r="B1546" s="6">
        <v>0.61111111111111116</v>
      </c>
      <c r="E1546" s="62">
        <v>120</v>
      </c>
    </row>
    <row r="1547" spans="2:14" x14ac:dyDescent="0.25">
      <c r="B1547" s="6">
        <v>0.62152777777777779</v>
      </c>
      <c r="E1547" s="62">
        <v>124</v>
      </c>
    </row>
    <row r="1548" spans="2:14" x14ac:dyDescent="0.25">
      <c r="B1548" s="6">
        <v>0.63194444444444442</v>
      </c>
      <c r="E1548" s="62">
        <v>126</v>
      </c>
    </row>
    <row r="1549" spans="2:14" x14ac:dyDescent="0.25">
      <c r="B1549" s="6">
        <v>0.64236111111111116</v>
      </c>
      <c r="E1549" s="9">
        <v>132</v>
      </c>
    </row>
    <row r="1550" spans="2:14" x14ac:dyDescent="0.25">
      <c r="B1550" s="6">
        <v>0.65277777777777779</v>
      </c>
      <c r="E1550" s="10">
        <v>136</v>
      </c>
      <c r="H1550" s="3">
        <v>245</v>
      </c>
      <c r="I1550" s="12" t="s">
        <v>612</v>
      </c>
      <c r="J1550" s="12"/>
      <c r="K1550" s="12"/>
      <c r="L1550" s="12"/>
      <c r="M1550" s="12"/>
      <c r="N1550" s="12"/>
    </row>
    <row r="1551" spans="2:14" x14ac:dyDescent="0.25">
      <c r="B1551" s="6">
        <v>0.66319444444444442</v>
      </c>
      <c r="E1551" s="9">
        <v>135</v>
      </c>
    </row>
    <row r="1552" spans="2:14" x14ac:dyDescent="0.25">
      <c r="B1552" s="6">
        <v>0.67361111111111116</v>
      </c>
      <c r="E1552" s="99">
        <v>118</v>
      </c>
    </row>
    <row r="1553" spans="2:22" x14ac:dyDescent="0.25">
      <c r="B1553" s="6">
        <v>0.68402777777777779</v>
      </c>
      <c r="E1553" s="3">
        <v>100</v>
      </c>
    </row>
    <row r="1554" spans="2:22" x14ac:dyDescent="0.25">
      <c r="B1554" s="6">
        <v>0.69444444444444442</v>
      </c>
      <c r="E1554" s="3">
        <v>107</v>
      </c>
    </row>
    <row r="1555" spans="2:22" x14ac:dyDescent="0.25">
      <c r="B1555" s="6">
        <v>0.70486111111111116</v>
      </c>
      <c r="E1555" s="99">
        <v>114</v>
      </c>
    </row>
    <row r="1556" spans="2:22" x14ac:dyDescent="0.25">
      <c r="B1556" s="6">
        <v>0.71527777777777779</v>
      </c>
      <c r="E1556" s="99">
        <v>119</v>
      </c>
    </row>
    <row r="1557" spans="2:22" x14ac:dyDescent="0.25">
      <c r="B1557" s="6">
        <v>0.72569444444444442</v>
      </c>
      <c r="E1557" s="99">
        <v>116</v>
      </c>
    </row>
    <row r="1558" spans="2:22" x14ac:dyDescent="0.25">
      <c r="B1558" s="6">
        <v>0.73611111111111116</v>
      </c>
      <c r="E1558" s="99">
        <v>114</v>
      </c>
    </row>
    <row r="1559" spans="2:22" x14ac:dyDescent="0.25">
      <c r="B1559" s="86">
        <v>0.73611111111111116</v>
      </c>
      <c r="C1559" s="14"/>
      <c r="D1559" s="14"/>
      <c r="E1559" s="14"/>
      <c r="F1559" s="14"/>
      <c r="G1559" s="14" t="s">
        <v>609</v>
      </c>
    </row>
    <row r="1560" spans="2:22" x14ac:dyDescent="0.25">
      <c r="B1560" s="86">
        <v>0.74652777777777779</v>
      </c>
      <c r="E1560" s="157">
        <v>97</v>
      </c>
      <c r="G1560" s="14" t="s">
        <v>609</v>
      </c>
    </row>
    <row r="1561" spans="2:22" x14ac:dyDescent="0.25">
      <c r="B1561" s="86">
        <v>0.75694444444444442</v>
      </c>
      <c r="E1561" s="157">
        <v>91</v>
      </c>
      <c r="F1561" s="157">
        <v>91</v>
      </c>
      <c r="G1561" s="14" t="s">
        <v>610</v>
      </c>
    </row>
    <row r="1562" spans="2:22" x14ac:dyDescent="0.25">
      <c r="B1562" s="6">
        <v>0.76388888888888884</v>
      </c>
      <c r="C1562" s="8">
        <v>135</v>
      </c>
      <c r="D1562" s="8"/>
      <c r="E1562" s="8"/>
      <c r="F1562" s="8"/>
      <c r="G1562" s="8" t="s">
        <v>313</v>
      </c>
      <c r="H1562" s="8"/>
      <c r="I1562" s="36" t="s">
        <v>608</v>
      </c>
      <c r="J1562" s="36"/>
      <c r="K1562" s="36"/>
      <c r="L1562" s="36"/>
      <c r="M1562" s="36"/>
      <c r="N1562" s="36"/>
      <c r="O1562" s="36"/>
      <c r="P1562" s="36"/>
      <c r="Q1562" s="8"/>
      <c r="R1562" s="8"/>
      <c r="S1562" s="8"/>
      <c r="T1562" s="8"/>
      <c r="U1562" s="8"/>
      <c r="V1562" s="8"/>
    </row>
    <row r="1563" spans="2:22" x14ac:dyDescent="0.25">
      <c r="B1563" s="6">
        <v>0.76736111111111116</v>
      </c>
      <c r="E1563" s="157">
        <v>99</v>
      </c>
    </row>
    <row r="1564" spans="2:22" x14ac:dyDescent="0.25">
      <c r="B1564" s="6">
        <v>0.77777777777777779</v>
      </c>
      <c r="E1564" s="3">
        <v>105</v>
      </c>
    </row>
    <row r="1565" spans="2:22" x14ac:dyDescent="0.25">
      <c r="B1565" s="6">
        <v>0.78819444444444442</v>
      </c>
      <c r="E1565" s="62">
        <v>128</v>
      </c>
    </row>
    <row r="1566" spans="2:22" x14ac:dyDescent="0.25">
      <c r="B1566" s="6">
        <v>0.79861111111111116</v>
      </c>
      <c r="E1566" s="9">
        <v>138</v>
      </c>
    </row>
    <row r="1567" spans="2:22" x14ac:dyDescent="0.25">
      <c r="B1567" s="6">
        <v>0.80902777777777779</v>
      </c>
      <c r="E1567" s="104">
        <v>141</v>
      </c>
      <c r="I1567" t="s">
        <v>614</v>
      </c>
    </row>
    <row r="1568" spans="2:22" x14ac:dyDescent="0.25">
      <c r="B1568" s="6">
        <v>0.81944444444444442</v>
      </c>
      <c r="E1568" s="104">
        <v>142</v>
      </c>
      <c r="I1568" t="s">
        <v>615</v>
      </c>
    </row>
    <row r="1569" spans="2:14" x14ac:dyDescent="0.25">
      <c r="B1569" s="6">
        <v>0.82986111111111116</v>
      </c>
      <c r="E1569" s="13">
        <v>154</v>
      </c>
      <c r="H1569" s="3">
        <v>95</v>
      </c>
      <c r="I1569" s="28" t="s">
        <v>617</v>
      </c>
      <c r="J1569" s="28"/>
      <c r="K1569" s="28"/>
      <c r="L1569" s="28"/>
      <c r="M1569" s="28"/>
      <c r="N1569" s="28"/>
    </row>
    <row r="1570" spans="2:14" x14ac:dyDescent="0.25">
      <c r="B1570" s="86">
        <v>0.8305555555555556</v>
      </c>
      <c r="C1570" s="14"/>
      <c r="D1570" s="14"/>
      <c r="E1570" s="14"/>
      <c r="F1570" s="14"/>
      <c r="G1570" s="14" t="s">
        <v>527</v>
      </c>
    </row>
    <row r="1571" spans="2:14" x14ac:dyDescent="0.25">
      <c r="B1571" s="86">
        <v>0.84027777777777779</v>
      </c>
      <c r="E1571" s="62">
        <v>121</v>
      </c>
      <c r="G1571" s="14" t="s">
        <v>527</v>
      </c>
    </row>
    <row r="1572" spans="2:14" x14ac:dyDescent="0.25">
      <c r="B1572" s="86">
        <v>0.85069444444444442</v>
      </c>
      <c r="E1572" s="3">
        <v>107</v>
      </c>
      <c r="G1572" s="14" t="s">
        <v>527</v>
      </c>
      <c r="I1572" t="s">
        <v>616</v>
      </c>
    </row>
    <row r="1573" spans="2:14" x14ac:dyDescent="0.25">
      <c r="B1573" s="86">
        <v>0.86111111111111116</v>
      </c>
      <c r="E1573" s="3">
        <v>107</v>
      </c>
      <c r="G1573" s="14" t="s">
        <v>527</v>
      </c>
    </row>
    <row r="1574" spans="2:14" x14ac:dyDescent="0.25">
      <c r="B1574" s="6">
        <v>0.87152777777777779</v>
      </c>
      <c r="E1574" s="99">
        <v>114</v>
      </c>
    </row>
    <row r="1575" spans="2:14" x14ac:dyDescent="0.25">
      <c r="B1575" s="6">
        <v>0.88194444444444442</v>
      </c>
      <c r="E1575" s="99">
        <v>114</v>
      </c>
    </row>
    <row r="1576" spans="2:14" x14ac:dyDescent="0.25">
      <c r="B1576" s="6">
        <v>0.89236111111111116</v>
      </c>
      <c r="E1576" s="62">
        <v>127</v>
      </c>
    </row>
    <row r="1577" spans="2:14" x14ac:dyDescent="0.25">
      <c r="B1577" s="6">
        <v>0.90277777777777779</v>
      </c>
      <c r="E1577" s="9">
        <v>130</v>
      </c>
    </row>
    <row r="1578" spans="2:14" x14ac:dyDescent="0.25">
      <c r="B1578" s="6">
        <v>0.91319444444444442</v>
      </c>
      <c r="E1578" s="62">
        <v>129</v>
      </c>
    </row>
    <row r="1579" spans="2:14" x14ac:dyDescent="0.25">
      <c r="B1579" s="6">
        <v>0.92361111111111116</v>
      </c>
      <c r="E1579" s="10">
        <v>131</v>
      </c>
      <c r="H1579" s="3">
        <v>260</v>
      </c>
      <c r="I1579" s="12" t="s">
        <v>1972</v>
      </c>
      <c r="J1579" s="12"/>
      <c r="K1579" s="12"/>
      <c r="L1579" s="12"/>
      <c r="M1579" s="12"/>
      <c r="N1579" s="12"/>
    </row>
    <row r="1580" spans="2:14" x14ac:dyDescent="0.25">
      <c r="B1580" s="6">
        <v>0.93402777777777779</v>
      </c>
      <c r="E1580" s="62">
        <v>122</v>
      </c>
    </row>
    <row r="1581" spans="2:14" x14ac:dyDescent="0.25">
      <c r="B1581" s="6">
        <v>0.94444444444444442</v>
      </c>
      <c r="E1581" s="62">
        <v>122</v>
      </c>
    </row>
    <row r="1582" spans="2:14" x14ac:dyDescent="0.25">
      <c r="B1582" s="6">
        <v>0.95486111111111116</v>
      </c>
      <c r="E1582" s="99">
        <v>112</v>
      </c>
    </row>
    <row r="1583" spans="2:14" x14ac:dyDescent="0.25">
      <c r="B1583" s="6">
        <v>0.96527777777777779</v>
      </c>
      <c r="E1583" s="3">
        <v>109</v>
      </c>
    </row>
    <row r="1584" spans="2:14" x14ac:dyDescent="0.25">
      <c r="B1584" s="86">
        <v>0.96875</v>
      </c>
      <c r="C1584" s="14"/>
      <c r="D1584" s="14"/>
      <c r="E1584" s="14"/>
      <c r="F1584" s="14"/>
      <c r="G1584" s="35" t="s">
        <v>618</v>
      </c>
    </row>
    <row r="1585" spans="1:7" x14ac:dyDescent="0.25">
      <c r="B1585" s="86">
        <v>0.97569444444444442</v>
      </c>
      <c r="E1585" s="3">
        <v>105</v>
      </c>
      <c r="G1585" s="35" t="s">
        <v>618</v>
      </c>
    </row>
    <row r="1586" spans="1:7" x14ac:dyDescent="0.25">
      <c r="B1586" s="86">
        <v>0.98611111111111116</v>
      </c>
      <c r="E1586" s="14">
        <v>88</v>
      </c>
      <c r="G1586" s="35" t="s">
        <v>618</v>
      </c>
    </row>
    <row r="1587" spans="1:7" x14ac:dyDescent="0.25">
      <c r="B1587" s="6">
        <v>0.99305555555555558</v>
      </c>
      <c r="E1587" s="3">
        <v>100</v>
      </c>
      <c r="G1587" s="35" t="s">
        <v>619</v>
      </c>
    </row>
    <row r="1588" spans="1:7" ht="15.75" thickBot="1" x14ac:dyDescent="0.3">
      <c r="B1588" s="22">
        <v>0.99652777777777779</v>
      </c>
      <c r="E1588" s="99">
        <v>112</v>
      </c>
    </row>
    <row r="1589" spans="1:7" x14ac:dyDescent="0.25">
      <c r="A1589" s="5" t="s">
        <v>228</v>
      </c>
      <c r="B1589" s="6">
        <v>6.9444444444444441E-3</v>
      </c>
      <c r="E1589" s="3">
        <v>104</v>
      </c>
    </row>
    <row r="1590" spans="1:7" x14ac:dyDescent="0.25">
      <c r="A1590" s="5">
        <v>45843</v>
      </c>
      <c r="B1590" s="6">
        <v>1.7361111111111112E-2</v>
      </c>
      <c r="E1590" s="157">
        <v>97</v>
      </c>
    </row>
    <row r="1591" spans="1:7" x14ac:dyDescent="0.25">
      <c r="B1591" s="6">
        <v>2.7777777777777776E-2</v>
      </c>
      <c r="E1591" s="3">
        <v>100</v>
      </c>
    </row>
    <row r="1592" spans="1:7" x14ac:dyDescent="0.25">
      <c r="B1592" s="6">
        <v>3.8194444444444448E-2</v>
      </c>
      <c r="E1592" s="3">
        <v>105</v>
      </c>
    </row>
    <row r="1593" spans="1:7" x14ac:dyDescent="0.25">
      <c r="B1593" s="6">
        <v>4.8611111111111112E-2</v>
      </c>
      <c r="E1593" s="3">
        <v>109</v>
      </c>
    </row>
    <row r="1594" spans="1:7" x14ac:dyDescent="0.25">
      <c r="B1594" s="6">
        <v>5.9027777777777776E-2</v>
      </c>
      <c r="E1594" s="3">
        <v>108</v>
      </c>
    </row>
    <row r="1595" spans="1:7" x14ac:dyDescent="0.25">
      <c r="B1595" s="6">
        <v>6.9444444444444448E-2</v>
      </c>
      <c r="E1595" s="3">
        <v>108</v>
      </c>
    </row>
    <row r="1596" spans="1:7" x14ac:dyDescent="0.25">
      <c r="B1596" s="6">
        <v>7.9861111111111105E-2</v>
      </c>
      <c r="E1596" s="99">
        <v>112</v>
      </c>
    </row>
    <row r="1597" spans="1:7" x14ac:dyDescent="0.25">
      <c r="B1597" s="6">
        <v>9.0277777777777776E-2</v>
      </c>
      <c r="E1597" s="3">
        <v>105</v>
      </c>
    </row>
    <row r="1598" spans="1:7" x14ac:dyDescent="0.25">
      <c r="B1598" s="6">
        <v>0.10069444444444445</v>
      </c>
      <c r="E1598" s="3">
        <v>103</v>
      </c>
    </row>
    <row r="1599" spans="1:7" x14ac:dyDescent="0.25">
      <c r="B1599" s="6">
        <v>0.1111111111111111</v>
      </c>
      <c r="E1599" s="3">
        <v>103</v>
      </c>
    </row>
    <row r="1600" spans="1:7" x14ac:dyDescent="0.25">
      <c r="B1600" s="6">
        <v>0.12152777777777778</v>
      </c>
      <c r="E1600" s="3">
        <v>109</v>
      </c>
    </row>
    <row r="1601" spans="2:9" x14ac:dyDescent="0.25">
      <c r="B1601" s="197">
        <v>0.13194444444444445</v>
      </c>
      <c r="E1601" s="3">
        <v>107</v>
      </c>
    </row>
    <row r="1602" spans="2:9" x14ac:dyDescent="0.25">
      <c r="B1602" s="197">
        <v>0.1423611111111111</v>
      </c>
      <c r="E1602" s="3">
        <v>107</v>
      </c>
    </row>
    <row r="1603" spans="2:9" x14ac:dyDescent="0.25">
      <c r="B1603" s="197">
        <v>0.15277777777777779</v>
      </c>
      <c r="E1603" s="3">
        <v>102</v>
      </c>
      <c r="I1603" s="135">
        <f>AVERAGE(E1519:E1603)</f>
        <v>109.9746835443038</v>
      </c>
    </row>
    <row r="1604" spans="2:9" ht="15.75" thickBot="1" x14ac:dyDescent="0.3">
      <c r="B1604" s="195">
        <v>0.16319444444444445</v>
      </c>
      <c r="D1604" s="38">
        <v>240</v>
      </c>
    </row>
    <row r="1605" spans="2:9" x14ac:dyDescent="0.25">
      <c r="B1605" s="6">
        <v>0.35069444444444442</v>
      </c>
      <c r="E1605" s="14">
        <v>84</v>
      </c>
    </row>
    <row r="1606" spans="2:9" x14ac:dyDescent="0.25">
      <c r="B1606" s="6">
        <v>0.3611111111111111</v>
      </c>
      <c r="E1606" s="14">
        <v>84</v>
      </c>
    </row>
    <row r="1607" spans="2:9" x14ac:dyDescent="0.25">
      <c r="B1607" s="6">
        <v>0.37152777777777779</v>
      </c>
      <c r="E1607" s="14">
        <v>82</v>
      </c>
    </row>
    <row r="1608" spans="2:9" x14ac:dyDescent="0.25">
      <c r="B1608" s="6">
        <v>0.38194444444444442</v>
      </c>
      <c r="E1608" s="14">
        <v>80</v>
      </c>
    </row>
    <row r="1609" spans="2:9" x14ac:dyDescent="0.25">
      <c r="B1609" s="6">
        <v>0.3923611111111111</v>
      </c>
      <c r="E1609" s="14">
        <v>82</v>
      </c>
    </row>
    <row r="1610" spans="2:9" x14ac:dyDescent="0.25">
      <c r="B1610" s="6">
        <v>0.40277777777777779</v>
      </c>
      <c r="E1610" s="14">
        <v>84</v>
      </c>
    </row>
    <row r="1611" spans="2:9" x14ac:dyDescent="0.25">
      <c r="B1611" s="6">
        <v>0.41319444444444442</v>
      </c>
      <c r="E1611" s="157">
        <v>90</v>
      </c>
    </row>
    <row r="1612" spans="2:9" x14ac:dyDescent="0.25">
      <c r="B1612" s="6">
        <v>0.4236111111111111</v>
      </c>
      <c r="E1612" s="14">
        <v>88</v>
      </c>
    </row>
    <row r="1613" spans="2:9" x14ac:dyDescent="0.25">
      <c r="B1613" s="6">
        <v>0.43402777777777779</v>
      </c>
      <c r="E1613" s="14">
        <v>86</v>
      </c>
    </row>
    <row r="1614" spans="2:9" x14ac:dyDescent="0.25">
      <c r="B1614" s="6">
        <v>0.44444444444444442</v>
      </c>
      <c r="E1614" s="14">
        <v>88</v>
      </c>
    </row>
    <row r="1615" spans="2:9" x14ac:dyDescent="0.25">
      <c r="B1615" s="6">
        <v>0.4548611111111111</v>
      </c>
      <c r="E1615" s="157">
        <v>90</v>
      </c>
    </row>
    <row r="1616" spans="2:9" x14ac:dyDescent="0.25">
      <c r="B1616" s="6">
        <v>0.46527777777777779</v>
      </c>
      <c r="E1616" s="157">
        <v>94</v>
      </c>
    </row>
    <row r="1617" spans="2:14" x14ac:dyDescent="0.25">
      <c r="B1617" s="6">
        <v>0.46875</v>
      </c>
      <c r="E1617" s="157">
        <v>94</v>
      </c>
    </row>
    <row r="1618" spans="2:14" x14ac:dyDescent="0.25">
      <c r="B1618" s="6">
        <v>0.47569444444444442</v>
      </c>
      <c r="E1618" s="157">
        <v>94</v>
      </c>
      <c r="F1618" s="157">
        <v>94</v>
      </c>
    </row>
    <row r="1619" spans="2:14" x14ac:dyDescent="0.25">
      <c r="B1619" s="6">
        <v>0.47916666666666669</v>
      </c>
      <c r="C1619" s="8">
        <v>67</v>
      </c>
      <c r="D1619" s="8"/>
      <c r="E1619" s="8"/>
      <c r="F1619" s="8"/>
      <c r="G1619" s="8" t="s">
        <v>208</v>
      </c>
      <c r="H1619" s="8"/>
      <c r="I1619" s="36" t="s">
        <v>901</v>
      </c>
      <c r="J1619" s="36"/>
      <c r="K1619" s="36"/>
      <c r="L1619" s="36"/>
      <c r="M1619" s="36"/>
      <c r="N1619" s="36"/>
    </row>
    <row r="1620" spans="2:14" x14ac:dyDescent="0.25">
      <c r="B1620" s="6">
        <v>0.4861111111111111</v>
      </c>
      <c r="E1620" s="3">
        <v>104</v>
      </c>
    </row>
    <row r="1621" spans="2:14" x14ac:dyDescent="0.25">
      <c r="B1621" s="6">
        <v>0.49652777777777779</v>
      </c>
      <c r="E1621" s="3">
        <v>103</v>
      </c>
    </row>
    <row r="1622" spans="2:14" x14ac:dyDescent="0.25">
      <c r="B1622" s="6">
        <v>0.50694444444444442</v>
      </c>
      <c r="E1622" s="99">
        <v>113</v>
      </c>
    </row>
    <row r="1623" spans="2:14" x14ac:dyDescent="0.25">
      <c r="B1623" s="6">
        <v>0.51736111111111116</v>
      </c>
      <c r="E1623" s="99">
        <v>118</v>
      </c>
    </row>
    <row r="1624" spans="2:14" x14ac:dyDescent="0.25">
      <c r="B1624" s="6">
        <v>0.52777777777777779</v>
      </c>
      <c r="E1624" s="9">
        <v>131</v>
      </c>
      <c r="H1624" s="3">
        <v>70</v>
      </c>
      <c r="I1624" t="s">
        <v>902</v>
      </c>
    </row>
    <row r="1625" spans="2:14" x14ac:dyDescent="0.25">
      <c r="B1625" s="6">
        <v>0.53819444444444442</v>
      </c>
      <c r="E1625" s="3">
        <v>107</v>
      </c>
    </row>
    <row r="1626" spans="2:14" x14ac:dyDescent="0.25">
      <c r="B1626" s="6">
        <v>0.54861111111111116</v>
      </c>
      <c r="E1626" s="3">
        <v>101</v>
      </c>
    </row>
    <row r="1627" spans="2:14" x14ac:dyDescent="0.25">
      <c r="B1627" s="6">
        <v>0.55902777777777779</v>
      </c>
      <c r="E1627" s="3">
        <v>103</v>
      </c>
    </row>
    <row r="1628" spans="2:14" x14ac:dyDescent="0.25">
      <c r="B1628" s="6">
        <v>0.56944444444444442</v>
      </c>
      <c r="E1628" s="99">
        <v>113</v>
      </c>
    </row>
    <row r="1629" spans="2:14" x14ac:dyDescent="0.25">
      <c r="B1629" s="6">
        <v>0.57986111111111116</v>
      </c>
      <c r="E1629" s="3">
        <v>108</v>
      </c>
    </row>
    <row r="1630" spans="2:14" x14ac:dyDescent="0.25">
      <c r="B1630" s="6">
        <v>0.59027777777777779</v>
      </c>
      <c r="E1630" s="99">
        <v>117</v>
      </c>
    </row>
    <row r="1631" spans="2:14" x14ac:dyDescent="0.25">
      <c r="B1631" s="6">
        <v>0.60069444444444442</v>
      </c>
      <c r="E1631" s="99">
        <v>113</v>
      </c>
    </row>
    <row r="1632" spans="2:14" x14ac:dyDescent="0.25">
      <c r="B1632" s="6">
        <v>0.61111111111111116</v>
      </c>
      <c r="E1632" s="99">
        <v>114</v>
      </c>
    </row>
    <row r="1634" spans="2:15" x14ac:dyDescent="0.25">
      <c r="B1634" s="6">
        <v>0.62152777777777779</v>
      </c>
      <c r="E1634" s="3">
        <v>107</v>
      </c>
    </row>
    <row r="1635" spans="2:15" x14ac:dyDescent="0.25">
      <c r="B1635" s="6">
        <v>0.625</v>
      </c>
      <c r="C1635" s="8">
        <v>32</v>
      </c>
      <c r="D1635" s="8"/>
      <c r="E1635" s="8"/>
      <c r="F1635" s="8"/>
      <c r="G1635" s="8" t="s">
        <v>314</v>
      </c>
      <c r="H1635" s="8"/>
      <c r="I1635" s="36" t="s">
        <v>621</v>
      </c>
      <c r="J1635" s="36"/>
      <c r="K1635" s="36"/>
      <c r="L1635" s="36"/>
      <c r="M1635" s="36"/>
      <c r="N1635" s="36"/>
      <c r="O1635" s="36"/>
    </row>
    <row r="1636" spans="2:15" x14ac:dyDescent="0.25">
      <c r="B1636" s="6">
        <v>0.63194444444444442</v>
      </c>
      <c r="E1636" s="99">
        <v>114</v>
      </c>
    </row>
    <row r="1637" spans="2:15" x14ac:dyDescent="0.25">
      <c r="B1637" s="6">
        <v>0.64236111111111116</v>
      </c>
      <c r="E1637" s="62">
        <v>122</v>
      </c>
    </row>
    <row r="1638" spans="2:15" x14ac:dyDescent="0.25">
      <c r="B1638" s="6">
        <v>0.65277777777777779</v>
      </c>
      <c r="E1638" s="9">
        <v>134</v>
      </c>
    </row>
    <row r="1639" spans="2:15" x14ac:dyDescent="0.25">
      <c r="B1639" s="6">
        <v>0.66319444444444442</v>
      </c>
      <c r="E1639" s="104">
        <v>142</v>
      </c>
    </row>
    <row r="1640" spans="2:15" x14ac:dyDescent="0.25">
      <c r="B1640" s="6">
        <v>0.67361111111111116</v>
      </c>
      <c r="E1640" s="103">
        <v>143</v>
      </c>
      <c r="H1640" s="3">
        <v>70</v>
      </c>
      <c r="I1640" t="s">
        <v>623</v>
      </c>
    </row>
    <row r="1641" spans="2:15" x14ac:dyDescent="0.25">
      <c r="B1641" s="6">
        <v>0.68402777777777779</v>
      </c>
      <c r="E1641" s="62">
        <v>125</v>
      </c>
    </row>
    <row r="1642" spans="2:15" x14ac:dyDescent="0.25">
      <c r="B1642" s="6">
        <v>0.69444444444444442</v>
      </c>
      <c r="E1642" s="62">
        <v>126</v>
      </c>
    </row>
    <row r="1643" spans="2:15" x14ac:dyDescent="0.25">
      <c r="B1643" s="6">
        <v>0.70486111111111116</v>
      </c>
      <c r="E1643" s="62">
        <v>123</v>
      </c>
    </row>
    <row r="1644" spans="2:15" x14ac:dyDescent="0.25">
      <c r="B1644" s="6">
        <v>0.71527777777777779</v>
      </c>
      <c r="E1644" s="99">
        <v>113</v>
      </c>
    </row>
    <row r="1645" spans="2:15" x14ac:dyDescent="0.25">
      <c r="B1645" s="6">
        <v>0.72569444444444442</v>
      </c>
      <c r="E1645" s="3">
        <v>106</v>
      </c>
    </row>
    <row r="1646" spans="2:15" x14ac:dyDescent="0.25">
      <c r="B1646" s="6">
        <v>0.73611111111111116</v>
      </c>
      <c r="E1646" s="3">
        <v>106</v>
      </c>
    </row>
    <row r="1647" spans="2:15" x14ac:dyDescent="0.25">
      <c r="C1647" s="3">
        <v>3</v>
      </c>
      <c r="G1647" s="14" t="s">
        <v>76</v>
      </c>
      <c r="I1647" t="s">
        <v>620</v>
      </c>
    </row>
    <row r="1648" spans="2:15" x14ac:dyDescent="0.25">
      <c r="B1648" s="6">
        <v>0.74652777777777779</v>
      </c>
      <c r="E1648" s="3">
        <v>100</v>
      </c>
      <c r="F1648" s="3">
        <v>100</v>
      </c>
    </row>
    <row r="1649" spans="2:18" x14ac:dyDescent="0.25">
      <c r="B1649" s="6">
        <v>0.74652777777777779</v>
      </c>
      <c r="C1649" s="8">
        <v>26</v>
      </c>
      <c r="D1649" s="8"/>
      <c r="E1649" s="8"/>
      <c r="F1649" s="8"/>
      <c r="G1649" s="8" t="s">
        <v>313</v>
      </c>
      <c r="H1649" s="8"/>
      <c r="I1649" s="36" t="s">
        <v>622</v>
      </c>
      <c r="J1649" s="36"/>
      <c r="K1649" s="36"/>
      <c r="L1649" s="36"/>
      <c r="M1649" s="36"/>
      <c r="N1649" s="36"/>
      <c r="O1649" s="36"/>
      <c r="P1649" s="36"/>
      <c r="Q1649" s="8"/>
      <c r="R1649" s="8"/>
    </row>
    <row r="1650" spans="2:18" x14ac:dyDescent="0.25">
      <c r="B1650" s="6">
        <v>0.75694444444444442</v>
      </c>
      <c r="E1650" s="3">
        <v>100</v>
      </c>
    </row>
    <row r="1651" spans="2:18" x14ac:dyDescent="0.25">
      <c r="B1651" s="6">
        <v>0.76736111111111116</v>
      </c>
      <c r="E1651" s="3">
        <v>109</v>
      </c>
    </row>
    <row r="1652" spans="2:18" x14ac:dyDescent="0.25">
      <c r="B1652" s="86">
        <v>0.77708333333333335</v>
      </c>
      <c r="C1652" s="14"/>
      <c r="D1652" s="14"/>
      <c r="E1652" s="14"/>
      <c r="F1652" s="14"/>
      <c r="G1652" s="14" t="s">
        <v>527</v>
      </c>
    </row>
    <row r="1653" spans="2:18" x14ac:dyDescent="0.25">
      <c r="B1653" s="86">
        <v>0.77777777777777779</v>
      </c>
      <c r="E1653" s="101">
        <v>117</v>
      </c>
      <c r="G1653" s="14" t="s">
        <v>527</v>
      </c>
      <c r="H1653" s="3">
        <v>45</v>
      </c>
      <c r="I1653" s="135" t="s">
        <v>624</v>
      </c>
      <c r="J1653" s="135"/>
      <c r="K1653" s="135"/>
      <c r="L1653" s="135"/>
      <c r="M1653" s="135"/>
      <c r="N1653" s="135"/>
    </row>
    <row r="1654" spans="2:18" x14ac:dyDescent="0.25">
      <c r="B1654" s="86">
        <v>0.78819444444444442</v>
      </c>
      <c r="E1654" s="157">
        <v>99</v>
      </c>
      <c r="G1654" s="14" t="s">
        <v>527</v>
      </c>
      <c r="I1654" t="s">
        <v>626</v>
      </c>
    </row>
    <row r="1655" spans="2:18" x14ac:dyDescent="0.25">
      <c r="B1655" s="86">
        <v>0.79861111111111116</v>
      </c>
      <c r="E1655" s="157">
        <v>91</v>
      </c>
      <c r="G1655" s="14" t="s">
        <v>527</v>
      </c>
      <c r="I1655" t="s">
        <v>627</v>
      </c>
    </row>
    <row r="1656" spans="2:18" x14ac:dyDescent="0.25">
      <c r="B1656" s="86">
        <v>0.80902777777777779</v>
      </c>
      <c r="E1656" s="157">
        <v>98</v>
      </c>
      <c r="G1656" s="14" t="s">
        <v>527</v>
      </c>
      <c r="I1656" t="s">
        <v>627</v>
      </c>
    </row>
    <row r="1657" spans="2:18" x14ac:dyDescent="0.25">
      <c r="B1657" s="86">
        <v>0.81944444444444442</v>
      </c>
      <c r="E1657" s="99">
        <v>110</v>
      </c>
      <c r="G1657" s="14" t="s">
        <v>527</v>
      </c>
      <c r="I1657" t="s">
        <v>628</v>
      </c>
    </row>
    <row r="1658" spans="2:18" x14ac:dyDescent="0.25">
      <c r="B1658" s="6">
        <v>0.82986111111111116</v>
      </c>
      <c r="E1658" s="99">
        <v>118</v>
      </c>
      <c r="G1658" s="213" t="s">
        <v>762</v>
      </c>
      <c r="I1658" t="s">
        <v>629</v>
      </c>
    </row>
    <row r="1659" spans="2:18" x14ac:dyDescent="0.25">
      <c r="B1659" s="6">
        <v>0.84027777777777779</v>
      </c>
      <c r="E1659" s="62">
        <v>122</v>
      </c>
      <c r="I1659" t="s">
        <v>630</v>
      </c>
    </row>
    <row r="1660" spans="2:18" x14ac:dyDescent="0.25">
      <c r="B1660" s="6">
        <v>0.85069444444444442</v>
      </c>
      <c r="E1660" s="97">
        <v>127</v>
      </c>
      <c r="H1660" s="3">
        <v>150</v>
      </c>
      <c r="I1660" s="63" t="s">
        <v>625</v>
      </c>
      <c r="J1660" s="63"/>
      <c r="K1660" s="63"/>
      <c r="L1660" s="63"/>
      <c r="M1660" s="63"/>
      <c r="N1660" s="63"/>
    </row>
    <row r="1661" spans="2:18" x14ac:dyDescent="0.25">
      <c r="B1661" s="6">
        <v>0.86111111111111116</v>
      </c>
      <c r="E1661" s="62">
        <v>124</v>
      </c>
    </row>
    <row r="1662" spans="2:18" x14ac:dyDescent="0.25">
      <c r="B1662" s="6">
        <v>0.87152777777777779</v>
      </c>
      <c r="E1662" s="62">
        <v>121</v>
      </c>
    </row>
    <row r="1663" spans="2:18" x14ac:dyDescent="0.25">
      <c r="B1663" s="6">
        <v>0.88194444444444442</v>
      </c>
      <c r="E1663" s="99">
        <v>117</v>
      </c>
    </row>
    <row r="1664" spans="2:18" x14ac:dyDescent="0.25">
      <c r="B1664" s="6">
        <v>0.89236111111111116</v>
      </c>
      <c r="E1664" s="99">
        <v>118</v>
      </c>
    </row>
    <row r="1665" spans="1:9" x14ac:dyDescent="0.25">
      <c r="B1665" s="6">
        <v>0.90277777777777779</v>
      </c>
      <c r="E1665" s="99">
        <v>113</v>
      </c>
    </row>
    <row r="1666" spans="1:9" x14ac:dyDescent="0.25">
      <c r="B1666" s="6">
        <v>0.91319444444444442</v>
      </c>
      <c r="E1666" s="3">
        <v>106</v>
      </c>
      <c r="I1666" t="s">
        <v>631</v>
      </c>
    </row>
    <row r="1667" spans="1:9" x14ac:dyDescent="0.25">
      <c r="B1667" s="6">
        <v>0.92361111111111116</v>
      </c>
      <c r="E1667" s="3">
        <v>104</v>
      </c>
    </row>
    <row r="1668" spans="1:9" x14ac:dyDescent="0.25">
      <c r="B1668" s="6">
        <v>0.93402777777777779</v>
      </c>
      <c r="E1668" s="3">
        <v>103</v>
      </c>
    </row>
    <row r="1669" spans="1:9" x14ac:dyDescent="0.25">
      <c r="B1669" s="6">
        <v>0.94444444444444442</v>
      </c>
      <c r="E1669" s="3">
        <v>102</v>
      </c>
    </row>
    <row r="1670" spans="1:9" x14ac:dyDescent="0.25">
      <c r="B1670" s="6">
        <v>0.95486111111111116</v>
      </c>
      <c r="E1670" s="3">
        <v>104</v>
      </c>
    </row>
    <row r="1671" spans="1:9" ht="15.75" x14ac:dyDescent="0.25">
      <c r="B1671" s="6">
        <v>0.96527777777777779</v>
      </c>
      <c r="C1671" s="209"/>
      <c r="D1671" s="209"/>
      <c r="E1671" s="211">
        <v>103</v>
      </c>
      <c r="F1671" s="209"/>
      <c r="G1671" s="210"/>
      <c r="H1671" s="209"/>
    </row>
    <row r="1672" spans="1:9" x14ac:dyDescent="0.25">
      <c r="B1672" s="6">
        <v>0.97569444444444442</v>
      </c>
      <c r="E1672" s="3">
        <v>102</v>
      </c>
    </row>
    <row r="1673" spans="1:9" x14ac:dyDescent="0.25">
      <c r="B1673" s="6">
        <v>0.98611111111111116</v>
      </c>
      <c r="E1673" s="3">
        <v>101</v>
      </c>
    </row>
    <row r="1674" spans="1:9" ht="15.75" thickBot="1" x14ac:dyDescent="0.3">
      <c r="B1674" s="22">
        <v>0.99652777777777779</v>
      </c>
      <c r="E1674" s="3">
        <v>106</v>
      </c>
    </row>
    <row r="1675" spans="1:9" x14ac:dyDescent="0.25">
      <c r="A1675" s="5">
        <v>45844</v>
      </c>
      <c r="B1675" s="6">
        <v>6.9444444444444441E-3</v>
      </c>
      <c r="E1675" s="3">
        <v>100</v>
      </c>
    </row>
    <row r="1676" spans="1:9" x14ac:dyDescent="0.25">
      <c r="A1676" s="5" t="s">
        <v>275</v>
      </c>
      <c r="B1676" s="6">
        <v>1.7361111111111112E-2</v>
      </c>
      <c r="E1676" s="3">
        <v>103</v>
      </c>
    </row>
    <row r="1677" spans="1:9" x14ac:dyDescent="0.25">
      <c r="B1677" s="6">
        <v>2.7777777777777776E-2</v>
      </c>
      <c r="E1677" s="3">
        <v>103</v>
      </c>
    </row>
    <row r="1678" spans="1:9" x14ac:dyDescent="0.25">
      <c r="B1678" s="6">
        <v>3.8194444444444448E-2</v>
      </c>
      <c r="E1678" s="157">
        <v>98</v>
      </c>
    </row>
    <row r="1679" spans="1:9" x14ac:dyDescent="0.25">
      <c r="B1679" s="6">
        <v>4.8611111111111112E-2</v>
      </c>
      <c r="E1679" s="3">
        <v>100</v>
      </c>
    </row>
    <row r="1680" spans="1:9" x14ac:dyDescent="0.25">
      <c r="B1680" s="6">
        <v>5.9027777777777776E-2</v>
      </c>
      <c r="E1680" s="3">
        <v>104</v>
      </c>
    </row>
    <row r="1681" spans="2:9" x14ac:dyDescent="0.25">
      <c r="B1681" s="6">
        <v>6.9444444444444448E-2</v>
      </c>
      <c r="E1681" s="3">
        <v>102</v>
      </c>
    </row>
    <row r="1682" spans="2:9" x14ac:dyDescent="0.25">
      <c r="B1682" s="6">
        <v>7.9861111111111105E-2</v>
      </c>
      <c r="E1682" s="3">
        <v>100</v>
      </c>
      <c r="I1682" s="135">
        <f>AVERAGE(E1605:E1682)</f>
        <v>106.26388888888889</v>
      </c>
    </row>
    <row r="1683" spans="2:9" x14ac:dyDescent="0.25">
      <c r="B1683" s="6">
        <v>9.0277777777777776E-2</v>
      </c>
    </row>
    <row r="1684" spans="2:9" x14ac:dyDescent="0.25">
      <c r="B1684" s="6">
        <v>0.10069444444444445</v>
      </c>
    </row>
    <row r="1685" spans="2:9" x14ac:dyDescent="0.25">
      <c r="B1685" s="6">
        <v>0.1111111111111111</v>
      </c>
    </row>
    <row r="1686" spans="2:9" x14ac:dyDescent="0.25">
      <c r="B1686" s="6">
        <v>0.12152777777777778</v>
      </c>
    </row>
    <row r="1687" spans="2:9" x14ac:dyDescent="0.25">
      <c r="B1687" s="197">
        <v>0.13194444444444445</v>
      </c>
    </row>
    <row r="1688" spans="2:9" x14ac:dyDescent="0.25">
      <c r="B1688" s="197">
        <v>0.1423611111111111</v>
      </c>
    </row>
    <row r="1689" spans="2:9" x14ac:dyDescent="0.25">
      <c r="B1689" s="197">
        <v>0.15277777777777779</v>
      </c>
    </row>
    <row r="1690" spans="2:9" ht="15.75" thickBot="1" x14ac:dyDescent="0.3">
      <c r="B1690" s="195">
        <v>0.16319444444444445</v>
      </c>
      <c r="D1690" s="3">
        <v>128</v>
      </c>
    </row>
    <row r="1691" spans="2:9" x14ac:dyDescent="0.25">
      <c r="B1691" s="6">
        <v>0.35069444444444442</v>
      </c>
      <c r="E1691" s="157">
        <v>92</v>
      </c>
    </row>
    <row r="1692" spans="2:9" x14ac:dyDescent="0.25">
      <c r="B1692" s="6">
        <v>0.3611111111111111</v>
      </c>
      <c r="E1692" s="157">
        <v>90</v>
      </c>
    </row>
    <row r="1693" spans="2:9" x14ac:dyDescent="0.25">
      <c r="B1693" s="6">
        <v>0.37152777777777779</v>
      </c>
      <c r="E1693" s="14">
        <v>84</v>
      </c>
    </row>
    <row r="1694" spans="2:9" x14ac:dyDescent="0.25">
      <c r="B1694" s="6">
        <v>0.38194444444444442</v>
      </c>
      <c r="E1694" s="157">
        <v>91</v>
      </c>
    </row>
    <row r="1695" spans="2:9" x14ac:dyDescent="0.25">
      <c r="B1695" s="6">
        <v>0.3923611111111111</v>
      </c>
      <c r="E1695" s="157">
        <v>99</v>
      </c>
    </row>
    <row r="1696" spans="2:9" x14ac:dyDescent="0.25">
      <c r="B1696" s="6">
        <v>0.40277777777777779</v>
      </c>
      <c r="E1696" s="157">
        <v>92</v>
      </c>
      <c r="F1696" s="157">
        <v>92</v>
      </c>
    </row>
    <row r="1697" spans="2:14" x14ac:dyDescent="0.25">
      <c r="B1697" s="6">
        <v>0.40625</v>
      </c>
      <c r="C1697" s="8">
        <v>64</v>
      </c>
      <c r="D1697" s="8"/>
      <c r="E1697" s="8"/>
      <c r="F1697" s="8"/>
      <c r="G1697" s="8" t="s">
        <v>326</v>
      </c>
      <c r="H1697" s="8"/>
      <c r="I1697" s="36" t="s">
        <v>637</v>
      </c>
      <c r="J1697" s="36"/>
      <c r="K1697" s="36"/>
      <c r="L1697" s="36"/>
      <c r="M1697" s="36"/>
      <c r="N1697" s="36"/>
    </row>
    <row r="1698" spans="2:14" x14ac:dyDescent="0.25">
      <c r="B1698" s="6">
        <v>0.41319444444444442</v>
      </c>
      <c r="E1698" s="3">
        <v>100</v>
      </c>
    </row>
    <row r="1699" spans="2:14" x14ac:dyDescent="0.25">
      <c r="B1699" s="6">
        <v>0.4236111111111111</v>
      </c>
      <c r="E1699" s="3">
        <v>106</v>
      </c>
    </row>
    <row r="1700" spans="2:14" x14ac:dyDescent="0.25">
      <c r="B1700" s="6">
        <v>0.43402777777777779</v>
      </c>
      <c r="E1700" s="101">
        <v>113</v>
      </c>
      <c r="H1700" s="3">
        <v>55</v>
      </c>
      <c r="I1700" s="135" t="s">
        <v>639</v>
      </c>
      <c r="J1700" s="135"/>
      <c r="K1700" s="135"/>
      <c r="L1700" s="135"/>
      <c r="M1700" s="135"/>
      <c r="N1700" s="135"/>
    </row>
    <row r="1701" spans="2:14" x14ac:dyDescent="0.25">
      <c r="B1701" s="6">
        <v>0.44444444444444442</v>
      </c>
      <c r="E1701" s="99">
        <v>111</v>
      </c>
    </row>
    <row r="1702" spans="2:14" x14ac:dyDescent="0.25">
      <c r="B1702" s="6">
        <v>0.4548611111111111</v>
      </c>
      <c r="E1702" s="3">
        <v>102</v>
      </c>
    </row>
    <row r="1703" spans="2:14" x14ac:dyDescent="0.25">
      <c r="B1703" s="6">
        <v>0.46527777777777779</v>
      </c>
    </row>
    <row r="1704" spans="2:14" x14ac:dyDescent="0.25">
      <c r="B1704" s="6">
        <v>0.46875</v>
      </c>
    </row>
    <row r="1705" spans="2:14" x14ac:dyDescent="0.25">
      <c r="B1705" s="6">
        <v>0.47569444444444442</v>
      </c>
      <c r="E1705" s="3">
        <v>105</v>
      </c>
    </row>
    <row r="1706" spans="2:14" x14ac:dyDescent="0.25">
      <c r="B1706" s="6">
        <v>0.4861111111111111</v>
      </c>
    </row>
    <row r="1707" spans="2:14" x14ac:dyDescent="0.25">
      <c r="B1707" s="6">
        <v>0.49652777777777779</v>
      </c>
    </row>
    <row r="1708" spans="2:14" x14ac:dyDescent="0.25">
      <c r="B1708" s="6">
        <v>0.50694444444444442</v>
      </c>
      <c r="E1708" s="3">
        <v>120</v>
      </c>
    </row>
    <row r="1709" spans="2:14" x14ac:dyDescent="0.25">
      <c r="B1709" s="6">
        <v>0.51736111111111116</v>
      </c>
      <c r="E1709" s="101">
        <v>119</v>
      </c>
      <c r="H1709" s="3">
        <v>160</v>
      </c>
      <c r="I1709" s="135" t="s">
        <v>640</v>
      </c>
      <c r="J1709" s="135"/>
      <c r="K1709" s="135"/>
      <c r="L1709" s="135"/>
      <c r="M1709" s="135"/>
      <c r="N1709" s="135"/>
    </row>
    <row r="1710" spans="2:14" x14ac:dyDescent="0.25">
      <c r="B1710" s="6">
        <v>0.52777777777777779</v>
      </c>
      <c r="E1710" s="99">
        <v>116</v>
      </c>
    </row>
    <row r="1711" spans="2:14" x14ac:dyDescent="0.25">
      <c r="B1711" s="6">
        <v>0.53819444444444442</v>
      </c>
      <c r="E1711" s="99">
        <v>112</v>
      </c>
    </row>
    <row r="1712" spans="2:14" x14ac:dyDescent="0.25">
      <c r="B1712" s="6">
        <v>0.54861111111111116</v>
      </c>
      <c r="E1712" s="3">
        <v>104</v>
      </c>
      <c r="F1712" s="3">
        <v>104</v>
      </c>
    </row>
    <row r="1713" spans="2:16" x14ac:dyDescent="0.25">
      <c r="B1713" s="6">
        <v>0.54861111111111116</v>
      </c>
      <c r="C1713" s="8">
        <v>65</v>
      </c>
      <c r="D1713" s="8"/>
      <c r="E1713" s="8"/>
      <c r="F1713" s="8"/>
      <c r="G1713" s="8" t="s">
        <v>635</v>
      </c>
      <c r="H1713" s="8"/>
      <c r="I1713" s="36" t="s">
        <v>636</v>
      </c>
      <c r="J1713" s="36"/>
      <c r="K1713" s="36"/>
      <c r="L1713" s="36"/>
      <c r="M1713" s="36"/>
      <c r="N1713" s="36"/>
      <c r="O1713" s="36"/>
      <c r="P1713" s="36"/>
    </row>
    <row r="1714" spans="2:16" x14ac:dyDescent="0.25">
      <c r="B1714" s="6">
        <v>0.55902777777777779</v>
      </c>
      <c r="E1714" s="3">
        <v>109</v>
      </c>
    </row>
    <row r="1715" spans="2:16" x14ac:dyDescent="0.25">
      <c r="B1715" s="6">
        <v>0.56944444444444442</v>
      </c>
      <c r="E1715" s="99">
        <v>119</v>
      </c>
    </row>
    <row r="1716" spans="2:16" x14ac:dyDescent="0.25">
      <c r="B1716" s="6">
        <v>0.57986111111111116</v>
      </c>
      <c r="E1716" s="9">
        <v>137</v>
      </c>
      <c r="H1716" s="3">
        <v>45</v>
      </c>
      <c r="I1716" s="12" t="s">
        <v>641</v>
      </c>
      <c r="J1716" s="12"/>
      <c r="K1716" s="12"/>
      <c r="L1716" s="12"/>
      <c r="M1716" s="12"/>
      <c r="N1716" s="12"/>
    </row>
    <row r="1717" spans="2:16" x14ac:dyDescent="0.25">
      <c r="B1717" s="86">
        <v>0.58333333333333337</v>
      </c>
      <c r="G1717" s="14" t="s">
        <v>634</v>
      </c>
    </row>
    <row r="1718" spans="2:16" x14ac:dyDescent="0.25">
      <c r="B1718" s="6">
        <v>0.59027777777777779</v>
      </c>
      <c r="E1718" s="3">
        <v>107</v>
      </c>
    </row>
    <row r="1719" spans="2:16" x14ac:dyDescent="0.25">
      <c r="B1719" s="6">
        <v>0.60069444444444442</v>
      </c>
      <c r="E1719" s="3">
        <v>107</v>
      </c>
    </row>
    <row r="1720" spans="2:16" x14ac:dyDescent="0.25">
      <c r="B1720" s="6">
        <v>0.61111111111111116</v>
      </c>
      <c r="E1720" s="3">
        <v>109</v>
      </c>
    </row>
    <row r="1721" spans="2:16" x14ac:dyDescent="0.25">
      <c r="B1721" s="6">
        <v>0.62152777777777779</v>
      </c>
      <c r="E1721" s="99">
        <v>115</v>
      </c>
    </row>
    <row r="1722" spans="2:16" x14ac:dyDescent="0.25">
      <c r="B1722" s="6">
        <v>0.63194444444444442</v>
      </c>
      <c r="E1722" s="62">
        <v>126</v>
      </c>
      <c r="H1722" s="3">
        <v>120</v>
      </c>
      <c r="I1722" s="63" t="s">
        <v>642</v>
      </c>
      <c r="J1722" s="63"/>
      <c r="K1722" s="63"/>
      <c r="L1722" s="63"/>
      <c r="M1722" s="63"/>
      <c r="N1722" s="63"/>
    </row>
    <row r="1723" spans="2:16" x14ac:dyDescent="0.25">
      <c r="B1723" s="86">
        <v>0.63888888888888884</v>
      </c>
      <c r="G1723" s="14" t="s">
        <v>527</v>
      </c>
    </row>
    <row r="1724" spans="2:16" x14ac:dyDescent="0.25">
      <c r="B1724" s="86">
        <v>0.64236111111111116</v>
      </c>
      <c r="E1724" s="99">
        <v>114</v>
      </c>
      <c r="G1724" s="14" t="s">
        <v>527</v>
      </c>
    </row>
    <row r="1725" spans="2:16" x14ac:dyDescent="0.25">
      <c r="B1725" s="86">
        <v>0.65277777777777779</v>
      </c>
      <c r="E1725" s="157">
        <v>93</v>
      </c>
      <c r="G1725" s="14" t="s">
        <v>527</v>
      </c>
    </row>
    <row r="1726" spans="2:16" x14ac:dyDescent="0.25">
      <c r="B1726" s="86">
        <v>0.66319444444444442</v>
      </c>
      <c r="E1726" s="14">
        <v>86</v>
      </c>
      <c r="G1726" s="14" t="s">
        <v>527</v>
      </c>
    </row>
    <row r="1727" spans="2:16" x14ac:dyDescent="0.25">
      <c r="B1727" s="86">
        <v>0.67361111111111116</v>
      </c>
      <c r="E1727" s="157">
        <v>90</v>
      </c>
      <c r="G1727" s="14" t="s">
        <v>527</v>
      </c>
    </row>
    <row r="1728" spans="2:16" x14ac:dyDescent="0.25">
      <c r="B1728" s="86">
        <v>0.68402777777777779</v>
      </c>
      <c r="E1728" s="3">
        <v>102</v>
      </c>
      <c r="G1728" s="14" t="s">
        <v>527</v>
      </c>
    </row>
    <row r="1729" spans="2:16" x14ac:dyDescent="0.25">
      <c r="B1729" s="6">
        <v>0.69444444444444442</v>
      </c>
      <c r="E1729" s="3">
        <v>108</v>
      </c>
    </row>
    <row r="1730" spans="2:16" x14ac:dyDescent="0.25">
      <c r="B1730" s="6">
        <v>0.70486111111111116</v>
      </c>
      <c r="E1730" s="99">
        <v>110</v>
      </c>
    </row>
    <row r="1731" spans="2:16" x14ac:dyDescent="0.25">
      <c r="B1731" s="6">
        <v>0.71527777777777779</v>
      </c>
      <c r="E1731" s="99">
        <v>111</v>
      </c>
    </row>
    <row r="1732" spans="2:16" x14ac:dyDescent="0.25">
      <c r="B1732" s="6">
        <v>0.72569444444444442</v>
      </c>
      <c r="E1732" s="99">
        <v>110</v>
      </c>
    </row>
    <row r="1733" spans="2:16" x14ac:dyDescent="0.25">
      <c r="B1733" s="86">
        <v>0.72638888888888886</v>
      </c>
      <c r="G1733" s="14" t="s">
        <v>633</v>
      </c>
    </row>
    <row r="1734" spans="2:16" x14ac:dyDescent="0.25">
      <c r="B1734" s="86">
        <v>0.73611111111111116</v>
      </c>
      <c r="E1734" s="3">
        <v>103</v>
      </c>
      <c r="G1734" s="14" t="s">
        <v>633</v>
      </c>
    </row>
    <row r="1735" spans="2:16" x14ac:dyDescent="0.25">
      <c r="B1735" s="86">
        <v>0.74652777777777779</v>
      </c>
      <c r="E1735" s="157">
        <v>98</v>
      </c>
      <c r="F1735" s="157">
        <v>98</v>
      </c>
      <c r="G1735" s="14" t="s">
        <v>633</v>
      </c>
    </row>
    <row r="1736" spans="2:16" x14ac:dyDescent="0.25">
      <c r="B1736" s="6">
        <v>0.75347222222222221</v>
      </c>
      <c r="C1736" s="8">
        <v>87</v>
      </c>
      <c r="D1736" s="8"/>
      <c r="E1736" s="8"/>
      <c r="F1736" s="8"/>
      <c r="G1736" s="8" t="s">
        <v>632</v>
      </c>
      <c r="H1736" s="8"/>
      <c r="I1736" s="36" t="s">
        <v>638</v>
      </c>
      <c r="J1736" s="36"/>
      <c r="K1736" s="36"/>
      <c r="L1736" s="36"/>
      <c r="M1736" s="36"/>
      <c r="N1736" s="36"/>
      <c r="O1736" s="36"/>
      <c r="P1736" s="36"/>
    </row>
    <row r="1737" spans="2:16" x14ac:dyDescent="0.25">
      <c r="B1737" s="6">
        <v>0.75694444444444442</v>
      </c>
      <c r="E1737" s="3">
        <v>107</v>
      </c>
    </row>
    <row r="1738" spans="2:16" x14ac:dyDescent="0.25">
      <c r="B1738" s="6">
        <v>0.76736111111111116</v>
      </c>
      <c r="E1738" s="99">
        <v>115</v>
      </c>
    </row>
    <row r="1739" spans="2:16" x14ac:dyDescent="0.25">
      <c r="B1739" s="6">
        <v>0.77777777777777779</v>
      </c>
      <c r="E1739" s="62">
        <v>127</v>
      </c>
      <c r="H1739" s="3">
        <v>35</v>
      </c>
      <c r="I1739" s="63" t="s">
        <v>643</v>
      </c>
      <c r="J1739" s="63"/>
      <c r="K1739" s="63"/>
      <c r="L1739" s="63"/>
      <c r="M1739" s="63"/>
      <c r="N1739" s="63"/>
    </row>
    <row r="1740" spans="2:16" x14ac:dyDescent="0.25">
      <c r="B1740" s="86">
        <v>0.77916666666666667</v>
      </c>
      <c r="G1740" s="14" t="s">
        <v>527</v>
      </c>
    </row>
    <row r="1741" spans="2:16" x14ac:dyDescent="0.25">
      <c r="B1741" s="86">
        <v>0.78819444444444442</v>
      </c>
      <c r="E1741" s="62">
        <v>125</v>
      </c>
      <c r="G1741" s="14" t="s">
        <v>527</v>
      </c>
    </row>
    <row r="1742" spans="2:16" x14ac:dyDescent="0.25">
      <c r="B1742" s="86">
        <v>0.79861111111111116</v>
      </c>
      <c r="E1742" s="3">
        <v>109</v>
      </c>
      <c r="G1742" s="14" t="s">
        <v>527</v>
      </c>
    </row>
    <row r="1743" spans="2:16" x14ac:dyDescent="0.25">
      <c r="B1743" s="86">
        <v>0.80902777777777779</v>
      </c>
      <c r="E1743" s="99">
        <v>110</v>
      </c>
      <c r="G1743" s="14" t="s">
        <v>527</v>
      </c>
    </row>
    <row r="1744" spans="2:16" x14ac:dyDescent="0.25">
      <c r="B1744" s="86">
        <v>0.81944444444444442</v>
      </c>
      <c r="E1744" s="99">
        <v>111</v>
      </c>
      <c r="G1744" s="14" t="s">
        <v>527</v>
      </c>
    </row>
    <row r="1745" spans="2:14" x14ac:dyDescent="0.25">
      <c r="B1745" s="6">
        <v>0.82986111111111116</v>
      </c>
      <c r="E1745" s="99">
        <v>117</v>
      </c>
    </row>
    <row r="1746" spans="2:14" x14ac:dyDescent="0.25">
      <c r="B1746" s="6">
        <v>0.84027777777777779</v>
      </c>
      <c r="E1746" s="62">
        <v>128</v>
      </c>
    </row>
    <row r="1747" spans="2:14" x14ac:dyDescent="0.25">
      <c r="B1747" s="6">
        <v>0.85069444444444442</v>
      </c>
      <c r="E1747" s="9">
        <v>133</v>
      </c>
    </row>
    <row r="1748" spans="2:14" x14ac:dyDescent="0.25">
      <c r="B1748" s="6">
        <v>0.86111111111111116</v>
      </c>
      <c r="E1748" s="104">
        <v>142</v>
      </c>
    </row>
    <row r="1749" spans="2:14" x14ac:dyDescent="0.25">
      <c r="B1749" s="6">
        <v>0.87152777777777779</v>
      </c>
      <c r="E1749" s="104">
        <v>143</v>
      </c>
    </row>
    <row r="1750" spans="2:14" x14ac:dyDescent="0.25">
      <c r="B1750" s="6">
        <v>0.88194444444444442</v>
      </c>
      <c r="E1750" s="38">
        <v>151</v>
      </c>
      <c r="H1750" s="3">
        <v>185</v>
      </c>
      <c r="I1750" s="28" t="s">
        <v>644</v>
      </c>
      <c r="J1750" s="28"/>
      <c r="K1750" s="28"/>
      <c r="L1750" s="28"/>
      <c r="M1750" s="28"/>
      <c r="N1750" s="28"/>
    </row>
    <row r="1751" spans="2:14" x14ac:dyDescent="0.25">
      <c r="B1751" s="86">
        <v>0.8833333333333333</v>
      </c>
      <c r="G1751" s="14" t="s">
        <v>527</v>
      </c>
    </row>
    <row r="1752" spans="2:14" x14ac:dyDescent="0.25">
      <c r="B1752" s="86">
        <v>0.89236111111111116</v>
      </c>
      <c r="E1752" s="9">
        <v>134</v>
      </c>
      <c r="G1752" s="14" t="s">
        <v>527</v>
      </c>
    </row>
    <row r="1753" spans="2:14" x14ac:dyDescent="0.25">
      <c r="B1753" s="86">
        <v>0.90277777777777779</v>
      </c>
      <c r="E1753" s="157">
        <v>99</v>
      </c>
      <c r="G1753" s="14" t="s">
        <v>527</v>
      </c>
    </row>
    <row r="1754" spans="2:14" x14ac:dyDescent="0.25">
      <c r="B1754" s="86">
        <v>0.91319444444444442</v>
      </c>
      <c r="E1754" s="14">
        <v>89</v>
      </c>
      <c r="G1754" s="14" t="s">
        <v>527</v>
      </c>
    </row>
    <row r="1755" spans="2:14" x14ac:dyDescent="0.25">
      <c r="B1755" s="86">
        <v>0.92361111111111116</v>
      </c>
      <c r="E1755" s="14">
        <v>89</v>
      </c>
      <c r="G1755" s="14" t="s">
        <v>527</v>
      </c>
    </row>
    <row r="1756" spans="2:14" x14ac:dyDescent="0.25">
      <c r="B1756" s="6">
        <v>0.93402777777777779</v>
      </c>
      <c r="E1756" s="157">
        <v>96</v>
      </c>
      <c r="G1756" s="213" t="s">
        <v>761</v>
      </c>
    </row>
    <row r="1757" spans="2:14" x14ac:dyDescent="0.25">
      <c r="B1757" s="6">
        <v>0.94444444444444442</v>
      </c>
      <c r="E1757" s="157">
        <v>99</v>
      </c>
    </row>
    <row r="1758" spans="2:14" x14ac:dyDescent="0.25">
      <c r="B1758" s="6">
        <v>0.95486111111111116</v>
      </c>
      <c r="E1758" s="3">
        <v>101</v>
      </c>
    </row>
    <row r="1759" spans="2:14" x14ac:dyDescent="0.25">
      <c r="B1759" s="6">
        <v>0.96527777777777779</v>
      </c>
      <c r="E1759" s="157">
        <v>99</v>
      </c>
    </row>
    <row r="1760" spans="2:14" x14ac:dyDescent="0.25">
      <c r="B1760" s="6">
        <v>0.97569444444444442</v>
      </c>
      <c r="E1760" s="3">
        <v>102</v>
      </c>
    </row>
    <row r="1761" spans="1:5" x14ac:dyDescent="0.25">
      <c r="B1761" s="6">
        <v>0.98611111111111116</v>
      </c>
      <c r="E1761" s="3">
        <v>101</v>
      </c>
    </row>
    <row r="1762" spans="1:5" ht="15.75" thickBot="1" x14ac:dyDescent="0.3">
      <c r="B1762" s="22">
        <v>0.99652777777777779</v>
      </c>
      <c r="E1762" s="3">
        <v>104</v>
      </c>
    </row>
    <row r="1763" spans="1:5" x14ac:dyDescent="0.25">
      <c r="A1763" s="5">
        <v>45845</v>
      </c>
      <c r="B1763" s="6">
        <v>6.9444444444444441E-3</v>
      </c>
      <c r="E1763" s="3">
        <v>101</v>
      </c>
    </row>
    <row r="1764" spans="1:5" x14ac:dyDescent="0.25">
      <c r="A1764" s="5" t="s">
        <v>303</v>
      </c>
      <c r="B1764" s="6">
        <v>1.7361111111111112E-2</v>
      </c>
      <c r="E1764" s="157">
        <v>99</v>
      </c>
    </row>
    <row r="1765" spans="1:5" x14ac:dyDescent="0.25">
      <c r="B1765" s="6">
        <v>2.7777777777777776E-2</v>
      </c>
      <c r="E1765" s="3">
        <v>102</v>
      </c>
    </row>
    <row r="1766" spans="1:5" x14ac:dyDescent="0.25">
      <c r="B1766" s="6">
        <v>3.8194444444444448E-2</v>
      </c>
      <c r="E1766" s="3">
        <v>103</v>
      </c>
    </row>
    <row r="1767" spans="1:5" x14ac:dyDescent="0.25">
      <c r="B1767" s="6">
        <v>4.8611111111111112E-2</v>
      </c>
      <c r="E1767" s="157">
        <v>99</v>
      </c>
    </row>
    <row r="1768" spans="1:5" x14ac:dyDescent="0.25">
      <c r="B1768" s="6">
        <v>5.9027777777777776E-2</v>
      </c>
      <c r="E1768" s="157">
        <v>99</v>
      </c>
    </row>
    <row r="1769" spans="1:5" x14ac:dyDescent="0.25">
      <c r="B1769" s="6">
        <v>6.9444444444444448E-2</v>
      </c>
      <c r="E1769" s="157">
        <v>99</v>
      </c>
    </row>
    <row r="1770" spans="1:5" x14ac:dyDescent="0.25">
      <c r="B1770" s="6">
        <v>7.9861111111111105E-2</v>
      </c>
      <c r="E1770" s="157">
        <v>99</v>
      </c>
    </row>
    <row r="1771" spans="1:5" x14ac:dyDescent="0.25">
      <c r="B1771" s="6">
        <v>9.0277777777777776E-2</v>
      </c>
      <c r="E1771" s="3">
        <v>101</v>
      </c>
    </row>
    <row r="1772" spans="1:5" x14ac:dyDescent="0.25">
      <c r="B1772" s="6">
        <v>0.10069444444444445</v>
      </c>
      <c r="E1772" s="3">
        <v>101</v>
      </c>
    </row>
    <row r="1773" spans="1:5" x14ac:dyDescent="0.25">
      <c r="B1773" s="6">
        <v>0.1111111111111111</v>
      </c>
      <c r="E1773" s="3">
        <v>102</v>
      </c>
    </row>
    <row r="1774" spans="1:5" x14ac:dyDescent="0.25">
      <c r="B1774" s="6">
        <v>0.12152777777777778</v>
      </c>
      <c r="E1774" s="3">
        <v>102</v>
      </c>
    </row>
    <row r="1775" spans="1:5" x14ac:dyDescent="0.25">
      <c r="B1775" s="197">
        <v>0.13194444444444445</v>
      </c>
      <c r="E1775" s="3">
        <v>103</v>
      </c>
    </row>
    <row r="1776" spans="1:5" x14ac:dyDescent="0.25">
      <c r="B1776" s="197">
        <v>0.1423611111111111</v>
      </c>
      <c r="E1776" s="3">
        <v>103</v>
      </c>
    </row>
    <row r="1777" spans="2:9" x14ac:dyDescent="0.25">
      <c r="B1777" s="197">
        <v>0.15277777777777779</v>
      </c>
      <c r="E1777" s="3">
        <v>104</v>
      </c>
      <c r="I1777" s="135">
        <f>AVERAGE(E1691:E1777)</f>
        <v>107.44</v>
      </c>
    </row>
    <row r="1778" spans="2:9" ht="15.75" thickBot="1" x14ac:dyDescent="0.3">
      <c r="B1778" s="195">
        <v>0.16319444444444445</v>
      </c>
      <c r="D1778" s="3">
        <v>216</v>
      </c>
    </row>
    <row r="1779" spans="2:9" x14ac:dyDescent="0.25">
      <c r="B1779" s="6">
        <v>0.35069444444444442</v>
      </c>
      <c r="E1779" s="212">
        <v>90</v>
      </c>
    </row>
    <row r="1780" spans="2:9" x14ac:dyDescent="0.25">
      <c r="B1780" s="6">
        <v>0.3611111111111111</v>
      </c>
      <c r="E1780" s="14">
        <v>86</v>
      </c>
    </row>
    <row r="1781" spans="2:9" x14ac:dyDescent="0.25">
      <c r="B1781" s="6">
        <v>0.37152777777777779</v>
      </c>
      <c r="E1781" s="14">
        <v>84</v>
      </c>
    </row>
    <row r="1782" spans="2:9" x14ac:dyDescent="0.25">
      <c r="B1782" s="6">
        <v>0.38194444444444442</v>
      </c>
      <c r="E1782" s="14">
        <v>88</v>
      </c>
    </row>
    <row r="1783" spans="2:9" x14ac:dyDescent="0.25">
      <c r="B1783" s="6">
        <v>0.3923611111111111</v>
      </c>
      <c r="E1783" s="157">
        <v>92</v>
      </c>
    </row>
    <row r="1784" spans="2:9" x14ac:dyDescent="0.25">
      <c r="B1784" s="6">
        <v>0.40277777777777779</v>
      </c>
      <c r="E1784" s="157">
        <v>95</v>
      </c>
    </row>
    <row r="1785" spans="2:9" x14ac:dyDescent="0.25">
      <c r="B1785" s="6">
        <v>0.41319444444444442</v>
      </c>
      <c r="E1785" s="157">
        <v>99</v>
      </c>
    </row>
    <row r="1786" spans="2:9" x14ac:dyDescent="0.25">
      <c r="B1786" s="6">
        <v>0.4236111111111111</v>
      </c>
      <c r="E1786" s="157">
        <v>99</v>
      </c>
    </row>
    <row r="1787" spans="2:9" x14ac:dyDescent="0.25">
      <c r="B1787" s="6">
        <v>0.43402777777777779</v>
      </c>
      <c r="E1787" s="157">
        <v>98</v>
      </c>
    </row>
    <row r="1788" spans="2:9" x14ac:dyDescent="0.25">
      <c r="B1788" s="6">
        <v>0.44444444444444442</v>
      </c>
      <c r="E1788" s="157">
        <v>98</v>
      </c>
    </row>
    <row r="1789" spans="2:9" x14ac:dyDescent="0.25">
      <c r="B1789" s="6">
        <v>0.4548611111111111</v>
      </c>
      <c r="E1789" s="157">
        <v>99</v>
      </c>
    </row>
    <row r="1790" spans="2:9" x14ac:dyDescent="0.25">
      <c r="B1790" s="6">
        <v>0.46527777777777779</v>
      </c>
      <c r="E1790" s="157">
        <v>99</v>
      </c>
    </row>
    <row r="1791" spans="2:9" x14ac:dyDescent="0.25">
      <c r="B1791" s="6">
        <v>0.47569444444444442</v>
      </c>
      <c r="E1791" s="157">
        <v>94</v>
      </c>
    </row>
    <row r="1792" spans="2:9" x14ac:dyDescent="0.25">
      <c r="B1792" s="6">
        <v>0.4861111111111111</v>
      </c>
      <c r="E1792" s="157">
        <v>95</v>
      </c>
      <c r="F1792" s="157">
        <v>95</v>
      </c>
    </row>
    <row r="1793" spans="2:15" x14ac:dyDescent="0.25">
      <c r="B1793" s="6">
        <v>0.48958333333333331</v>
      </c>
      <c r="C1793" s="8">
        <v>91</v>
      </c>
      <c r="D1793" s="8"/>
      <c r="E1793" s="8"/>
      <c r="F1793" s="8"/>
      <c r="G1793" s="8" t="s">
        <v>112</v>
      </c>
      <c r="H1793" s="8"/>
      <c r="I1793" s="36" t="s">
        <v>652</v>
      </c>
      <c r="J1793" s="36"/>
      <c r="K1793" s="36"/>
      <c r="L1793" s="36"/>
      <c r="M1793" s="36"/>
      <c r="N1793" s="36"/>
      <c r="O1793" s="36"/>
    </row>
    <row r="1794" spans="2:15" x14ac:dyDescent="0.25">
      <c r="B1794" s="6">
        <v>0.49652777777777779</v>
      </c>
      <c r="E1794" s="3">
        <v>102</v>
      </c>
    </row>
    <row r="1795" spans="2:15" x14ac:dyDescent="0.25">
      <c r="B1795" s="6">
        <v>0.50694444444444442</v>
      </c>
      <c r="E1795" s="3">
        <v>103</v>
      </c>
    </row>
    <row r="1796" spans="2:15" x14ac:dyDescent="0.25">
      <c r="B1796" s="6">
        <v>0.51736111111111116</v>
      </c>
      <c r="E1796" s="99">
        <v>110</v>
      </c>
    </row>
    <row r="1797" spans="2:15" x14ac:dyDescent="0.25">
      <c r="B1797" s="6">
        <v>0.52777777777777779</v>
      </c>
      <c r="E1797" s="97">
        <v>120</v>
      </c>
      <c r="H1797" s="3">
        <v>55</v>
      </c>
      <c r="I1797" s="63" t="s">
        <v>645</v>
      </c>
      <c r="J1797" s="63"/>
      <c r="K1797" s="63"/>
      <c r="L1797" s="63"/>
      <c r="M1797" s="63"/>
      <c r="N1797" s="63"/>
    </row>
    <row r="1798" spans="2:15" x14ac:dyDescent="0.25">
      <c r="B1798" s="6">
        <v>0.53819444444444442</v>
      </c>
      <c r="E1798" s="99">
        <v>111</v>
      </c>
    </row>
    <row r="1799" spans="2:15" x14ac:dyDescent="0.25">
      <c r="B1799" s="6">
        <v>0.54861111111111116</v>
      </c>
      <c r="E1799" s="3">
        <v>105</v>
      </c>
    </row>
    <row r="1800" spans="2:15" x14ac:dyDescent="0.25">
      <c r="B1800" s="6">
        <v>0.54861111111111116</v>
      </c>
      <c r="E1800" s="3">
        <v>103</v>
      </c>
    </row>
    <row r="1801" spans="2:15" x14ac:dyDescent="0.25">
      <c r="B1801" s="6">
        <v>0.55902777777777779</v>
      </c>
      <c r="E1801" s="3">
        <v>103</v>
      </c>
    </row>
    <row r="1802" spans="2:15" x14ac:dyDescent="0.25">
      <c r="B1802" s="6">
        <v>0.56944444444444442</v>
      </c>
      <c r="E1802" s="3">
        <v>106</v>
      </c>
    </row>
    <row r="1803" spans="2:15" x14ac:dyDescent="0.25">
      <c r="B1803" s="6">
        <v>0.57986111111111116</v>
      </c>
      <c r="E1803" s="3">
        <v>106</v>
      </c>
    </row>
    <row r="1804" spans="2:15" x14ac:dyDescent="0.25">
      <c r="B1804" s="6">
        <v>0.59027777777777779</v>
      </c>
      <c r="E1804" s="99">
        <v>110</v>
      </c>
    </row>
    <row r="1805" spans="2:15" x14ac:dyDescent="0.25">
      <c r="B1805" s="6">
        <v>0.60069444444444442</v>
      </c>
      <c r="E1805" s="99">
        <v>115</v>
      </c>
    </row>
    <row r="1806" spans="2:15" x14ac:dyDescent="0.25">
      <c r="B1806" s="6">
        <v>0.61111111111111116</v>
      </c>
      <c r="E1806" s="99">
        <v>115</v>
      </c>
    </row>
    <row r="1807" spans="2:15" x14ac:dyDescent="0.25">
      <c r="B1807" s="6">
        <v>0.62152777777777779</v>
      </c>
      <c r="E1807" s="99">
        <v>112</v>
      </c>
    </row>
    <row r="1808" spans="2:15" x14ac:dyDescent="0.25">
      <c r="B1808" s="6">
        <v>0.63194444444444442</v>
      </c>
      <c r="E1808" s="99">
        <v>118</v>
      </c>
    </row>
    <row r="1809" spans="2:21" x14ac:dyDescent="0.25">
      <c r="B1809" s="6">
        <v>0.64236111111111116</v>
      </c>
      <c r="E1809" s="99">
        <v>116</v>
      </c>
    </row>
    <row r="1810" spans="2:21" x14ac:dyDescent="0.25">
      <c r="B1810" s="6">
        <v>0.65277777777777779</v>
      </c>
      <c r="E1810" s="101">
        <v>119</v>
      </c>
      <c r="H1810" s="3">
        <v>250</v>
      </c>
      <c r="I1810" s="135" t="s">
        <v>646</v>
      </c>
      <c r="J1810" s="135"/>
      <c r="K1810" s="135"/>
      <c r="L1810" s="135"/>
      <c r="M1810" s="135"/>
      <c r="N1810" s="135"/>
    </row>
    <row r="1811" spans="2:21" x14ac:dyDescent="0.25">
      <c r="B1811" s="6">
        <v>0.66319444444444442</v>
      </c>
      <c r="E1811" s="99">
        <v>112</v>
      </c>
    </row>
    <row r="1812" spans="2:21" x14ac:dyDescent="0.25">
      <c r="B1812" s="6">
        <v>0.67361111111111116</v>
      </c>
      <c r="E1812" s="99">
        <v>110</v>
      </c>
    </row>
    <row r="1813" spans="2:21" x14ac:dyDescent="0.25">
      <c r="B1813" s="6">
        <v>0.68402777777777779</v>
      </c>
      <c r="E1813" s="99">
        <v>117</v>
      </c>
    </row>
    <row r="1814" spans="2:21" x14ac:dyDescent="0.25">
      <c r="B1814" s="6">
        <v>0.69444444444444442</v>
      </c>
      <c r="E1814" s="62">
        <v>122</v>
      </c>
    </row>
    <row r="1815" spans="2:21" x14ac:dyDescent="0.25">
      <c r="B1815" s="6">
        <v>0.70486111111111116</v>
      </c>
      <c r="E1815" s="62">
        <v>124</v>
      </c>
    </row>
    <row r="1816" spans="2:21" x14ac:dyDescent="0.25">
      <c r="B1816" s="6">
        <v>0.71527777777777779</v>
      </c>
      <c r="E1816" s="99">
        <v>112</v>
      </c>
    </row>
    <row r="1817" spans="2:21" x14ac:dyDescent="0.25">
      <c r="B1817" s="86">
        <v>0.71805555555555556</v>
      </c>
      <c r="G1817" s="14" t="s">
        <v>649</v>
      </c>
    </row>
    <row r="1818" spans="2:21" x14ac:dyDescent="0.25">
      <c r="B1818" s="6">
        <v>0.72569444444444442</v>
      </c>
      <c r="E1818" s="3">
        <v>108</v>
      </c>
      <c r="F1818" s="3">
        <v>108</v>
      </c>
    </row>
    <row r="1819" spans="2:21" x14ac:dyDescent="0.25">
      <c r="B1819" s="6">
        <v>0.73263888888888884</v>
      </c>
      <c r="C1819" s="8">
        <v>65</v>
      </c>
      <c r="D1819" s="8"/>
      <c r="E1819" s="8"/>
      <c r="F1819" s="8"/>
      <c r="G1819" s="8" t="s">
        <v>648</v>
      </c>
      <c r="H1819" s="8"/>
      <c r="I1819" s="36" t="s">
        <v>650</v>
      </c>
      <c r="J1819" s="36"/>
      <c r="K1819" s="36"/>
      <c r="L1819" s="36"/>
      <c r="M1819" s="36"/>
      <c r="N1819" s="36"/>
      <c r="O1819" s="36"/>
      <c r="P1819" s="36"/>
      <c r="Q1819" s="8"/>
      <c r="R1819" s="8"/>
      <c r="S1819" s="8"/>
      <c r="T1819" s="8"/>
      <c r="U1819" s="8"/>
    </row>
    <row r="1820" spans="2:21" x14ac:dyDescent="0.25">
      <c r="B1820" s="6">
        <v>0.73611111111111116</v>
      </c>
      <c r="E1820" s="99">
        <v>112</v>
      </c>
    </row>
    <row r="1821" spans="2:21" x14ac:dyDescent="0.25">
      <c r="B1821" s="6">
        <v>0.74652777777777779</v>
      </c>
      <c r="E1821" s="62">
        <v>120</v>
      </c>
    </row>
    <row r="1822" spans="2:21" x14ac:dyDescent="0.25">
      <c r="B1822" s="6">
        <v>0.75694444444444442</v>
      </c>
      <c r="E1822" s="62">
        <v>125</v>
      </c>
    </row>
    <row r="1823" spans="2:21" x14ac:dyDescent="0.25">
      <c r="B1823" s="6">
        <v>0.76736111111111116</v>
      </c>
      <c r="E1823" s="10">
        <v>130</v>
      </c>
      <c r="H1823" s="3">
        <v>50</v>
      </c>
      <c r="I1823" s="12" t="s">
        <v>651</v>
      </c>
      <c r="J1823" s="12"/>
      <c r="K1823" s="12"/>
      <c r="L1823" s="12"/>
      <c r="M1823" s="12"/>
      <c r="N1823" s="12"/>
    </row>
    <row r="1824" spans="2:21" x14ac:dyDescent="0.25">
      <c r="B1824" s="6">
        <v>0.77777777777777779</v>
      </c>
      <c r="E1824" s="62">
        <v>120</v>
      </c>
    </row>
    <row r="1825" spans="2:13" x14ac:dyDescent="0.25">
      <c r="B1825" s="6">
        <v>0.78819444444444442</v>
      </c>
      <c r="E1825" s="99">
        <v>119</v>
      </c>
    </row>
    <row r="1826" spans="2:13" x14ac:dyDescent="0.25">
      <c r="B1826" s="6">
        <v>0.79861111111111116</v>
      </c>
      <c r="E1826" s="99">
        <v>119</v>
      </c>
    </row>
    <row r="1827" spans="2:13" x14ac:dyDescent="0.25">
      <c r="B1827" s="6">
        <v>0.80902777777777779</v>
      </c>
      <c r="E1827" s="99">
        <v>119</v>
      </c>
    </row>
    <row r="1828" spans="2:13" x14ac:dyDescent="0.25">
      <c r="B1828" s="6">
        <v>0.81944444444444442</v>
      </c>
      <c r="E1828" s="62">
        <v>122</v>
      </c>
    </row>
    <row r="1829" spans="2:13" x14ac:dyDescent="0.25">
      <c r="B1829" s="6">
        <v>0.82986111111111116</v>
      </c>
      <c r="E1829" s="62">
        <v>125</v>
      </c>
    </row>
    <row r="1830" spans="2:13" x14ac:dyDescent="0.25">
      <c r="B1830" s="6">
        <v>0.84027777777777779</v>
      </c>
      <c r="E1830" s="62">
        <v>120</v>
      </c>
    </row>
    <row r="1831" spans="2:13" x14ac:dyDescent="0.25">
      <c r="B1831" s="6">
        <v>0.85069444444444442</v>
      </c>
      <c r="E1831" s="99">
        <v>118</v>
      </c>
    </row>
    <row r="1832" spans="2:13" x14ac:dyDescent="0.25">
      <c r="B1832" s="6">
        <v>0.86111111111111116</v>
      </c>
      <c r="E1832" s="99">
        <v>116</v>
      </c>
    </row>
    <row r="1833" spans="2:13" x14ac:dyDescent="0.25">
      <c r="B1833" s="6">
        <v>0.87152777777777779</v>
      </c>
      <c r="E1833" s="99">
        <v>116</v>
      </c>
    </row>
    <row r="1834" spans="2:13" x14ac:dyDescent="0.25">
      <c r="B1834" s="6">
        <v>0.88194444444444442</v>
      </c>
      <c r="E1834" s="99">
        <v>115</v>
      </c>
    </row>
    <row r="1835" spans="2:13" x14ac:dyDescent="0.25">
      <c r="B1835" s="6">
        <v>0.89236111111111116</v>
      </c>
      <c r="E1835" s="99">
        <v>115</v>
      </c>
    </row>
    <row r="1836" spans="2:13" x14ac:dyDescent="0.25">
      <c r="B1836" s="6">
        <v>0.90277777777777779</v>
      </c>
      <c r="E1836" s="99">
        <v>112</v>
      </c>
    </row>
    <row r="1837" spans="2:13" x14ac:dyDescent="0.25">
      <c r="B1837" s="6">
        <v>0.91319444444444442</v>
      </c>
      <c r="E1837" s="99">
        <v>113</v>
      </c>
    </row>
    <row r="1838" spans="2:13" x14ac:dyDescent="0.25">
      <c r="B1838" s="6">
        <v>0.92361111111111116</v>
      </c>
      <c r="E1838" s="99">
        <v>115</v>
      </c>
    </row>
    <row r="1839" spans="2:13" x14ac:dyDescent="0.25">
      <c r="B1839" s="6">
        <v>0.93402777777777779</v>
      </c>
      <c r="E1839" s="99">
        <v>117</v>
      </c>
    </row>
    <row r="1840" spans="2:13" x14ac:dyDescent="0.25">
      <c r="B1840" s="6">
        <v>0.94444444444444442</v>
      </c>
      <c r="E1840" s="99">
        <v>109</v>
      </c>
      <c r="I1840" s="135" t="s">
        <v>653</v>
      </c>
      <c r="J1840" s="135"/>
      <c r="K1840" s="135"/>
      <c r="L1840" s="135"/>
      <c r="M1840" s="135"/>
    </row>
    <row r="1841" spans="1:7" x14ac:dyDescent="0.25">
      <c r="B1841" s="6">
        <v>0.95486111111111116</v>
      </c>
      <c r="E1841" s="99">
        <v>111</v>
      </c>
    </row>
    <row r="1842" spans="1:7" x14ac:dyDescent="0.25">
      <c r="B1842" s="86">
        <v>0.95833333333333337</v>
      </c>
      <c r="G1842" s="14" t="s">
        <v>647</v>
      </c>
    </row>
    <row r="1843" spans="1:7" x14ac:dyDescent="0.25">
      <c r="B1843" s="86">
        <v>0.96527777777777779</v>
      </c>
      <c r="E1843" s="3">
        <v>108</v>
      </c>
      <c r="G1843" s="14" t="s">
        <v>647</v>
      </c>
    </row>
    <row r="1844" spans="1:7" x14ac:dyDescent="0.25">
      <c r="B1844" s="86">
        <v>0.97569444444444442</v>
      </c>
      <c r="E1844" s="3">
        <v>104</v>
      </c>
      <c r="G1844" s="14" t="s">
        <v>647</v>
      </c>
    </row>
    <row r="1845" spans="1:7" x14ac:dyDescent="0.25">
      <c r="B1845" s="86">
        <v>0.98611111111111116</v>
      </c>
      <c r="E1845" s="3">
        <v>102</v>
      </c>
      <c r="G1845" s="14" t="s">
        <v>647</v>
      </c>
    </row>
    <row r="1846" spans="1:7" x14ac:dyDescent="0.25">
      <c r="B1846" s="86">
        <v>0.99652777777777779</v>
      </c>
      <c r="E1846" s="3">
        <v>106</v>
      </c>
      <c r="G1846" s="14" t="s">
        <v>647</v>
      </c>
    </row>
    <row r="1847" spans="1:7" x14ac:dyDescent="0.25">
      <c r="A1847" s="5">
        <v>45846</v>
      </c>
      <c r="B1847" s="6">
        <v>6.9444444444444441E-3</v>
      </c>
      <c r="E1847" s="157">
        <v>98</v>
      </c>
      <c r="G1847" s="213" t="s">
        <v>760</v>
      </c>
    </row>
    <row r="1848" spans="1:7" x14ac:dyDescent="0.25">
      <c r="A1848" s="5" t="s">
        <v>422</v>
      </c>
      <c r="B1848" s="6">
        <v>1.7361111111111112E-2</v>
      </c>
      <c r="E1848" s="157">
        <v>97</v>
      </c>
    </row>
    <row r="1849" spans="1:7" x14ac:dyDescent="0.25">
      <c r="B1849" s="6">
        <v>2.7777777777777776E-2</v>
      </c>
      <c r="E1849" s="157">
        <v>98</v>
      </c>
    </row>
    <row r="1850" spans="1:7" x14ac:dyDescent="0.25">
      <c r="B1850" s="6">
        <v>3.8194444444444448E-2</v>
      </c>
      <c r="E1850" s="3">
        <v>100</v>
      </c>
    </row>
    <row r="1851" spans="1:7" x14ac:dyDescent="0.25">
      <c r="B1851" s="6">
        <v>4.8611111111111112E-2</v>
      </c>
      <c r="E1851" s="3">
        <v>104</v>
      </c>
    </row>
    <row r="1852" spans="1:7" x14ac:dyDescent="0.25">
      <c r="B1852" s="6">
        <v>5.9027777777777776E-2</v>
      </c>
      <c r="E1852" s="3">
        <v>105</v>
      </c>
    </row>
    <row r="1853" spans="1:7" x14ac:dyDescent="0.25">
      <c r="B1853" s="6">
        <v>6.9444444444444448E-2</v>
      </c>
      <c r="E1853" s="3">
        <v>104</v>
      </c>
    </row>
    <row r="1854" spans="1:7" x14ac:dyDescent="0.25">
      <c r="B1854" s="6">
        <v>7.9861111111111105E-2</v>
      </c>
      <c r="E1854" s="3">
        <v>103</v>
      </c>
    </row>
    <row r="1855" spans="1:7" x14ac:dyDescent="0.25">
      <c r="B1855" s="6">
        <v>9.0277777777777776E-2</v>
      </c>
      <c r="E1855" s="3">
        <v>100</v>
      </c>
    </row>
    <row r="1856" spans="1:7" x14ac:dyDescent="0.25">
      <c r="B1856" s="6">
        <v>0.10069444444444445</v>
      </c>
      <c r="E1856" s="3">
        <v>102</v>
      </c>
    </row>
    <row r="1857" spans="1:9" x14ac:dyDescent="0.25">
      <c r="B1857" s="6">
        <v>0.1111111111111111</v>
      </c>
      <c r="E1857" s="3">
        <v>101</v>
      </c>
    </row>
    <row r="1858" spans="1:9" x14ac:dyDescent="0.25">
      <c r="B1858" s="6">
        <v>0.12152777777777778</v>
      </c>
      <c r="E1858" s="3">
        <v>100</v>
      </c>
    </row>
    <row r="1859" spans="1:9" x14ac:dyDescent="0.25">
      <c r="B1859" s="197">
        <v>0.13194444444444445</v>
      </c>
      <c r="E1859" s="3">
        <v>102</v>
      </c>
    </row>
    <row r="1860" spans="1:9" x14ac:dyDescent="0.25">
      <c r="B1860" s="197">
        <v>0.1423611111111111</v>
      </c>
      <c r="E1860" s="3">
        <v>104</v>
      </c>
    </row>
    <row r="1861" spans="1:9" x14ac:dyDescent="0.25">
      <c r="B1861" s="197">
        <v>0.15277777777777779</v>
      </c>
      <c r="E1861" s="3">
        <v>100</v>
      </c>
      <c r="I1861" s="564">
        <f>AVERAGE(E1779:E1861)</f>
        <v>107.86075949367088</v>
      </c>
    </row>
    <row r="1862" spans="1:9" ht="15.75" thickBot="1" x14ac:dyDescent="0.3">
      <c r="B1862" s="195">
        <v>0.16319444444444445</v>
      </c>
      <c r="D1862" s="3">
        <v>156</v>
      </c>
    </row>
    <row r="1863" spans="1:9" x14ac:dyDescent="0.25">
      <c r="A1863" s="5" t="s">
        <v>422</v>
      </c>
      <c r="B1863" s="6">
        <v>0.35069444444444442</v>
      </c>
      <c r="E1863" s="14">
        <v>85</v>
      </c>
    </row>
    <row r="1864" spans="1:9" x14ac:dyDescent="0.25">
      <c r="A1864" s="5">
        <v>45847</v>
      </c>
      <c r="B1864" s="6">
        <v>0.3611111111111111</v>
      </c>
      <c r="E1864" s="14">
        <v>84</v>
      </c>
    </row>
    <row r="1865" spans="1:9" x14ac:dyDescent="0.25">
      <c r="B1865" s="6">
        <v>0.37152777777777779</v>
      </c>
      <c r="E1865" s="14">
        <v>84</v>
      </c>
    </row>
    <row r="1866" spans="1:9" x14ac:dyDescent="0.25">
      <c r="B1866" s="6">
        <v>0.38194444444444442</v>
      </c>
      <c r="E1866" s="14">
        <v>86</v>
      </c>
    </row>
    <row r="1867" spans="1:9" x14ac:dyDescent="0.25">
      <c r="B1867" s="6">
        <v>0.3923611111111111</v>
      </c>
      <c r="E1867" s="14">
        <v>86</v>
      </c>
    </row>
    <row r="1868" spans="1:9" x14ac:dyDescent="0.25">
      <c r="B1868" s="6">
        <v>0.40277777777777779</v>
      </c>
      <c r="E1868" s="14">
        <v>88</v>
      </c>
    </row>
    <row r="1869" spans="1:9" x14ac:dyDescent="0.25">
      <c r="B1869" s="6">
        <v>0.41319444444444442</v>
      </c>
      <c r="E1869" s="157">
        <v>90</v>
      </c>
    </row>
    <row r="1870" spans="1:9" x14ac:dyDescent="0.25">
      <c r="B1870" s="6">
        <v>0.4236111111111111</v>
      </c>
      <c r="E1870" s="157">
        <v>90</v>
      </c>
    </row>
    <row r="1871" spans="1:9" x14ac:dyDescent="0.25">
      <c r="B1871" s="6">
        <v>0.43402777777777779</v>
      </c>
      <c r="E1871" s="157">
        <v>90</v>
      </c>
    </row>
    <row r="1872" spans="1:9" x14ac:dyDescent="0.25">
      <c r="B1872" s="6">
        <v>0.44444444444444442</v>
      </c>
      <c r="E1872" s="157">
        <v>92</v>
      </c>
    </row>
    <row r="1873" spans="2:18" x14ac:dyDescent="0.25">
      <c r="B1873" s="6">
        <v>0.4548611111111111</v>
      </c>
      <c r="E1873" s="157">
        <v>92</v>
      </c>
    </row>
    <row r="1874" spans="2:18" x14ac:dyDescent="0.25">
      <c r="B1874" s="6">
        <v>0.46527777777777779</v>
      </c>
      <c r="E1874" s="157">
        <v>99</v>
      </c>
    </row>
    <row r="1875" spans="2:18" x14ac:dyDescent="0.25">
      <c r="B1875" s="6">
        <v>0.47569444444444442</v>
      </c>
      <c r="E1875" s="3">
        <v>104</v>
      </c>
    </row>
    <row r="1876" spans="2:18" x14ac:dyDescent="0.25">
      <c r="B1876" s="86">
        <v>0.47916666666666669</v>
      </c>
      <c r="G1876" s="14" t="s">
        <v>654</v>
      </c>
    </row>
    <row r="1877" spans="2:18" x14ac:dyDescent="0.25">
      <c r="B1877" s="6">
        <v>0.4861111111111111</v>
      </c>
      <c r="E1877" s="3">
        <v>102</v>
      </c>
      <c r="F1877" s="3">
        <v>102</v>
      </c>
    </row>
    <row r="1878" spans="2:18" x14ac:dyDescent="0.25">
      <c r="B1878" s="6">
        <v>0.48958333333333331</v>
      </c>
      <c r="C1878" s="8">
        <v>80</v>
      </c>
      <c r="D1878" s="8"/>
      <c r="E1878" s="8"/>
      <c r="F1878" s="8"/>
      <c r="G1878" s="8" t="s">
        <v>208</v>
      </c>
      <c r="H1878" s="8"/>
      <c r="I1878" s="36" t="s">
        <v>655</v>
      </c>
      <c r="J1878" s="36"/>
      <c r="K1878" s="36"/>
      <c r="L1878" s="36"/>
      <c r="M1878" s="36"/>
      <c r="N1878" s="36"/>
      <c r="O1878" s="36"/>
      <c r="P1878" s="36"/>
      <c r="Q1878" s="8"/>
      <c r="R1878" s="8"/>
    </row>
    <row r="1879" spans="2:18" x14ac:dyDescent="0.25">
      <c r="B1879" s="6">
        <v>0.49652777777777779</v>
      </c>
      <c r="E1879" s="3">
        <v>102</v>
      </c>
    </row>
    <row r="1880" spans="2:18" x14ac:dyDescent="0.25">
      <c r="B1880" s="6">
        <v>0.50694444444444442</v>
      </c>
      <c r="E1880" s="3">
        <v>108</v>
      </c>
    </row>
    <row r="1881" spans="2:18" x14ac:dyDescent="0.25">
      <c r="B1881" s="6">
        <v>0.51736111111111116</v>
      </c>
      <c r="E1881" s="99">
        <v>118</v>
      </c>
    </row>
    <row r="1882" spans="2:18" x14ac:dyDescent="0.25">
      <c r="B1882" s="86">
        <v>0.52083333333333337</v>
      </c>
      <c r="G1882" s="14" t="s">
        <v>690</v>
      </c>
    </row>
    <row r="1883" spans="2:18" x14ac:dyDescent="0.25">
      <c r="B1883" s="86">
        <v>0.52777777777777779</v>
      </c>
      <c r="E1883" s="62">
        <v>121</v>
      </c>
      <c r="G1883" s="14" t="s">
        <v>690</v>
      </c>
      <c r="H1883" s="3">
        <v>55</v>
      </c>
      <c r="I1883" t="s">
        <v>656</v>
      </c>
    </row>
    <row r="1884" spans="2:18" x14ac:dyDescent="0.25">
      <c r="B1884" s="6">
        <v>0.53819444444444442</v>
      </c>
      <c r="E1884" s="99">
        <v>118</v>
      </c>
    </row>
    <row r="1885" spans="2:18" x14ac:dyDescent="0.25">
      <c r="B1885" s="6">
        <v>0.54861111111111116</v>
      </c>
      <c r="E1885" s="99">
        <v>113</v>
      </c>
    </row>
    <row r="1886" spans="2:18" x14ac:dyDescent="0.25">
      <c r="B1886" s="6">
        <v>0.55902777777777779</v>
      </c>
      <c r="E1886" s="99">
        <v>110</v>
      </c>
      <c r="G1886" s="3" t="s">
        <v>663</v>
      </c>
    </row>
    <row r="1887" spans="2:18" x14ac:dyDescent="0.25">
      <c r="B1887" s="6">
        <v>0.56944444444444442</v>
      </c>
      <c r="E1887" s="99">
        <v>112</v>
      </c>
      <c r="G1887" s="3" t="s">
        <v>663</v>
      </c>
    </row>
    <row r="1888" spans="2:18" x14ac:dyDescent="0.25">
      <c r="B1888" s="6">
        <v>0.57986111111111116</v>
      </c>
      <c r="E1888" s="99">
        <v>114</v>
      </c>
      <c r="G1888" s="3" t="s">
        <v>663</v>
      </c>
    </row>
    <row r="1889" spans="2:19" x14ac:dyDescent="0.25">
      <c r="B1889" s="6">
        <v>0.58333333333333337</v>
      </c>
      <c r="E1889" s="99">
        <v>113</v>
      </c>
      <c r="G1889" s="3" t="s">
        <v>663</v>
      </c>
    </row>
    <row r="1890" spans="2:19" x14ac:dyDescent="0.25">
      <c r="B1890" s="6">
        <v>0.59027777777777779</v>
      </c>
      <c r="E1890" s="99">
        <v>113</v>
      </c>
      <c r="G1890" s="3" t="s">
        <v>663</v>
      </c>
    </row>
    <row r="1891" spans="2:19" x14ac:dyDescent="0.25">
      <c r="B1891" s="6">
        <v>0.60069444444444442</v>
      </c>
      <c r="E1891" s="99">
        <v>118</v>
      </c>
      <c r="G1891" s="3" t="s">
        <v>663</v>
      </c>
      <c r="I1891" s="135" t="s">
        <v>657</v>
      </c>
      <c r="J1891" s="135"/>
      <c r="K1891" s="135"/>
    </row>
    <row r="1892" spans="2:19" x14ac:dyDescent="0.25">
      <c r="B1892" s="6">
        <v>0.61111111111111116</v>
      </c>
      <c r="E1892" s="99">
        <v>117</v>
      </c>
      <c r="G1892" s="3" t="s">
        <v>663</v>
      </c>
    </row>
    <row r="1893" spans="2:19" x14ac:dyDescent="0.25">
      <c r="B1893" s="6">
        <v>0.62152777777777779</v>
      </c>
      <c r="E1893" s="99">
        <v>118</v>
      </c>
      <c r="G1893" s="3" t="s">
        <v>663</v>
      </c>
    </row>
    <row r="1894" spans="2:19" x14ac:dyDescent="0.25">
      <c r="B1894" s="6">
        <v>0.63194444444444442</v>
      </c>
      <c r="E1894" s="99">
        <v>113</v>
      </c>
    </row>
    <row r="1895" spans="2:19" x14ac:dyDescent="0.25">
      <c r="B1895" s="6">
        <v>0.64236111111111116</v>
      </c>
      <c r="E1895" s="99">
        <v>115</v>
      </c>
    </row>
    <row r="1896" spans="2:19" x14ac:dyDescent="0.25">
      <c r="B1896" s="6">
        <v>0.65277777777777779</v>
      </c>
      <c r="E1896" s="99">
        <v>115</v>
      </c>
    </row>
    <row r="1897" spans="2:19" x14ac:dyDescent="0.25">
      <c r="B1897" s="6">
        <v>0.66319444444444442</v>
      </c>
      <c r="E1897" s="99">
        <v>116</v>
      </c>
    </row>
    <row r="1898" spans="2:19" x14ac:dyDescent="0.25">
      <c r="B1898" s="6">
        <v>0.67361111111111116</v>
      </c>
      <c r="E1898" s="99">
        <v>116</v>
      </c>
    </row>
    <row r="1899" spans="2:19" x14ac:dyDescent="0.25">
      <c r="B1899" s="6">
        <v>0.68402777777777779</v>
      </c>
      <c r="E1899" s="99">
        <v>115</v>
      </c>
    </row>
    <row r="1900" spans="2:19" x14ac:dyDescent="0.25">
      <c r="B1900" s="6">
        <v>0.69444444444444442</v>
      </c>
      <c r="E1900" s="99">
        <v>112</v>
      </c>
    </row>
    <row r="1901" spans="2:19" x14ac:dyDescent="0.25">
      <c r="B1901" s="6">
        <v>0.70486111111111116</v>
      </c>
      <c r="E1901" s="3">
        <v>106</v>
      </c>
    </row>
    <row r="1902" spans="2:19" x14ac:dyDescent="0.25">
      <c r="B1902" s="6">
        <v>0.71527777777777779</v>
      </c>
      <c r="E1902" s="3">
        <v>106</v>
      </c>
      <c r="F1902" s="3">
        <v>106</v>
      </c>
    </row>
    <row r="1903" spans="2:19" x14ac:dyDescent="0.25">
      <c r="B1903" s="90">
        <v>0.71666666666666667</v>
      </c>
      <c r="C1903" s="8">
        <v>38</v>
      </c>
      <c r="D1903" s="8"/>
      <c r="E1903" s="8"/>
      <c r="F1903" s="8"/>
      <c r="G1903" s="8" t="s">
        <v>313</v>
      </c>
      <c r="H1903" s="8"/>
      <c r="I1903" s="36" t="s">
        <v>658</v>
      </c>
      <c r="J1903" s="36"/>
      <c r="K1903" s="36"/>
      <c r="L1903" s="36"/>
      <c r="M1903" s="36"/>
      <c r="N1903" s="36"/>
      <c r="O1903" s="36"/>
      <c r="P1903" s="36"/>
      <c r="Q1903" s="8"/>
      <c r="R1903" s="8"/>
      <c r="S1903" s="8"/>
    </row>
    <row r="1904" spans="2:19" x14ac:dyDescent="0.25">
      <c r="B1904" s="6">
        <v>0.72569444444444442</v>
      </c>
      <c r="E1904" s="3">
        <v>108</v>
      </c>
    </row>
    <row r="1905" spans="2:14" x14ac:dyDescent="0.25">
      <c r="B1905" s="6">
        <v>0.73611111111111116</v>
      </c>
      <c r="E1905" s="99">
        <v>118</v>
      </c>
    </row>
    <row r="1906" spans="2:14" x14ac:dyDescent="0.25">
      <c r="B1906" s="6">
        <v>0.74652777777777779</v>
      </c>
      <c r="E1906" s="99">
        <v>117</v>
      </c>
    </row>
    <row r="1907" spans="2:14" x14ac:dyDescent="0.25">
      <c r="B1907" s="6">
        <v>0.75347222222222221</v>
      </c>
      <c r="E1907" s="104">
        <v>141</v>
      </c>
      <c r="H1907" s="3">
        <v>53</v>
      </c>
      <c r="I1907" s="144" t="s">
        <v>661</v>
      </c>
      <c r="J1907" s="144"/>
      <c r="K1907" s="144"/>
      <c r="L1907" s="144"/>
      <c r="M1907" s="144"/>
      <c r="N1907" s="144"/>
    </row>
    <row r="1908" spans="2:14" x14ac:dyDescent="0.25">
      <c r="B1908" s="6">
        <v>0.75694444444444442</v>
      </c>
      <c r="E1908" s="9">
        <v>136</v>
      </c>
    </row>
    <row r="1909" spans="2:14" x14ac:dyDescent="0.25">
      <c r="B1909" s="6">
        <v>0.76736111111111116</v>
      </c>
      <c r="E1909" s="62">
        <v>129</v>
      </c>
    </row>
    <row r="1910" spans="2:14" x14ac:dyDescent="0.25">
      <c r="B1910" s="6">
        <v>0.77777777777777779</v>
      </c>
      <c r="E1910" s="99">
        <v>116</v>
      </c>
    </row>
    <row r="1911" spans="2:14" x14ac:dyDescent="0.25">
      <c r="B1911" s="6">
        <v>0.77916666666666667</v>
      </c>
      <c r="E1911" s="99">
        <v>116</v>
      </c>
    </row>
    <row r="1912" spans="2:14" x14ac:dyDescent="0.25">
      <c r="B1912" s="6">
        <v>0.78819444444444442</v>
      </c>
      <c r="E1912" s="3">
        <v>106</v>
      </c>
      <c r="G1912" s="3" t="s">
        <v>660</v>
      </c>
      <c r="I1912" t="s">
        <v>662</v>
      </c>
    </row>
    <row r="1913" spans="2:14" x14ac:dyDescent="0.25">
      <c r="B1913" s="6">
        <v>0.79861111111111116</v>
      </c>
      <c r="E1913" s="3">
        <v>105</v>
      </c>
      <c r="G1913" s="3" t="s">
        <v>659</v>
      </c>
    </row>
    <row r="1914" spans="2:14" x14ac:dyDescent="0.25">
      <c r="B1914" s="6">
        <v>0.80902777777777779</v>
      </c>
      <c r="E1914" s="99">
        <v>118</v>
      </c>
      <c r="G1914" s="3" t="s">
        <v>659</v>
      </c>
    </row>
    <row r="1915" spans="2:14" x14ac:dyDescent="0.25">
      <c r="B1915" s="6">
        <v>0.81944444444444442</v>
      </c>
      <c r="E1915" s="99">
        <v>117</v>
      </c>
      <c r="G1915" s="3" t="s">
        <v>659</v>
      </c>
    </row>
    <row r="1916" spans="2:14" x14ac:dyDescent="0.25">
      <c r="B1916" s="6">
        <v>0.82986111111111116</v>
      </c>
      <c r="E1916" s="99">
        <v>116</v>
      </c>
      <c r="G1916" s="3" t="s">
        <v>659</v>
      </c>
    </row>
    <row r="1917" spans="2:14" x14ac:dyDescent="0.25">
      <c r="B1917" s="6">
        <v>0.84027777777777779</v>
      </c>
      <c r="E1917" s="99">
        <v>115</v>
      </c>
      <c r="G1917" s="3" t="s">
        <v>659</v>
      </c>
    </row>
    <row r="1918" spans="2:14" x14ac:dyDescent="0.25">
      <c r="B1918" s="6">
        <v>0.85069444444444442</v>
      </c>
      <c r="E1918" s="99">
        <v>114</v>
      </c>
      <c r="G1918" s="3" t="s">
        <v>659</v>
      </c>
    </row>
    <row r="1919" spans="2:14" x14ac:dyDescent="0.25">
      <c r="B1919" s="6">
        <v>0.86111111111111116</v>
      </c>
      <c r="E1919" s="99">
        <v>114</v>
      </c>
    </row>
    <row r="1920" spans="2:14" x14ac:dyDescent="0.25">
      <c r="B1920" s="6">
        <v>0.87152777777777779</v>
      </c>
      <c r="E1920" s="3">
        <v>106</v>
      </c>
    </row>
    <row r="1921" spans="1:7" x14ac:dyDescent="0.25">
      <c r="B1921" s="6">
        <v>0.88194444444444442</v>
      </c>
      <c r="E1921" s="3">
        <v>109</v>
      </c>
    </row>
    <row r="1922" spans="1:7" x14ac:dyDescent="0.25">
      <c r="B1922" s="6">
        <v>0.89236111111111116</v>
      </c>
      <c r="E1922" s="3">
        <v>108</v>
      </c>
    </row>
    <row r="1923" spans="1:7" x14ac:dyDescent="0.25">
      <c r="B1923" s="6">
        <v>0.90277777777777779</v>
      </c>
      <c r="E1923" s="3">
        <v>104</v>
      </c>
    </row>
    <row r="1924" spans="1:7" x14ac:dyDescent="0.25">
      <c r="B1924" s="6">
        <v>0.91319444444444442</v>
      </c>
      <c r="E1924" s="3">
        <v>109</v>
      </c>
    </row>
    <row r="1925" spans="1:7" x14ac:dyDescent="0.25">
      <c r="B1925" s="6">
        <v>0.92361111111111116</v>
      </c>
      <c r="E1925" s="3">
        <v>103</v>
      </c>
    </row>
    <row r="1926" spans="1:7" x14ac:dyDescent="0.25">
      <c r="B1926" s="6">
        <v>0.93402777777777779</v>
      </c>
      <c r="E1926" s="3">
        <v>108</v>
      </c>
    </row>
    <row r="1927" spans="1:7" x14ac:dyDescent="0.25">
      <c r="B1927" s="6">
        <v>0.94444444444444442</v>
      </c>
      <c r="E1927" s="3">
        <v>106</v>
      </c>
    </row>
    <row r="1928" spans="1:7" x14ac:dyDescent="0.25">
      <c r="B1928" s="6">
        <v>0.95486111111111116</v>
      </c>
      <c r="E1928" s="3">
        <v>104</v>
      </c>
    </row>
    <row r="1929" spans="1:7" x14ac:dyDescent="0.25">
      <c r="B1929" s="6">
        <v>0.96527777777777779</v>
      </c>
      <c r="E1929" s="3">
        <v>102</v>
      </c>
    </row>
    <row r="1930" spans="1:7" x14ac:dyDescent="0.25">
      <c r="B1930" s="86">
        <v>0.96597222222222223</v>
      </c>
      <c r="G1930" s="14" t="s">
        <v>689</v>
      </c>
    </row>
    <row r="1931" spans="1:7" x14ac:dyDescent="0.25">
      <c r="B1931" s="86">
        <v>0.97569444444444442</v>
      </c>
      <c r="E1931" s="3">
        <v>100</v>
      </c>
      <c r="G1931" s="14" t="s">
        <v>689</v>
      </c>
    </row>
    <row r="1932" spans="1:7" x14ac:dyDescent="0.25">
      <c r="B1932" s="86">
        <v>0.98611111111111116</v>
      </c>
      <c r="E1932" s="157">
        <v>99</v>
      </c>
      <c r="G1932" s="14" t="s">
        <v>689</v>
      </c>
    </row>
    <row r="1933" spans="1:7" x14ac:dyDescent="0.25">
      <c r="B1933" s="86">
        <v>0.99652777777777779</v>
      </c>
      <c r="E1933" s="157">
        <v>99</v>
      </c>
      <c r="G1933" s="14" t="s">
        <v>689</v>
      </c>
    </row>
    <row r="1934" spans="1:7" x14ac:dyDescent="0.25">
      <c r="A1934" s="5">
        <v>45847</v>
      </c>
      <c r="B1934" s="86">
        <v>6.9444444444444441E-3</v>
      </c>
      <c r="E1934" s="157">
        <v>98</v>
      </c>
      <c r="G1934" s="14" t="s">
        <v>689</v>
      </c>
    </row>
    <row r="1935" spans="1:7" x14ac:dyDescent="0.25">
      <c r="A1935" s="5" t="s">
        <v>571</v>
      </c>
      <c r="B1935" s="6">
        <v>1.7361111111111112E-2</v>
      </c>
      <c r="E1935" s="3">
        <v>102</v>
      </c>
      <c r="G1935" s="213" t="s">
        <v>759</v>
      </c>
    </row>
    <row r="1936" spans="1:7" x14ac:dyDescent="0.25">
      <c r="B1936" s="6">
        <v>2.7777777777777776E-2</v>
      </c>
      <c r="E1936" s="157">
        <v>99</v>
      </c>
    </row>
    <row r="1937" spans="2:9" x14ac:dyDescent="0.25">
      <c r="B1937" s="6">
        <v>3.8194444444444448E-2</v>
      </c>
      <c r="E1937" s="157">
        <v>98</v>
      </c>
    </row>
    <row r="1938" spans="2:9" x14ac:dyDescent="0.25">
      <c r="B1938" s="6">
        <v>4.8611111111111112E-2</v>
      </c>
      <c r="E1938" s="3">
        <v>100</v>
      </c>
    </row>
    <row r="1939" spans="2:9" x14ac:dyDescent="0.25">
      <c r="B1939" s="6">
        <v>5.9027777777777776E-2</v>
      </c>
      <c r="E1939" s="3">
        <v>102</v>
      </c>
    </row>
    <row r="1940" spans="2:9" x14ac:dyDescent="0.25">
      <c r="B1940" s="6">
        <v>6.9444444444444448E-2</v>
      </c>
      <c r="E1940" s="3">
        <v>102</v>
      </c>
    </row>
    <row r="1941" spans="2:9" x14ac:dyDescent="0.25">
      <c r="B1941" s="6">
        <v>7.9861111111111105E-2</v>
      </c>
      <c r="E1941" s="3">
        <v>101</v>
      </c>
    </row>
    <row r="1942" spans="2:9" x14ac:dyDescent="0.25">
      <c r="B1942" s="6">
        <v>9.0277777777777776E-2</v>
      </c>
      <c r="E1942" s="3">
        <v>101</v>
      </c>
    </row>
    <row r="1943" spans="2:9" x14ac:dyDescent="0.25">
      <c r="B1943" s="6">
        <v>0.10069444444444445</v>
      </c>
      <c r="E1943" s="157">
        <v>94</v>
      </c>
    </row>
    <row r="1944" spans="2:9" x14ac:dyDescent="0.25">
      <c r="B1944" s="6">
        <v>0.1111111111111111</v>
      </c>
      <c r="E1944" s="157">
        <v>99</v>
      </c>
    </row>
    <row r="1945" spans="2:9" x14ac:dyDescent="0.25">
      <c r="B1945" s="6">
        <v>0.12152777777777778</v>
      </c>
      <c r="E1945" s="157">
        <v>97</v>
      </c>
    </row>
    <row r="1946" spans="2:9" x14ac:dyDescent="0.25">
      <c r="B1946" s="197">
        <v>0.13194444444444445</v>
      </c>
      <c r="E1946" s="3">
        <v>100</v>
      </c>
    </row>
    <row r="1947" spans="2:9" x14ac:dyDescent="0.25">
      <c r="B1947" s="197">
        <v>0.1423611111111111</v>
      </c>
      <c r="E1947" s="3">
        <v>100</v>
      </c>
    </row>
    <row r="1948" spans="2:9" x14ac:dyDescent="0.25">
      <c r="B1948" s="197">
        <v>0.15277777777777779</v>
      </c>
      <c r="E1948" s="157">
        <v>99</v>
      </c>
    </row>
    <row r="1949" spans="2:9" ht="15.75" thickBot="1" x14ac:dyDescent="0.3">
      <c r="B1949" s="195">
        <v>0.16319444444444445</v>
      </c>
      <c r="D1949" s="3">
        <v>118</v>
      </c>
      <c r="E1949" s="3">
        <v>101</v>
      </c>
      <c r="I1949" s="564">
        <f>AVERAGE(E1863:E1949)</f>
        <v>106.30487804878049</v>
      </c>
    </row>
    <row r="1950" spans="2:9" x14ac:dyDescent="0.25">
      <c r="B1950" s="6">
        <v>0.35069444444444442</v>
      </c>
      <c r="E1950" s="14">
        <v>83</v>
      </c>
    </row>
    <row r="1951" spans="2:9" x14ac:dyDescent="0.25">
      <c r="B1951" s="6">
        <v>0.3611111111111111</v>
      </c>
      <c r="E1951" s="14">
        <v>88</v>
      </c>
    </row>
    <row r="1952" spans="2:9" x14ac:dyDescent="0.25">
      <c r="B1952" s="6">
        <v>0.37152777777777779</v>
      </c>
      <c r="E1952" s="157">
        <v>95</v>
      </c>
    </row>
    <row r="1953" spans="2:20" x14ac:dyDescent="0.25">
      <c r="B1953" s="6">
        <v>0.38194444444444442</v>
      </c>
      <c r="E1953" s="157">
        <v>98</v>
      </c>
    </row>
    <row r="1954" spans="2:20" x14ac:dyDescent="0.25">
      <c r="B1954" s="6">
        <v>0.3923611111111111</v>
      </c>
      <c r="E1954" s="3">
        <v>100</v>
      </c>
    </row>
    <row r="1955" spans="2:20" x14ac:dyDescent="0.25">
      <c r="B1955" s="6">
        <v>0.39583333333333331</v>
      </c>
      <c r="C1955" s="3">
        <v>6</v>
      </c>
      <c r="G1955" s="14" t="s">
        <v>668</v>
      </c>
      <c r="I1955" t="s">
        <v>669</v>
      </c>
    </row>
    <row r="1956" spans="2:20" x14ac:dyDescent="0.25">
      <c r="B1956" s="6">
        <v>0.40277777777777779</v>
      </c>
      <c r="E1956" s="3">
        <v>103</v>
      </c>
    </row>
    <row r="1957" spans="2:20" x14ac:dyDescent="0.25">
      <c r="B1957" s="6">
        <v>0.41319444444444442</v>
      </c>
      <c r="E1957" s="3">
        <v>100</v>
      </c>
    </row>
    <row r="1958" spans="2:20" x14ac:dyDescent="0.25">
      <c r="B1958" s="6">
        <v>0.4236111111111111</v>
      </c>
      <c r="E1958" s="157">
        <v>98</v>
      </c>
    </row>
    <row r="1959" spans="2:20" x14ac:dyDescent="0.25">
      <c r="B1959" s="6">
        <v>0.43402777777777779</v>
      </c>
      <c r="E1959" s="3">
        <v>101</v>
      </c>
    </row>
    <row r="1960" spans="2:20" x14ac:dyDescent="0.25">
      <c r="B1960" s="6">
        <v>0.44444444444444442</v>
      </c>
      <c r="E1960" s="3">
        <v>100</v>
      </c>
    </row>
    <row r="1961" spans="2:20" x14ac:dyDescent="0.25">
      <c r="B1961" s="6">
        <v>0.4548611111111111</v>
      </c>
      <c r="E1961" s="3">
        <v>101</v>
      </c>
    </row>
    <row r="1962" spans="2:20" x14ac:dyDescent="0.25">
      <c r="B1962" s="6">
        <v>0.46527777777777779</v>
      </c>
      <c r="E1962" s="157">
        <v>99</v>
      </c>
      <c r="F1962" s="157">
        <v>99</v>
      </c>
    </row>
    <row r="1963" spans="2:20" x14ac:dyDescent="0.25">
      <c r="B1963" s="6">
        <v>0.46875</v>
      </c>
      <c r="C1963" s="30">
        <v>122</v>
      </c>
      <c r="D1963" s="8"/>
      <c r="E1963" s="8"/>
      <c r="F1963" s="8"/>
      <c r="G1963" s="8" t="s">
        <v>666</v>
      </c>
      <c r="H1963" s="8"/>
      <c r="I1963" s="36" t="s">
        <v>667</v>
      </c>
      <c r="J1963" s="36"/>
      <c r="K1963" s="36"/>
      <c r="L1963" s="36"/>
      <c r="M1963" s="36"/>
      <c r="N1963" s="36"/>
      <c r="O1963" s="36"/>
      <c r="P1963" s="36"/>
      <c r="Q1963" s="8"/>
      <c r="R1963" s="8"/>
      <c r="S1963" s="8"/>
      <c r="T1963" s="8"/>
    </row>
    <row r="1964" spans="2:20" x14ac:dyDescent="0.25">
      <c r="B1964" s="6">
        <v>0.47569444444444442</v>
      </c>
      <c r="E1964" s="3">
        <v>101</v>
      </c>
    </row>
    <row r="1965" spans="2:20" x14ac:dyDescent="0.25">
      <c r="B1965" s="6">
        <v>0.4861111111111111</v>
      </c>
      <c r="E1965" s="99">
        <v>118</v>
      </c>
    </row>
    <row r="1966" spans="2:20" x14ac:dyDescent="0.25">
      <c r="B1966" s="6">
        <v>0.49652777777777779</v>
      </c>
      <c r="E1966" s="103">
        <v>142</v>
      </c>
      <c r="H1966" s="3">
        <v>40</v>
      </c>
      <c r="I1966" s="144" t="s">
        <v>670</v>
      </c>
      <c r="J1966" s="144"/>
      <c r="K1966" s="144"/>
      <c r="L1966" s="144"/>
      <c r="M1966" s="144"/>
      <c r="N1966" s="144"/>
    </row>
    <row r="1967" spans="2:20" x14ac:dyDescent="0.25">
      <c r="B1967" s="6">
        <v>0.50694444444444442</v>
      </c>
      <c r="E1967" s="104">
        <v>141</v>
      </c>
    </row>
    <row r="1968" spans="2:20" x14ac:dyDescent="0.25">
      <c r="B1968" s="6">
        <v>0.51736111111111116</v>
      </c>
      <c r="E1968" s="9">
        <v>137</v>
      </c>
    </row>
    <row r="1969" spans="2:20" x14ac:dyDescent="0.25">
      <c r="B1969" s="86">
        <v>0.51944444444444449</v>
      </c>
      <c r="G1969" s="14" t="s">
        <v>665</v>
      </c>
    </row>
    <row r="1970" spans="2:20" x14ac:dyDescent="0.25">
      <c r="B1970" s="86">
        <v>0.52777777777777779</v>
      </c>
      <c r="E1970" s="3">
        <v>101</v>
      </c>
      <c r="G1970" s="14" t="s">
        <v>665</v>
      </c>
      <c r="I1970" t="s">
        <v>681</v>
      </c>
    </row>
    <row r="1971" spans="2:20" x14ac:dyDescent="0.25">
      <c r="B1971" s="86">
        <v>0.53819444444444442</v>
      </c>
      <c r="E1971" s="14">
        <v>83</v>
      </c>
      <c r="G1971" s="14" t="s">
        <v>665</v>
      </c>
      <c r="I1971" t="s">
        <v>682</v>
      </c>
    </row>
    <row r="1972" spans="2:20" x14ac:dyDescent="0.25">
      <c r="B1972" s="86">
        <v>0.54861111111111116</v>
      </c>
      <c r="E1972" s="14">
        <v>83</v>
      </c>
      <c r="G1972" s="14" t="s">
        <v>665</v>
      </c>
      <c r="I1972" t="s">
        <v>683</v>
      </c>
    </row>
    <row r="1973" spans="2:20" x14ac:dyDescent="0.25">
      <c r="B1973" s="86">
        <v>0.55902777777777779</v>
      </c>
      <c r="E1973" s="157">
        <v>93</v>
      </c>
      <c r="G1973" s="14" t="s">
        <v>665</v>
      </c>
      <c r="I1973" t="s">
        <v>684</v>
      </c>
    </row>
    <row r="1974" spans="2:20" x14ac:dyDescent="0.25">
      <c r="B1974" s="86">
        <v>0.56944444444444442</v>
      </c>
      <c r="E1974" s="3">
        <v>101</v>
      </c>
      <c r="G1974" s="14" t="s">
        <v>665</v>
      </c>
      <c r="I1974" t="s">
        <v>685</v>
      </c>
    </row>
    <row r="1975" spans="2:20" x14ac:dyDescent="0.25">
      <c r="B1975" s="6">
        <v>0.57986111111111116</v>
      </c>
      <c r="E1975" s="3">
        <v>105</v>
      </c>
    </row>
    <row r="1976" spans="2:20" x14ac:dyDescent="0.25">
      <c r="B1976" s="6">
        <v>0.59027777777777779</v>
      </c>
      <c r="E1976" s="3">
        <v>108</v>
      </c>
    </row>
    <row r="1977" spans="2:20" x14ac:dyDescent="0.25">
      <c r="B1977" s="6">
        <v>0.60069444444444442</v>
      </c>
      <c r="E1977" s="99">
        <v>110</v>
      </c>
    </row>
    <row r="1978" spans="2:20" x14ac:dyDescent="0.25">
      <c r="B1978" s="6">
        <v>0.61111111111111116</v>
      </c>
      <c r="E1978" s="62">
        <v>120</v>
      </c>
    </row>
    <row r="1979" spans="2:20" x14ac:dyDescent="0.25">
      <c r="B1979" s="6">
        <v>0.62152777777777779</v>
      </c>
      <c r="E1979" s="62">
        <v>124</v>
      </c>
    </row>
    <row r="1980" spans="2:20" x14ac:dyDescent="0.25">
      <c r="B1980" s="6">
        <v>0.63194444444444442</v>
      </c>
      <c r="E1980" s="10">
        <v>130</v>
      </c>
      <c r="H1980" s="3">
        <v>235</v>
      </c>
      <c r="I1980" s="12" t="s">
        <v>671</v>
      </c>
      <c r="J1980" s="12"/>
      <c r="K1980" s="12"/>
      <c r="L1980" s="12"/>
      <c r="M1980" s="12"/>
      <c r="N1980" s="12"/>
      <c r="O1980" s="12"/>
      <c r="P1980" s="12"/>
      <c r="Q1980" s="9"/>
      <c r="R1980" s="9"/>
      <c r="S1980" s="9"/>
      <c r="T1980" s="9"/>
    </row>
    <row r="1981" spans="2:20" x14ac:dyDescent="0.25">
      <c r="B1981" s="86">
        <v>0.63541666666666663</v>
      </c>
      <c r="G1981" s="14" t="s">
        <v>664</v>
      </c>
    </row>
    <row r="1982" spans="2:20" x14ac:dyDescent="0.25">
      <c r="B1982" s="86">
        <v>0.64236111111111116</v>
      </c>
      <c r="E1982" s="99">
        <v>113</v>
      </c>
      <c r="G1982" s="14" t="s">
        <v>664</v>
      </c>
      <c r="I1982" s="11" t="s">
        <v>678</v>
      </c>
      <c r="J1982" s="11"/>
      <c r="K1982" s="11"/>
      <c r="L1982" s="11"/>
      <c r="M1982" s="11"/>
    </row>
    <row r="1983" spans="2:20" x14ac:dyDescent="0.25">
      <c r="B1983" s="86">
        <v>0.65277777777777779</v>
      </c>
      <c r="E1983" s="157">
        <v>95</v>
      </c>
      <c r="G1983" s="14" t="s">
        <v>664</v>
      </c>
      <c r="I1983" s="11" t="s">
        <v>679</v>
      </c>
      <c r="J1983" s="11"/>
      <c r="K1983" s="11"/>
      <c r="L1983" s="11"/>
      <c r="M1983" s="11"/>
    </row>
    <row r="1984" spans="2:20" x14ac:dyDescent="0.25">
      <c r="B1984" s="6">
        <v>0.66319444444444442</v>
      </c>
      <c r="E1984" s="157">
        <v>94</v>
      </c>
      <c r="I1984" s="11" t="s">
        <v>680</v>
      </c>
      <c r="J1984" s="11"/>
      <c r="K1984" s="11"/>
      <c r="L1984" s="11"/>
      <c r="M1984" s="11"/>
    </row>
    <row r="1985" spans="2:19" x14ac:dyDescent="0.25">
      <c r="B1985" s="6">
        <v>0.67361111111111116</v>
      </c>
      <c r="E1985" s="3">
        <v>101</v>
      </c>
    </row>
    <row r="1986" spans="2:19" x14ac:dyDescent="0.25">
      <c r="B1986" s="6">
        <v>0.68402777777777779</v>
      </c>
      <c r="E1986" s="3">
        <v>109</v>
      </c>
    </row>
    <row r="1987" spans="2:19" x14ac:dyDescent="0.25">
      <c r="B1987" s="6">
        <v>0.69444444444444442</v>
      </c>
      <c r="E1987" s="99">
        <v>116</v>
      </c>
    </row>
    <row r="1988" spans="2:19" x14ac:dyDescent="0.25">
      <c r="B1988" s="6">
        <v>0.70486111111111116</v>
      </c>
      <c r="E1988" s="99">
        <v>115</v>
      </c>
    </row>
    <row r="1989" spans="2:19" x14ac:dyDescent="0.25">
      <c r="B1989" s="6">
        <v>0.71527777777777779</v>
      </c>
      <c r="E1989" s="99">
        <v>117</v>
      </c>
    </row>
    <row r="1990" spans="2:19" x14ac:dyDescent="0.25">
      <c r="B1990" s="6">
        <v>0.72569444444444442</v>
      </c>
      <c r="E1990" s="62">
        <v>122</v>
      </c>
    </row>
    <row r="1991" spans="2:19" x14ac:dyDescent="0.25">
      <c r="B1991" s="86">
        <v>0.72916666666666663</v>
      </c>
      <c r="E1991" s="62"/>
      <c r="G1991" s="14" t="s">
        <v>688</v>
      </c>
    </row>
    <row r="1992" spans="2:19" x14ac:dyDescent="0.25">
      <c r="B1992" s="86">
        <v>0.73611111111111116</v>
      </c>
      <c r="E1992" s="99">
        <v>112</v>
      </c>
      <c r="G1992" s="14" t="s">
        <v>688</v>
      </c>
    </row>
    <row r="1993" spans="2:19" x14ac:dyDescent="0.25">
      <c r="B1993" s="86">
        <v>0.74652777777777779</v>
      </c>
      <c r="E1993" s="157">
        <v>90</v>
      </c>
      <c r="F1993" s="157">
        <v>90</v>
      </c>
      <c r="G1993" s="14" t="s">
        <v>688</v>
      </c>
    </row>
    <row r="1994" spans="2:19" x14ac:dyDescent="0.25">
      <c r="B1994" s="6">
        <v>0.75347222222222221</v>
      </c>
      <c r="C1994" s="8">
        <v>99</v>
      </c>
      <c r="D1994" s="8"/>
      <c r="E1994" s="8"/>
      <c r="F1994" s="8"/>
      <c r="G1994" s="8" t="s">
        <v>313</v>
      </c>
      <c r="H1994" s="8"/>
      <c r="I1994" s="36" t="s">
        <v>687</v>
      </c>
      <c r="J1994" s="36"/>
      <c r="K1994" s="36"/>
      <c r="L1994" s="36"/>
      <c r="M1994" s="36"/>
      <c r="N1994" s="36"/>
      <c r="O1994" s="36"/>
      <c r="P1994" s="36"/>
      <c r="Q1994" s="8"/>
      <c r="R1994" s="8"/>
      <c r="S1994" s="8"/>
    </row>
    <row r="1995" spans="2:19" x14ac:dyDescent="0.25">
      <c r="B1995" s="6">
        <v>0.75694444444444442</v>
      </c>
      <c r="G1995" s="3" t="s">
        <v>16</v>
      </c>
    </row>
    <row r="1996" spans="2:19" x14ac:dyDescent="0.25">
      <c r="B1996" s="6">
        <v>0.76736111111111116</v>
      </c>
      <c r="E1996" s="99">
        <v>110</v>
      </c>
      <c r="G1996" s="3" t="s">
        <v>16</v>
      </c>
    </row>
    <row r="1997" spans="2:19" x14ac:dyDescent="0.25">
      <c r="B1997" s="6">
        <v>0.77777777777777779</v>
      </c>
      <c r="E1997" s="99">
        <v>118</v>
      </c>
      <c r="G1997" s="3" t="s">
        <v>16</v>
      </c>
    </row>
    <row r="1998" spans="2:19" x14ac:dyDescent="0.25">
      <c r="B1998" s="6">
        <v>0.78819444444444442</v>
      </c>
      <c r="E1998" s="62">
        <v>126</v>
      </c>
      <c r="G1998" s="3" t="s">
        <v>16</v>
      </c>
    </row>
    <row r="1999" spans="2:19" x14ac:dyDescent="0.25">
      <c r="B1999" s="6">
        <v>0.79861111111111116</v>
      </c>
      <c r="E1999" s="9">
        <v>136</v>
      </c>
      <c r="G1999" s="3" t="s">
        <v>16</v>
      </c>
    </row>
    <row r="2000" spans="2:19" x14ac:dyDescent="0.25">
      <c r="B2000" s="6">
        <v>0.80902777777777779</v>
      </c>
      <c r="E2000" s="9">
        <v>137</v>
      </c>
      <c r="G2000" s="3" t="s">
        <v>16</v>
      </c>
    </row>
    <row r="2001" spans="2:16" x14ac:dyDescent="0.25">
      <c r="B2001" s="6">
        <v>0.81944444444444442</v>
      </c>
      <c r="E2001" s="103">
        <v>143</v>
      </c>
      <c r="G2001" s="3" t="s">
        <v>16</v>
      </c>
      <c r="H2001" s="3">
        <v>95</v>
      </c>
      <c r="I2001" s="144" t="s">
        <v>686</v>
      </c>
      <c r="J2001" s="144"/>
      <c r="K2001" s="144"/>
      <c r="L2001" s="144"/>
      <c r="M2001" s="144"/>
      <c r="N2001" s="144"/>
    </row>
    <row r="2002" spans="2:16" x14ac:dyDescent="0.25">
      <c r="B2002" s="6">
        <v>0.82986111111111116</v>
      </c>
      <c r="E2002" s="9">
        <v>136</v>
      </c>
      <c r="G2002" s="3" t="s">
        <v>16</v>
      </c>
    </row>
    <row r="2003" spans="2:16" x14ac:dyDescent="0.25">
      <c r="B2003" s="86">
        <v>0.83680555555555558</v>
      </c>
      <c r="G2003" s="14" t="s">
        <v>672</v>
      </c>
    </row>
    <row r="2004" spans="2:16" x14ac:dyDescent="0.25">
      <c r="B2004" s="86">
        <v>0.84027777777777779</v>
      </c>
      <c r="E2004" s="99">
        <v>119</v>
      </c>
      <c r="G2004" s="14" t="s">
        <v>672</v>
      </c>
      <c r="I2004" s="11" t="s">
        <v>673</v>
      </c>
      <c r="J2004" s="11"/>
      <c r="K2004" s="11"/>
      <c r="L2004" s="11"/>
      <c r="M2004" s="11"/>
    </row>
    <row r="2005" spans="2:16" x14ac:dyDescent="0.25">
      <c r="B2005" s="86">
        <v>0.85069444444444442</v>
      </c>
      <c r="E2005" s="157">
        <v>97</v>
      </c>
      <c r="G2005" s="14" t="s">
        <v>672</v>
      </c>
      <c r="I2005" s="11" t="s">
        <v>674</v>
      </c>
      <c r="J2005" s="11"/>
      <c r="K2005" s="11"/>
      <c r="L2005" s="11"/>
      <c r="M2005" s="11"/>
    </row>
    <row r="2006" spans="2:16" x14ac:dyDescent="0.25">
      <c r="B2006" s="86">
        <v>0.86111111111111116</v>
      </c>
      <c r="E2006" s="157">
        <v>97</v>
      </c>
      <c r="G2006" s="14" t="s">
        <v>672</v>
      </c>
      <c r="I2006" s="11" t="s">
        <v>675</v>
      </c>
      <c r="J2006" s="11"/>
      <c r="K2006" s="11"/>
      <c r="L2006" s="11"/>
      <c r="M2006" s="11"/>
    </row>
    <row r="2007" spans="2:16" x14ac:dyDescent="0.25">
      <c r="B2007" s="86">
        <v>0.87152777777777779</v>
      </c>
      <c r="E2007" s="3">
        <v>102</v>
      </c>
      <c r="G2007" s="14" t="s">
        <v>672</v>
      </c>
      <c r="I2007" s="11" t="s">
        <v>676</v>
      </c>
      <c r="J2007" s="11"/>
      <c r="K2007" s="11"/>
      <c r="L2007" s="11"/>
      <c r="M2007" s="11"/>
    </row>
    <row r="2008" spans="2:16" x14ac:dyDescent="0.25">
      <c r="B2008" s="86">
        <v>0.88194444444444442</v>
      </c>
      <c r="E2008" s="3">
        <v>108</v>
      </c>
      <c r="G2008" s="14" t="s">
        <v>672</v>
      </c>
      <c r="I2008" s="11" t="s">
        <v>677</v>
      </c>
      <c r="J2008" s="11"/>
      <c r="K2008" s="11"/>
      <c r="L2008" s="11"/>
      <c r="M2008" s="11"/>
    </row>
    <row r="2009" spans="2:16" x14ac:dyDescent="0.25">
      <c r="B2009" s="6">
        <v>0.89236111111111116</v>
      </c>
      <c r="E2009" s="99">
        <v>118</v>
      </c>
      <c r="G2009" s="3" t="s">
        <v>16</v>
      </c>
      <c r="I2009" s="135" t="s">
        <v>696</v>
      </c>
      <c r="J2009" s="135"/>
      <c r="K2009" s="135"/>
      <c r="L2009" s="135"/>
      <c r="M2009" s="135"/>
      <c r="N2009" s="135"/>
      <c r="O2009" s="135"/>
    </row>
    <row r="2010" spans="2:16" x14ac:dyDescent="0.25">
      <c r="B2010" s="6">
        <v>0.90277777777777779</v>
      </c>
      <c r="E2010" s="62">
        <v>128</v>
      </c>
      <c r="G2010" s="3" t="s">
        <v>16</v>
      </c>
      <c r="I2010" s="63" t="s">
        <v>697</v>
      </c>
      <c r="J2010" s="63"/>
      <c r="K2010" s="63"/>
      <c r="L2010" s="63"/>
      <c r="M2010" s="63"/>
      <c r="N2010" s="63"/>
      <c r="O2010" s="63"/>
      <c r="P2010" s="63"/>
    </row>
    <row r="2011" spans="2:16" x14ac:dyDescent="0.25">
      <c r="B2011" s="6">
        <v>0.91319444444444442</v>
      </c>
      <c r="E2011" s="62">
        <v>129</v>
      </c>
      <c r="G2011" s="3" t="s">
        <v>16</v>
      </c>
    </row>
    <row r="2012" spans="2:16" x14ac:dyDescent="0.25">
      <c r="B2012" s="6">
        <v>0.92361111111111116</v>
      </c>
      <c r="E2012" s="10">
        <v>130</v>
      </c>
      <c r="G2012" s="3" t="s">
        <v>16</v>
      </c>
      <c r="J2012" s="12"/>
      <c r="K2012" s="12"/>
      <c r="L2012" s="12"/>
      <c r="M2012" s="12"/>
      <c r="N2012" s="12"/>
    </row>
    <row r="2013" spans="2:16" x14ac:dyDescent="0.25">
      <c r="B2013" s="6">
        <v>0.93402777777777779</v>
      </c>
      <c r="E2013" s="62">
        <v>126</v>
      </c>
      <c r="G2013" s="3" t="s">
        <v>16</v>
      </c>
    </row>
    <row r="2014" spans="2:16" x14ac:dyDescent="0.25">
      <c r="B2014" s="6">
        <v>0.94444444444444442</v>
      </c>
      <c r="E2014" s="62">
        <v>122</v>
      </c>
      <c r="G2014" s="3" t="s">
        <v>16</v>
      </c>
    </row>
    <row r="2015" spans="2:16" x14ac:dyDescent="0.25">
      <c r="B2015" s="6">
        <v>0.95486111111111116</v>
      </c>
      <c r="E2015" s="62">
        <v>125</v>
      </c>
      <c r="G2015" s="3" t="s">
        <v>16</v>
      </c>
    </row>
    <row r="2016" spans="2:16" x14ac:dyDescent="0.25">
      <c r="B2016" s="6">
        <v>0.96527777777777779</v>
      </c>
      <c r="E2016" s="62">
        <v>128</v>
      </c>
      <c r="G2016" s="3" t="s">
        <v>16</v>
      </c>
    </row>
    <row r="2017" spans="1:14" x14ac:dyDescent="0.25">
      <c r="B2017" s="6">
        <v>0.97569444444444442</v>
      </c>
      <c r="E2017" s="10">
        <v>132</v>
      </c>
      <c r="G2017" s="3" t="s">
        <v>16</v>
      </c>
      <c r="H2017" s="3">
        <v>320</v>
      </c>
      <c r="I2017" s="12" t="s">
        <v>691</v>
      </c>
      <c r="J2017" s="12"/>
      <c r="K2017" s="12"/>
      <c r="L2017" s="12"/>
      <c r="M2017" s="12"/>
      <c r="N2017" s="12"/>
    </row>
    <row r="2018" spans="1:14" x14ac:dyDescent="0.25">
      <c r="B2018" s="86">
        <v>0.98055555555555551</v>
      </c>
      <c r="E2018" s="4"/>
      <c r="G2018" s="14" t="s">
        <v>633</v>
      </c>
    </row>
    <row r="2019" spans="1:14" x14ac:dyDescent="0.25">
      <c r="B2019" s="86">
        <v>0.98611111111111116</v>
      </c>
      <c r="E2019" s="62">
        <v>120</v>
      </c>
      <c r="G2019" s="14" t="s">
        <v>633</v>
      </c>
      <c r="I2019" s="11" t="s">
        <v>692</v>
      </c>
      <c r="J2019" s="11"/>
      <c r="K2019" s="11"/>
      <c r="L2019" s="11"/>
      <c r="M2019" s="11"/>
      <c r="N2019" s="11"/>
    </row>
    <row r="2020" spans="1:14" ht="15.75" thickBot="1" x14ac:dyDescent="0.3">
      <c r="B2020" s="215">
        <v>0.99652777777777779</v>
      </c>
      <c r="E2020" s="157">
        <v>94</v>
      </c>
      <c r="G2020" s="14" t="s">
        <v>633</v>
      </c>
      <c r="I2020" s="11" t="s">
        <v>694</v>
      </c>
      <c r="J2020" s="11"/>
      <c r="K2020" s="11"/>
      <c r="L2020" s="11"/>
      <c r="M2020" s="11"/>
      <c r="N2020" s="11"/>
    </row>
    <row r="2021" spans="1:14" x14ac:dyDescent="0.25">
      <c r="A2021" s="5">
        <v>45848</v>
      </c>
      <c r="B2021" s="6">
        <v>6.9444444444444441E-3</v>
      </c>
      <c r="E2021" s="14">
        <v>86</v>
      </c>
      <c r="G2021" s="213" t="s">
        <v>758</v>
      </c>
      <c r="I2021" s="11" t="s">
        <v>693</v>
      </c>
      <c r="J2021" s="11"/>
      <c r="K2021" s="11"/>
      <c r="L2021" s="11"/>
      <c r="M2021" s="11"/>
      <c r="N2021" s="11"/>
    </row>
    <row r="2022" spans="1:14" x14ac:dyDescent="0.25">
      <c r="A2022" s="5" t="s">
        <v>211</v>
      </c>
      <c r="B2022" s="6">
        <v>1.7361111111111112E-2</v>
      </c>
      <c r="E2022" s="157">
        <v>93</v>
      </c>
      <c r="G2022" s="3" t="s">
        <v>16</v>
      </c>
      <c r="I2022" s="11" t="s">
        <v>695</v>
      </c>
      <c r="J2022" s="11"/>
      <c r="K2022" s="11"/>
      <c r="L2022" s="11"/>
      <c r="M2022" s="11"/>
      <c r="N2022" s="11"/>
    </row>
    <row r="2023" spans="1:14" x14ac:dyDescent="0.25">
      <c r="B2023" s="6">
        <v>2.7777777777777776E-2</v>
      </c>
      <c r="E2023" s="157">
        <v>98</v>
      </c>
      <c r="G2023" s="3" t="s">
        <v>16</v>
      </c>
    </row>
    <row r="2024" spans="1:14" x14ac:dyDescent="0.25">
      <c r="B2024" s="6">
        <v>3.8194444444444448E-2</v>
      </c>
      <c r="E2024" s="157">
        <v>97</v>
      </c>
      <c r="G2024" s="3" t="s">
        <v>16</v>
      </c>
    </row>
    <row r="2025" spans="1:14" x14ac:dyDescent="0.25">
      <c r="B2025" s="6">
        <v>4.8611111111111112E-2</v>
      </c>
      <c r="E2025" s="157">
        <v>97</v>
      </c>
      <c r="G2025" s="3" t="s">
        <v>16</v>
      </c>
    </row>
    <row r="2026" spans="1:14" x14ac:dyDescent="0.25">
      <c r="B2026" s="6">
        <v>5.9027777777777776E-2</v>
      </c>
      <c r="E2026" s="3">
        <v>100</v>
      </c>
      <c r="G2026" s="3" t="s">
        <v>16</v>
      </c>
    </row>
    <row r="2027" spans="1:14" x14ac:dyDescent="0.25">
      <c r="B2027" s="6">
        <v>6.9444444444444448E-2</v>
      </c>
      <c r="E2027" s="3">
        <v>102</v>
      </c>
      <c r="G2027" s="3" t="s">
        <v>16</v>
      </c>
    </row>
    <row r="2028" spans="1:14" x14ac:dyDescent="0.25">
      <c r="B2028" s="6">
        <v>7.9861111111111105E-2</v>
      </c>
      <c r="E2028" s="157">
        <v>99</v>
      </c>
      <c r="G2028" s="3" t="s">
        <v>16</v>
      </c>
    </row>
    <row r="2029" spans="1:14" x14ac:dyDescent="0.25">
      <c r="B2029" s="6">
        <v>9.0277777777777776E-2</v>
      </c>
      <c r="E2029" s="157">
        <v>99</v>
      </c>
      <c r="G2029" s="3" t="s">
        <v>16</v>
      </c>
    </row>
    <row r="2030" spans="1:14" x14ac:dyDescent="0.25">
      <c r="B2030" s="6">
        <v>0.10069444444444445</v>
      </c>
      <c r="E2030" s="157">
        <v>99</v>
      </c>
      <c r="G2030" s="3" t="s">
        <v>16</v>
      </c>
    </row>
    <row r="2031" spans="1:14" x14ac:dyDescent="0.25">
      <c r="B2031" s="6">
        <v>0.1111111111111111</v>
      </c>
      <c r="E2031" s="3">
        <v>100</v>
      </c>
      <c r="G2031" s="3" t="s">
        <v>16</v>
      </c>
    </row>
    <row r="2032" spans="1:14" x14ac:dyDescent="0.25">
      <c r="B2032" s="6">
        <v>0.12152777777777778</v>
      </c>
      <c r="E2032" s="157">
        <v>97</v>
      </c>
      <c r="G2032" s="3" t="s">
        <v>16</v>
      </c>
    </row>
    <row r="2033" spans="2:9" x14ac:dyDescent="0.25">
      <c r="B2033" s="6">
        <v>0.13194444444444445</v>
      </c>
      <c r="E2033" s="157">
        <v>97</v>
      </c>
      <c r="G2033" s="3" t="s">
        <v>16</v>
      </c>
    </row>
    <row r="2034" spans="2:9" x14ac:dyDescent="0.25">
      <c r="B2034" s="6">
        <v>0.1423611111111111</v>
      </c>
      <c r="E2034" s="3">
        <v>101</v>
      </c>
      <c r="G2034" s="3" t="s">
        <v>16</v>
      </c>
    </row>
    <row r="2035" spans="2:9" x14ac:dyDescent="0.25">
      <c r="B2035" s="6">
        <v>0.15277777777777779</v>
      </c>
      <c r="E2035" s="3">
        <v>102</v>
      </c>
      <c r="G2035" s="3" t="s">
        <v>16</v>
      </c>
    </row>
    <row r="2036" spans="2:9" x14ac:dyDescent="0.25">
      <c r="B2036" s="6">
        <v>0.16319444444444445</v>
      </c>
      <c r="D2036" s="13">
        <v>227</v>
      </c>
      <c r="E2036" s="3">
        <v>100</v>
      </c>
      <c r="G2036" s="3" t="s">
        <v>16</v>
      </c>
    </row>
    <row r="2037" spans="2:9" x14ac:dyDescent="0.25">
      <c r="B2037" s="197">
        <v>0.1736111111111111</v>
      </c>
      <c r="D2037" s="13"/>
      <c r="E2037" s="157">
        <v>98</v>
      </c>
      <c r="G2037" s="3" t="s">
        <v>16</v>
      </c>
    </row>
    <row r="2038" spans="2:9" ht="15.75" thickBot="1" x14ac:dyDescent="0.3">
      <c r="B2038" s="195">
        <v>0.18402777777777779</v>
      </c>
      <c r="D2038" s="13"/>
      <c r="E2038" s="157">
        <v>99</v>
      </c>
      <c r="G2038" s="3" t="s">
        <v>16</v>
      </c>
      <c r="I2038" s="564">
        <f>AVERAGE(E1950:E2038)</f>
        <v>108.65</v>
      </c>
    </row>
    <row r="2039" spans="2:9" x14ac:dyDescent="0.25">
      <c r="B2039" s="6">
        <v>0.35069444444444442</v>
      </c>
      <c r="E2039" s="157">
        <v>98</v>
      </c>
      <c r="G2039" s="3" t="s">
        <v>16</v>
      </c>
    </row>
    <row r="2040" spans="2:9" x14ac:dyDescent="0.25">
      <c r="B2040" s="6">
        <v>0.3611111111111111</v>
      </c>
      <c r="E2040" s="157">
        <v>98</v>
      </c>
      <c r="G2040" s="3" t="s">
        <v>16</v>
      </c>
    </row>
    <row r="2041" spans="2:9" x14ac:dyDescent="0.25">
      <c r="B2041" s="6">
        <v>0.37152777777777779</v>
      </c>
      <c r="E2041" s="157">
        <v>98</v>
      </c>
      <c r="G2041" s="3" t="s">
        <v>16</v>
      </c>
    </row>
    <row r="2042" spans="2:9" x14ac:dyDescent="0.25">
      <c r="B2042" s="6">
        <v>0.38194444444444442</v>
      </c>
      <c r="E2042" s="157">
        <v>98</v>
      </c>
      <c r="G2042" s="3" t="s">
        <v>16</v>
      </c>
    </row>
    <row r="2043" spans="2:9" x14ac:dyDescent="0.25">
      <c r="B2043" s="6">
        <v>0.3923611111111111</v>
      </c>
      <c r="E2043" s="157">
        <v>98</v>
      </c>
      <c r="G2043" s="3" t="s">
        <v>16</v>
      </c>
    </row>
    <row r="2044" spans="2:9" x14ac:dyDescent="0.25">
      <c r="B2044" s="6">
        <v>0.39583333333333331</v>
      </c>
      <c r="E2044" s="157">
        <v>98</v>
      </c>
      <c r="G2044" s="3" t="s">
        <v>16</v>
      </c>
    </row>
    <row r="2045" spans="2:9" x14ac:dyDescent="0.25">
      <c r="B2045" s="6">
        <v>0.40277777777777779</v>
      </c>
      <c r="E2045" s="157">
        <v>96</v>
      </c>
      <c r="G2045" s="3" t="s">
        <v>16</v>
      </c>
    </row>
    <row r="2046" spans="2:9" x14ac:dyDescent="0.25">
      <c r="B2046" s="6">
        <v>0.41319444444444442</v>
      </c>
      <c r="E2046" s="157">
        <v>98</v>
      </c>
      <c r="G2046" s="3" t="s">
        <v>16</v>
      </c>
    </row>
    <row r="2047" spans="2:9" x14ac:dyDescent="0.25">
      <c r="B2047" s="6">
        <v>0.4236111111111111</v>
      </c>
      <c r="E2047" s="157">
        <v>98</v>
      </c>
      <c r="G2047" s="3" t="s">
        <v>16</v>
      </c>
    </row>
    <row r="2048" spans="2:9" x14ac:dyDescent="0.25">
      <c r="B2048" s="6">
        <v>0.43402777777777779</v>
      </c>
      <c r="E2048" s="157">
        <v>98</v>
      </c>
      <c r="G2048" s="3" t="s">
        <v>16</v>
      </c>
    </row>
    <row r="2049" spans="2:15" x14ac:dyDescent="0.25">
      <c r="B2049" s="6">
        <v>0.44444444444444442</v>
      </c>
      <c r="E2049" s="157">
        <v>98</v>
      </c>
      <c r="G2049" s="3" t="s">
        <v>16</v>
      </c>
    </row>
    <row r="2050" spans="2:15" x14ac:dyDescent="0.25">
      <c r="B2050" s="6">
        <v>0.4548611111111111</v>
      </c>
      <c r="E2050" s="157">
        <v>98</v>
      </c>
      <c r="G2050" s="3" t="s">
        <v>16</v>
      </c>
    </row>
    <row r="2051" spans="2:15" x14ac:dyDescent="0.25">
      <c r="B2051" s="6">
        <v>0.46527777777777779</v>
      </c>
      <c r="E2051" s="157">
        <v>98</v>
      </c>
      <c r="G2051" s="3" t="s">
        <v>16</v>
      </c>
    </row>
    <row r="2052" spans="2:15" x14ac:dyDescent="0.25">
      <c r="B2052" s="6">
        <v>0.46875</v>
      </c>
      <c r="E2052" s="157">
        <v>99</v>
      </c>
      <c r="G2052" s="3" t="s">
        <v>16</v>
      </c>
    </row>
    <row r="2053" spans="2:15" x14ac:dyDescent="0.25">
      <c r="B2053" s="6">
        <v>0.47569444444444442</v>
      </c>
      <c r="E2053" s="3">
        <v>102</v>
      </c>
      <c r="G2053" s="3" t="s">
        <v>16</v>
      </c>
    </row>
    <row r="2054" spans="2:15" x14ac:dyDescent="0.25">
      <c r="B2054" s="6">
        <v>0.4861111111111111</v>
      </c>
      <c r="E2054" s="3">
        <v>98</v>
      </c>
      <c r="G2054" s="3" t="s">
        <v>16</v>
      </c>
    </row>
    <row r="2055" spans="2:15" x14ac:dyDescent="0.25">
      <c r="B2055" s="6">
        <v>0.49652777777777779</v>
      </c>
      <c r="E2055" s="157">
        <v>96</v>
      </c>
      <c r="F2055" s="157">
        <v>96</v>
      </c>
      <c r="G2055" s="3" t="s">
        <v>16</v>
      </c>
    </row>
    <row r="2056" spans="2:15" x14ac:dyDescent="0.25">
      <c r="B2056" s="6">
        <v>0.50555555555555554</v>
      </c>
      <c r="C2056" s="8">
        <v>80</v>
      </c>
      <c r="D2056" s="8"/>
      <c r="E2056" s="8"/>
      <c r="F2056" s="8"/>
      <c r="G2056" s="8" t="s">
        <v>112</v>
      </c>
      <c r="H2056" s="8"/>
      <c r="I2056" s="36" t="s">
        <v>698</v>
      </c>
      <c r="J2056" s="36"/>
      <c r="K2056" s="36"/>
      <c r="L2056" s="36"/>
      <c r="M2056" s="36"/>
      <c r="N2056" s="36"/>
      <c r="O2056" s="36"/>
    </row>
    <row r="2057" spans="2:15" x14ac:dyDescent="0.25">
      <c r="B2057" s="6">
        <v>0.50694444444444442</v>
      </c>
      <c r="E2057" s="3">
        <v>100</v>
      </c>
      <c r="G2057" s="3" t="s">
        <v>16</v>
      </c>
    </row>
    <row r="2058" spans="2:15" x14ac:dyDescent="0.25">
      <c r="B2058" s="6">
        <v>0.51736111111111116</v>
      </c>
      <c r="E2058" s="3">
        <v>104</v>
      </c>
      <c r="G2058" s="3" t="s">
        <v>16</v>
      </c>
    </row>
    <row r="2059" spans="2:15" x14ac:dyDescent="0.25">
      <c r="B2059" s="6">
        <v>0.52777777777777779</v>
      </c>
      <c r="E2059" s="3">
        <v>109</v>
      </c>
      <c r="G2059" s="3" t="s">
        <v>16</v>
      </c>
    </row>
    <row r="2060" spans="2:15" x14ac:dyDescent="0.25">
      <c r="B2060" s="6">
        <v>0.53819444444444442</v>
      </c>
      <c r="E2060" s="62">
        <v>120</v>
      </c>
      <c r="G2060" s="3" t="s">
        <v>16</v>
      </c>
    </row>
    <row r="2061" spans="2:15" x14ac:dyDescent="0.25">
      <c r="B2061" s="6">
        <v>0.54861111111111116</v>
      </c>
      <c r="E2061" s="97">
        <v>128</v>
      </c>
      <c r="G2061" s="3" t="s">
        <v>16</v>
      </c>
      <c r="H2061" s="3">
        <v>62</v>
      </c>
      <c r="I2061" s="63" t="s">
        <v>703</v>
      </c>
      <c r="J2061" s="63"/>
      <c r="K2061" s="63"/>
      <c r="L2061" s="63"/>
      <c r="M2061" s="63"/>
      <c r="N2061" s="63"/>
    </row>
    <row r="2062" spans="2:15" x14ac:dyDescent="0.25">
      <c r="B2062" s="6">
        <v>0.55902777777777779</v>
      </c>
      <c r="E2062" s="62">
        <v>127</v>
      </c>
      <c r="G2062" s="3" t="s">
        <v>16</v>
      </c>
    </row>
    <row r="2063" spans="2:15" x14ac:dyDescent="0.25">
      <c r="B2063" s="6">
        <v>0.56944444444444442</v>
      </c>
      <c r="E2063" s="62">
        <v>122</v>
      </c>
      <c r="G2063" s="3" t="s">
        <v>16</v>
      </c>
    </row>
    <row r="2064" spans="2:15" x14ac:dyDescent="0.25">
      <c r="B2064" s="6">
        <v>0.57986111111111116</v>
      </c>
      <c r="E2064" s="62">
        <v>121</v>
      </c>
      <c r="G2064" s="3" t="s">
        <v>16</v>
      </c>
    </row>
    <row r="2065" spans="2:14" x14ac:dyDescent="0.25">
      <c r="B2065" s="6">
        <v>0.59027777777777779</v>
      </c>
      <c r="E2065" s="62">
        <v>120</v>
      </c>
      <c r="G2065" s="3" t="s">
        <v>16</v>
      </c>
    </row>
    <row r="2066" spans="2:14" x14ac:dyDescent="0.25">
      <c r="B2066" s="6">
        <v>0.60069444444444442</v>
      </c>
      <c r="E2066" s="62">
        <v>120</v>
      </c>
      <c r="G2066" s="3" t="s">
        <v>699</v>
      </c>
    </row>
    <row r="2067" spans="2:14" x14ac:dyDescent="0.25">
      <c r="B2067" s="6">
        <v>0.61111111111111116</v>
      </c>
      <c r="E2067" s="3">
        <v>107</v>
      </c>
    </row>
    <row r="2068" spans="2:14" x14ac:dyDescent="0.25">
      <c r="B2068" s="6">
        <v>0.62152777777777779</v>
      </c>
      <c r="E2068" s="3">
        <v>109</v>
      </c>
    </row>
    <row r="2069" spans="2:14" x14ac:dyDescent="0.25">
      <c r="B2069" s="6">
        <v>0.63194444444444442</v>
      </c>
      <c r="E2069" s="101">
        <v>114</v>
      </c>
      <c r="H2069" s="3">
        <v>182</v>
      </c>
      <c r="I2069" s="135" t="s">
        <v>704</v>
      </c>
      <c r="J2069" s="135"/>
      <c r="K2069" s="135"/>
      <c r="L2069" s="135"/>
      <c r="M2069" s="135"/>
      <c r="N2069" s="135"/>
    </row>
    <row r="2070" spans="2:14" x14ac:dyDescent="0.25">
      <c r="B2070" s="6">
        <v>0.64236111111111116</v>
      </c>
      <c r="E2070" s="3">
        <v>106</v>
      </c>
      <c r="G2070" s="3" t="s">
        <v>700</v>
      </c>
    </row>
    <row r="2071" spans="2:14" x14ac:dyDescent="0.25">
      <c r="B2071" s="86">
        <v>0.6479166666666667</v>
      </c>
      <c r="G2071" s="14" t="s">
        <v>701</v>
      </c>
    </row>
    <row r="2072" spans="2:14" x14ac:dyDescent="0.25">
      <c r="B2072" s="86">
        <v>0.65277777777777779</v>
      </c>
      <c r="E2072" s="157">
        <v>96</v>
      </c>
      <c r="G2072" s="14" t="s">
        <v>701</v>
      </c>
      <c r="I2072" t="s">
        <v>702</v>
      </c>
    </row>
    <row r="2073" spans="2:14" x14ac:dyDescent="0.25">
      <c r="B2073" s="86">
        <v>0.66319444444444442</v>
      </c>
      <c r="E2073" s="157">
        <v>93</v>
      </c>
      <c r="G2073" s="14" t="s">
        <v>701</v>
      </c>
    </row>
    <row r="2074" spans="2:14" x14ac:dyDescent="0.25">
      <c r="B2074" s="6">
        <v>0.67361111111111116</v>
      </c>
      <c r="E2074" s="3">
        <v>103</v>
      </c>
    </row>
    <row r="2075" spans="2:14" x14ac:dyDescent="0.25">
      <c r="B2075" s="6">
        <v>0.68402777777777779</v>
      </c>
      <c r="E2075" s="3">
        <v>105</v>
      </c>
    </row>
    <row r="2076" spans="2:14" x14ac:dyDescent="0.25">
      <c r="B2076" s="6">
        <v>0.69444444444444442</v>
      </c>
      <c r="E2076" s="3">
        <v>109</v>
      </c>
    </row>
    <row r="2077" spans="2:14" x14ac:dyDescent="0.25">
      <c r="B2077" s="6">
        <v>0.70486111111111116</v>
      </c>
      <c r="E2077" s="99">
        <v>111</v>
      </c>
    </row>
    <row r="2078" spans="2:14" x14ac:dyDescent="0.25">
      <c r="B2078" s="86">
        <v>0.70972222222222225</v>
      </c>
      <c r="G2078" s="14" t="s">
        <v>705</v>
      </c>
    </row>
    <row r="2079" spans="2:14" x14ac:dyDescent="0.25">
      <c r="B2079" s="86">
        <v>0.71527777777777779</v>
      </c>
      <c r="E2079" s="3">
        <v>103</v>
      </c>
      <c r="G2079" s="14" t="s">
        <v>705</v>
      </c>
    </row>
    <row r="2080" spans="2:14" x14ac:dyDescent="0.25">
      <c r="B2080" s="86">
        <v>0.72569444444444442</v>
      </c>
      <c r="E2080" s="3">
        <v>104</v>
      </c>
      <c r="G2080" s="14" t="s">
        <v>705</v>
      </c>
    </row>
    <row r="2081" spans="2:19" x14ac:dyDescent="0.25">
      <c r="B2081" s="6">
        <v>0.73611111111111116</v>
      </c>
      <c r="E2081" s="3">
        <v>105</v>
      </c>
    </row>
    <row r="2082" spans="2:19" x14ac:dyDescent="0.25">
      <c r="B2082" s="6">
        <v>0.74652777777777779</v>
      </c>
      <c r="E2082" s="3">
        <v>106</v>
      </c>
      <c r="F2082" s="3">
        <v>106</v>
      </c>
    </row>
    <row r="2083" spans="2:19" x14ac:dyDescent="0.25">
      <c r="B2083" s="6">
        <v>0.75347222222222221</v>
      </c>
      <c r="C2083" s="8">
        <v>80</v>
      </c>
      <c r="D2083" s="8"/>
      <c r="E2083" s="8"/>
      <c r="F2083" s="8"/>
      <c r="G2083" s="8" t="s">
        <v>313</v>
      </c>
      <c r="H2083" s="8"/>
      <c r="I2083" s="36" t="s">
        <v>709</v>
      </c>
      <c r="J2083" s="36"/>
      <c r="K2083" s="36"/>
      <c r="L2083" s="36"/>
      <c r="M2083" s="36"/>
      <c r="N2083" s="36"/>
      <c r="O2083" s="36"/>
      <c r="P2083" s="36"/>
      <c r="Q2083" s="8"/>
      <c r="R2083" s="8"/>
      <c r="S2083" s="8"/>
    </row>
    <row r="2084" spans="2:19" x14ac:dyDescent="0.25">
      <c r="B2084" s="6">
        <v>0.75694444444444442</v>
      </c>
      <c r="E2084" s="3">
        <v>107</v>
      </c>
    </row>
    <row r="2085" spans="2:19" x14ac:dyDescent="0.25">
      <c r="B2085" s="6">
        <v>0.76736111111111116</v>
      </c>
      <c r="E2085" s="3">
        <v>107</v>
      </c>
    </row>
    <row r="2086" spans="2:19" x14ac:dyDescent="0.25">
      <c r="B2086" s="6">
        <v>0.77777777777777779</v>
      </c>
      <c r="E2086" s="62">
        <v>124</v>
      </c>
    </row>
    <row r="2087" spans="2:19" x14ac:dyDescent="0.25">
      <c r="B2087" s="6">
        <v>0.78819444444444442</v>
      </c>
      <c r="E2087" s="148">
        <v>165</v>
      </c>
      <c r="H2087" s="3">
        <v>50</v>
      </c>
      <c r="I2087" s="149" t="s">
        <v>708</v>
      </c>
      <c r="J2087" s="149"/>
      <c r="K2087" s="149"/>
      <c r="L2087" s="149"/>
      <c r="M2087" s="149"/>
      <c r="N2087" s="149"/>
    </row>
    <row r="2088" spans="2:19" x14ac:dyDescent="0.25">
      <c r="B2088" s="6">
        <v>0.79861111111111116</v>
      </c>
      <c r="E2088" s="38">
        <v>159</v>
      </c>
    </row>
    <row r="2089" spans="2:19" x14ac:dyDescent="0.25">
      <c r="B2089" s="6">
        <v>0.80902777777777779</v>
      </c>
      <c r="E2089" s="38">
        <v>153</v>
      </c>
    </row>
    <row r="2090" spans="2:19" x14ac:dyDescent="0.25">
      <c r="B2090" s="86">
        <v>0.81458333333333333</v>
      </c>
      <c r="G2090" s="14" t="s">
        <v>706</v>
      </c>
    </row>
    <row r="2091" spans="2:19" x14ac:dyDescent="0.25">
      <c r="B2091" s="86">
        <v>0.81944444444444442</v>
      </c>
      <c r="E2091" s="9">
        <v>138</v>
      </c>
      <c r="G2091" s="14" t="s">
        <v>706</v>
      </c>
    </row>
    <row r="2092" spans="2:19" x14ac:dyDescent="0.25">
      <c r="B2092" s="86">
        <v>0.82986111111111116</v>
      </c>
      <c r="E2092" s="99">
        <v>114</v>
      </c>
      <c r="G2092" s="14" t="s">
        <v>706</v>
      </c>
    </row>
    <row r="2093" spans="2:19" x14ac:dyDescent="0.25">
      <c r="B2093" s="86">
        <v>0.84027777777777779</v>
      </c>
      <c r="E2093" s="3">
        <v>103</v>
      </c>
      <c r="G2093" s="14" t="s">
        <v>706</v>
      </c>
      <c r="I2093" s="11" t="s">
        <v>707</v>
      </c>
      <c r="J2093" s="11"/>
      <c r="K2093" s="11"/>
      <c r="L2093" s="11"/>
      <c r="M2093" s="11"/>
      <c r="N2093" s="11"/>
      <c r="O2093" s="11"/>
      <c r="P2093" s="11"/>
    </row>
    <row r="2094" spans="2:19" x14ac:dyDescent="0.25">
      <c r="B2094" s="86">
        <v>0.85069444444444442</v>
      </c>
      <c r="E2094" s="3">
        <v>101</v>
      </c>
      <c r="G2094" s="14" t="s">
        <v>706</v>
      </c>
    </row>
    <row r="2095" spans="2:19" x14ac:dyDescent="0.25">
      <c r="B2095" s="6">
        <v>0.86111111111111116</v>
      </c>
      <c r="E2095" s="99">
        <v>110</v>
      </c>
    </row>
    <row r="2096" spans="2:19" x14ac:dyDescent="0.25">
      <c r="B2096" s="6">
        <v>0.87152777777777779</v>
      </c>
      <c r="E2096" s="99">
        <v>116</v>
      </c>
    </row>
    <row r="2097" spans="1:9" x14ac:dyDescent="0.25">
      <c r="B2097" s="6">
        <v>0.88194444444444442</v>
      </c>
      <c r="E2097" s="99">
        <v>116</v>
      </c>
    </row>
    <row r="2098" spans="1:9" x14ac:dyDescent="0.25">
      <c r="B2098" s="6">
        <v>0.89236111111111116</v>
      </c>
      <c r="E2098" s="62">
        <v>120</v>
      </c>
    </row>
    <row r="2099" spans="1:9" x14ac:dyDescent="0.25">
      <c r="B2099" s="6">
        <v>0.90277777777777779</v>
      </c>
      <c r="E2099" s="97">
        <v>121</v>
      </c>
      <c r="I2099" t="s">
        <v>1973</v>
      </c>
    </row>
    <row r="2100" spans="1:9" x14ac:dyDescent="0.25">
      <c r="B2100" s="6">
        <v>0.91319444444444442</v>
      </c>
      <c r="E2100" s="99">
        <v>119</v>
      </c>
    </row>
    <row r="2101" spans="1:9" x14ac:dyDescent="0.25">
      <c r="B2101" s="6">
        <v>0.92361111111111116</v>
      </c>
      <c r="E2101" s="99">
        <v>117</v>
      </c>
    </row>
    <row r="2102" spans="1:9" x14ac:dyDescent="0.25">
      <c r="B2102" s="6">
        <v>0.93402777777777779</v>
      </c>
      <c r="E2102" s="99">
        <v>113</v>
      </c>
    </row>
    <row r="2103" spans="1:9" x14ac:dyDescent="0.25">
      <c r="B2103" s="6">
        <v>0.94444444444444442</v>
      </c>
      <c r="E2103" s="3">
        <v>107</v>
      </c>
    </row>
    <row r="2104" spans="1:9" x14ac:dyDescent="0.25">
      <c r="B2104" s="86">
        <v>0.94930555555555551</v>
      </c>
      <c r="G2104" s="14" t="s">
        <v>710</v>
      </c>
    </row>
    <row r="2105" spans="1:9" x14ac:dyDescent="0.25">
      <c r="B2105" s="86">
        <v>0.95486111111111116</v>
      </c>
      <c r="E2105" s="3">
        <v>109</v>
      </c>
      <c r="G2105" s="14" t="s">
        <v>710</v>
      </c>
    </row>
    <row r="2106" spans="1:9" x14ac:dyDescent="0.25">
      <c r="B2106" s="86">
        <v>0.96527777777777779</v>
      </c>
      <c r="E2106" s="157">
        <v>99</v>
      </c>
      <c r="G2106" s="14" t="s">
        <v>710</v>
      </c>
    </row>
    <row r="2107" spans="1:9" x14ac:dyDescent="0.25">
      <c r="B2107" s="86">
        <v>0.97569444444444442</v>
      </c>
      <c r="E2107" s="99">
        <v>116</v>
      </c>
      <c r="G2107" s="14" t="s">
        <v>710</v>
      </c>
      <c r="I2107" t="s">
        <v>711</v>
      </c>
    </row>
    <row r="2108" spans="1:9" x14ac:dyDescent="0.25">
      <c r="B2108" s="6">
        <v>0.98611111111111116</v>
      </c>
      <c r="E2108" s="99">
        <v>112</v>
      </c>
      <c r="G2108" s="213" t="s">
        <v>757</v>
      </c>
    </row>
    <row r="2109" spans="1:9" x14ac:dyDescent="0.25">
      <c r="B2109" s="6">
        <v>0.99652777777777779</v>
      </c>
      <c r="E2109" s="3">
        <v>109</v>
      </c>
      <c r="G2109" s="3" t="s">
        <v>16</v>
      </c>
    </row>
    <row r="2110" spans="1:9" x14ac:dyDescent="0.25">
      <c r="A2110" s="5">
        <v>45849</v>
      </c>
      <c r="B2110" s="6">
        <v>6.9444444444444441E-3</v>
      </c>
      <c r="E2110" s="3">
        <v>102</v>
      </c>
      <c r="G2110" s="3" t="s">
        <v>16</v>
      </c>
    </row>
    <row r="2111" spans="1:9" x14ac:dyDescent="0.25">
      <c r="A2111" s="5" t="s">
        <v>212</v>
      </c>
      <c r="B2111" s="6">
        <v>1.7361111111111112E-2</v>
      </c>
      <c r="E2111" s="3">
        <v>106</v>
      </c>
      <c r="G2111" s="3" t="s">
        <v>16</v>
      </c>
    </row>
    <row r="2112" spans="1:9" x14ac:dyDescent="0.25">
      <c r="A2112" s="5" t="s">
        <v>2242</v>
      </c>
      <c r="B2112" s="6">
        <v>2.7777777777777776E-2</v>
      </c>
      <c r="E2112" s="3">
        <v>109</v>
      </c>
      <c r="G2112" s="3" t="s">
        <v>16</v>
      </c>
    </row>
    <row r="2113" spans="1:9" x14ac:dyDescent="0.25">
      <c r="B2113" s="6">
        <v>3.8194444444444448E-2</v>
      </c>
      <c r="E2113" s="3">
        <v>108</v>
      </c>
      <c r="G2113" s="3" t="s">
        <v>16</v>
      </c>
    </row>
    <row r="2114" spans="1:9" x14ac:dyDescent="0.25">
      <c r="B2114" s="6">
        <v>4.8611111111111112E-2</v>
      </c>
      <c r="E2114" s="99">
        <v>111</v>
      </c>
      <c r="G2114" s="3" t="s">
        <v>16</v>
      </c>
    </row>
    <row r="2115" spans="1:9" x14ac:dyDescent="0.25">
      <c r="B2115" s="6">
        <v>5.9027777777777776E-2</v>
      </c>
      <c r="E2115" s="3">
        <v>109</v>
      </c>
      <c r="G2115" s="3" t="s">
        <v>16</v>
      </c>
    </row>
    <row r="2116" spans="1:9" x14ac:dyDescent="0.25">
      <c r="B2116" s="6">
        <v>6.9444444444444448E-2</v>
      </c>
      <c r="E2116" s="3">
        <v>109</v>
      </c>
      <c r="G2116" s="3" t="s">
        <v>16</v>
      </c>
    </row>
    <row r="2117" spans="1:9" x14ac:dyDescent="0.25">
      <c r="B2117" s="6">
        <v>7.9861111111111105E-2</v>
      </c>
      <c r="E2117" s="3">
        <v>108</v>
      </c>
      <c r="G2117" s="3" t="s">
        <v>16</v>
      </c>
    </row>
    <row r="2118" spans="1:9" x14ac:dyDescent="0.25">
      <c r="B2118" s="6">
        <v>9.0277777777777776E-2</v>
      </c>
      <c r="E2118" s="3">
        <v>106</v>
      </c>
      <c r="G2118" s="3" t="s">
        <v>16</v>
      </c>
    </row>
    <row r="2119" spans="1:9" x14ac:dyDescent="0.25">
      <c r="B2119" s="6">
        <v>0.10069444444444445</v>
      </c>
      <c r="E2119" s="3">
        <v>103</v>
      </c>
      <c r="G2119" s="3" t="s">
        <v>16</v>
      </c>
    </row>
    <row r="2120" spans="1:9" x14ac:dyDescent="0.25">
      <c r="B2120" s="6">
        <v>0.1111111111111111</v>
      </c>
      <c r="E2120" s="3">
        <v>108</v>
      </c>
      <c r="G2120" s="3" t="s">
        <v>16</v>
      </c>
    </row>
    <row r="2121" spans="1:9" x14ac:dyDescent="0.25">
      <c r="B2121" s="6">
        <v>0.12152777777777778</v>
      </c>
      <c r="E2121" s="3">
        <v>105</v>
      </c>
      <c r="G2121" s="3" t="s">
        <v>16</v>
      </c>
    </row>
    <row r="2122" spans="1:9" x14ac:dyDescent="0.25">
      <c r="B2122" s="197">
        <v>0.13194444444444445</v>
      </c>
      <c r="E2122" s="3">
        <v>95</v>
      </c>
      <c r="G2122" s="3" t="s">
        <v>16</v>
      </c>
    </row>
    <row r="2123" spans="1:9" x14ac:dyDescent="0.25">
      <c r="B2123" s="197">
        <v>0.1423611111111111</v>
      </c>
      <c r="E2123" s="3">
        <v>90</v>
      </c>
      <c r="G2123" s="3" t="s">
        <v>16</v>
      </c>
    </row>
    <row r="2124" spans="1:9" x14ac:dyDescent="0.25">
      <c r="B2124" s="197">
        <v>0.15277777777777779</v>
      </c>
      <c r="E2124" s="3">
        <v>90</v>
      </c>
      <c r="G2124" s="3" t="s">
        <v>16</v>
      </c>
    </row>
    <row r="2125" spans="1:9" ht="15.75" thickBot="1" x14ac:dyDescent="0.3">
      <c r="B2125" s="195">
        <v>0.16319444444444445</v>
      </c>
      <c r="D2125" s="3">
        <v>160</v>
      </c>
      <c r="E2125" s="3">
        <v>90</v>
      </c>
      <c r="G2125" s="3" t="s">
        <v>16</v>
      </c>
      <c r="I2125" s="564">
        <f>AVERAGE(E2039:E2125)</f>
        <v>108.80246913580247</v>
      </c>
    </row>
    <row r="2126" spans="1:9" x14ac:dyDescent="0.25">
      <c r="A2126" s="5">
        <v>45849</v>
      </c>
      <c r="B2126" s="86">
        <v>0.35069444444444442</v>
      </c>
      <c r="E2126" s="14">
        <v>84</v>
      </c>
      <c r="G2126" s="3" t="s">
        <v>16</v>
      </c>
    </row>
    <row r="2127" spans="1:9" x14ac:dyDescent="0.25">
      <c r="A2127" s="5" t="s">
        <v>212</v>
      </c>
      <c r="B2127" s="86">
        <v>0.3611111111111111</v>
      </c>
      <c r="E2127" s="14">
        <v>84</v>
      </c>
      <c r="G2127" s="3" t="s">
        <v>16</v>
      </c>
    </row>
    <row r="2128" spans="1:9" x14ac:dyDescent="0.25">
      <c r="A2128" s="5" t="s">
        <v>740</v>
      </c>
      <c r="B2128" s="86">
        <v>0.37152777777777779</v>
      </c>
      <c r="E2128" s="14">
        <v>84</v>
      </c>
      <c r="G2128" s="3" t="s">
        <v>16</v>
      </c>
    </row>
    <row r="2129" spans="1:14" x14ac:dyDescent="0.25">
      <c r="A2129" s="5" t="s">
        <v>741</v>
      </c>
      <c r="B2129" s="86">
        <v>0.38194444444444442</v>
      </c>
      <c r="E2129" s="14">
        <v>84</v>
      </c>
      <c r="G2129" s="3" t="s">
        <v>16</v>
      </c>
    </row>
    <row r="2130" spans="1:14" x14ac:dyDescent="0.25">
      <c r="A2130" s="5" t="s">
        <v>742</v>
      </c>
      <c r="B2130" s="86">
        <v>0.3923611111111111</v>
      </c>
      <c r="E2130" s="14">
        <v>86</v>
      </c>
      <c r="G2130" s="3" t="s">
        <v>16</v>
      </c>
    </row>
    <row r="2131" spans="1:14" x14ac:dyDescent="0.25">
      <c r="A2131" s="5" t="s">
        <v>743</v>
      </c>
      <c r="B2131" s="86">
        <v>0.39583333333333331</v>
      </c>
      <c r="E2131" s="14">
        <v>88</v>
      </c>
      <c r="G2131" s="3" t="s">
        <v>16</v>
      </c>
    </row>
    <row r="2132" spans="1:14" x14ac:dyDescent="0.25">
      <c r="B2132" s="6">
        <v>0.40277777777777779</v>
      </c>
      <c r="E2132" s="157">
        <v>90</v>
      </c>
      <c r="G2132" s="3" t="s">
        <v>16</v>
      </c>
    </row>
    <row r="2133" spans="1:14" x14ac:dyDescent="0.25">
      <c r="B2133" s="6">
        <v>0.41319444444444442</v>
      </c>
      <c r="E2133" s="157">
        <v>92</v>
      </c>
      <c r="G2133" s="3" t="s">
        <v>16</v>
      </c>
    </row>
    <row r="2134" spans="1:14" x14ac:dyDescent="0.25">
      <c r="B2134" s="6">
        <v>0.4236111111111111</v>
      </c>
      <c r="E2134" s="157">
        <v>94</v>
      </c>
      <c r="G2134" s="3" t="s">
        <v>16</v>
      </c>
    </row>
    <row r="2135" spans="1:14" x14ac:dyDescent="0.25">
      <c r="B2135" s="6">
        <v>0.43402777777777779</v>
      </c>
      <c r="E2135" s="157">
        <v>97</v>
      </c>
      <c r="G2135" s="3" t="s">
        <v>16</v>
      </c>
    </row>
    <row r="2136" spans="1:14" x14ac:dyDescent="0.25">
      <c r="B2136" s="6">
        <v>0.44444444444444442</v>
      </c>
      <c r="E2136" s="157">
        <v>92</v>
      </c>
      <c r="G2136" s="3" t="s">
        <v>16</v>
      </c>
    </row>
    <row r="2137" spans="1:14" x14ac:dyDescent="0.25">
      <c r="B2137" s="6">
        <v>0.4548611111111111</v>
      </c>
      <c r="E2137" s="3">
        <v>104</v>
      </c>
      <c r="G2137" s="3" t="s">
        <v>16</v>
      </c>
    </row>
    <row r="2138" spans="1:14" x14ac:dyDescent="0.25">
      <c r="B2138" s="6">
        <v>0.46527777777777779</v>
      </c>
      <c r="E2138" s="3">
        <v>101</v>
      </c>
      <c r="F2138" s="3">
        <v>101</v>
      </c>
      <c r="G2138" s="3" t="s">
        <v>16</v>
      </c>
    </row>
    <row r="2139" spans="1:14" x14ac:dyDescent="0.25">
      <c r="B2139" s="6">
        <v>0.46875</v>
      </c>
      <c r="C2139" s="8">
        <v>87</v>
      </c>
      <c r="D2139" s="8"/>
      <c r="E2139" s="8"/>
      <c r="F2139" s="8"/>
      <c r="G2139" s="8" t="s">
        <v>208</v>
      </c>
      <c r="H2139" s="8"/>
      <c r="I2139" s="36" t="s">
        <v>712</v>
      </c>
      <c r="J2139" s="36"/>
      <c r="K2139" s="36"/>
      <c r="L2139" s="36"/>
      <c r="M2139" s="36"/>
      <c r="N2139" s="36"/>
    </row>
    <row r="2140" spans="1:14" x14ac:dyDescent="0.25">
      <c r="B2140" s="6">
        <v>0.47569444444444442</v>
      </c>
      <c r="E2140" s="3">
        <v>102</v>
      </c>
      <c r="G2140" s="3" t="s">
        <v>16</v>
      </c>
    </row>
    <row r="2141" spans="1:14" x14ac:dyDescent="0.25">
      <c r="B2141" s="6">
        <v>0.4861111111111111</v>
      </c>
      <c r="E2141" s="3">
        <v>107</v>
      </c>
      <c r="G2141" s="3" t="s">
        <v>16</v>
      </c>
    </row>
    <row r="2142" spans="1:14" x14ac:dyDescent="0.25">
      <c r="B2142" s="6">
        <v>0.49652777777777779</v>
      </c>
      <c r="E2142" s="62">
        <v>125</v>
      </c>
      <c r="G2142" s="3" t="s">
        <v>16</v>
      </c>
    </row>
    <row r="2143" spans="1:14" x14ac:dyDescent="0.25">
      <c r="B2143" s="6">
        <v>0.50694444444444442</v>
      </c>
      <c r="E2143" s="103">
        <v>142</v>
      </c>
      <c r="G2143" s="3" t="s">
        <v>16</v>
      </c>
      <c r="H2143" s="3">
        <v>55</v>
      </c>
      <c r="I2143" s="144" t="s">
        <v>713</v>
      </c>
      <c r="J2143" s="144"/>
      <c r="K2143" s="144"/>
      <c r="L2143" s="144"/>
      <c r="M2143" s="144"/>
      <c r="N2143" s="144"/>
    </row>
    <row r="2144" spans="1:14" x14ac:dyDescent="0.25">
      <c r="B2144" s="6">
        <v>0.51736111111111116</v>
      </c>
      <c r="E2144" s="9">
        <v>138</v>
      </c>
      <c r="G2144" s="3" t="s">
        <v>16</v>
      </c>
    </row>
    <row r="2145" spans="2:9" x14ac:dyDescent="0.25">
      <c r="B2145" s="6">
        <v>0.52777777777777779</v>
      </c>
      <c r="E2145" s="62">
        <v>129</v>
      </c>
      <c r="G2145" s="3" t="s">
        <v>16</v>
      </c>
    </row>
    <row r="2146" spans="2:9" x14ac:dyDescent="0.25">
      <c r="B2146" s="6">
        <v>0.53819444444444442</v>
      </c>
      <c r="E2146" s="99">
        <v>115</v>
      </c>
      <c r="G2146" s="3" t="s">
        <v>16</v>
      </c>
    </row>
    <row r="2147" spans="2:9" x14ac:dyDescent="0.25">
      <c r="B2147" s="6">
        <v>0.54861111111111116</v>
      </c>
      <c r="E2147" s="3">
        <v>108</v>
      </c>
      <c r="G2147" s="3" t="s">
        <v>16</v>
      </c>
      <c r="I2147" t="s">
        <v>714</v>
      </c>
    </row>
    <row r="2148" spans="2:9" x14ac:dyDescent="0.25">
      <c r="B2148" s="6">
        <v>0.55902777777777779</v>
      </c>
      <c r="E2148" s="99">
        <v>110</v>
      </c>
      <c r="G2148" s="3" t="s">
        <v>16</v>
      </c>
    </row>
    <row r="2149" spans="2:9" x14ac:dyDescent="0.25">
      <c r="B2149" s="6">
        <v>0.56944444444444442</v>
      </c>
      <c r="E2149" s="99">
        <v>118</v>
      </c>
      <c r="G2149" s="3" t="s">
        <v>16</v>
      </c>
    </row>
    <row r="2150" spans="2:9" x14ac:dyDescent="0.25">
      <c r="B2150" s="6">
        <v>0.57986111111111116</v>
      </c>
      <c r="E2150" s="99">
        <v>114</v>
      </c>
      <c r="G2150" s="3" t="s">
        <v>16</v>
      </c>
    </row>
    <row r="2151" spans="2:9" x14ac:dyDescent="0.25">
      <c r="B2151" s="6">
        <v>0.59027777777777779</v>
      </c>
      <c r="E2151" s="99">
        <v>112</v>
      </c>
      <c r="G2151" s="3" t="s">
        <v>16</v>
      </c>
    </row>
    <row r="2152" spans="2:9" x14ac:dyDescent="0.25">
      <c r="B2152" s="6">
        <v>0.60069444444444442</v>
      </c>
      <c r="E2152" s="3">
        <v>107</v>
      </c>
      <c r="G2152" s="3" t="s">
        <v>16</v>
      </c>
    </row>
    <row r="2153" spans="2:9" x14ac:dyDescent="0.25">
      <c r="B2153" s="6">
        <v>0.60763888888888884</v>
      </c>
      <c r="E2153" s="3">
        <v>104</v>
      </c>
      <c r="G2153" s="3" t="s">
        <v>16</v>
      </c>
    </row>
    <row r="2154" spans="2:9" x14ac:dyDescent="0.25">
      <c r="B2154" s="6">
        <v>0.62152777777777779</v>
      </c>
      <c r="E2154" s="3">
        <v>108</v>
      </c>
      <c r="G2154" s="3" t="s">
        <v>16</v>
      </c>
    </row>
    <row r="2155" spans="2:9" x14ac:dyDescent="0.25">
      <c r="B2155" s="6">
        <v>0.62847222222222221</v>
      </c>
      <c r="E2155" s="99">
        <v>112</v>
      </c>
      <c r="G2155" s="3" t="s">
        <v>16</v>
      </c>
    </row>
    <row r="2156" spans="2:9" x14ac:dyDescent="0.25">
      <c r="B2156" s="6">
        <v>0.63888888888888884</v>
      </c>
      <c r="E2156" s="99">
        <v>113</v>
      </c>
      <c r="G2156" s="3" t="s">
        <v>16</v>
      </c>
    </row>
    <row r="2157" spans="2:9" x14ac:dyDescent="0.25">
      <c r="B2157" s="6">
        <v>0.64930555555555558</v>
      </c>
      <c r="E2157" s="99">
        <v>115</v>
      </c>
      <c r="G2157" s="3" t="s">
        <v>16</v>
      </c>
    </row>
    <row r="2158" spans="2:9" x14ac:dyDescent="0.25">
      <c r="B2158" s="6">
        <v>0.65972222222222221</v>
      </c>
      <c r="E2158" s="99">
        <v>115</v>
      </c>
      <c r="G2158" s="3" t="s">
        <v>16</v>
      </c>
    </row>
    <row r="2159" spans="2:9" x14ac:dyDescent="0.25">
      <c r="B2159" s="6">
        <v>0.67361111111111116</v>
      </c>
      <c r="E2159" s="99">
        <v>118</v>
      </c>
      <c r="G2159" s="3" t="s">
        <v>16</v>
      </c>
    </row>
    <row r="2160" spans="2:9" x14ac:dyDescent="0.25">
      <c r="B2160" s="6">
        <v>0.18402777777777779</v>
      </c>
      <c r="E2160" s="3">
        <v>108</v>
      </c>
      <c r="G2160" s="3" t="s">
        <v>16</v>
      </c>
    </row>
    <row r="2161" spans="2:20" x14ac:dyDescent="0.25">
      <c r="B2161" s="6">
        <v>0.69097222222222221</v>
      </c>
      <c r="E2161" s="3">
        <v>107</v>
      </c>
      <c r="G2161" s="3" t="s">
        <v>16</v>
      </c>
    </row>
    <row r="2162" spans="2:20" x14ac:dyDescent="0.25">
      <c r="B2162" s="6">
        <v>0.70138888888888884</v>
      </c>
      <c r="E2162" s="3">
        <v>103</v>
      </c>
      <c r="G2162" s="3" t="s">
        <v>16</v>
      </c>
    </row>
    <row r="2163" spans="2:20" x14ac:dyDescent="0.25">
      <c r="B2163" s="6">
        <v>0.71180555555555558</v>
      </c>
      <c r="E2163" s="3">
        <v>105</v>
      </c>
      <c r="F2163" s="3">
        <v>105</v>
      </c>
      <c r="G2163" s="3" t="s">
        <v>16</v>
      </c>
    </row>
    <row r="2164" spans="2:20" x14ac:dyDescent="0.25">
      <c r="B2164" s="6">
        <v>0.71875</v>
      </c>
      <c r="C2164" s="8">
        <v>25</v>
      </c>
      <c r="D2164" s="8"/>
      <c r="E2164" s="8"/>
      <c r="F2164" s="8"/>
      <c r="G2164" s="8" t="s">
        <v>114</v>
      </c>
      <c r="H2164" s="8"/>
      <c r="I2164" s="36" t="s">
        <v>717</v>
      </c>
      <c r="J2164" s="36"/>
      <c r="K2164" s="36"/>
      <c r="L2164" s="36"/>
      <c r="M2164" s="36"/>
      <c r="N2164" s="36"/>
      <c r="O2164" s="36"/>
      <c r="P2164" s="36"/>
      <c r="Q2164" s="8"/>
      <c r="R2164" s="8"/>
      <c r="S2164" s="8"/>
      <c r="T2164" s="8"/>
    </row>
    <row r="2165" spans="2:20" x14ac:dyDescent="0.25">
      <c r="B2165" s="86">
        <v>0.72569444444444442</v>
      </c>
      <c r="E2165" s="3">
        <v>108</v>
      </c>
    </row>
    <row r="2166" spans="2:20" x14ac:dyDescent="0.25">
      <c r="B2166" s="6">
        <v>0.73611111111111116</v>
      </c>
      <c r="E2166" s="99">
        <v>110</v>
      </c>
    </row>
    <row r="2167" spans="2:20" x14ac:dyDescent="0.25">
      <c r="B2167" s="6">
        <v>0.74652777777777779</v>
      </c>
      <c r="E2167" s="62">
        <v>120</v>
      </c>
    </row>
    <row r="2168" spans="2:20" x14ac:dyDescent="0.25">
      <c r="B2168" s="6">
        <v>0.75347222222222221</v>
      </c>
      <c r="E2168" s="62">
        <v>123</v>
      </c>
    </row>
    <row r="2169" spans="2:20" x14ac:dyDescent="0.25">
      <c r="B2169" s="6">
        <v>0.75694444444444442</v>
      </c>
      <c r="E2169" s="62">
        <v>127</v>
      </c>
    </row>
    <row r="2170" spans="2:20" x14ac:dyDescent="0.25">
      <c r="B2170" s="6">
        <v>0.76736111111111116</v>
      </c>
      <c r="E2170" s="10">
        <v>132</v>
      </c>
      <c r="H2170" s="3">
        <v>80</v>
      </c>
      <c r="I2170" s="12" t="s">
        <v>718</v>
      </c>
      <c r="J2170" s="12"/>
      <c r="K2170" s="12"/>
      <c r="L2170" s="12"/>
      <c r="M2170" s="12"/>
      <c r="N2170" s="12"/>
    </row>
    <row r="2171" spans="2:20" x14ac:dyDescent="0.25">
      <c r="B2171" s="6">
        <v>0.77777777777777779</v>
      </c>
      <c r="E2171" s="62">
        <v>122</v>
      </c>
    </row>
    <row r="2172" spans="2:20" x14ac:dyDescent="0.25">
      <c r="B2172" s="6">
        <v>0.78819444444444442</v>
      </c>
      <c r="E2172" s="62">
        <v>122</v>
      </c>
    </row>
    <row r="2173" spans="2:20" x14ac:dyDescent="0.25">
      <c r="B2173" s="6">
        <v>0.79861111111111116</v>
      </c>
      <c r="C2173" s="8">
        <v>86</v>
      </c>
      <c r="D2173" s="8"/>
      <c r="E2173" s="8"/>
      <c r="F2173" s="8"/>
      <c r="G2173" s="8" t="s">
        <v>532</v>
      </c>
      <c r="H2173" s="8"/>
      <c r="I2173" s="214" t="s">
        <v>716</v>
      </c>
      <c r="J2173" s="36"/>
      <c r="K2173" s="36"/>
      <c r="L2173" s="36"/>
      <c r="M2173" s="36"/>
      <c r="N2173" s="36"/>
      <c r="O2173" s="36"/>
      <c r="P2173" s="36"/>
    </row>
    <row r="2174" spans="2:20" x14ac:dyDescent="0.25">
      <c r="B2174" s="6">
        <v>0.80902777777777779</v>
      </c>
      <c r="E2174" s="62">
        <v>124</v>
      </c>
    </row>
    <row r="2175" spans="2:20" x14ac:dyDescent="0.25">
      <c r="B2175" s="86">
        <v>0.81458333333333333</v>
      </c>
      <c r="G2175" s="14" t="s">
        <v>715</v>
      </c>
    </row>
    <row r="2176" spans="2:20" x14ac:dyDescent="0.25">
      <c r="B2176" s="86">
        <v>0.81944444444444442</v>
      </c>
      <c r="E2176" s="99">
        <v>115</v>
      </c>
      <c r="G2176" s="14" t="s">
        <v>715</v>
      </c>
    </row>
    <row r="2177" spans="2:18" x14ac:dyDescent="0.25">
      <c r="B2177" s="86">
        <v>0.82986111111111116</v>
      </c>
      <c r="E2177" s="3">
        <v>104</v>
      </c>
      <c r="G2177" s="14" t="s">
        <v>715</v>
      </c>
      <c r="I2177" t="s">
        <v>719</v>
      </c>
    </row>
    <row r="2178" spans="2:18" x14ac:dyDescent="0.25">
      <c r="B2178" s="86">
        <v>0.84027777777777779</v>
      </c>
      <c r="E2178" s="3">
        <v>107</v>
      </c>
      <c r="G2178" s="14" t="s">
        <v>715</v>
      </c>
    </row>
    <row r="2179" spans="2:18" x14ac:dyDescent="0.25">
      <c r="B2179" s="86">
        <v>0.85069444444444442</v>
      </c>
      <c r="E2179" s="3">
        <v>108</v>
      </c>
      <c r="G2179" s="14" t="s">
        <v>715</v>
      </c>
    </row>
    <row r="2180" spans="2:18" x14ac:dyDescent="0.25">
      <c r="B2180" s="6">
        <v>0.86111111111111116</v>
      </c>
      <c r="E2180" s="3">
        <v>109</v>
      </c>
      <c r="G2180" s="14" t="s">
        <v>715</v>
      </c>
    </row>
    <row r="2181" spans="2:18" x14ac:dyDescent="0.25">
      <c r="B2181" s="6">
        <v>0.87152777777777779</v>
      </c>
      <c r="E2181" s="3">
        <v>109</v>
      </c>
      <c r="G2181" s="14" t="s">
        <v>715</v>
      </c>
    </row>
    <row r="2182" spans="2:18" x14ac:dyDescent="0.25">
      <c r="B2182" s="6">
        <v>0.88194444444444442</v>
      </c>
      <c r="E2182" s="99">
        <v>111</v>
      </c>
      <c r="G2182" s="14" t="s">
        <v>715</v>
      </c>
    </row>
    <row r="2183" spans="2:18" x14ac:dyDescent="0.25">
      <c r="B2183" s="6">
        <v>0.89236111111111116</v>
      </c>
      <c r="E2183" s="62">
        <v>125</v>
      </c>
      <c r="G2183" s="35" t="s">
        <v>756</v>
      </c>
    </row>
    <row r="2184" spans="2:18" x14ac:dyDescent="0.25">
      <c r="B2184" s="6">
        <v>0.90277777777777779</v>
      </c>
      <c r="E2184" s="9">
        <v>135</v>
      </c>
      <c r="G2184" s="3" t="s">
        <v>16</v>
      </c>
    </row>
    <row r="2185" spans="2:18" x14ac:dyDescent="0.25">
      <c r="B2185" s="6">
        <v>0.91319444444444442</v>
      </c>
      <c r="E2185" s="10">
        <v>136</v>
      </c>
      <c r="G2185" s="3" t="s">
        <v>16</v>
      </c>
      <c r="H2185" s="3">
        <v>160</v>
      </c>
      <c r="I2185" s="12" t="s">
        <v>720</v>
      </c>
      <c r="J2185" s="12"/>
      <c r="K2185" s="12"/>
      <c r="L2185" s="12"/>
      <c r="M2185" s="12"/>
      <c r="N2185" s="12"/>
      <c r="O2185" s="12"/>
      <c r="P2185" s="12"/>
      <c r="Q2185" s="9"/>
      <c r="R2185" s="9"/>
    </row>
    <row r="2186" spans="2:18" x14ac:dyDescent="0.25">
      <c r="B2186" s="6">
        <v>0.92361111111111116</v>
      </c>
      <c r="E2186" s="62">
        <v>124</v>
      </c>
      <c r="G2186" s="3" t="s">
        <v>16</v>
      </c>
    </row>
    <row r="2187" spans="2:18" x14ac:dyDescent="0.25">
      <c r="B2187" s="6">
        <v>0.93402777777777779</v>
      </c>
      <c r="E2187" s="99">
        <v>118</v>
      </c>
      <c r="G2187" s="3" t="s">
        <v>16</v>
      </c>
    </row>
    <row r="2188" spans="2:18" x14ac:dyDescent="0.25">
      <c r="B2188" s="6">
        <v>0.94444444444444442</v>
      </c>
      <c r="E2188" s="99">
        <v>113</v>
      </c>
      <c r="G2188" s="3" t="s">
        <v>16</v>
      </c>
    </row>
    <row r="2189" spans="2:18" x14ac:dyDescent="0.25">
      <c r="B2189" s="86">
        <v>0.94930555555555551</v>
      </c>
      <c r="E2189" s="3">
        <v>108</v>
      </c>
      <c r="G2189" s="3" t="s">
        <v>16</v>
      </c>
    </row>
    <row r="2190" spans="2:18" x14ac:dyDescent="0.25">
      <c r="B2190" s="86">
        <v>0.95486111111111116</v>
      </c>
      <c r="E2190" s="3">
        <v>106</v>
      </c>
      <c r="G2190" s="3" t="s">
        <v>16</v>
      </c>
      <c r="I2190" t="s">
        <v>725</v>
      </c>
    </row>
    <row r="2191" spans="2:18" x14ac:dyDescent="0.25">
      <c r="B2191" s="86">
        <v>0.96527777777777779</v>
      </c>
      <c r="E2191" s="3">
        <v>103</v>
      </c>
      <c r="G2191" s="3" t="s">
        <v>16</v>
      </c>
    </row>
    <row r="2192" spans="2:18" x14ac:dyDescent="0.25">
      <c r="B2192" s="86">
        <v>0.97569444444444442</v>
      </c>
      <c r="E2192" s="3">
        <v>104</v>
      </c>
      <c r="G2192" s="3" t="s">
        <v>16</v>
      </c>
    </row>
    <row r="2193" spans="1:9" x14ac:dyDescent="0.25">
      <c r="B2193" s="6">
        <v>0.98611111111111116</v>
      </c>
      <c r="E2193" s="3">
        <v>103</v>
      </c>
      <c r="G2193" s="3" t="s">
        <v>16</v>
      </c>
    </row>
    <row r="2194" spans="1:9" x14ac:dyDescent="0.25">
      <c r="A2194" s="5">
        <v>45850</v>
      </c>
      <c r="B2194" s="6">
        <v>0.99652777777777779</v>
      </c>
      <c r="E2194" s="3">
        <v>108</v>
      </c>
      <c r="G2194" s="3" t="s">
        <v>16</v>
      </c>
    </row>
    <row r="2195" spans="1:9" x14ac:dyDescent="0.25">
      <c r="A2195" s="5" t="s">
        <v>228</v>
      </c>
      <c r="B2195" s="6">
        <v>6.9444444444444441E-3</v>
      </c>
      <c r="E2195" s="3">
        <v>100</v>
      </c>
      <c r="G2195" s="3" t="s">
        <v>16</v>
      </c>
    </row>
    <row r="2196" spans="1:9" x14ac:dyDescent="0.25">
      <c r="B2196" s="6">
        <v>1.7361111111111112E-2</v>
      </c>
      <c r="E2196" s="3">
        <v>102</v>
      </c>
      <c r="G2196" s="3" t="s">
        <v>16</v>
      </c>
    </row>
    <row r="2197" spans="1:9" x14ac:dyDescent="0.25">
      <c r="B2197" s="6">
        <v>2.7777777777777776E-2</v>
      </c>
      <c r="E2197" s="3">
        <v>105</v>
      </c>
      <c r="G2197" s="3" t="s">
        <v>16</v>
      </c>
    </row>
    <row r="2198" spans="1:9" x14ac:dyDescent="0.25">
      <c r="B2198" s="6">
        <v>3.8194444444444448E-2</v>
      </c>
      <c r="E2198" s="3">
        <v>103</v>
      </c>
      <c r="G2198" s="3" t="s">
        <v>16</v>
      </c>
    </row>
    <row r="2199" spans="1:9" x14ac:dyDescent="0.25">
      <c r="B2199" s="6">
        <v>4.8611111111111112E-2</v>
      </c>
      <c r="E2199" s="3">
        <v>104</v>
      </c>
      <c r="G2199" s="3" t="s">
        <v>16</v>
      </c>
    </row>
    <row r="2200" spans="1:9" x14ac:dyDescent="0.25">
      <c r="B2200" s="6">
        <v>5.9027777777777776E-2</v>
      </c>
      <c r="E2200" s="3">
        <v>103</v>
      </c>
      <c r="G2200" s="3" t="s">
        <v>16</v>
      </c>
    </row>
    <row r="2201" spans="1:9" x14ac:dyDescent="0.25">
      <c r="B2201" s="6">
        <v>6.9444444444444448E-2</v>
      </c>
      <c r="E2201" s="3">
        <v>103</v>
      </c>
      <c r="G2201" s="3" t="s">
        <v>16</v>
      </c>
    </row>
    <row r="2202" spans="1:9" x14ac:dyDescent="0.25">
      <c r="B2202" s="6">
        <v>7.9861111111111105E-2</v>
      </c>
      <c r="E2202" s="3">
        <v>103</v>
      </c>
      <c r="G2202" s="3" t="s">
        <v>16</v>
      </c>
    </row>
    <row r="2203" spans="1:9" x14ac:dyDescent="0.25">
      <c r="B2203" s="6">
        <v>9.0277777777777776E-2</v>
      </c>
      <c r="E2203" s="3">
        <v>104</v>
      </c>
      <c r="G2203" s="3" t="s">
        <v>16</v>
      </c>
    </row>
    <row r="2204" spans="1:9" x14ac:dyDescent="0.25">
      <c r="B2204" s="6">
        <v>0.10069444444444445</v>
      </c>
      <c r="E2204" s="157">
        <v>98</v>
      </c>
      <c r="G2204" s="3" t="s">
        <v>16</v>
      </c>
    </row>
    <row r="2205" spans="1:9" x14ac:dyDescent="0.25">
      <c r="B2205" s="6">
        <v>0.1111111111111111</v>
      </c>
      <c r="E2205" s="3">
        <v>100</v>
      </c>
      <c r="G2205" s="3" t="s">
        <v>16</v>
      </c>
    </row>
    <row r="2206" spans="1:9" x14ac:dyDescent="0.25">
      <c r="B2206" s="6">
        <v>0.12152777777777778</v>
      </c>
      <c r="E2206" s="3">
        <v>104</v>
      </c>
      <c r="G2206" s="3" t="s">
        <v>16</v>
      </c>
    </row>
    <row r="2207" spans="1:9" x14ac:dyDescent="0.25">
      <c r="B2207" s="197">
        <v>0.13194444444444445</v>
      </c>
      <c r="E2207" s="3">
        <v>102</v>
      </c>
      <c r="G2207" s="3" t="s">
        <v>16</v>
      </c>
    </row>
    <row r="2208" spans="1:9" x14ac:dyDescent="0.25">
      <c r="B2208" s="197">
        <v>0.1423611111111111</v>
      </c>
      <c r="E2208" s="3">
        <v>102</v>
      </c>
      <c r="G2208" s="3" t="s">
        <v>16</v>
      </c>
      <c r="I2208" s="564">
        <f>AVERAGE(E2126:E2208)</f>
        <v>108.63291139240506</v>
      </c>
    </row>
    <row r="2209" spans="2:7" x14ac:dyDescent="0.25">
      <c r="B2209" s="197">
        <v>0.15277777777777779</v>
      </c>
      <c r="D2209" s="3">
        <v>198</v>
      </c>
      <c r="G2209" s="3" t="s">
        <v>16</v>
      </c>
    </row>
    <row r="2210" spans="2:7" ht="15.75" thickBot="1" x14ac:dyDescent="0.3">
      <c r="B2210" s="195">
        <v>0.16319444444444445</v>
      </c>
      <c r="E2210" s="157">
        <v>96</v>
      </c>
    </row>
    <row r="2211" spans="2:7" x14ac:dyDescent="0.25">
      <c r="B2211" s="86">
        <v>0.35069444444444442</v>
      </c>
      <c r="E2211" s="157">
        <v>94</v>
      </c>
    </row>
    <row r="2212" spans="2:7" x14ac:dyDescent="0.25">
      <c r="B2212" s="86">
        <v>0.3611111111111111</v>
      </c>
      <c r="E2212" s="157">
        <v>94</v>
      </c>
    </row>
    <row r="2213" spans="2:7" x14ac:dyDescent="0.25">
      <c r="B2213" s="86">
        <v>0.37152777777777779</v>
      </c>
      <c r="E2213" s="157">
        <v>92</v>
      </c>
    </row>
    <row r="2214" spans="2:7" x14ac:dyDescent="0.25">
      <c r="B2214" s="86">
        <v>0.38194444444444442</v>
      </c>
      <c r="E2214" s="157">
        <v>92</v>
      </c>
    </row>
    <row r="2215" spans="2:7" x14ac:dyDescent="0.25">
      <c r="B2215" s="86">
        <v>0.3923611111111111</v>
      </c>
      <c r="E2215" s="14">
        <v>88</v>
      </c>
    </row>
    <row r="2216" spans="2:7" x14ac:dyDescent="0.25">
      <c r="B2216" s="86">
        <v>0.39583333333333331</v>
      </c>
      <c r="E2216" s="14">
        <v>80</v>
      </c>
    </row>
    <row r="2217" spans="2:7" x14ac:dyDescent="0.25">
      <c r="B2217" s="6">
        <v>0.40277777777777779</v>
      </c>
      <c r="E2217" s="14">
        <v>84</v>
      </c>
    </row>
    <row r="2218" spans="2:7" x14ac:dyDescent="0.25">
      <c r="B2218" s="6">
        <v>0.41319444444444442</v>
      </c>
      <c r="E2218" s="14">
        <v>88</v>
      </c>
    </row>
    <row r="2219" spans="2:7" x14ac:dyDescent="0.25">
      <c r="B2219" s="6">
        <v>0.4236111111111111</v>
      </c>
      <c r="E2219" s="157">
        <v>94</v>
      </c>
    </row>
    <row r="2220" spans="2:7" x14ac:dyDescent="0.25">
      <c r="B2220" s="6">
        <v>0.43402777777777779</v>
      </c>
      <c r="E2220" s="157">
        <v>96</v>
      </c>
    </row>
    <row r="2221" spans="2:7" x14ac:dyDescent="0.25">
      <c r="B2221" s="6">
        <v>0.44444444444444442</v>
      </c>
      <c r="E2221" s="157">
        <v>98</v>
      </c>
    </row>
    <row r="2222" spans="2:7" x14ac:dyDescent="0.25">
      <c r="B2222" s="6">
        <v>0.4548611111111111</v>
      </c>
      <c r="E2222" s="3">
        <v>101</v>
      </c>
    </row>
    <row r="2223" spans="2:7" x14ac:dyDescent="0.25">
      <c r="B2223" s="6">
        <v>0.46527777777777779</v>
      </c>
      <c r="E2223" s="3">
        <v>101</v>
      </c>
    </row>
    <row r="2224" spans="2:7" x14ac:dyDescent="0.25">
      <c r="B2224" s="6">
        <v>0.46875</v>
      </c>
      <c r="G2224" s="14" t="s">
        <v>728</v>
      </c>
    </row>
    <row r="2225" spans="2:19" x14ac:dyDescent="0.25">
      <c r="B2225" s="6">
        <v>0.47569444444444442</v>
      </c>
      <c r="E2225" s="3">
        <v>100</v>
      </c>
      <c r="F2225" s="3">
        <v>100</v>
      </c>
      <c r="G2225" s="14" t="s">
        <v>728</v>
      </c>
    </row>
    <row r="2226" spans="2:19" x14ac:dyDescent="0.25">
      <c r="B2226" s="6">
        <v>0.4861111111111111</v>
      </c>
      <c r="C2226" s="8">
        <v>109</v>
      </c>
      <c r="D2226" s="8"/>
      <c r="E2226" s="8"/>
      <c r="F2226" s="8"/>
      <c r="G2226" s="8" t="s">
        <v>112</v>
      </c>
      <c r="H2226" s="8"/>
      <c r="I2226" s="36" t="s">
        <v>729</v>
      </c>
      <c r="J2226" s="36"/>
      <c r="K2226" s="36"/>
      <c r="L2226" s="36"/>
      <c r="M2226" s="36"/>
      <c r="N2226" s="36"/>
      <c r="O2226" s="36"/>
      <c r="P2226" s="36"/>
      <c r="Q2226" s="8"/>
      <c r="R2226" s="8"/>
      <c r="S2226" s="8"/>
    </row>
    <row r="2227" spans="2:19" x14ac:dyDescent="0.25">
      <c r="B2227" s="6">
        <v>0.49652777777777779</v>
      </c>
      <c r="E2227" s="3">
        <v>106</v>
      </c>
    </row>
    <row r="2228" spans="2:19" x14ac:dyDescent="0.25">
      <c r="B2228" s="6">
        <v>0.50694444444444442</v>
      </c>
      <c r="E2228" s="3">
        <v>109</v>
      </c>
    </row>
    <row r="2229" spans="2:19" x14ac:dyDescent="0.25">
      <c r="B2229" s="6">
        <v>0.51736111111111116</v>
      </c>
      <c r="E2229" s="3">
        <v>109</v>
      </c>
    </row>
    <row r="2230" spans="2:19" x14ac:dyDescent="0.25">
      <c r="B2230" s="6">
        <v>0.52777777777777779</v>
      </c>
      <c r="E2230" s="3">
        <v>100</v>
      </c>
    </row>
    <row r="2231" spans="2:19" x14ac:dyDescent="0.25">
      <c r="B2231" s="6">
        <v>0.53819444444444442</v>
      </c>
      <c r="E2231" s="3">
        <v>101</v>
      </c>
    </row>
    <row r="2232" spans="2:19" x14ac:dyDescent="0.25">
      <c r="B2232" s="6">
        <v>0.54861111111111116</v>
      </c>
      <c r="E2232" s="3">
        <v>103</v>
      </c>
    </row>
    <row r="2233" spans="2:19" x14ac:dyDescent="0.25">
      <c r="B2233" s="6">
        <v>0.55902777777777779</v>
      </c>
      <c r="E2233" s="3">
        <v>105</v>
      </c>
    </row>
    <row r="2234" spans="2:19" x14ac:dyDescent="0.25">
      <c r="B2234" s="6">
        <v>0.56944444444444442</v>
      </c>
      <c r="E2234" s="99">
        <v>110</v>
      </c>
    </row>
    <row r="2235" spans="2:19" x14ac:dyDescent="0.25">
      <c r="B2235" s="6">
        <v>0.57986111111111116</v>
      </c>
      <c r="E2235" s="99">
        <v>113</v>
      </c>
    </row>
    <row r="2236" spans="2:19" x14ac:dyDescent="0.25">
      <c r="B2236" s="6">
        <v>0.59027777777777779</v>
      </c>
      <c r="E2236" s="99">
        <v>117</v>
      </c>
    </row>
    <row r="2237" spans="2:19" x14ac:dyDescent="0.25">
      <c r="B2237" s="6">
        <v>0.60069444444444442</v>
      </c>
      <c r="E2237" s="101">
        <v>118</v>
      </c>
      <c r="H2237" s="3">
        <v>100</v>
      </c>
      <c r="I2237" s="135" t="s">
        <v>730</v>
      </c>
      <c r="J2237" s="135"/>
      <c r="K2237" s="135"/>
      <c r="L2237" s="135"/>
      <c r="M2237" s="135"/>
      <c r="N2237" s="135"/>
    </row>
    <row r="2238" spans="2:19" x14ac:dyDescent="0.25">
      <c r="B2238" s="6">
        <v>0.60763888888888884</v>
      </c>
      <c r="G2238" s="14" t="s">
        <v>727</v>
      </c>
    </row>
    <row r="2239" spans="2:19" x14ac:dyDescent="0.25">
      <c r="B2239" s="6">
        <v>0.62152777777777779</v>
      </c>
      <c r="E2239" s="3">
        <v>108</v>
      </c>
      <c r="G2239" s="14" t="s">
        <v>727</v>
      </c>
    </row>
    <row r="2240" spans="2:19" x14ac:dyDescent="0.25">
      <c r="B2240" s="6">
        <v>0.62847222222222221</v>
      </c>
      <c r="E2240" s="157">
        <v>99</v>
      </c>
      <c r="G2240" s="14" t="s">
        <v>727</v>
      </c>
    </row>
    <row r="2241" spans="2:22" x14ac:dyDescent="0.25">
      <c r="B2241" s="6">
        <v>0.63888888888888884</v>
      </c>
      <c r="E2241" s="3">
        <v>102</v>
      </c>
    </row>
    <row r="2242" spans="2:22" x14ac:dyDescent="0.25">
      <c r="B2242" s="6">
        <v>0.64930555555555558</v>
      </c>
      <c r="E2242" s="3">
        <v>108</v>
      </c>
    </row>
    <row r="2243" spans="2:22" x14ac:dyDescent="0.25">
      <c r="B2243" s="6">
        <v>0.65972222222222221</v>
      </c>
      <c r="E2243" s="62">
        <v>122</v>
      </c>
    </row>
    <row r="2244" spans="2:22" x14ac:dyDescent="0.25">
      <c r="B2244" s="6">
        <v>0.67361111111111116</v>
      </c>
      <c r="E2244" s="97">
        <v>125</v>
      </c>
      <c r="H2244" s="3">
        <v>250</v>
      </c>
      <c r="I2244" s="63" t="s">
        <v>731</v>
      </c>
      <c r="J2244" s="63"/>
      <c r="K2244" s="63"/>
      <c r="L2244" s="63"/>
      <c r="M2244" s="63"/>
      <c r="N2244" s="63"/>
    </row>
    <row r="2245" spans="2:22" x14ac:dyDescent="0.25">
      <c r="B2245" s="6">
        <v>0.18402777777777779</v>
      </c>
      <c r="E2245" s="3">
        <v>109</v>
      </c>
    </row>
    <row r="2246" spans="2:22" x14ac:dyDescent="0.25">
      <c r="B2246" s="6">
        <v>0.69097222222222221</v>
      </c>
      <c r="E2246" s="3">
        <v>108</v>
      </c>
    </row>
    <row r="2247" spans="2:22" x14ac:dyDescent="0.25">
      <c r="B2247" s="6">
        <v>0.70138888888888884</v>
      </c>
      <c r="E2247" s="99">
        <v>111</v>
      </c>
    </row>
    <row r="2248" spans="2:22" x14ac:dyDescent="0.25">
      <c r="B2248" s="6">
        <v>0.71180555555555558</v>
      </c>
      <c r="E2248" s="99">
        <v>119</v>
      </c>
    </row>
    <row r="2249" spans="2:22" x14ac:dyDescent="0.25">
      <c r="B2249" s="6">
        <v>0.71875</v>
      </c>
      <c r="G2249" s="14" t="s">
        <v>726</v>
      </c>
    </row>
    <row r="2250" spans="2:22" x14ac:dyDescent="0.25">
      <c r="B2250" s="6">
        <v>0.72222222222222221</v>
      </c>
      <c r="E2250" s="99">
        <v>113</v>
      </c>
      <c r="G2250" s="14" t="s">
        <v>726</v>
      </c>
    </row>
    <row r="2251" spans="2:22" x14ac:dyDescent="0.25">
      <c r="E2251" s="3">
        <v>101</v>
      </c>
      <c r="F2251" s="3">
        <v>101</v>
      </c>
      <c r="G2251" s="14" t="s">
        <v>726</v>
      </c>
    </row>
    <row r="2252" spans="2:22" x14ac:dyDescent="0.25">
      <c r="C2252" s="8">
        <v>85</v>
      </c>
      <c r="D2252" s="8"/>
      <c r="E2252" s="8"/>
      <c r="F2252" s="8"/>
      <c r="G2252" s="8" t="s">
        <v>313</v>
      </c>
      <c r="H2252" s="8"/>
      <c r="I2252" s="36" t="s">
        <v>739</v>
      </c>
      <c r="J2252" s="36"/>
      <c r="K2252" s="36"/>
      <c r="L2252" s="36"/>
      <c r="M2252" s="36"/>
      <c r="N2252" s="36"/>
      <c r="O2252" s="36"/>
      <c r="P2252" s="36"/>
      <c r="Q2252" s="8"/>
      <c r="R2252" s="8"/>
      <c r="S2252" s="8"/>
      <c r="T2252" s="8"/>
      <c r="U2252" s="8"/>
      <c r="V2252" s="8"/>
    </row>
    <row r="2253" spans="2:22" x14ac:dyDescent="0.25">
      <c r="E2253" s="99">
        <v>115</v>
      </c>
    </row>
    <row r="2254" spans="2:22" x14ac:dyDescent="0.25">
      <c r="E2254" s="62">
        <v>125</v>
      </c>
    </row>
    <row r="2255" spans="2:22" x14ac:dyDescent="0.25">
      <c r="E2255" s="9">
        <v>135</v>
      </c>
    </row>
    <row r="2256" spans="2:22" x14ac:dyDescent="0.25">
      <c r="E2256" s="104">
        <v>142</v>
      </c>
      <c r="I2256" s="144" t="s">
        <v>732</v>
      </c>
      <c r="J2256" s="144"/>
      <c r="K2256" s="144"/>
      <c r="L2256" s="144"/>
      <c r="M2256" s="144"/>
      <c r="N2256" s="144"/>
    </row>
    <row r="2257" spans="5:14" x14ac:dyDescent="0.25">
      <c r="E2257" s="103">
        <v>144</v>
      </c>
      <c r="H2257" s="3">
        <v>70</v>
      </c>
      <c r="I2257" s="144" t="s">
        <v>733</v>
      </c>
      <c r="J2257" s="144"/>
      <c r="K2257" s="144"/>
      <c r="L2257" s="144"/>
      <c r="M2257" s="144"/>
      <c r="N2257" s="144"/>
    </row>
    <row r="2258" spans="5:14" x14ac:dyDescent="0.25">
      <c r="E2258" s="9">
        <v>137</v>
      </c>
    </row>
    <row r="2259" spans="5:14" x14ac:dyDescent="0.25">
      <c r="E2259" s="99">
        <v>116</v>
      </c>
    </row>
    <row r="2260" spans="5:14" x14ac:dyDescent="0.25">
      <c r="E2260" s="99">
        <v>116</v>
      </c>
    </row>
    <row r="2261" spans="5:14" x14ac:dyDescent="0.25">
      <c r="E2261" s="10">
        <v>131</v>
      </c>
      <c r="H2261" s="3">
        <v>163</v>
      </c>
      <c r="I2261" s="12" t="s">
        <v>737</v>
      </c>
      <c r="J2261" s="12"/>
      <c r="K2261" s="12"/>
      <c r="L2261" s="12"/>
      <c r="M2261" s="12"/>
      <c r="N2261" s="12"/>
    </row>
    <row r="2262" spans="5:14" x14ac:dyDescent="0.25">
      <c r="G2262" s="14" t="s">
        <v>735</v>
      </c>
    </row>
    <row r="2263" spans="5:14" x14ac:dyDescent="0.25">
      <c r="E2263" s="62">
        <v>121</v>
      </c>
      <c r="G2263" s="14" t="s">
        <v>735</v>
      </c>
    </row>
    <row r="2264" spans="5:14" x14ac:dyDescent="0.25">
      <c r="E2264" s="14">
        <v>88</v>
      </c>
      <c r="G2264" s="14" t="s">
        <v>735</v>
      </c>
    </row>
    <row r="2265" spans="5:14" x14ac:dyDescent="0.25">
      <c r="E2265" s="14">
        <v>84</v>
      </c>
      <c r="G2265" s="14" t="s">
        <v>735</v>
      </c>
    </row>
    <row r="2266" spans="5:14" x14ac:dyDescent="0.25">
      <c r="E2266" s="157">
        <v>96</v>
      </c>
      <c r="G2266" s="14" t="s">
        <v>735</v>
      </c>
    </row>
    <row r="2267" spans="5:14" x14ac:dyDescent="0.25">
      <c r="E2267" s="3">
        <v>109</v>
      </c>
    </row>
    <row r="2268" spans="5:14" x14ac:dyDescent="0.25">
      <c r="E2268" s="99">
        <v>115</v>
      </c>
    </row>
    <row r="2269" spans="5:14" x14ac:dyDescent="0.25">
      <c r="E2269" s="62">
        <v>123</v>
      </c>
    </row>
    <row r="2270" spans="5:14" x14ac:dyDescent="0.25">
      <c r="E2270" s="97">
        <v>127</v>
      </c>
      <c r="H2270" s="3">
        <v>283</v>
      </c>
      <c r="I2270" s="63" t="s">
        <v>738</v>
      </c>
      <c r="J2270" s="63"/>
      <c r="K2270" s="63"/>
      <c r="L2270" s="63"/>
      <c r="M2270" s="63"/>
      <c r="N2270" s="63"/>
    </row>
    <row r="2271" spans="5:14" x14ac:dyDescent="0.25">
      <c r="G2271" s="14" t="s">
        <v>734</v>
      </c>
    </row>
    <row r="2272" spans="5:14" x14ac:dyDescent="0.25">
      <c r="E2272" s="99">
        <v>113</v>
      </c>
      <c r="G2272" s="14" t="s">
        <v>734</v>
      </c>
    </row>
    <row r="2273" spans="1:9" x14ac:dyDescent="0.25">
      <c r="E2273" s="3">
        <v>102</v>
      </c>
    </row>
    <row r="2274" spans="1:9" x14ac:dyDescent="0.25">
      <c r="E2274" s="3">
        <v>106</v>
      </c>
    </row>
    <row r="2275" spans="1:9" x14ac:dyDescent="0.25">
      <c r="G2275" s="14" t="s">
        <v>736</v>
      </c>
    </row>
    <row r="2276" spans="1:9" x14ac:dyDescent="0.25">
      <c r="E2276" s="99">
        <v>110</v>
      </c>
      <c r="G2276" s="14" t="s">
        <v>736</v>
      </c>
    </row>
    <row r="2277" spans="1:9" x14ac:dyDescent="0.25">
      <c r="E2277" s="3">
        <v>109</v>
      </c>
      <c r="G2277" s="14" t="s">
        <v>736</v>
      </c>
    </row>
    <row r="2278" spans="1:9" x14ac:dyDescent="0.25">
      <c r="E2278" s="99">
        <v>119</v>
      </c>
      <c r="G2278" s="14" t="s">
        <v>736</v>
      </c>
    </row>
    <row r="2279" spans="1:9" x14ac:dyDescent="0.25">
      <c r="E2279" s="99">
        <v>117</v>
      </c>
      <c r="G2279" s="35" t="s">
        <v>755</v>
      </c>
    </row>
    <row r="2280" spans="1:9" x14ac:dyDescent="0.25">
      <c r="E2280" s="3">
        <v>108</v>
      </c>
    </row>
    <row r="2281" spans="1:9" x14ac:dyDescent="0.25">
      <c r="A2281" s="5">
        <v>45851</v>
      </c>
      <c r="E2281" s="3">
        <v>107</v>
      </c>
    </row>
    <row r="2282" spans="1:9" x14ac:dyDescent="0.25">
      <c r="A2282" s="5" t="s">
        <v>275</v>
      </c>
      <c r="E2282" s="3">
        <v>109</v>
      </c>
    </row>
    <row r="2283" spans="1:9" x14ac:dyDescent="0.25">
      <c r="E2283" s="3">
        <v>109</v>
      </c>
    </row>
    <row r="2284" spans="1:9" x14ac:dyDescent="0.25">
      <c r="E2284" s="3">
        <v>109</v>
      </c>
      <c r="I2284" s="564">
        <f>AVERAGE(E2211:E2284)</f>
        <v>108.48484848484848</v>
      </c>
    </row>
    <row r="2296" spans="2:9" x14ac:dyDescent="0.25">
      <c r="D2296" s="3">
        <v>194</v>
      </c>
    </row>
    <row r="2297" spans="2:9" x14ac:dyDescent="0.25">
      <c r="B2297" s="6">
        <v>0.35069444444444442</v>
      </c>
      <c r="E2297" s="157">
        <v>96</v>
      </c>
    </row>
    <row r="2298" spans="2:9" x14ac:dyDescent="0.25">
      <c r="B2298" s="6">
        <v>0.3611111111111111</v>
      </c>
      <c r="E2298" s="157">
        <v>95</v>
      </c>
    </row>
    <row r="2299" spans="2:9" x14ac:dyDescent="0.25">
      <c r="B2299" s="6">
        <v>0.37152777777777779</v>
      </c>
      <c r="E2299" s="157">
        <v>96</v>
      </c>
    </row>
    <row r="2300" spans="2:9" x14ac:dyDescent="0.25">
      <c r="B2300" s="6">
        <v>0.38194444444444442</v>
      </c>
      <c r="E2300" s="157">
        <v>94</v>
      </c>
    </row>
    <row r="2301" spans="2:9" x14ac:dyDescent="0.25">
      <c r="B2301" s="6">
        <v>0.3923611111111111</v>
      </c>
      <c r="E2301" s="157">
        <v>97</v>
      </c>
    </row>
    <row r="2302" spans="2:9" x14ac:dyDescent="0.25">
      <c r="B2302" s="6">
        <v>0.40277777777777779</v>
      </c>
      <c r="E2302" s="157">
        <v>96</v>
      </c>
    </row>
    <row r="2303" spans="2:9" x14ac:dyDescent="0.25">
      <c r="B2303" s="6">
        <v>0.40625</v>
      </c>
      <c r="C2303" s="3">
        <v>6</v>
      </c>
      <c r="E2303" s="157"/>
      <c r="G2303" s="3" t="s">
        <v>747</v>
      </c>
      <c r="I2303" t="s">
        <v>748</v>
      </c>
    </row>
    <row r="2304" spans="2:9" x14ac:dyDescent="0.25">
      <c r="B2304" s="6">
        <v>0.41319444444444442</v>
      </c>
      <c r="E2304" s="157">
        <v>96</v>
      </c>
    </row>
    <row r="2305" spans="2:17" x14ac:dyDescent="0.25">
      <c r="B2305" s="6">
        <v>0.4236111111111111</v>
      </c>
      <c r="E2305" s="157">
        <v>97</v>
      </c>
    </row>
    <row r="2306" spans="2:17" x14ac:dyDescent="0.25">
      <c r="B2306" s="6">
        <v>0.43402777777777779</v>
      </c>
      <c r="E2306" s="157">
        <v>96</v>
      </c>
    </row>
    <row r="2307" spans="2:17" x14ac:dyDescent="0.25">
      <c r="B2307" s="6">
        <v>0.44444444444444442</v>
      </c>
      <c r="E2307" s="157">
        <v>93</v>
      </c>
    </row>
    <row r="2308" spans="2:17" x14ac:dyDescent="0.25">
      <c r="B2308" s="6">
        <v>0.4548611111111111</v>
      </c>
      <c r="E2308" s="157">
        <v>90</v>
      </c>
      <c r="I2308" s="194" t="s">
        <v>798</v>
      </c>
    </row>
    <row r="2309" spans="2:17" x14ac:dyDescent="0.25">
      <c r="B2309" s="6">
        <v>0.46527777777777779</v>
      </c>
      <c r="E2309" s="157">
        <v>92</v>
      </c>
    </row>
    <row r="2310" spans="2:17" x14ac:dyDescent="0.25">
      <c r="B2310" s="6">
        <v>0.47569444444444442</v>
      </c>
      <c r="E2310" s="157">
        <v>94</v>
      </c>
    </row>
    <row r="2311" spans="2:17" x14ac:dyDescent="0.25">
      <c r="B2311" s="6">
        <v>0.4861111111111111</v>
      </c>
      <c r="E2311" s="157">
        <v>95</v>
      </c>
    </row>
    <row r="2312" spans="2:17" x14ac:dyDescent="0.25">
      <c r="B2312" s="6">
        <v>0.49652777777777779</v>
      </c>
      <c r="E2312" s="157">
        <v>96</v>
      </c>
    </row>
    <row r="2313" spans="2:17" x14ac:dyDescent="0.25">
      <c r="B2313" s="6">
        <v>0.50694444444444442</v>
      </c>
      <c r="E2313" s="157">
        <v>98</v>
      </c>
    </row>
    <row r="2314" spans="2:17" x14ac:dyDescent="0.25">
      <c r="B2314" s="6">
        <v>0.51736111111111116</v>
      </c>
      <c r="E2314" s="157">
        <v>98</v>
      </c>
    </row>
    <row r="2315" spans="2:17" x14ac:dyDescent="0.25">
      <c r="B2315" s="6">
        <v>0.52777777777777779</v>
      </c>
      <c r="E2315" s="157">
        <v>99</v>
      </c>
    </row>
    <row r="2316" spans="2:17" x14ac:dyDescent="0.25">
      <c r="B2316" s="6">
        <v>0.53819444444444442</v>
      </c>
      <c r="E2316" s="3">
        <v>100</v>
      </c>
    </row>
    <row r="2317" spans="2:17" x14ac:dyDescent="0.25">
      <c r="B2317" s="6">
        <v>0.54861111111111116</v>
      </c>
      <c r="E2317" s="157">
        <v>97</v>
      </c>
    </row>
    <row r="2318" spans="2:17" x14ac:dyDescent="0.25">
      <c r="B2318" s="6">
        <v>0.55902777777777779</v>
      </c>
      <c r="E2318" s="3">
        <v>100</v>
      </c>
      <c r="F2318" s="3">
        <v>100</v>
      </c>
    </row>
    <row r="2319" spans="2:17" x14ac:dyDescent="0.25">
      <c r="B2319" s="6">
        <v>0.56805555555555554</v>
      </c>
      <c r="C2319" s="8">
        <v>120</v>
      </c>
      <c r="D2319" s="8"/>
      <c r="E2319" s="8"/>
      <c r="F2319" s="8"/>
      <c r="G2319" s="8" t="s">
        <v>112</v>
      </c>
      <c r="H2319" s="8"/>
      <c r="I2319" s="36" t="s">
        <v>750</v>
      </c>
      <c r="J2319" s="36"/>
      <c r="K2319" s="36"/>
      <c r="L2319" s="36"/>
      <c r="M2319" s="36"/>
      <c r="N2319" s="36"/>
      <c r="O2319" s="36"/>
      <c r="P2319" s="36"/>
      <c r="Q2319" s="8"/>
    </row>
    <row r="2320" spans="2:17" x14ac:dyDescent="0.25">
      <c r="B2320" s="6">
        <v>0.56944444444444442</v>
      </c>
      <c r="E2320" s="3">
        <v>104</v>
      </c>
    </row>
    <row r="2321" spans="2:23" x14ac:dyDescent="0.25">
      <c r="B2321" s="6">
        <v>0.57986111111111116</v>
      </c>
      <c r="E2321" s="3">
        <v>110</v>
      </c>
    </row>
    <row r="2322" spans="2:23" x14ac:dyDescent="0.25">
      <c r="B2322" s="6">
        <v>0.59027777777777779</v>
      </c>
      <c r="E2322" s="99">
        <v>117</v>
      </c>
    </row>
    <row r="2323" spans="2:23" x14ac:dyDescent="0.25">
      <c r="B2323" s="6">
        <v>0.60069444444444442</v>
      </c>
      <c r="E2323" s="62">
        <v>125</v>
      </c>
    </row>
    <row r="2324" spans="2:23" x14ac:dyDescent="0.25">
      <c r="B2324" s="86">
        <v>0.60972222222222228</v>
      </c>
      <c r="G2324" s="14" t="s">
        <v>746</v>
      </c>
    </row>
    <row r="2325" spans="2:23" x14ac:dyDescent="0.25">
      <c r="B2325" s="86">
        <v>0.61111111111111116</v>
      </c>
      <c r="E2325" s="10">
        <v>134</v>
      </c>
      <c r="G2325" s="14" t="s">
        <v>746</v>
      </c>
      <c r="H2325" s="3">
        <v>60</v>
      </c>
      <c r="I2325" s="12" t="s">
        <v>751</v>
      </c>
      <c r="J2325" s="12"/>
      <c r="K2325" s="12"/>
      <c r="L2325" s="12"/>
      <c r="M2325" s="12"/>
      <c r="N2325" s="12"/>
    </row>
    <row r="2326" spans="2:23" x14ac:dyDescent="0.25">
      <c r="B2326" s="86">
        <v>0.61805555555555558</v>
      </c>
      <c r="E2326" s="99">
        <v>117</v>
      </c>
      <c r="G2326" s="14" t="s">
        <v>746</v>
      </c>
    </row>
    <row r="2327" spans="2:23" x14ac:dyDescent="0.25">
      <c r="B2327" s="6">
        <v>0.63194444444444442</v>
      </c>
      <c r="E2327" s="99">
        <v>119</v>
      </c>
    </row>
    <row r="2328" spans="2:23" x14ac:dyDescent="0.25">
      <c r="B2328" s="6">
        <v>0.64236111111111116</v>
      </c>
      <c r="E2328" s="62">
        <v>121</v>
      </c>
    </row>
    <row r="2329" spans="2:23" x14ac:dyDescent="0.25">
      <c r="B2329" s="6">
        <v>0.65277777777777779</v>
      </c>
      <c r="E2329" s="9">
        <v>131</v>
      </c>
    </row>
    <row r="2330" spans="2:23" x14ac:dyDescent="0.25">
      <c r="B2330" s="6">
        <v>0.66319444444444442</v>
      </c>
      <c r="E2330" s="9">
        <v>138</v>
      </c>
    </row>
    <row r="2331" spans="2:23" x14ac:dyDescent="0.25">
      <c r="B2331" s="6">
        <v>0.67361111111111116</v>
      </c>
      <c r="E2331" s="104">
        <v>147</v>
      </c>
      <c r="G2331" s="14" t="s">
        <v>749</v>
      </c>
    </row>
    <row r="2332" spans="2:23" x14ac:dyDescent="0.25">
      <c r="B2332" s="6">
        <v>0.68402777777777779</v>
      </c>
      <c r="E2332" s="104">
        <v>148</v>
      </c>
    </row>
    <row r="2333" spans="2:23" x14ac:dyDescent="0.25">
      <c r="B2333" s="6">
        <v>0.69444444444444442</v>
      </c>
      <c r="E2333" s="13">
        <v>155</v>
      </c>
      <c r="H2333" s="3">
        <v>155</v>
      </c>
      <c r="I2333" s="28" t="s">
        <v>752</v>
      </c>
      <c r="J2333" s="28"/>
      <c r="K2333" s="28"/>
      <c r="L2333" s="28"/>
      <c r="M2333" s="28"/>
      <c r="N2333" s="28"/>
    </row>
    <row r="2334" spans="2:23" x14ac:dyDescent="0.25">
      <c r="B2334" s="6">
        <v>0.70486111111111116</v>
      </c>
      <c r="E2334" s="38">
        <v>150</v>
      </c>
    </row>
    <row r="2335" spans="2:23" x14ac:dyDescent="0.25">
      <c r="B2335" s="6">
        <v>0.71527777777777779</v>
      </c>
      <c r="E2335" s="3">
        <v>142</v>
      </c>
      <c r="F2335" s="3">
        <v>142</v>
      </c>
    </row>
    <row r="2336" spans="2:23" x14ac:dyDescent="0.25">
      <c r="B2336" s="86">
        <v>0.71666666666666667</v>
      </c>
      <c r="C2336" s="8">
        <v>75</v>
      </c>
      <c r="D2336" s="8"/>
      <c r="E2336" s="8"/>
      <c r="F2336" s="8"/>
      <c r="G2336" s="8" t="s">
        <v>114</v>
      </c>
      <c r="H2336" s="8"/>
      <c r="I2336" s="36" t="s">
        <v>744</v>
      </c>
      <c r="J2336" s="36"/>
      <c r="K2336" s="36"/>
      <c r="L2336" s="36"/>
      <c r="M2336" s="36"/>
      <c r="N2336" s="36"/>
      <c r="O2336" s="36"/>
      <c r="P2336" s="36"/>
      <c r="Q2336" s="8"/>
      <c r="R2336" s="8"/>
      <c r="S2336" s="8"/>
      <c r="T2336" s="8"/>
      <c r="U2336" s="8"/>
      <c r="V2336" s="8"/>
      <c r="W2336" s="8"/>
    </row>
    <row r="2337" spans="2:19" x14ac:dyDescent="0.25">
      <c r="B2337" s="6">
        <v>0.72569444444444442</v>
      </c>
      <c r="E2337" s="9">
        <v>137</v>
      </c>
    </row>
    <row r="2338" spans="2:19" x14ac:dyDescent="0.25">
      <c r="B2338" s="6">
        <v>0.73611111111111116</v>
      </c>
      <c r="E2338" s="9">
        <v>137</v>
      </c>
    </row>
    <row r="2339" spans="2:19" x14ac:dyDescent="0.25">
      <c r="B2339" s="6">
        <v>0.74652777777777779</v>
      </c>
      <c r="E2339" s="9">
        <v>133</v>
      </c>
    </row>
    <row r="2340" spans="2:19" x14ac:dyDescent="0.25">
      <c r="B2340" s="6">
        <v>0.75694444444444442</v>
      </c>
      <c r="E2340" s="62">
        <v>123</v>
      </c>
    </row>
    <row r="2341" spans="2:19" x14ac:dyDescent="0.25">
      <c r="B2341" s="6">
        <v>0.76736111111111116</v>
      </c>
      <c r="E2341" s="62">
        <v>124</v>
      </c>
    </row>
    <row r="2342" spans="2:19" x14ac:dyDescent="0.25">
      <c r="B2342" s="6">
        <v>0.77777777777777779</v>
      </c>
      <c r="E2342" s="62">
        <v>124</v>
      </c>
    </row>
    <row r="2343" spans="2:19" x14ac:dyDescent="0.25">
      <c r="B2343" s="6">
        <v>0.78819444444444442</v>
      </c>
      <c r="E2343" s="62">
        <v>123</v>
      </c>
    </row>
    <row r="2344" spans="2:19" x14ac:dyDescent="0.25">
      <c r="B2344" s="6">
        <v>0.79861111111111116</v>
      </c>
      <c r="E2344" s="99">
        <v>115</v>
      </c>
    </row>
    <row r="2345" spans="2:19" x14ac:dyDescent="0.25">
      <c r="B2345" s="86">
        <v>0.80555555555555558</v>
      </c>
      <c r="G2345" s="14" t="s">
        <v>745</v>
      </c>
    </row>
    <row r="2346" spans="2:19" x14ac:dyDescent="0.25">
      <c r="B2346" s="86">
        <v>0.80902777777777779</v>
      </c>
      <c r="E2346" s="3">
        <v>103</v>
      </c>
      <c r="G2346" s="14" t="s">
        <v>745</v>
      </c>
    </row>
    <row r="2347" spans="2:19" x14ac:dyDescent="0.25">
      <c r="B2347" s="86">
        <v>0.81944444444444442</v>
      </c>
      <c r="E2347" s="157">
        <v>98</v>
      </c>
      <c r="G2347" s="14" t="s">
        <v>745</v>
      </c>
    </row>
    <row r="2348" spans="2:19" x14ac:dyDescent="0.25">
      <c r="B2348" s="6">
        <v>0.82986111111111116</v>
      </c>
      <c r="E2348" s="62">
        <v>120</v>
      </c>
    </row>
    <row r="2349" spans="2:19" x14ac:dyDescent="0.25">
      <c r="B2349" s="6">
        <v>0.84027777777777779</v>
      </c>
      <c r="E2349" s="10">
        <v>134</v>
      </c>
      <c r="H2349" s="3">
        <v>178</v>
      </c>
      <c r="I2349" s="12" t="s">
        <v>797</v>
      </c>
      <c r="J2349" s="12"/>
      <c r="K2349" s="12"/>
      <c r="L2349" s="12"/>
      <c r="M2349" s="12"/>
      <c r="N2349" s="12"/>
      <c r="O2349" s="12"/>
      <c r="P2349" s="12"/>
      <c r="Q2349" s="9"/>
      <c r="R2349" s="9"/>
      <c r="S2349" s="9"/>
    </row>
    <row r="2350" spans="2:19" x14ac:dyDescent="0.25">
      <c r="B2350" s="6">
        <v>0.85069444444444442</v>
      </c>
      <c r="E2350" s="62">
        <v>125</v>
      </c>
    </row>
    <row r="2351" spans="2:19" x14ac:dyDescent="0.25">
      <c r="B2351" s="6">
        <v>0.86111111111111116</v>
      </c>
      <c r="E2351" s="3">
        <v>107</v>
      </c>
    </row>
    <row r="2352" spans="2:19" x14ac:dyDescent="0.25">
      <c r="B2352" s="6">
        <v>0.87152777777777779</v>
      </c>
      <c r="E2352" s="3">
        <v>102</v>
      </c>
    </row>
    <row r="2353" spans="1:14" x14ac:dyDescent="0.25">
      <c r="B2353" s="6">
        <v>0.88194444444444442</v>
      </c>
      <c r="E2353" s="99">
        <v>114</v>
      </c>
    </row>
    <row r="2354" spans="1:14" x14ac:dyDescent="0.25">
      <c r="B2354" s="6">
        <v>0.89236111111111116</v>
      </c>
      <c r="E2354" s="99">
        <v>115</v>
      </c>
    </row>
    <row r="2355" spans="1:14" x14ac:dyDescent="0.25">
      <c r="B2355" s="6">
        <v>0.90277777777777779</v>
      </c>
      <c r="E2355" s="99">
        <v>117</v>
      </c>
    </row>
    <row r="2356" spans="1:14" x14ac:dyDescent="0.25">
      <c r="B2356" s="6">
        <v>0.91319444444444442</v>
      </c>
      <c r="E2356" s="97">
        <v>125</v>
      </c>
      <c r="H2356" s="3">
        <v>283</v>
      </c>
      <c r="I2356" s="63" t="s">
        <v>900</v>
      </c>
      <c r="J2356" s="63"/>
      <c r="K2356" s="63"/>
      <c r="L2356" s="63"/>
      <c r="M2356" s="63"/>
      <c r="N2356" s="63"/>
    </row>
    <row r="2357" spans="1:14" x14ac:dyDescent="0.25">
      <c r="B2357" s="6">
        <v>0.92361111111111116</v>
      </c>
      <c r="E2357" s="62">
        <v>123</v>
      </c>
    </row>
    <row r="2358" spans="1:14" x14ac:dyDescent="0.25">
      <c r="B2358" s="86">
        <v>0.93263888888888891</v>
      </c>
      <c r="G2358" s="14" t="s">
        <v>753</v>
      </c>
    </row>
    <row r="2359" spans="1:14" x14ac:dyDescent="0.25">
      <c r="B2359" s="86">
        <v>0.93402777777777779</v>
      </c>
      <c r="E2359" s="99">
        <v>114</v>
      </c>
      <c r="G2359" s="14" t="s">
        <v>753</v>
      </c>
    </row>
    <row r="2360" spans="1:14" x14ac:dyDescent="0.25">
      <c r="B2360" s="86">
        <v>0.94444444444444442</v>
      </c>
      <c r="E2360" s="3">
        <v>102</v>
      </c>
      <c r="G2360" s="14" t="s">
        <v>753</v>
      </c>
    </row>
    <row r="2361" spans="1:14" x14ac:dyDescent="0.25">
      <c r="B2361" s="86">
        <v>0.95486111111111116</v>
      </c>
      <c r="E2361" s="3">
        <v>98</v>
      </c>
      <c r="G2361" s="14" t="s">
        <v>753</v>
      </c>
    </row>
    <row r="2362" spans="1:14" x14ac:dyDescent="0.25">
      <c r="B2362" s="86">
        <v>0.96527777777777779</v>
      </c>
      <c r="E2362" s="3">
        <v>106</v>
      </c>
      <c r="G2362" s="14" t="s">
        <v>753</v>
      </c>
    </row>
    <row r="2363" spans="1:14" x14ac:dyDescent="0.25">
      <c r="B2363" s="6">
        <v>0.97569444444444442</v>
      </c>
      <c r="E2363" s="99">
        <v>110</v>
      </c>
      <c r="G2363" s="35" t="s">
        <v>754</v>
      </c>
    </row>
    <row r="2364" spans="1:14" x14ac:dyDescent="0.25">
      <c r="B2364" s="6">
        <v>0.98611111111111116</v>
      </c>
      <c r="E2364" s="99">
        <v>110</v>
      </c>
    </row>
    <row r="2365" spans="1:14" ht="15.75" thickBot="1" x14ac:dyDescent="0.3">
      <c r="B2365" s="22">
        <v>0.99652777777777779</v>
      </c>
      <c r="E2365" s="99">
        <v>112</v>
      </c>
    </row>
    <row r="2366" spans="1:14" x14ac:dyDescent="0.25">
      <c r="A2366" s="5">
        <v>45852</v>
      </c>
      <c r="B2366" s="6">
        <v>6.9444444444444441E-3</v>
      </c>
      <c r="E2366" s="3">
        <v>105</v>
      </c>
    </row>
    <row r="2367" spans="1:14" x14ac:dyDescent="0.25">
      <c r="A2367" s="5" t="s">
        <v>303</v>
      </c>
      <c r="B2367" s="6">
        <v>1.7361111111111112E-2</v>
      </c>
      <c r="E2367" s="99">
        <v>111</v>
      </c>
    </row>
    <row r="2368" spans="1:14" x14ac:dyDescent="0.25">
      <c r="B2368" s="6">
        <v>2.7777777777777776E-2</v>
      </c>
      <c r="E2368" s="3">
        <v>105</v>
      </c>
    </row>
    <row r="2369" spans="2:18" ht="15.75" thickBot="1" x14ac:dyDescent="0.3">
      <c r="B2369" s="195">
        <v>3.8194444444444448E-2</v>
      </c>
      <c r="D2369" s="3">
        <v>195</v>
      </c>
      <c r="I2369" s="564">
        <f>AVERAGE(E2297:E2369)</f>
        <v>112.8030303030303</v>
      </c>
    </row>
    <row r="2370" spans="2:18" x14ac:dyDescent="0.25">
      <c r="B2370" s="197">
        <v>0.3298611111111111</v>
      </c>
      <c r="E2370" s="3">
        <v>102</v>
      </c>
      <c r="F2370" s="3">
        <v>102</v>
      </c>
    </row>
    <row r="2371" spans="2:18" x14ac:dyDescent="0.25">
      <c r="B2371" s="197">
        <v>0.33888888888888891</v>
      </c>
      <c r="C2371" s="8">
        <v>40</v>
      </c>
      <c r="D2371" s="8"/>
      <c r="E2371" s="8"/>
      <c r="F2371" s="8"/>
      <c r="G2371" s="8" t="s">
        <v>214</v>
      </c>
      <c r="H2371" s="8"/>
      <c r="I2371" s="36" t="s">
        <v>768</v>
      </c>
      <c r="J2371" s="36"/>
      <c r="K2371" s="36"/>
      <c r="L2371" s="36"/>
      <c r="M2371" s="36"/>
      <c r="N2371" s="36"/>
      <c r="O2371" s="36"/>
      <c r="P2371" s="36"/>
      <c r="Q2371" s="8"/>
      <c r="R2371" s="8"/>
    </row>
    <row r="2372" spans="2:18" x14ac:dyDescent="0.25">
      <c r="B2372" s="197">
        <v>0.34027777777777779</v>
      </c>
      <c r="E2372" s="3">
        <v>108</v>
      </c>
    </row>
    <row r="2373" spans="2:18" x14ac:dyDescent="0.25">
      <c r="B2373" s="6">
        <v>0.35069444444444442</v>
      </c>
      <c r="E2373" s="3">
        <v>108</v>
      </c>
    </row>
    <row r="2374" spans="2:18" x14ac:dyDescent="0.25">
      <c r="B2374" s="6">
        <v>0.3611111111111111</v>
      </c>
      <c r="E2374" s="99">
        <v>111</v>
      </c>
    </row>
    <row r="2375" spans="2:18" x14ac:dyDescent="0.25">
      <c r="B2375" s="6">
        <v>0.37152777777777779</v>
      </c>
      <c r="E2375" s="97">
        <v>127</v>
      </c>
      <c r="H2375" s="3">
        <v>47</v>
      </c>
      <c r="I2375" s="63" t="s">
        <v>770</v>
      </c>
      <c r="J2375" s="63"/>
      <c r="K2375" s="63"/>
      <c r="L2375" s="63"/>
      <c r="M2375" s="63"/>
      <c r="N2375" s="63"/>
    </row>
    <row r="2376" spans="2:18" x14ac:dyDescent="0.25">
      <c r="B2376" s="86">
        <v>0.37361111111111112</v>
      </c>
      <c r="G2376" s="14" t="s">
        <v>769</v>
      </c>
    </row>
    <row r="2377" spans="2:18" x14ac:dyDescent="0.25">
      <c r="B2377" s="6">
        <v>0.38194444444444442</v>
      </c>
      <c r="E2377" s="99">
        <v>118</v>
      </c>
    </row>
    <row r="2378" spans="2:18" x14ac:dyDescent="0.25">
      <c r="B2378" s="6">
        <v>0.3923611111111111</v>
      </c>
      <c r="E2378" s="3">
        <v>108</v>
      </c>
    </row>
    <row r="2379" spans="2:18" x14ac:dyDescent="0.25">
      <c r="B2379" s="6">
        <v>0.40277777777777779</v>
      </c>
      <c r="E2379" s="3">
        <v>108</v>
      </c>
    </row>
    <row r="2380" spans="2:18" x14ac:dyDescent="0.25">
      <c r="B2380" s="6">
        <v>0.41319444444444442</v>
      </c>
      <c r="E2380" s="3">
        <v>109</v>
      </c>
    </row>
    <row r="2381" spans="2:18" x14ac:dyDescent="0.25">
      <c r="B2381" s="6">
        <v>0.4236111111111111</v>
      </c>
      <c r="E2381" s="3">
        <v>100</v>
      </c>
    </row>
    <row r="2382" spans="2:18" x14ac:dyDescent="0.25">
      <c r="B2382" s="6">
        <v>0.43402777777777779</v>
      </c>
      <c r="E2382" s="99">
        <v>113</v>
      </c>
    </row>
    <row r="2383" spans="2:18" x14ac:dyDescent="0.25">
      <c r="B2383" s="6">
        <v>0.44444444444444442</v>
      </c>
      <c r="E2383" s="99">
        <v>119</v>
      </c>
    </row>
    <row r="2384" spans="2:18" x14ac:dyDescent="0.25">
      <c r="B2384" s="6">
        <v>0.4548611111111111</v>
      </c>
      <c r="E2384" s="3">
        <v>108</v>
      </c>
    </row>
    <row r="2385" spans="2:18" x14ac:dyDescent="0.25">
      <c r="B2385" s="86">
        <v>0.46041666666666664</v>
      </c>
      <c r="G2385" s="14" t="s">
        <v>774</v>
      </c>
    </row>
    <row r="2386" spans="2:18" x14ac:dyDescent="0.25">
      <c r="B2386" s="86">
        <v>0.46527777777777779</v>
      </c>
      <c r="E2386" s="3">
        <v>102</v>
      </c>
      <c r="G2386" s="14" t="s">
        <v>774</v>
      </c>
    </row>
    <row r="2387" spans="2:18" x14ac:dyDescent="0.25">
      <c r="B2387" s="6">
        <v>0.47569444444444442</v>
      </c>
      <c r="E2387" s="3">
        <v>108</v>
      </c>
    </row>
    <row r="2388" spans="2:18" x14ac:dyDescent="0.25">
      <c r="B2388" s="6">
        <v>0.4861111111111111</v>
      </c>
      <c r="E2388" s="99">
        <v>112</v>
      </c>
    </row>
    <row r="2389" spans="2:18" x14ac:dyDescent="0.25">
      <c r="B2389" s="6">
        <v>0.49652777777777779</v>
      </c>
      <c r="E2389" s="99">
        <v>116</v>
      </c>
    </row>
    <row r="2390" spans="2:18" x14ac:dyDescent="0.25">
      <c r="B2390" s="6">
        <v>0.50694444444444442</v>
      </c>
      <c r="E2390" s="99">
        <v>114</v>
      </c>
      <c r="F2390" s="3">
        <v>114</v>
      </c>
    </row>
    <row r="2391" spans="2:18" x14ac:dyDescent="0.25">
      <c r="B2391" s="6">
        <v>0.51041666666666663</v>
      </c>
      <c r="C2391" s="8">
        <v>94</v>
      </c>
      <c r="D2391" s="8"/>
      <c r="E2391" s="8"/>
      <c r="F2391" s="8"/>
      <c r="G2391" s="8" t="s">
        <v>112</v>
      </c>
      <c r="H2391" s="8"/>
      <c r="I2391" s="36" t="s">
        <v>773</v>
      </c>
      <c r="J2391" s="36"/>
      <c r="K2391" s="36"/>
      <c r="L2391" s="36"/>
      <c r="M2391" s="36"/>
      <c r="N2391" s="36"/>
      <c r="O2391" s="36"/>
      <c r="P2391" s="36"/>
      <c r="Q2391" s="8"/>
      <c r="R2391" s="8"/>
    </row>
    <row r="2392" spans="2:18" x14ac:dyDescent="0.25">
      <c r="B2392" s="6">
        <v>0.51736111111111116</v>
      </c>
      <c r="E2392" s="62">
        <v>124</v>
      </c>
    </row>
    <row r="2393" spans="2:18" x14ac:dyDescent="0.25">
      <c r="B2393" s="6">
        <v>0.52777777777777779</v>
      </c>
      <c r="E2393" s="104">
        <v>142</v>
      </c>
      <c r="H2393" s="3">
        <v>25</v>
      </c>
      <c r="I2393" s="144" t="s">
        <v>775</v>
      </c>
      <c r="J2393" s="144"/>
      <c r="K2393" s="144"/>
      <c r="L2393" s="144"/>
      <c r="M2393" s="144"/>
      <c r="N2393" s="144"/>
    </row>
    <row r="2394" spans="2:18" x14ac:dyDescent="0.25">
      <c r="B2394" s="86">
        <v>0.53333333333333333</v>
      </c>
      <c r="G2394" s="14" t="s">
        <v>772</v>
      </c>
    </row>
    <row r="2395" spans="2:18" x14ac:dyDescent="0.25">
      <c r="B2395" s="86">
        <v>0.53819444444444442</v>
      </c>
      <c r="E2395" s="3">
        <v>106</v>
      </c>
      <c r="G2395" s="14" t="s">
        <v>772</v>
      </c>
    </row>
    <row r="2396" spans="2:18" x14ac:dyDescent="0.25">
      <c r="B2396" s="86">
        <v>0.54861111111111116</v>
      </c>
      <c r="E2396" s="157">
        <v>92</v>
      </c>
      <c r="G2396" s="14" t="s">
        <v>772</v>
      </c>
    </row>
    <row r="2397" spans="2:18" x14ac:dyDescent="0.25">
      <c r="B2397" s="6">
        <v>0.55902777777777779</v>
      </c>
      <c r="E2397" s="99">
        <v>114</v>
      </c>
    </row>
    <row r="2398" spans="2:18" x14ac:dyDescent="0.25">
      <c r="B2398" s="6">
        <v>0.56944444444444442</v>
      </c>
      <c r="E2398" s="99">
        <v>118</v>
      </c>
    </row>
    <row r="2399" spans="2:18" x14ac:dyDescent="0.25">
      <c r="B2399" s="6">
        <v>0.57986111111111116</v>
      </c>
      <c r="E2399" s="9">
        <v>131</v>
      </c>
      <c r="H2399" s="3">
        <v>100</v>
      </c>
      <c r="I2399" s="12" t="s">
        <v>777</v>
      </c>
      <c r="J2399" s="12"/>
      <c r="K2399" s="12"/>
      <c r="L2399" s="12"/>
      <c r="M2399" s="12"/>
      <c r="N2399" s="12"/>
    </row>
    <row r="2400" spans="2:18" x14ac:dyDescent="0.25">
      <c r="B2400" s="86">
        <v>0.58194444444444449</v>
      </c>
      <c r="G2400" s="14" t="s">
        <v>771</v>
      </c>
    </row>
    <row r="2401" spans="2:20" x14ac:dyDescent="0.25">
      <c r="B2401" s="86">
        <v>0.59027777777777779</v>
      </c>
      <c r="E2401" s="99">
        <v>117</v>
      </c>
      <c r="G2401" s="14" t="s">
        <v>771</v>
      </c>
    </row>
    <row r="2402" spans="2:20" x14ac:dyDescent="0.25">
      <c r="B2402" s="86">
        <v>0.60069444444444442</v>
      </c>
      <c r="E2402" s="3">
        <v>102</v>
      </c>
      <c r="G2402" s="14" t="s">
        <v>771</v>
      </c>
    </row>
    <row r="2403" spans="2:20" x14ac:dyDescent="0.25">
      <c r="B2403" s="86">
        <v>0.61111111111111116</v>
      </c>
      <c r="E2403" s="99">
        <v>115</v>
      </c>
      <c r="G2403" s="14" t="s">
        <v>771</v>
      </c>
    </row>
    <row r="2404" spans="2:20" x14ac:dyDescent="0.25">
      <c r="B2404" s="6">
        <v>0.61805555555555558</v>
      </c>
      <c r="E2404" s="62">
        <v>129</v>
      </c>
    </row>
    <row r="2405" spans="2:20" x14ac:dyDescent="0.25">
      <c r="B2405" s="6">
        <v>0.63194444444444442</v>
      </c>
      <c r="E2405" s="9">
        <v>138</v>
      </c>
    </row>
    <row r="2406" spans="2:20" x14ac:dyDescent="0.25">
      <c r="B2406" s="6">
        <v>0.64236111111111116</v>
      </c>
      <c r="E2406" s="104">
        <v>140</v>
      </c>
    </row>
    <row r="2407" spans="2:20" x14ac:dyDescent="0.25">
      <c r="B2407" s="6">
        <v>0.65277777777777779</v>
      </c>
      <c r="E2407" s="104">
        <v>141</v>
      </c>
    </row>
    <row r="2408" spans="2:20" x14ac:dyDescent="0.25">
      <c r="B2408" s="6">
        <v>0.66319444444444442</v>
      </c>
      <c r="E2408" s="103">
        <v>142</v>
      </c>
      <c r="H2408" s="3">
        <v>220</v>
      </c>
      <c r="I2408" s="144" t="s">
        <v>776</v>
      </c>
      <c r="J2408" s="144"/>
      <c r="K2408" s="144"/>
      <c r="L2408" s="144"/>
      <c r="M2408" s="144"/>
      <c r="N2408" s="144"/>
    </row>
    <row r="2409" spans="2:20" x14ac:dyDescent="0.25">
      <c r="B2409" s="6">
        <v>0.67361111111111116</v>
      </c>
      <c r="E2409" s="9">
        <v>138</v>
      </c>
    </row>
    <row r="2410" spans="2:20" x14ac:dyDescent="0.25">
      <c r="B2410" s="6">
        <v>0.68402777777777779</v>
      </c>
      <c r="E2410" s="9">
        <v>137</v>
      </c>
    </row>
    <row r="2411" spans="2:20" x14ac:dyDescent="0.25">
      <c r="B2411" s="6">
        <v>0.69444444444444442</v>
      </c>
      <c r="E2411" s="9">
        <v>131</v>
      </c>
    </row>
    <row r="2412" spans="2:20" x14ac:dyDescent="0.25">
      <c r="B2412" s="6">
        <v>0.70486111111111116</v>
      </c>
      <c r="E2412" s="62">
        <v>122</v>
      </c>
    </row>
    <row r="2413" spans="2:20" x14ac:dyDescent="0.25">
      <c r="B2413" s="86">
        <v>0.70833333333333337</v>
      </c>
      <c r="G2413" s="14" t="s">
        <v>780</v>
      </c>
    </row>
    <row r="2414" spans="2:20" x14ac:dyDescent="0.25">
      <c r="B2414" s="86">
        <v>0.71527777777777779</v>
      </c>
      <c r="E2414" s="3">
        <v>107</v>
      </c>
      <c r="G2414" s="14" t="s">
        <v>780</v>
      </c>
    </row>
    <row r="2415" spans="2:20" x14ac:dyDescent="0.25">
      <c r="B2415" s="86">
        <v>0.72569444444444442</v>
      </c>
      <c r="E2415" s="14">
        <v>89</v>
      </c>
      <c r="F2415" s="3">
        <v>89</v>
      </c>
      <c r="G2415" s="14" t="s">
        <v>780</v>
      </c>
    </row>
    <row r="2416" spans="2:20" x14ac:dyDescent="0.25">
      <c r="B2416" s="6">
        <v>0.72916666666666663</v>
      </c>
      <c r="C2416" s="8">
        <v>98</v>
      </c>
      <c r="D2416" s="8"/>
      <c r="E2416" s="8"/>
      <c r="F2416" s="8"/>
      <c r="G2416" s="8" t="s">
        <v>313</v>
      </c>
      <c r="H2416" s="8"/>
      <c r="I2416" s="36" t="s">
        <v>778</v>
      </c>
      <c r="J2416" s="36"/>
      <c r="K2416" s="36"/>
      <c r="L2416" s="36"/>
      <c r="M2416" s="36"/>
      <c r="N2416" s="36"/>
      <c r="O2416" s="36"/>
      <c r="P2416" s="36"/>
      <c r="Q2416" s="8"/>
      <c r="R2416" s="8"/>
      <c r="S2416" s="8"/>
      <c r="T2416" s="8"/>
    </row>
    <row r="2417" spans="2:14" x14ac:dyDescent="0.25">
      <c r="B2417" s="6">
        <v>0.73611111111111116</v>
      </c>
      <c r="E2417" s="157">
        <v>94</v>
      </c>
    </row>
    <row r="2418" spans="2:14" x14ac:dyDescent="0.25">
      <c r="B2418" s="6">
        <v>0.74652777777777779</v>
      </c>
      <c r="E2418" s="3">
        <v>106</v>
      </c>
    </row>
    <row r="2419" spans="2:14" x14ac:dyDescent="0.25">
      <c r="B2419" s="6">
        <v>0.75694444444444442</v>
      </c>
      <c r="E2419" s="62">
        <v>125</v>
      </c>
    </row>
    <row r="2420" spans="2:14" x14ac:dyDescent="0.25">
      <c r="B2420" s="6">
        <v>0.76736111111111116</v>
      </c>
      <c r="E2420" s="13">
        <v>151</v>
      </c>
      <c r="H2420" s="3">
        <v>55</v>
      </c>
      <c r="I2420" s="28" t="s">
        <v>782</v>
      </c>
      <c r="J2420" s="28"/>
      <c r="K2420" s="28"/>
      <c r="L2420" s="28"/>
      <c r="M2420" s="28"/>
      <c r="N2420" s="28"/>
    </row>
    <row r="2421" spans="2:14" x14ac:dyDescent="0.25">
      <c r="B2421" s="6">
        <v>0.77777777777777779</v>
      </c>
      <c r="E2421" s="104">
        <v>142</v>
      </c>
    </row>
    <row r="2422" spans="2:14" x14ac:dyDescent="0.25">
      <c r="B2422" s="6">
        <v>0.78819444444444442</v>
      </c>
      <c r="E2422" s="9">
        <v>133</v>
      </c>
    </row>
    <row r="2423" spans="2:14" x14ac:dyDescent="0.25">
      <c r="B2423" s="6">
        <v>0.79861111111111116</v>
      </c>
      <c r="E2423" s="99">
        <v>110</v>
      </c>
    </row>
    <row r="2424" spans="2:14" x14ac:dyDescent="0.25">
      <c r="B2424" s="6">
        <v>0.80902777777777779</v>
      </c>
      <c r="E2424" s="99">
        <v>119</v>
      </c>
    </row>
    <row r="2425" spans="2:14" x14ac:dyDescent="0.25">
      <c r="B2425" s="6">
        <v>0.81944444444444442</v>
      </c>
      <c r="E2425" s="62">
        <v>127</v>
      </c>
    </row>
    <row r="2426" spans="2:14" x14ac:dyDescent="0.25">
      <c r="B2426" s="6">
        <v>0.82986111111111116</v>
      </c>
      <c r="E2426" s="9">
        <v>135</v>
      </c>
    </row>
    <row r="2427" spans="2:14" x14ac:dyDescent="0.25">
      <c r="B2427" s="6">
        <v>0.84027777777777779</v>
      </c>
      <c r="E2427" s="10">
        <v>139</v>
      </c>
      <c r="H2427" s="3">
        <v>160</v>
      </c>
      <c r="I2427" s="12" t="s">
        <v>781</v>
      </c>
      <c r="J2427" s="12"/>
      <c r="K2427" s="12"/>
      <c r="L2427" s="12"/>
      <c r="M2427" s="12"/>
      <c r="N2427" s="12"/>
    </row>
    <row r="2428" spans="2:14" x14ac:dyDescent="0.25">
      <c r="B2428" s="6">
        <v>0.85069444444444442</v>
      </c>
      <c r="E2428" s="9">
        <v>139</v>
      </c>
    </row>
    <row r="2429" spans="2:14" x14ac:dyDescent="0.25">
      <c r="B2429" s="86">
        <v>0.86111111111111116</v>
      </c>
      <c r="E2429" s="99">
        <v>115</v>
      </c>
      <c r="G2429" s="14" t="s">
        <v>779</v>
      </c>
    </row>
    <row r="2430" spans="2:14" x14ac:dyDescent="0.25">
      <c r="B2430" s="6">
        <v>0.87152777777777779</v>
      </c>
      <c r="E2430" s="99">
        <v>114</v>
      </c>
    </row>
    <row r="2431" spans="2:14" x14ac:dyDescent="0.25">
      <c r="B2431" s="6">
        <v>0.88194444444444442</v>
      </c>
      <c r="E2431" s="99">
        <v>119</v>
      </c>
    </row>
    <row r="2432" spans="2:14" x14ac:dyDescent="0.25">
      <c r="B2432" s="6">
        <v>0.89236111111111116</v>
      </c>
      <c r="E2432" s="62">
        <v>120</v>
      </c>
    </row>
    <row r="2433" spans="1:5" x14ac:dyDescent="0.25">
      <c r="B2433" s="6">
        <v>0.90277777777777779</v>
      </c>
      <c r="E2433" s="99">
        <v>118</v>
      </c>
    </row>
    <row r="2434" spans="1:5" x14ac:dyDescent="0.25">
      <c r="B2434" s="6">
        <v>0.91319444444444442</v>
      </c>
      <c r="E2434" s="99">
        <v>116</v>
      </c>
    </row>
    <row r="2435" spans="1:5" x14ac:dyDescent="0.25">
      <c r="B2435" s="6">
        <v>0.92361111111111116</v>
      </c>
      <c r="E2435" s="99">
        <v>112</v>
      </c>
    </row>
    <row r="2436" spans="1:5" x14ac:dyDescent="0.25">
      <c r="B2436" s="6">
        <v>0.93402777777777779</v>
      </c>
      <c r="E2436" s="99">
        <v>113</v>
      </c>
    </row>
    <row r="2437" spans="1:5" x14ac:dyDescent="0.25">
      <c r="B2437" s="6">
        <v>0.94444444444444442</v>
      </c>
      <c r="E2437" s="99">
        <v>116</v>
      </c>
    </row>
    <row r="2438" spans="1:5" x14ac:dyDescent="0.25">
      <c r="B2438" s="6">
        <v>0.95486111111111116</v>
      </c>
      <c r="E2438" s="99">
        <v>114</v>
      </c>
    </row>
    <row r="2439" spans="1:5" x14ac:dyDescent="0.25">
      <c r="B2439" s="6">
        <v>0.96527777777777779</v>
      </c>
      <c r="E2439" s="99">
        <v>113</v>
      </c>
    </row>
    <row r="2440" spans="1:5" x14ac:dyDescent="0.25">
      <c r="B2440" s="6">
        <v>0.97569444444444442</v>
      </c>
      <c r="E2440" s="99">
        <v>111</v>
      </c>
    </row>
    <row r="2441" spans="1:5" x14ac:dyDescent="0.25">
      <c r="B2441" s="6">
        <v>0.98611111111111116</v>
      </c>
      <c r="E2441" s="99">
        <v>110</v>
      </c>
    </row>
    <row r="2442" spans="1:5" ht="15.75" thickBot="1" x14ac:dyDescent="0.3">
      <c r="B2442" s="22">
        <v>0.99652777777777779</v>
      </c>
      <c r="E2442" s="3">
        <v>109</v>
      </c>
    </row>
    <row r="2443" spans="1:5" x14ac:dyDescent="0.25">
      <c r="A2443" s="5">
        <v>45853</v>
      </c>
      <c r="B2443" s="6">
        <v>6.9444444444444441E-3</v>
      </c>
      <c r="E2443" s="3">
        <v>108</v>
      </c>
    </row>
    <row r="2444" spans="1:5" x14ac:dyDescent="0.25">
      <c r="A2444" s="5" t="s">
        <v>422</v>
      </c>
      <c r="B2444" s="6">
        <v>1.7361111111111112E-2</v>
      </c>
      <c r="E2444" s="3">
        <v>102</v>
      </c>
    </row>
    <row r="2445" spans="1:5" x14ac:dyDescent="0.25">
      <c r="B2445" s="6">
        <v>2.7777777777777776E-2</v>
      </c>
      <c r="E2445" s="3">
        <v>104</v>
      </c>
    </row>
    <row r="2446" spans="1:5" ht="15.75" thickBot="1" x14ac:dyDescent="0.3">
      <c r="B2446" s="22">
        <v>3.8194444444444448E-2</v>
      </c>
      <c r="E2446" s="3">
        <v>107</v>
      </c>
    </row>
    <row r="2447" spans="1:5" x14ac:dyDescent="0.25">
      <c r="B2447" s="6">
        <v>4.8611111111111112E-2</v>
      </c>
      <c r="E2447" s="3">
        <v>105</v>
      </c>
    </row>
    <row r="2448" spans="1:5" x14ac:dyDescent="0.25">
      <c r="B2448" s="6">
        <v>5.9027777777777776E-2</v>
      </c>
      <c r="D2448" s="3">
        <v>232</v>
      </c>
      <c r="E2448" s="3">
        <v>105</v>
      </c>
    </row>
    <row r="2449" spans="2:15" x14ac:dyDescent="0.25">
      <c r="B2449" s="6">
        <v>6.9444444444444448E-2</v>
      </c>
      <c r="E2449" s="3">
        <v>101</v>
      </c>
    </row>
    <row r="2450" spans="2:15" ht="15.75" thickBot="1" x14ac:dyDescent="0.3">
      <c r="B2450" s="22">
        <v>7.9861111111111105E-2</v>
      </c>
      <c r="E2450" s="3">
        <v>101</v>
      </c>
      <c r="I2450" s="564">
        <f>AVERAGE(E2370:E2450)</f>
        <v>116.6986301369863</v>
      </c>
    </row>
    <row r="2451" spans="2:15" x14ac:dyDescent="0.25">
      <c r="B2451" s="6">
        <v>0.28819444444444442</v>
      </c>
      <c r="E2451" s="157">
        <v>91</v>
      </c>
    </row>
    <row r="2452" spans="2:15" x14ac:dyDescent="0.25">
      <c r="B2452" s="6">
        <v>0.2986111111111111</v>
      </c>
      <c r="E2452" s="157">
        <v>92</v>
      </c>
    </row>
    <row r="2453" spans="2:15" x14ac:dyDescent="0.25">
      <c r="B2453" s="6">
        <v>0.30902777777777779</v>
      </c>
      <c r="E2453" s="157">
        <v>92</v>
      </c>
    </row>
    <row r="2454" spans="2:15" x14ac:dyDescent="0.25">
      <c r="B2454" s="6">
        <v>0.31944444444444442</v>
      </c>
      <c r="E2454" s="157">
        <v>92</v>
      </c>
    </row>
    <row r="2455" spans="2:15" x14ac:dyDescent="0.25">
      <c r="B2455" s="197">
        <v>0.3298611111111111</v>
      </c>
      <c r="E2455" s="157">
        <v>92</v>
      </c>
    </row>
    <row r="2456" spans="2:15" x14ac:dyDescent="0.25">
      <c r="B2456" s="197">
        <v>0.33888888888888891</v>
      </c>
      <c r="E2456" s="157">
        <v>93</v>
      </c>
    </row>
    <row r="2457" spans="2:15" x14ac:dyDescent="0.25">
      <c r="B2457" s="197">
        <v>0.34027777777777779</v>
      </c>
      <c r="E2457" s="157">
        <v>94</v>
      </c>
    </row>
    <row r="2458" spans="2:15" x14ac:dyDescent="0.25">
      <c r="B2458" s="6">
        <v>0.35069444444444442</v>
      </c>
      <c r="E2458" s="157">
        <v>96</v>
      </c>
      <c r="F2458" s="3">
        <v>96</v>
      </c>
    </row>
    <row r="2459" spans="2:15" x14ac:dyDescent="0.25">
      <c r="B2459" s="6">
        <v>0.3576388888888889</v>
      </c>
      <c r="C2459" s="8">
        <v>69</v>
      </c>
      <c r="D2459" s="8"/>
      <c r="E2459" s="8"/>
      <c r="F2459" s="8"/>
      <c r="G2459" s="8" t="s">
        <v>326</v>
      </c>
      <c r="H2459" s="8"/>
      <c r="I2459" s="36" t="s">
        <v>783</v>
      </c>
      <c r="J2459" s="36"/>
      <c r="K2459" s="36"/>
      <c r="L2459" s="36"/>
      <c r="M2459" s="36"/>
      <c r="N2459" s="36"/>
      <c r="O2459" s="36"/>
    </row>
    <row r="2460" spans="2:15" x14ac:dyDescent="0.25">
      <c r="B2460" s="6">
        <v>0.3611111111111111</v>
      </c>
      <c r="E2460" s="157">
        <v>99</v>
      </c>
      <c r="G2460" s="14" t="s">
        <v>784</v>
      </c>
    </row>
    <row r="2461" spans="2:15" x14ac:dyDescent="0.25">
      <c r="B2461" s="6">
        <v>0.37152777777777779</v>
      </c>
      <c r="E2461" s="3">
        <v>101</v>
      </c>
      <c r="G2461" s="14" t="s">
        <v>784</v>
      </c>
    </row>
    <row r="2462" spans="2:15" x14ac:dyDescent="0.25">
      <c r="B2462" s="6">
        <v>0.38194444444444442</v>
      </c>
      <c r="E2462" s="3">
        <v>104</v>
      </c>
      <c r="G2462" s="14" t="s">
        <v>784</v>
      </c>
    </row>
    <row r="2463" spans="2:15" x14ac:dyDescent="0.25">
      <c r="B2463" s="6">
        <v>0.3923611111111111</v>
      </c>
      <c r="E2463" s="3">
        <v>108</v>
      </c>
      <c r="G2463" s="3" t="s">
        <v>785</v>
      </c>
    </row>
    <row r="2464" spans="2:15" x14ac:dyDescent="0.25">
      <c r="B2464" s="6">
        <v>0.40277777777777779</v>
      </c>
      <c r="E2464" s="3">
        <v>108</v>
      </c>
      <c r="G2464" s="3" t="s">
        <v>785</v>
      </c>
    </row>
    <row r="2465" spans="2:17" x14ac:dyDescent="0.25">
      <c r="B2465" s="6">
        <v>0.41319444444444442</v>
      </c>
      <c r="E2465" s="3">
        <v>106</v>
      </c>
      <c r="G2465" s="3" t="s">
        <v>785</v>
      </c>
    </row>
    <row r="2466" spans="2:17" x14ac:dyDescent="0.25">
      <c r="B2466" s="6">
        <v>0.4236111111111111</v>
      </c>
      <c r="E2466" s="157">
        <v>99</v>
      </c>
      <c r="G2466" s="3" t="s">
        <v>785</v>
      </c>
    </row>
    <row r="2467" spans="2:17" x14ac:dyDescent="0.25">
      <c r="B2467" s="6">
        <v>0.43055555555555558</v>
      </c>
      <c r="E2467" s="3">
        <v>107</v>
      </c>
      <c r="G2467" s="3" t="s">
        <v>785</v>
      </c>
    </row>
    <row r="2468" spans="2:17" x14ac:dyDescent="0.25">
      <c r="B2468" s="6">
        <v>0.44444444444444442</v>
      </c>
      <c r="E2468" s="99">
        <v>113</v>
      </c>
      <c r="H2468" s="3">
        <v>125</v>
      </c>
      <c r="I2468" s="135" t="s">
        <v>796</v>
      </c>
      <c r="J2468" s="135"/>
      <c r="K2468" s="135"/>
      <c r="L2468" s="135"/>
      <c r="M2468" s="135"/>
      <c r="N2468" s="135"/>
    </row>
    <row r="2469" spans="2:17" x14ac:dyDescent="0.25">
      <c r="B2469" s="6">
        <v>0.4548611111111111</v>
      </c>
      <c r="E2469" s="3">
        <v>109</v>
      </c>
    </row>
    <row r="2470" spans="2:17" x14ac:dyDescent="0.25">
      <c r="B2470" s="6">
        <v>0.46527777777777779</v>
      </c>
      <c r="E2470" s="3">
        <v>106</v>
      </c>
    </row>
    <row r="2471" spans="2:17" x14ac:dyDescent="0.25">
      <c r="B2471" s="6">
        <v>0.47569444444444442</v>
      </c>
      <c r="E2471" s="3">
        <v>109</v>
      </c>
    </row>
    <row r="2472" spans="2:17" x14ac:dyDescent="0.25">
      <c r="B2472" s="6">
        <v>0.4861111111111111</v>
      </c>
      <c r="E2472" s="3">
        <v>109</v>
      </c>
    </row>
    <row r="2473" spans="2:17" x14ac:dyDescent="0.25">
      <c r="B2473" s="86">
        <v>0.4861111111111111</v>
      </c>
      <c r="G2473" s="14" t="s">
        <v>786</v>
      </c>
    </row>
    <row r="2474" spans="2:17" x14ac:dyDescent="0.25">
      <c r="B2474" s="86">
        <v>0.49652777777777779</v>
      </c>
      <c r="E2474" s="14">
        <v>89</v>
      </c>
      <c r="F2474" s="3">
        <v>89</v>
      </c>
      <c r="G2474" s="14" t="s">
        <v>786</v>
      </c>
    </row>
    <row r="2475" spans="2:17" x14ac:dyDescent="0.25">
      <c r="B2475" s="6">
        <v>0.50347222222222221</v>
      </c>
      <c r="C2475" s="8">
        <v>73</v>
      </c>
      <c r="D2475" s="8"/>
      <c r="E2475" s="8"/>
      <c r="F2475" s="8"/>
      <c r="G2475" s="8" t="s">
        <v>112</v>
      </c>
      <c r="H2475" s="8"/>
      <c r="I2475" s="36" t="s">
        <v>787</v>
      </c>
      <c r="J2475" s="36"/>
      <c r="K2475" s="36"/>
      <c r="L2475" s="36"/>
      <c r="M2475" s="36"/>
      <c r="N2475" s="36"/>
      <c r="O2475" s="36"/>
      <c r="P2475" s="36"/>
      <c r="Q2475" s="8"/>
    </row>
    <row r="2476" spans="2:17" x14ac:dyDescent="0.25">
      <c r="B2476" s="6">
        <v>0.50694444444444442</v>
      </c>
      <c r="E2476" s="157">
        <v>94</v>
      </c>
    </row>
    <row r="2477" spans="2:17" x14ac:dyDescent="0.25">
      <c r="B2477" s="6">
        <v>0.51736111111111116</v>
      </c>
      <c r="E2477" s="3">
        <v>100</v>
      </c>
    </row>
    <row r="2478" spans="2:17" x14ac:dyDescent="0.25">
      <c r="B2478" s="6">
        <v>0.52777777777777779</v>
      </c>
      <c r="E2478" s="10">
        <v>136</v>
      </c>
      <c r="H2478" s="3">
        <v>40</v>
      </c>
      <c r="I2478" s="12" t="s">
        <v>788</v>
      </c>
      <c r="J2478" s="12"/>
      <c r="K2478" s="12"/>
      <c r="L2478" s="12"/>
      <c r="M2478" s="12"/>
      <c r="N2478" s="12"/>
    </row>
    <row r="2479" spans="2:17" x14ac:dyDescent="0.25">
      <c r="B2479" s="6">
        <v>0.53819444444444442</v>
      </c>
      <c r="E2479" s="62">
        <v>127</v>
      </c>
    </row>
    <row r="2480" spans="2:17" x14ac:dyDescent="0.25">
      <c r="B2480" s="6">
        <v>0.54861111111111116</v>
      </c>
      <c r="E2480" s="62">
        <v>122</v>
      </c>
    </row>
    <row r="2481" spans="2:14" x14ac:dyDescent="0.25">
      <c r="B2481" s="6">
        <v>0.55902777777777779</v>
      </c>
      <c r="E2481" s="59">
        <v>79</v>
      </c>
    </row>
    <row r="2482" spans="2:14" x14ac:dyDescent="0.25">
      <c r="B2482" s="6">
        <v>0.56944444444444442</v>
      </c>
      <c r="E2482" s="14">
        <v>84</v>
      </c>
    </row>
    <row r="2483" spans="2:14" x14ac:dyDescent="0.25">
      <c r="B2483" s="6">
        <v>0.57986111111111116</v>
      </c>
      <c r="E2483" s="157">
        <v>97</v>
      </c>
    </row>
    <row r="2484" spans="2:14" x14ac:dyDescent="0.25">
      <c r="B2484" s="6">
        <v>0.59027777777777779</v>
      </c>
      <c r="E2484" s="3">
        <v>109</v>
      </c>
    </row>
    <row r="2485" spans="2:14" x14ac:dyDescent="0.25">
      <c r="B2485" s="6">
        <v>0.60069444444444442</v>
      </c>
      <c r="E2485" s="99">
        <v>119</v>
      </c>
      <c r="H2485" s="3">
        <v>140</v>
      </c>
      <c r="I2485" s="135" t="s">
        <v>789</v>
      </c>
      <c r="J2485" s="135"/>
      <c r="K2485" s="135"/>
      <c r="L2485" s="135"/>
      <c r="M2485" s="135"/>
      <c r="N2485" s="135"/>
    </row>
    <row r="2486" spans="2:14" x14ac:dyDescent="0.25">
      <c r="B2486" s="86">
        <v>0.60416666666666663</v>
      </c>
      <c r="E2486" s="99"/>
      <c r="G2486" s="14" t="s">
        <v>791</v>
      </c>
      <c r="I2486" s="135"/>
      <c r="J2486" s="135"/>
      <c r="K2486" s="135"/>
      <c r="L2486" s="135"/>
      <c r="M2486" s="135"/>
      <c r="N2486" s="135"/>
    </row>
    <row r="2487" spans="2:14" x14ac:dyDescent="0.25">
      <c r="B2487" s="86">
        <v>0.61111111111111116</v>
      </c>
      <c r="E2487" s="3">
        <v>104</v>
      </c>
      <c r="G2487" s="14" t="s">
        <v>791</v>
      </c>
    </row>
    <row r="2488" spans="2:14" x14ac:dyDescent="0.25">
      <c r="B2488" s="86">
        <v>0.62152777777777779</v>
      </c>
      <c r="E2488" s="14">
        <v>85</v>
      </c>
      <c r="G2488" s="14" t="s">
        <v>791</v>
      </c>
    </row>
    <row r="2489" spans="2:14" x14ac:dyDescent="0.25">
      <c r="B2489" s="6">
        <v>0.63194444444444442</v>
      </c>
      <c r="E2489" s="62">
        <v>122</v>
      </c>
      <c r="H2489" s="3">
        <v>185</v>
      </c>
      <c r="I2489" s="63" t="s">
        <v>792</v>
      </c>
      <c r="J2489" s="63"/>
      <c r="K2489" s="63"/>
      <c r="L2489" s="63"/>
      <c r="M2489" s="63"/>
      <c r="N2489" s="63"/>
    </row>
    <row r="2490" spans="2:14" x14ac:dyDescent="0.25">
      <c r="B2490" s="6">
        <v>0.64236111111111116</v>
      </c>
      <c r="E2490" s="99">
        <v>115</v>
      </c>
    </row>
    <row r="2491" spans="2:14" x14ac:dyDescent="0.25">
      <c r="B2491" s="86">
        <v>0.64583333333333337</v>
      </c>
      <c r="G2491" s="14" t="s">
        <v>790</v>
      </c>
    </row>
    <row r="2492" spans="2:14" x14ac:dyDescent="0.25">
      <c r="B2492" s="86">
        <v>0.65277777777777779</v>
      </c>
      <c r="E2492" s="99">
        <v>117</v>
      </c>
      <c r="G2492" s="14" t="s">
        <v>790</v>
      </c>
    </row>
    <row r="2493" spans="2:14" x14ac:dyDescent="0.25">
      <c r="B2493" s="86">
        <v>0.66319444444444442</v>
      </c>
      <c r="E2493" s="157">
        <v>97</v>
      </c>
      <c r="G2493" s="14" t="s">
        <v>790</v>
      </c>
    </row>
    <row r="2494" spans="2:14" x14ac:dyDescent="0.25">
      <c r="B2494" s="6">
        <v>0.67361111111111116</v>
      </c>
      <c r="E2494" s="99">
        <v>119</v>
      </c>
    </row>
    <row r="2495" spans="2:14" x14ac:dyDescent="0.25">
      <c r="B2495" s="6">
        <v>0.68402777777777779</v>
      </c>
      <c r="E2495" s="99">
        <v>113</v>
      </c>
    </row>
    <row r="2496" spans="2:14" x14ac:dyDescent="0.25">
      <c r="B2496" s="6">
        <v>0.69444444444444442</v>
      </c>
      <c r="E2496" s="99">
        <v>112</v>
      </c>
    </row>
    <row r="2497" spans="2:21" x14ac:dyDescent="0.25">
      <c r="B2497" s="86">
        <v>0.69791666666666663</v>
      </c>
      <c r="G2497" s="14" t="s">
        <v>793</v>
      </c>
    </row>
    <row r="2498" spans="2:21" x14ac:dyDescent="0.25">
      <c r="B2498" s="86">
        <v>0.70486111111111116</v>
      </c>
      <c r="E2498" s="3">
        <v>103</v>
      </c>
      <c r="G2498" s="14" t="s">
        <v>793</v>
      </c>
    </row>
    <row r="2499" spans="2:21" x14ac:dyDescent="0.25">
      <c r="B2499" s="86">
        <v>0.71527777777777779</v>
      </c>
      <c r="E2499" s="157">
        <v>98</v>
      </c>
      <c r="F2499" s="157">
        <v>98</v>
      </c>
      <c r="G2499" s="14" t="s">
        <v>793</v>
      </c>
    </row>
    <row r="2500" spans="2:21" x14ac:dyDescent="0.25">
      <c r="B2500" s="90">
        <v>0.71875</v>
      </c>
      <c r="C2500" s="8"/>
      <c r="D2500" s="8"/>
      <c r="E2500" s="8"/>
      <c r="F2500" s="8"/>
      <c r="G2500" s="8" t="s">
        <v>76</v>
      </c>
      <c r="H2500" s="8"/>
      <c r="I2500" s="36" t="s">
        <v>794</v>
      </c>
      <c r="J2500" s="36"/>
      <c r="K2500" s="36"/>
      <c r="L2500" s="36"/>
      <c r="M2500" s="36"/>
    </row>
    <row r="2501" spans="2:21" x14ac:dyDescent="0.25">
      <c r="B2501" s="6">
        <v>0.72569444444444442</v>
      </c>
      <c r="E2501" s="3">
        <v>108</v>
      </c>
    </row>
    <row r="2502" spans="2:21" x14ac:dyDescent="0.25">
      <c r="B2502" s="6">
        <v>0.73611111111111116</v>
      </c>
      <c r="E2502" s="3">
        <v>109</v>
      </c>
    </row>
    <row r="2503" spans="2:21" x14ac:dyDescent="0.25">
      <c r="B2503" s="6">
        <v>0.74652777777777779</v>
      </c>
      <c r="E2503" s="157">
        <v>99</v>
      </c>
      <c r="F2503" s="3">
        <v>99</v>
      </c>
    </row>
    <row r="2504" spans="2:21" x14ac:dyDescent="0.25">
      <c r="B2504" s="90">
        <v>0.75</v>
      </c>
      <c r="C2504" s="8">
        <v>60</v>
      </c>
      <c r="D2504" s="8"/>
      <c r="E2504" s="8"/>
      <c r="F2504" s="8"/>
      <c r="G2504" s="8" t="s">
        <v>313</v>
      </c>
      <c r="H2504" s="8"/>
      <c r="I2504" s="36" t="s">
        <v>795</v>
      </c>
      <c r="J2504" s="36"/>
      <c r="K2504" s="36"/>
      <c r="L2504" s="36"/>
      <c r="M2504" s="36"/>
      <c r="N2504" s="36"/>
      <c r="O2504" s="36"/>
      <c r="P2504" s="36"/>
      <c r="Q2504" s="8"/>
      <c r="R2504" s="8"/>
      <c r="S2504" s="8"/>
      <c r="T2504" s="8"/>
      <c r="U2504" s="8"/>
    </row>
    <row r="2505" spans="2:21" x14ac:dyDescent="0.25">
      <c r="B2505" s="6">
        <v>0.75694444444444442</v>
      </c>
      <c r="E2505" s="99">
        <v>119</v>
      </c>
    </row>
    <row r="2506" spans="2:21" x14ac:dyDescent="0.25">
      <c r="B2506" s="6">
        <v>0.76736111111111116</v>
      </c>
      <c r="E2506" s="99">
        <v>119</v>
      </c>
    </row>
    <row r="2507" spans="2:21" x14ac:dyDescent="0.25">
      <c r="B2507" s="6">
        <v>0.77777777777777779</v>
      </c>
      <c r="E2507" s="99">
        <v>110</v>
      </c>
    </row>
    <row r="2508" spans="2:21" x14ac:dyDescent="0.25">
      <c r="B2508" s="6">
        <v>0.78819444444444442</v>
      </c>
      <c r="E2508" s="62">
        <v>122</v>
      </c>
    </row>
    <row r="2509" spans="2:21" x14ac:dyDescent="0.25">
      <c r="B2509" s="6">
        <v>0.79861111111111116</v>
      </c>
      <c r="E2509" s="99">
        <v>112</v>
      </c>
    </row>
    <row r="2510" spans="2:21" x14ac:dyDescent="0.25">
      <c r="B2510" s="6">
        <v>0.80902777777777779</v>
      </c>
      <c r="E2510" s="103">
        <v>141</v>
      </c>
      <c r="H2510" s="3">
        <v>85</v>
      </c>
      <c r="I2510" s="144" t="s">
        <v>801</v>
      </c>
      <c r="J2510" s="144"/>
      <c r="K2510" s="144"/>
      <c r="L2510" s="144"/>
      <c r="M2510" s="144"/>
      <c r="N2510" s="144"/>
    </row>
    <row r="2511" spans="2:21" x14ac:dyDescent="0.25">
      <c r="B2511" s="6">
        <v>0.81944444444444442</v>
      </c>
      <c r="E2511" s="99">
        <v>117</v>
      </c>
    </row>
    <row r="2512" spans="2:21" x14ac:dyDescent="0.25">
      <c r="B2512" s="6">
        <v>0.82986111111111116</v>
      </c>
      <c r="E2512" s="99">
        <v>113</v>
      </c>
    </row>
    <row r="2513" spans="2:14" x14ac:dyDescent="0.25">
      <c r="B2513" s="6">
        <v>0.84027777777777779</v>
      </c>
      <c r="E2513" s="99">
        <v>113</v>
      </c>
    </row>
    <row r="2514" spans="2:14" x14ac:dyDescent="0.25">
      <c r="B2514" s="6">
        <v>0.85069444444444442</v>
      </c>
      <c r="E2514" s="3">
        <v>108</v>
      </c>
    </row>
    <row r="2515" spans="2:14" x14ac:dyDescent="0.25">
      <c r="B2515" s="6">
        <v>0.86111111111111116</v>
      </c>
      <c r="E2515" s="99">
        <v>118</v>
      </c>
    </row>
    <row r="2516" spans="2:14" x14ac:dyDescent="0.25">
      <c r="B2516" s="6">
        <v>0.87152777777777779</v>
      </c>
      <c r="E2516" s="97">
        <v>128</v>
      </c>
      <c r="H2516" s="3">
        <v>175</v>
      </c>
      <c r="I2516" s="63" t="s">
        <v>802</v>
      </c>
      <c r="J2516" s="63"/>
      <c r="K2516" s="63"/>
      <c r="L2516" s="63"/>
      <c r="M2516" s="63"/>
      <c r="N2516" s="63"/>
    </row>
    <row r="2517" spans="2:14" x14ac:dyDescent="0.25">
      <c r="B2517" s="6">
        <v>0.88194444444444442</v>
      </c>
      <c r="E2517" s="62">
        <v>122</v>
      </c>
    </row>
    <row r="2518" spans="2:14" x14ac:dyDescent="0.25">
      <c r="B2518" s="6">
        <v>0.89236111111111116</v>
      </c>
      <c r="E2518" s="99">
        <v>117</v>
      </c>
    </row>
    <row r="2519" spans="2:14" x14ac:dyDescent="0.25">
      <c r="B2519" s="6">
        <v>0.90277777777777779</v>
      </c>
      <c r="E2519" s="99">
        <v>110</v>
      </c>
    </row>
    <row r="2520" spans="2:14" x14ac:dyDescent="0.25">
      <c r="B2520" s="6">
        <v>0.91319444444444442</v>
      </c>
      <c r="E2520" s="3">
        <v>108</v>
      </c>
    </row>
    <row r="2521" spans="2:14" x14ac:dyDescent="0.25">
      <c r="B2521" s="6">
        <v>0.92361111111111116</v>
      </c>
      <c r="E2521" s="3">
        <v>107</v>
      </c>
    </row>
    <row r="2522" spans="2:14" x14ac:dyDescent="0.25">
      <c r="B2522" s="6">
        <v>0.93402777777777779</v>
      </c>
      <c r="E2522" s="3">
        <v>100</v>
      </c>
      <c r="G2522" s="14" t="s">
        <v>800</v>
      </c>
    </row>
    <row r="2523" spans="2:14" x14ac:dyDescent="0.25">
      <c r="B2523" s="6">
        <v>0.94444444444444442</v>
      </c>
      <c r="E2523" s="14">
        <v>85</v>
      </c>
      <c r="G2523" s="14" t="s">
        <v>800</v>
      </c>
    </row>
    <row r="2524" spans="2:14" x14ac:dyDescent="0.25">
      <c r="B2524" s="6">
        <v>0.95486111111111116</v>
      </c>
      <c r="E2524" s="59">
        <v>78</v>
      </c>
      <c r="G2524" s="14" t="s">
        <v>800</v>
      </c>
    </row>
    <row r="2525" spans="2:14" x14ac:dyDescent="0.25">
      <c r="B2525" s="6">
        <v>0.96527777777777779</v>
      </c>
      <c r="E2525" s="99">
        <v>110</v>
      </c>
      <c r="G2525" s="14" t="s">
        <v>800</v>
      </c>
    </row>
    <row r="2526" spans="2:14" x14ac:dyDescent="0.25">
      <c r="B2526" s="6">
        <v>0.97569444444444442</v>
      </c>
      <c r="E2526" s="3">
        <v>103</v>
      </c>
    </row>
    <row r="2527" spans="2:14" x14ac:dyDescent="0.25">
      <c r="B2527" s="6">
        <v>0.98611111111111116</v>
      </c>
      <c r="E2527" s="157">
        <v>94</v>
      </c>
    </row>
    <row r="2528" spans="2:14" ht="15.75" thickBot="1" x14ac:dyDescent="0.3">
      <c r="B2528" s="22">
        <v>0.99652777777777779</v>
      </c>
      <c r="E2528" s="157">
        <v>96</v>
      </c>
      <c r="G2528" s="35" t="s">
        <v>799</v>
      </c>
    </row>
    <row r="2529" spans="1:14" x14ac:dyDescent="0.25">
      <c r="A2529" s="5">
        <v>45854</v>
      </c>
      <c r="B2529" s="6">
        <v>6.9444444444444441E-3</v>
      </c>
      <c r="D2529" s="3">
        <v>202</v>
      </c>
      <c r="E2529" s="157">
        <v>98</v>
      </c>
      <c r="I2529" s="564">
        <f>AVERAGE(E2449:E2529)</f>
        <v>105.84931506849315</v>
      </c>
    </row>
    <row r="2530" spans="1:14" x14ac:dyDescent="0.25">
      <c r="A2530" s="5" t="s">
        <v>571</v>
      </c>
      <c r="B2530" s="6">
        <v>1.7361111111111112E-2</v>
      </c>
    </row>
    <row r="2531" spans="1:14" x14ac:dyDescent="0.25">
      <c r="B2531" s="6">
        <v>2.7777777777777776E-2</v>
      </c>
    </row>
    <row r="2532" spans="1:14" ht="15.75" thickBot="1" x14ac:dyDescent="0.3">
      <c r="B2532" s="195">
        <v>3.8194444444444448E-2</v>
      </c>
    </row>
    <row r="2533" spans="1:14" x14ac:dyDescent="0.25">
      <c r="B2533" s="6">
        <v>0.28819444444444442</v>
      </c>
    </row>
    <row r="2534" spans="1:14" x14ac:dyDescent="0.25">
      <c r="B2534" s="6">
        <v>0.2986111111111111</v>
      </c>
    </row>
    <row r="2535" spans="1:14" x14ac:dyDescent="0.25">
      <c r="B2535" s="6">
        <v>0.30902777777777779</v>
      </c>
    </row>
    <row r="2536" spans="1:14" x14ac:dyDescent="0.25">
      <c r="B2536" s="6">
        <v>0.31944444444444442</v>
      </c>
    </row>
    <row r="2537" spans="1:14" x14ac:dyDescent="0.25">
      <c r="B2537" s="197">
        <v>0.3298611111111111</v>
      </c>
    </row>
    <row r="2538" spans="1:14" x14ac:dyDescent="0.25">
      <c r="B2538" s="197">
        <v>0.33888888888888891</v>
      </c>
    </row>
    <row r="2539" spans="1:14" x14ac:dyDescent="0.25">
      <c r="B2539" s="197">
        <v>0.34027777777777779</v>
      </c>
      <c r="E2539" s="157">
        <v>90</v>
      </c>
    </row>
    <row r="2540" spans="1:14" x14ac:dyDescent="0.25">
      <c r="B2540" s="6">
        <v>0.35069444444444442</v>
      </c>
      <c r="E2540" s="14">
        <v>80</v>
      </c>
    </row>
    <row r="2541" spans="1:14" x14ac:dyDescent="0.25">
      <c r="B2541" s="6">
        <v>0.3576388888888889</v>
      </c>
    </row>
    <row r="2542" spans="1:14" x14ac:dyDescent="0.25">
      <c r="B2542" s="6">
        <v>0.3611111111111111</v>
      </c>
      <c r="E2542" s="14">
        <v>84</v>
      </c>
      <c r="F2542" s="3">
        <v>84</v>
      </c>
    </row>
    <row r="2543" spans="1:14" x14ac:dyDescent="0.25">
      <c r="B2543" s="90">
        <v>0.36875000000000002</v>
      </c>
      <c r="C2543" s="8">
        <v>89</v>
      </c>
      <c r="D2543" s="8"/>
      <c r="E2543" s="8"/>
      <c r="F2543" s="8"/>
      <c r="G2543" s="8" t="s">
        <v>326</v>
      </c>
      <c r="H2543" s="8"/>
      <c r="I2543" s="36" t="s">
        <v>805</v>
      </c>
      <c r="J2543" s="36"/>
      <c r="K2543" s="36"/>
      <c r="L2543" s="36"/>
      <c r="M2543" s="36"/>
      <c r="N2543" s="36"/>
    </row>
    <row r="2544" spans="1:14" x14ac:dyDescent="0.25">
      <c r="B2544" s="6">
        <v>0.37152777777777779</v>
      </c>
      <c r="E2544" s="14">
        <v>86</v>
      </c>
    </row>
    <row r="2545" spans="2:16" x14ac:dyDescent="0.25">
      <c r="B2545" s="6">
        <v>0.38194444444444442</v>
      </c>
      <c r="E2545" s="99">
        <v>110</v>
      </c>
    </row>
    <row r="2546" spans="2:16" x14ac:dyDescent="0.25">
      <c r="B2546" s="6">
        <v>0.3923611111111111</v>
      </c>
      <c r="E2546" s="62">
        <v>128</v>
      </c>
    </row>
    <row r="2547" spans="2:16" x14ac:dyDescent="0.25">
      <c r="B2547" s="6">
        <v>0.40277777777777779</v>
      </c>
      <c r="E2547" s="10">
        <v>135</v>
      </c>
      <c r="H2547" s="3">
        <v>55</v>
      </c>
      <c r="I2547" s="12" t="s">
        <v>807</v>
      </c>
      <c r="J2547" s="12"/>
      <c r="K2547" s="12"/>
      <c r="L2547" s="12"/>
      <c r="M2547" s="12"/>
      <c r="N2547" s="12"/>
    </row>
    <row r="2548" spans="2:16" x14ac:dyDescent="0.25">
      <c r="B2548" s="6">
        <v>0.41319444444444442</v>
      </c>
      <c r="E2548" s="62">
        <v>122</v>
      </c>
    </row>
    <row r="2549" spans="2:16" x14ac:dyDescent="0.25">
      <c r="B2549" s="6">
        <v>0.4236111111111111</v>
      </c>
      <c r="E2549" s="157">
        <v>99</v>
      </c>
    </row>
    <row r="2550" spans="2:16" x14ac:dyDescent="0.25">
      <c r="B2550" s="6">
        <v>0.43402777777777779</v>
      </c>
      <c r="E2550" s="59">
        <v>79</v>
      </c>
    </row>
    <row r="2551" spans="2:16" x14ac:dyDescent="0.25">
      <c r="B2551" s="6">
        <v>0.44444444444444442</v>
      </c>
      <c r="E2551" s="14">
        <v>82</v>
      </c>
    </row>
    <row r="2552" spans="2:16" x14ac:dyDescent="0.25">
      <c r="B2552" s="6">
        <v>0.4548611111111111</v>
      </c>
      <c r="E2552" s="157">
        <v>93</v>
      </c>
    </row>
    <row r="2553" spans="2:16" x14ac:dyDescent="0.25">
      <c r="B2553" s="6">
        <v>0.46527777777777779</v>
      </c>
      <c r="E2553" s="99">
        <v>115</v>
      </c>
    </row>
    <row r="2554" spans="2:16" x14ac:dyDescent="0.25">
      <c r="B2554" s="6">
        <v>0.47569444444444442</v>
      </c>
      <c r="E2554" s="99">
        <v>115</v>
      </c>
    </row>
    <row r="2555" spans="2:16" x14ac:dyDescent="0.25">
      <c r="B2555" s="6">
        <v>0.4861111111111111</v>
      </c>
      <c r="E2555" s="99">
        <v>116</v>
      </c>
      <c r="H2555" s="3">
        <v>175</v>
      </c>
      <c r="I2555" s="135" t="s">
        <v>808</v>
      </c>
      <c r="J2555" s="135"/>
      <c r="K2555" s="135"/>
      <c r="L2555" s="135"/>
      <c r="M2555" s="135"/>
      <c r="N2555" s="135"/>
    </row>
    <row r="2556" spans="2:16" x14ac:dyDescent="0.25">
      <c r="B2556" s="86">
        <v>0.49652777777777779</v>
      </c>
      <c r="E2556" s="99">
        <v>115</v>
      </c>
    </row>
    <row r="2557" spans="2:16" x14ac:dyDescent="0.25">
      <c r="B2557" s="90">
        <v>0.50347222222222221</v>
      </c>
      <c r="C2557" s="8">
        <v>30</v>
      </c>
      <c r="D2557" s="8"/>
      <c r="E2557" s="8"/>
      <c r="F2557" s="8"/>
      <c r="G2557" s="8" t="s">
        <v>803</v>
      </c>
      <c r="H2557" s="8"/>
      <c r="I2557" s="36" t="s">
        <v>804</v>
      </c>
      <c r="J2557" s="36"/>
      <c r="K2557" s="36"/>
      <c r="L2557" s="36"/>
    </row>
    <row r="2558" spans="2:16" x14ac:dyDescent="0.25">
      <c r="B2558" s="6">
        <v>0.50694444444444442</v>
      </c>
      <c r="E2558" s="3">
        <v>107</v>
      </c>
    </row>
    <row r="2559" spans="2:16" x14ac:dyDescent="0.25">
      <c r="B2559" s="6">
        <v>0.51736111111111116</v>
      </c>
      <c r="E2559" s="157">
        <v>96</v>
      </c>
      <c r="F2559" s="3">
        <v>96</v>
      </c>
    </row>
    <row r="2560" spans="2:16" x14ac:dyDescent="0.25">
      <c r="B2560" s="90">
        <v>2.4305555555555556E-2</v>
      </c>
      <c r="C2560" s="8">
        <v>79</v>
      </c>
      <c r="D2560" s="8"/>
      <c r="E2560" s="8"/>
      <c r="F2560" s="8"/>
      <c r="G2560" s="8" t="s">
        <v>112</v>
      </c>
      <c r="H2560" s="8"/>
      <c r="I2560" s="36" t="s">
        <v>806</v>
      </c>
      <c r="J2560" s="36"/>
      <c r="K2560" s="36"/>
      <c r="L2560" s="36"/>
      <c r="M2560" s="36"/>
      <c r="N2560" s="36"/>
      <c r="O2560" s="36"/>
      <c r="P2560" s="36"/>
    </row>
    <row r="2561" spans="2:17" x14ac:dyDescent="0.25">
      <c r="B2561" s="6">
        <v>0.52777777777777779</v>
      </c>
      <c r="E2561" s="3">
        <v>102</v>
      </c>
    </row>
    <row r="2562" spans="2:17" x14ac:dyDescent="0.25">
      <c r="B2562" s="6">
        <v>0.53819444444444442</v>
      </c>
      <c r="E2562" s="62">
        <v>129</v>
      </c>
      <c r="H2562" s="3">
        <v>80</v>
      </c>
      <c r="I2562" s="63" t="s">
        <v>809</v>
      </c>
      <c r="J2562" s="63"/>
      <c r="K2562" s="63"/>
      <c r="L2562" s="63"/>
      <c r="M2562" s="63"/>
      <c r="N2562" s="63"/>
      <c r="O2562" s="63"/>
      <c r="P2562" s="63"/>
      <c r="Q2562" s="62"/>
    </row>
    <row r="2563" spans="2:17" x14ac:dyDescent="0.25">
      <c r="B2563" s="6">
        <v>0.54861111111111116</v>
      </c>
      <c r="E2563" s="99">
        <v>117</v>
      </c>
    </row>
    <row r="2564" spans="2:17" x14ac:dyDescent="0.25">
      <c r="B2564" s="6">
        <v>0.55902777777777779</v>
      </c>
      <c r="E2564" s="99">
        <v>110</v>
      </c>
    </row>
    <row r="2565" spans="2:17" x14ac:dyDescent="0.25">
      <c r="B2565" s="6">
        <v>0.56944444444444442</v>
      </c>
      <c r="E2565" s="99">
        <v>113</v>
      </c>
    </row>
    <row r="2566" spans="2:17" x14ac:dyDescent="0.25">
      <c r="B2566" s="6">
        <v>0.57986111111111116</v>
      </c>
      <c r="E2566" s="62">
        <v>121</v>
      </c>
    </row>
    <row r="2567" spans="2:17" x14ac:dyDescent="0.25">
      <c r="B2567" s="6">
        <v>0.59027777777777779</v>
      </c>
      <c r="E2567" s="62">
        <v>125</v>
      </c>
      <c r="H2567" s="3">
        <v>155</v>
      </c>
      <c r="P2567" s="63"/>
      <c r="Q2567" s="62"/>
    </row>
    <row r="2568" spans="2:17" x14ac:dyDescent="0.25">
      <c r="B2568" s="6">
        <v>0.60069444444444442</v>
      </c>
      <c r="E2568" s="3">
        <v>103</v>
      </c>
    </row>
    <row r="2569" spans="2:17" x14ac:dyDescent="0.25">
      <c r="B2569" s="86">
        <v>0.61111111111111116</v>
      </c>
      <c r="E2569" s="62">
        <v>120</v>
      </c>
    </row>
    <row r="2570" spans="2:17" x14ac:dyDescent="0.25">
      <c r="B2570" s="86">
        <v>0.62152777777777779</v>
      </c>
      <c r="E2570" s="102">
        <v>134</v>
      </c>
      <c r="I2570" s="12" t="s">
        <v>810</v>
      </c>
      <c r="J2570" s="12"/>
      <c r="K2570" s="12"/>
      <c r="L2570" s="12"/>
      <c r="M2570" s="12"/>
      <c r="N2570" s="12"/>
      <c r="O2570" s="12"/>
    </row>
    <row r="2571" spans="2:17" x14ac:dyDescent="0.25">
      <c r="B2571" s="6">
        <v>0.63194444444444442</v>
      </c>
      <c r="E2571" s="119">
        <v>133</v>
      </c>
    </row>
    <row r="2572" spans="2:17" x14ac:dyDescent="0.25">
      <c r="B2572" s="6">
        <v>0.64236111111111116</v>
      </c>
      <c r="E2572" s="62">
        <v>127</v>
      </c>
    </row>
    <row r="2573" spans="2:17" x14ac:dyDescent="0.25">
      <c r="B2573" s="86">
        <v>0.65277777777777779</v>
      </c>
      <c r="E2573" s="9">
        <v>131</v>
      </c>
    </row>
    <row r="2574" spans="2:17" x14ac:dyDescent="0.25">
      <c r="B2574" s="86">
        <v>0.66319444444444442</v>
      </c>
      <c r="E2574" s="9">
        <v>136</v>
      </c>
    </row>
    <row r="2575" spans="2:17" x14ac:dyDescent="0.25">
      <c r="B2575" s="86">
        <v>0.67152777777777772</v>
      </c>
      <c r="G2575" s="14" t="s">
        <v>779</v>
      </c>
    </row>
    <row r="2576" spans="2:17" x14ac:dyDescent="0.25">
      <c r="B2576" s="6">
        <v>0.67361111111111116</v>
      </c>
      <c r="E2576" s="104">
        <v>143</v>
      </c>
    </row>
    <row r="2577" spans="2:22" x14ac:dyDescent="0.25">
      <c r="B2577" s="6">
        <v>0.68402777777777779</v>
      </c>
      <c r="E2577" s="104">
        <v>149</v>
      </c>
    </row>
    <row r="2578" spans="2:22" x14ac:dyDescent="0.25">
      <c r="B2578" s="86">
        <v>0.68472222222222223</v>
      </c>
      <c r="E2578" s="104"/>
      <c r="G2578" s="14" t="s">
        <v>779</v>
      </c>
    </row>
    <row r="2579" spans="2:22" x14ac:dyDescent="0.25">
      <c r="B2579" s="6">
        <v>0.69444444444444442</v>
      </c>
      <c r="E2579" s="13">
        <v>150</v>
      </c>
      <c r="H2579" s="3">
        <v>245</v>
      </c>
      <c r="I2579" s="12" t="s">
        <v>811</v>
      </c>
      <c r="J2579" s="12"/>
      <c r="K2579" s="12"/>
      <c r="L2579" s="12"/>
      <c r="M2579" s="12"/>
      <c r="N2579" s="12"/>
    </row>
    <row r="2580" spans="2:22" x14ac:dyDescent="0.25">
      <c r="B2580" s="86">
        <v>0.69791666666666663</v>
      </c>
      <c r="E2580" s="104">
        <v>145</v>
      </c>
    </row>
    <row r="2581" spans="2:22" x14ac:dyDescent="0.25">
      <c r="B2581" s="86">
        <v>0.70486111111111116</v>
      </c>
      <c r="E2581" s="104">
        <v>145</v>
      </c>
    </row>
    <row r="2582" spans="2:22" x14ac:dyDescent="0.25">
      <c r="B2582" s="86">
        <v>0.71527777777777779</v>
      </c>
      <c r="E2582" s="104">
        <v>140</v>
      </c>
    </row>
    <row r="2583" spans="2:22" x14ac:dyDescent="0.25">
      <c r="B2583" s="90">
        <v>0.71875</v>
      </c>
      <c r="E2583" s="9">
        <v>135</v>
      </c>
    </row>
    <row r="2584" spans="2:22" x14ac:dyDescent="0.25">
      <c r="B2584" s="6">
        <v>0.72569444444444442</v>
      </c>
      <c r="E2584" s="9">
        <v>138</v>
      </c>
    </row>
    <row r="2585" spans="2:22" x14ac:dyDescent="0.25">
      <c r="B2585" s="6">
        <v>0.73611111111111116</v>
      </c>
      <c r="E2585" s="104">
        <v>142</v>
      </c>
    </row>
    <row r="2586" spans="2:22" x14ac:dyDescent="0.25">
      <c r="B2586" s="86">
        <v>0.73958333333333337</v>
      </c>
      <c r="E2586" s="104"/>
      <c r="G2586" s="14" t="s">
        <v>815</v>
      </c>
    </row>
    <row r="2587" spans="2:22" x14ac:dyDescent="0.25">
      <c r="B2587" s="6">
        <v>0.74652777777777779</v>
      </c>
      <c r="E2587" s="99">
        <v>118</v>
      </c>
    </row>
    <row r="2588" spans="2:22" x14ac:dyDescent="0.25">
      <c r="B2588" s="6">
        <v>0.75</v>
      </c>
    </row>
    <row r="2589" spans="2:22" x14ac:dyDescent="0.25">
      <c r="B2589" s="6">
        <v>0.75694444444444442</v>
      </c>
      <c r="E2589" s="14">
        <v>82</v>
      </c>
      <c r="F2589" s="14">
        <v>82</v>
      </c>
    </row>
    <row r="2590" spans="2:22" x14ac:dyDescent="0.25">
      <c r="B2590" s="90">
        <v>0.76041666666666663</v>
      </c>
      <c r="C2590" s="8">
        <v>99</v>
      </c>
      <c r="D2590" s="8"/>
      <c r="E2590" s="8"/>
      <c r="F2590" s="8"/>
      <c r="G2590" s="8" t="s">
        <v>648</v>
      </c>
      <c r="H2590" s="8"/>
      <c r="I2590" s="36" t="s">
        <v>812</v>
      </c>
      <c r="J2590" s="36"/>
      <c r="K2590" s="36"/>
      <c r="L2590" s="36"/>
      <c r="M2590" s="36"/>
      <c r="N2590" s="36"/>
      <c r="O2590" s="36"/>
      <c r="P2590" s="36"/>
      <c r="Q2590" s="8"/>
      <c r="R2590" s="8"/>
      <c r="S2590" s="8"/>
      <c r="T2590" s="8"/>
      <c r="U2590" s="8"/>
      <c r="V2590" s="8"/>
    </row>
    <row r="2591" spans="2:22" x14ac:dyDescent="0.25">
      <c r="B2591" s="6">
        <v>0.76736111111111116</v>
      </c>
      <c r="E2591" s="14">
        <v>85</v>
      </c>
    </row>
    <row r="2592" spans="2:22" x14ac:dyDescent="0.25">
      <c r="B2592" s="6">
        <v>0.77777777777777779</v>
      </c>
      <c r="E2592" s="14">
        <v>88</v>
      </c>
    </row>
    <row r="2593" spans="2:14" x14ac:dyDescent="0.25">
      <c r="B2593" s="6">
        <v>0.78819444444444442</v>
      </c>
      <c r="E2593" s="3">
        <v>104</v>
      </c>
    </row>
    <row r="2594" spans="2:14" x14ac:dyDescent="0.25">
      <c r="B2594" s="6">
        <v>0.79861111111111116</v>
      </c>
      <c r="E2594" s="62">
        <v>120</v>
      </c>
    </row>
    <row r="2595" spans="2:14" x14ac:dyDescent="0.25">
      <c r="B2595" s="6">
        <v>0.80902777777777779</v>
      </c>
      <c r="E2595" s="104">
        <v>141</v>
      </c>
      <c r="H2595" s="3">
        <v>70</v>
      </c>
      <c r="I2595" s="144" t="s">
        <v>813</v>
      </c>
      <c r="J2595" s="144"/>
      <c r="K2595" s="144"/>
      <c r="L2595" s="144"/>
      <c r="M2595" s="144"/>
      <c r="N2595" s="144"/>
    </row>
    <row r="2596" spans="2:14" x14ac:dyDescent="0.25">
      <c r="B2596" s="6">
        <v>0.81944444444444442</v>
      </c>
      <c r="E2596" s="62">
        <v>127</v>
      </c>
    </row>
    <row r="2597" spans="2:14" x14ac:dyDescent="0.25">
      <c r="B2597" s="6">
        <v>0.82986111111111116</v>
      </c>
      <c r="E2597" s="99">
        <v>112</v>
      </c>
    </row>
    <row r="2598" spans="2:14" x14ac:dyDescent="0.25">
      <c r="B2598" s="6">
        <v>0.84027777777777779</v>
      </c>
      <c r="E2598" s="3">
        <v>105</v>
      </c>
    </row>
    <row r="2599" spans="2:14" x14ac:dyDescent="0.25">
      <c r="B2599" s="6">
        <v>0.85069444444444442</v>
      </c>
      <c r="E2599" s="99">
        <v>118</v>
      </c>
    </row>
    <row r="2600" spans="2:14" x14ac:dyDescent="0.25">
      <c r="B2600" s="6">
        <v>0.86111111111111116</v>
      </c>
      <c r="E2600" s="62">
        <v>123</v>
      </c>
    </row>
    <row r="2601" spans="2:14" x14ac:dyDescent="0.25">
      <c r="B2601" s="6">
        <v>0.87152777777777779</v>
      </c>
      <c r="E2601" s="62">
        <v>127</v>
      </c>
    </row>
    <row r="2602" spans="2:14" x14ac:dyDescent="0.25">
      <c r="B2602" s="6">
        <v>0.88194444444444442</v>
      </c>
      <c r="E2602" s="9">
        <v>131</v>
      </c>
      <c r="H2602" s="3">
        <v>175</v>
      </c>
      <c r="I2602" s="12" t="s">
        <v>814</v>
      </c>
      <c r="J2602" s="12"/>
      <c r="K2602" s="12"/>
      <c r="L2602" s="12"/>
      <c r="M2602" s="12"/>
      <c r="N2602" s="12"/>
    </row>
    <row r="2603" spans="2:14" x14ac:dyDescent="0.25">
      <c r="B2603" s="6">
        <v>0.89236111111111116</v>
      </c>
      <c r="E2603" s="62">
        <v>128</v>
      </c>
    </row>
    <row r="2604" spans="2:14" x14ac:dyDescent="0.25">
      <c r="B2604" s="6">
        <v>0.90277777777777779</v>
      </c>
      <c r="E2604" s="9">
        <v>130</v>
      </c>
    </row>
    <row r="2605" spans="2:14" x14ac:dyDescent="0.25">
      <c r="B2605" s="86">
        <v>0.90763888888888888</v>
      </c>
      <c r="G2605" s="14" t="s">
        <v>779</v>
      </c>
    </row>
    <row r="2606" spans="2:14" x14ac:dyDescent="0.25">
      <c r="B2606" s="6">
        <v>0.91319444444444442</v>
      </c>
      <c r="E2606" s="9">
        <v>133</v>
      </c>
    </row>
    <row r="2607" spans="2:14" x14ac:dyDescent="0.25">
      <c r="B2607" s="6">
        <v>0.92361111111111116</v>
      </c>
      <c r="E2607" s="62">
        <v>129</v>
      </c>
    </row>
    <row r="2608" spans="2:14" x14ac:dyDescent="0.25">
      <c r="B2608" s="6">
        <v>0.93402777777777779</v>
      </c>
      <c r="E2608" s="9">
        <v>132</v>
      </c>
    </row>
    <row r="2609" spans="1:12" x14ac:dyDescent="0.25">
      <c r="B2609" s="6">
        <v>0.94444444444444442</v>
      </c>
      <c r="E2609" s="9">
        <v>130</v>
      </c>
    </row>
    <row r="2610" spans="1:12" x14ac:dyDescent="0.25">
      <c r="B2610" s="6">
        <v>0.95486111111111116</v>
      </c>
      <c r="E2610" s="62">
        <v>126</v>
      </c>
    </row>
    <row r="2611" spans="1:12" x14ac:dyDescent="0.25">
      <c r="B2611" s="6">
        <v>0.96527777777777779</v>
      </c>
      <c r="E2611" s="99">
        <v>114</v>
      </c>
    </row>
    <row r="2612" spans="1:12" x14ac:dyDescent="0.25">
      <c r="B2612" s="86">
        <v>0.97222222222222221</v>
      </c>
      <c r="G2612" s="14" t="s">
        <v>816</v>
      </c>
    </row>
    <row r="2613" spans="1:12" x14ac:dyDescent="0.25">
      <c r="B2613" s="6">
        <v>0.97569444444444442</v>
      </c>
      <c r="E2613" s="3">
        <v>109</v>
      </c>
    </row>
    <row r="2614" spans="1:12" x14ac:dyDescent="0.25">
      <c r="B2614" s="6">
        <v>0.98611111111111116</v>
      </c>
      <c r="E2614" s="157">
        <v>92</v>
      </c>
    </row>
    <row r="2615" spans="1:12" ht="15.75" thickBot="1" x14ac:dyDescent="0.3">
      <c r="B2615" s="22">
        <v>0.99652777777777779</v>
      </c>
      <c r="E2615" s="157">
        <v>94</v>
      </c>
    </row>
    <row r="2616" spans="1:12" x14ac:dyDescent="0.25">
      <c r="A2616" s="5">
        <v>45855</v>
      </c>
      <c r="B2616" s="6">
        <v>6.9444444444444441E-3</v>
      </c>
      <c r="E2616" s="157">
        <v>93</v>
      </c>
    </row>
    <row r="2617" spans="1:12" x14ac:dyDescent="0.25">
      <c r="A2617" s="5" t="s">
        <v>211</v>
      </c>
      <c r="B2617" s="6">
        <v>1.7361111111111112E-2</v>
      </c>
      <c r="E2617" s="157">
        <v>92</v>
      </c>
    </row>
    <row r="2618" spans="1:12" x14ac:dyDescent="0.25">
      <c r="B2618" s="6">
        <v>2.7777777777777776E-2</v>
      </c>
      <c r="E2618" s="3">
        <v>94</v>
      </c>
    </row>
    <row r="2619" spans="1:12" ht="15.75" thickBot="1" x14ac:dyDescent="0.3">
      <c r="B2619" s="195">
        <v>3.8194444444444448E-2</v>
      </c>
      <c r="D2619" s="3">
        <v>208</v>
      </c>
      <c r="E2619" s="3">
        <v>98</v>
      </c>
      <c r="I2619" s="564">
        <f>AVERAGE(E2539:E2619)</f>
        <v>115.92857142857143</v>
      </c>
    </row>
    <row r="2620" spans="1:12" x14ac:dyDescent="0.25">
      <c r="B2620" s="6">
        <v>0.28819444444444442</v>
      </c>
      <c r="E2620" s="14">
        <v>88</v>
      </c>
    </row>
    <row r="2621" spans="1:12" x14ac:dyDescent="0.25">
      <c r="B2621" s="6">
        <v>0.2986111111111111</v>
      </c>
      <c r="E2621" s="14">
        <v>88</v>
      </c>
    </row>
    <row r="2622" spans="1:12" x14ac:dyDescent="0.25">
      <c r="B2622" s="6">
        <v>0.30902777777777779</v>
      </c>
      <c r="E2622" s="157">
        <v>93</v>
      </c>
    </row>
    <row r="2623" spans="1:12" x14ac:dyDescent="0.25">
      <c r="B2623" s="6">
        <v>0.31944444444444442</v>
      </c>
      <c r="E2623" s="157">
        <v>97</v>
      </c>
    </row>
    <row r="2624" spans="1:12" x14ac:dyDescent="0.25">
      <c r="B2624" s="90">
        <v>0.3263888888888889</v>
      </c>
      <c r="C2624" s="8">
        <v>6</v>
      </c>
      <c r="D2624" s="8"/>
      <c r="E2624" s="8"/>
      <c r="F2624" s="8"/>
      <c r="G2624" s="8" t="s">
        <v>76</v>
      </c>
      <c r="H2624" s="8"/>
      <c r="I2624" s="36" t="s">
        <v>819</v>
      </c>
      <c r="J2624" s="36"/>
      <c r="K2624" s="36"/>
      <c r="L2624" s="36"/>
    </row>
    <row r="2625" spans="2:14" x14ac:dyDescent="0.25">
      <c r="B2625" s="197">
        <v>0.3298611111111111</v>
      </c>
      <c r="E2625" s="157">
        <v>98</v>
      </c>
    </row>
    <row r="2626" spans="2:14" x14ac:dyDescent="0.25">
      <c r="B2626" s="197">
        <v>0.34027777777777779</v>
      </c>
      <c r="E2626" s="157">
        <v>99</v>
      </c>
    </row>
    <row r="2627" spans="2:14" x14ac:dyDescent="0.25">
      <c r="B2627" s="197">
        <v>0.35069444444444442</v>
      </c>
      <c r="E2627" s="157">
        <v>92</v>
      </c>
      <c r="F2627" s="3">
        <v>92</v>
      </c>
    </row>
    <row r="2628" spans="2:14" x14ac:dyDescent="0.25">
      <c r="B2628" s="216">
        <v>0.35069444444444442</v>
      </c>
      <c r="C2628" s="8">
        <v>58</v>
      </c>
      <c r="D2628" s="8"/>
      <c r="E2628" s="8"/>
      <c r="F2628" s="8"/>
      <c r="G2628" s="8" t="s">
        <v>326</v>
      </c>
      <c r="H2628" s="8"/>
      <c r="I2628" s="36" t="s">
        <v>818</v>
      </c>
      <c r="J2628" s="36"/>
      <c r="K2628" s="36"/>
      <c r="L2628" s="36"/>
      <c r="M2628" s="36"/>
    </row>
    <row r="2629" spans="2:14" x14ac:dyDescent="0.25">
      <c r="B2629" s="6">
        <v>0.3576388888888889</v>
      </c>
      <c r="E2629" s="99">
        <v>112</v>
      </c>
    </row>
    <row r="2630" spans="2:14" x14ac:dyDescent="0.25">
      <c r="B2630" s="6">
        <v>0.3611111111111111</v>
      </c>
      <c r="E2630" s="99">
        <v>115</v>
      </c>
    </row>
    <row r="2631" spans="2:14" x14ac:dyDescent="0.25">
      <c r="B2631" s="6">
        <v>0.37152777777777779</v>
      </c>
      <c r="E2631" s="97">
        <v>120</v>
      </c>
      <c r="H2631" s="3">
        <v>30</v>
      </c>
      <c r="I2631" s="63" t="s">
        <v>820</v>
      </c>
      <c r="J2631" s="63"/>
      <c r="K2631" s="63"/>
      <c r="L2631" s="63"/>
      <c r="M2631" s="63"/>
      <c r="N2631" s="63"/>
    </row>
    <row r="2632" spans="2:14" x14ac:dyDescent="0.25">
      <c r="B2632" s="6">
        <v>0.38194444444444442</v>
      </c>
      <c r="E2632" s="99">
        <v>115</v>
      </c>
    </row>
    <row r="2633" spans="2:14" x14ac:dyDescent="0.25">
      <c r="B2633" s="6">
        <v>0.3923611111111111</v>
      </c>
      <c r="E2633" s="62">
        <v>120</v>
      </c>
    </row>
    <row r="2634" spans="2:14" x14ac:dyDescent="0.25">
      <c r="B2634" s="6">
        <v>0.40277777777777779</v>
      </c>
      <c r="E2634" s="99">
        <v>114</v>
      </c>
    </row>
    <row r="2635" spans="2:14" x14ac:dyDescent="0.25">
      <c r="B2635" s="6">
        <v>0.41319444444444442</v>
      </c>
      <c r="E2635" s="99">
        <v>110</v>
      </c>
    </row>
    <row r="2636" spans="2:14" x14ac:dyDescent="0.25">
      <c r="B2636" s="6">
        <v>0.4236111111111111</v>
      </c>
      <c r="E2636" s="3">
        <v>106</v>
      </c>
    </row>
    <row r="2637" spans="2:14" x14ac:dyDescent="0.25">
      <c r="B2637" s="6">
        <v>0.43472222222222223</v>
      </c>
      <c r="E2637" s="3">
        <v>104</v>
      </c>
    </row>
    <row r="2638" spans="2:14" x14ac:dyDescent="0.25">
      <c r="B2638" s="86">
        <v>0.44444444444444442</v>
      </c>
      <c r="E2638" s="59">
        <v>79</v>
      </c>
      <c r="G2638" s="14" t="s">
        <v>817</v>
      </c>
    </row>
    <row r="2639" spans="2:14" x14ac:dyDescent="0.25">
      <c r="B2639" s="6">
        <v>0.4548611111111111</v>
      </c>
      <c r="E2639" s="157">
        <v>93</v>
      </c>
    </row>
    <row r="2640" spans="2:14" x14ac:dyDescent="0.25">
      <c r="B2640" s="6">
        <v>0.46527777777777779</v>
      </c>
      <c r="E2640" s="3">
        <v>100</v>
      </c>
    </row>
    <row r="2641" spans="2:16" x14ac:dyDescent="0.25">
      <c r="B2641" s="6">
        <v>0.47569444444444442</v>
      </c>
      <c r="E2641" s="3">
        <v>104</v>
      </c>
    </row>
    <row r="2642" spans="2:16" x14ac:dyDescent="0.25">
      <c r="B2642" s="6">
        <v>0.4861111111111111</v>
      </c>
      <c r="E2642" s="3">
        <v>101</v>
      </c>
    </row>
    <row r="2643" spans="2:16" x14ac:dyDescent="0.25">
      <c r="B2643" s="86">
        <v>0.49652777777777779</v>
      </c>
      <c r="E2643" s="3">
        <v>105</v>
      </c>
      <c r="F2643" s="3">
        <v>105</v>
      </c>
    </row>
    <row r="2644" spans="2:16" x14ac:dyDescent="0.25">
      <c r="B2644" s="90">
        <v>0.50347222222222221</v>
      </c>
      <c r="C2644" s="8">
        <v>85</v>
      </c>
      <c r="D2644" s="8"/>
      <c r="E2644" s="8"/>
      <c r="F2644" s="8"/>
      <c r="G2644" s="8" t="s">
        <v>112</v>
      </c>
      <c r="H2644" s="8"/>
      <c r="I2644" s="36" t="s">
        <v>821</v>
      </c>
      <c r="J2644" s="36"/>
      <c r="K2644" s="36"/>
      <c r="L2644" s="36"/>
      <c r="M2644" s="36"/>
      <c r="N2644" s="36"/>
      <c r="O2644" s="36"/>
      <c r="P2644" s="36"/>
    </row>
    <row r="2645" spans="2:16" x14ac:dyDescent="0.25">
      <c r="B2645" s="6">
        <v>0.50694444444444442</v>
      </c>
      <c r="E2645" s="3">
        <v>104</v>
      </c>
    </row>
    <row r="2646" spans="2:16" x14ac:dyDescent="0.25">
      <c r="B2646" s="6">
        <v>0.51736111111111116</v>
      </c>
      <c r="E2646" s="3">
        <v>107</v>
      </c>
    </row>
    <row r="2647" spans="2:16" x14ac:dyDescent="0.25">
      <c r="B2647" s="6">
        <v>0.52777777777777779</v>
      </c>
      <c r="E2647" s="104">
        <v>142</v>
      </c>
      <c r="H2647" s="3">
        <v>35</v>
      </c>
      <c r="I2647" t="s">
        <v>824</v>
      </c>
    </row>
    <row r="2648" spans="2:16" x14ac:dyDescent="0.25">
      <c r="B2648" s="6">
        <v>0.53819444444444442</v>
      </c>
      <c r="E2648" s="99">
        <v>118</v>
      </c>
    </row>
    <row r="2649" spans="2:16" x14ac:dyDescent="0.25">
      <c r="B2649" s="6">
        <v>0.54861111111111116</v>
      </c>
      <c r="E2649" s="3">
        <v>101</v>
      </c>
    </row>
    <row r="2650" spans="2:16" x14ac:dyDescent="0.25">
      <c r="B2650" s="6">
        <v>0.55902777777777779</v>
      </c>
      <c r="E2650" s="3">
        <v>107</v>
      </c>
    </row>
    <row r="2651" spans="2:16" x14ac:dyDescent="0.25">
      <c r="B2651" s="6">
        <v>0.56944444444444442</v>
      </c>
      <c r="E2651" s="99">
        <v>113</v>
      </c>
    </row>
    <row r="2652" spans="2:16" x14ac:dyDescent="0.25">
      <c r="B2652" s="6">
        <v>0.57986111111111116</v>
      </c>
      <c r="E2652" s="97">
        <v>126</v>
      </c>
      <c r="H2652" s="3">
        <v>100</v>
      </c>
      <c r="I2652" t="s">
        <v>825</v>
      </c>
    </row>
    <row r="2653" spans="2:16" x14ac:dyDescent="0.25">
      <c r="B2653" s="6">
        <v>0.59027777777777779</v>
      </c>
      <c r="E2653" s="99">
        <v>112</v>
      </c>
      <c r="G2653" s="14" t="s">
        <v>823</v>
      </c>
    </row>
    <row r="2654" spans="2:16" x14ac:dyDescent="0.25">
      <c r="B2654" s="6">
        <v>0.60069444444444442</v>
      </c>
      <c r="E2654" s="62">
        <v>120</v>
      </c>
      <c r="G2654" s="14" t="s">
        <v>823</v>
      </c>
    </row>
    <row r="2655" spans="2:16" x14ac:dyDescent="0.25">
      <c r="B2655" s="6">
        <v>0.61111111111111116</v>
      </c>
      <c r="E2655" s="99">
        <v>113</v>
      </c>
      <c r="G2655" s="14" t="s">
        <v>823</v>
      </c>
    </row>
    <row r="2656" spans="2:16" x14ac:dyDescent="0.25">
      <c r="B2656" s="6">
        <v>0.62152777777777779</v>
      </c>
      <c r="E2656" s="62">
        <v>121</v>
      </c>
      <c r="G2656" s="14" t="s">
        <v>823</v>
      </c>
    </row>
    <row r="2657" spans="2:23" x14ac:dyDescent="0.25">
      <c r="B2657" s="6">
        <v>0.63194444444444442</v>
      </c>
      <c r="E2657" s="62">
        <v>120</v>
      </c>
      <c r="G2657" s="14" t="s">
        <v>823</v>
      </c>
    </row>
    <row r="2658" spans="2:23" x14ac:dyDescent="0.25">
      <c r="B2658" s="6">
        <v>0.64236111111111116</v>
      </c>
      <c r="E2658" s="62">
        <v>125</v>
      </c>
      <c r="G2658" s="14" t="s">
        <v>823</v>
      </c>
    </row>
    <row r="2659" spans="2:23" x14ac:dyDescent="0.25">
      <c r="B2659" s="6">
        <v>0.65277777777777779</v>
      </c>
      <c r="E2659" s="62">
        <v>123</v>
      </c>
    </row>
    <row r="2660" spans="2:23" x14ac:dyDescent="0.25">
      <c r="B2660" s="6">
        <v>0.66319444444444442</v>
      </c>
      <c r="E2660" s="97">
        <v>127</v>
      </c>
      <c r="H2660" s="3">
        <v>230</v>
      </c>
      <c r="I2660" t="s">
        <v>826</v>
      </c>
    </row>
    <row r="2661" spans="2:23" x14ac:dyDescent="0.25">
      <c r="B2661" s="6">
        <v>0.67361111111111116</v>
      </c>
      <c r="E2661" s="62">
        <v>123</v>
      </c>
    </row>
    <row r="2662" spans="2:23" x14ac:dyDescent="0.25">
      <c r="B2662" s="6">
        <v>0.68402777777777779</v>
      </c>
      <c r="E2662" s="62">
        <v>124</v>
      </c>
    </row>
    <row r="2663" spans="2:23" x14ac:dyDescent="0.25">
      <c r="B2663" s="86">
        <v>0.69166666666666665</v>
      </c>
      <c r="G2663" s="14" t="s">
        <v>822</v>
      </c>
    </row>
    <row r="2664" spans="2:23" x14ac:dyDescent="0.25">
      <c r="B2664" s="6">
        <v>0.69444444444444442</v>
      </c>
      <c r="E2664" s="99">
        <v>112</v>
      </c>
    </row>
    <row r="2665" spans="2:23" x14ac:dyDescent="0.25">
      <c r="B2665" s="6">
        <v>0.70486111111111116</v>
      </c>
      <c r="E2665" s="99">
        <v>112</v>
      </c>
    </row>
    <row r="2666" spans="2:23" x14ac:dyDescent="0.25">
      <c r="B2666" s="6">
        <v>0.71527777777777779</v>
      </c>
      <c r="E2666" s="99">
        <v>114</v>
      </c>
    </row>
    <row r="2667" spans="2:23" x14ac:dyDescent="0.25">
      <c r="B2667" s="6">
        <v>0.72569444444444442</v>
      </c>
      <c r="E2667" s="99">
        <v>110</v>
      </c>
    </row>
    <row r="2668" spans="2:23" x14ac:dyDescent="0.25">
      <c r="B2668" s="6">
        <v>0.73611111111111116</v>
      </c>
      <c r="E2668" s="3">
        <v>100</v>
      </c>
    </row>
    <row r="2669" spans="2:23" x14ac:dyDescent="0.25">
      <c r="B2669" s="6">
        <v>0.74652777777777779</v>
      </c>
      <c r="E2669" s="157">
        <v>96</v>
      </c>
      <c r="F2669" s="3">
        <v>96</v>
      </c>
    </row>
    <row r="2670" spans="2:23" x14ac:dyDescent="0.25">
      <c r="B2670" s="90">
        <v>0.75624999999999998</v>
      </c>
      <c r="C2670" s="8">
        <v>105</v>
      </c>
      <c r="D2670" s="8"/>
      <c r="E2670" s="8"/>
      <c r="F2670" s="8"/>
      <c r="G2670" s="8" t="s">
        <v>313</v>
      </c>
      <c r="H2670" s="8"/>
      <c r="I2670" s="36" t="s">
        <v>827</v>
      </c>
      <c r="J2670" s="36"/>
      <c r="K2670" s="36"/>
      <c r="L2670" s="36"/>
      <c r="M2670" s="36"/>
      <c r="N2670" s="36"/>
      <c r="O2670" s="36"/>
      <c r="P2670" s="36"/>
      <c r="Q2670" s="8"/>
      <c r="R2670" s="8"/>
      <c r="S2670" s="8"/>
      <c r="T2670" s="8"/>
      <c r="U2670" s="8"/>
      <c r="V2670" s="8"/>
      <c r="W2670" s="8"/>
    </row>
    <row r="2671" spans="2:23" x14ac:dyDescent="0.25">
      <c r="B2671" s="6">
        <v>0.75694444444444442</v>
      </c>
      <c r="E2671" s="157">
        <v>98</v>
      </c>
    </row>
    <row r="2672" spans="2:23" x14ac:dyDescent="0.25">
      <c r="B2672" s="6">
        <v>0.76736111111111116</v>
      </c>
      <c r="E2672" s="157">
        <v>98</v>
      </c>
    </row>
    <row r="2673" spans="2:14" x14ac:dyDescent="0.25">
      <c r="B2673" s="6">
        <v>0.77777777777777779</v>
      </c>
      <c r="E2673" s="99">
        <v>110</v>
      </c>
    </row>
    <row r="2674" spans="2:14" x14ac:dyDescent="0.25">
      <c r="B2674" s="6">
        <v>0.78819444444444442</v>
      </c>
      <c r="E2674" s="97">
        <v>129</v>
      </c>
      <c r="H2674" s="3">
        <v>46</v>
      </c>
      <c r="I2674" s="63" t="s">
        <v>829</v>
      </c>
      <c r="J2674" s="63"/>
      <c r="K2674" s="63"/>
      <c r="L2674" s="63"/>
      <c r="M2674" s="63"/>
      <c r="N2674" s="63"/>
    </row>
    <row r="2675" spans="2:14" x14ac:dyDescent="0.25">
      <c r="B2675" s="6">
        <v>0.79861111111111116</v>
      </c>
      <c r="E2675" s="62">
        <v>129</v>
      </c>
    </row>
    <row r="2676" spans="2:14" x14ac:dyDescent="0.25">
      <c r="B2676" s="6">
        <v>0.80902777777777779</v>
      </c>
      <c r="E2676" s="99">
        <v>119</v>
      </c>
    </row>
    <row r="2677" spans="2:14" x14ac:dyDescent="0.25">
      <c r="B2677" s="6">
        <v>0.81944444444444442</v>
      </c>
      <c r="E2677" s="97">
        <v>128</v>
      </c>
      <c r="H2677" s="3">
        <v>91</v>
      </c>
      <c r="I2677" s="63" t="s">
        <v>828</v>
      </c>
      <c r="J2677" s="63"/>
      <c r="K2677" s="63"/>
      <c r="L2677" s="63"/>
      <c r="M2677" s="63"/>
      <c r="N2677" s="63"/>
    </row>
    <row r="2678" spans="2:14" x14ac:dyDescent="0.25">
      <c r="B2678" s="6">
        <v>0.82986111111111116</v>
      </c>
      <c r="E2678" s="99">
        <v>114</v>
      </c>
    </row>
    <row r="2679" spans="2:14" x14ac:dyDescent="0.25">
      <c r="B2679" s="6">
        <v>0.84027777777777779</v>
      </c>
      <c r="E2679" s="99">
        <v>117</v>
      </c>
    </row>
    <row r="2680" spans="2:14" x14ac:dyDescent="0.25">
      <c r="B2680" s="6">
        <v>0.85069444444444442</v>
      </c>
      <c r="E2680" s="62">
        <v>123</v>
      </c>
    </row>
    <row r="2681" spans="2:14" x14ac:dyDescent="0.25">
      <c r="B2681" s="6">
        <v>0.86111111111111116</v>
      </c>
      <c r="E2681" s="97">
        <v>124</v>
      </c>
      <c r="H2681" s="3">
        <v>151</v>
      </c>
      <c r="I2681" s="63" t="s">
        <v>830</v>
      </c>
      <c r="J2681" s="63"/>
      <c r="K2681" s="63"/>
      <c r="L2681" s="63"/>
      <c r="M2681" s="63"/>
      <c r="N2681" s="63"/>
    </row>
    <row r="2682" spans="2:14" x14ac:dyDescent="0.25">
      <c r="B2682" s="6">
        <v>0.87152777777777779</v>
      </c>
      <c r="E2682" s="62">
        <v>122</v>
      </c>
    </row>
    <row r="2683" spans="2:14" x14ac:dyDescent="0.25">
      <c r="B2683" s="14" t="s">
        <v>831</v>
      </c>
      <c r="E2683" s="62"/>
      <c r="G2683" s="14" t="s">
        <v>831</v>
      </c>
    </row>
    <row r="2684" spans="2:14" x14ac:dyDescent="0.25">
      <c r="B2684" s="14" t="s">
        <v>831</v>
      </c>
      <c r="E2684" s="3">
        <v>105</v>
      </c>
      <c r="G2684" s="14" t="s">
        <v>831</v>
      </c>
    </row>
    <row r="2685" spans="2:14" x14ac:dyDescent="0.25">
      <c r="B2685" s="6">
        <v>0.89236111111111116</v>
      </c>
      <c r="E2685" s="157">
        <v>90</v>
      </c>
      <c r="G2685" s="14" t="s">
        <v>831</v>
      </c>
    </row>
    <row r="2686" spans="2:14" x14ac:dyDescent="0.25">
      <c r="B2686" s="6">
        <v>0.90277777777777779</v>
      </c>
      <c r="E2686" s="99">
        <v>110</v>
      </c>
    </row>
    <row r="2687" spans="2:14" x14ac:dyDescent="0.25">
      <c r="B2687" s="6">
        <v>0.91319444444444442</v>
      </c>
      <c r="E2687" s="99">
        <v>113</v>
      </c>
    </row>
    <row r="2688" spans="2:14" x14ac:dyDescent="0.25">
      <c r="B2688" s="6">
        <v>0.92361111111111116</v>
      </c>
      <c r="E2688" s="99">
        <v>116</v>
      </c>
    </row>
    <row r="2689" spans="1:9" x14ac:dyDescent="0.25">
      <c r="B2689" s="6">
        <v>0.93402777777777779</v>
      </c>
      <c r="E2689" s="99">
        <v>111</v>
      </c>
    </row>
    <row r="2690" spans="1:9" x14ac:dyDescent="0.25">
      <c r="B2690" s="6">
        <v>0.94444444444444442</v>
      </c>
      <c r="E2690" s="99">
        <v>112</v>
      </c>
    </row>
    <row r="2691" spans="1:9" x14ac:dyDescent="0.25">
      <c r="B2691" s="6">
        <v>0.95486111111111116</v>
      </c>
      <c r="E2691" s="3">
        <v>108</v>
      </c>
      <c r="I2691" s="564">
        <f>AVERAGE(E2620:E2691)</f>
        <v>110.59090909090909</v>
      </c>
    </row>
    <row r="2692" spans="1:9" x14ac:dyDescent="0.25">
      <c r="B2692" s="6">
        <v>0.96527777777777779</v>
      </c>
    </row>
    <row r="2693" spans="1:9" x14ac:dyDescent="0.25">
      <c r="B2693" s="6">
        <v>0.97569444444444442</v>
      </c>
    </row>
    <row r="2694" spans="1:9" x14ac:dyDescent="0.25">
      <c r="B2694" s="6">
        <v>0.98611111111111116</v>
      </c>
    </row>
    <row r="2695" spans="1:9" ht="15.75" thickBot="1" x14ac:dyDescent="0.3">
      <c r="B2695" s="22">
        <v>0.99652777777777779</v>
      </c>
    </row>
    <row r="2696" spans="1:9" x14ac:dyDescent="0.25">
      <c r="B2696" s="6">
        <v>6.9444444444444441E-3</v>
      </c>
    </row>
    <row r="2697" spans="1:9" x14ac:dyDescent="0.25">
      <c r="B2697" s="6">
        <v>1.7361111111111112E-2</v>
      </c>
    </row>
    <row r="2698" spans="1:9" x14ac:dyDescent="0.25">
      <c r="B2698" s="6">
        <v>2.7777777777777776E-2</v>
      </c>
    </row>
    <row r="2699" spans="1:9" ht="15.75" thickBot="1" x14ac:dyDescent="0.3">
      <c r="B2699" s="195">
        <v>3.8194444444444448E-2</v>
      </c>
      <c r="D2699" s="3">
        <v>254</v>
      </c>
    </row>
    <row r="2700" spans="1:9" x14ac:dyDescent="0.25">
      <c r="A2700" s="5">
        <v>45856</v>
      </c>
      <c r="B2700" s="6">
        <v>0.28819444444444442</v>
      </c>
      <c r="E2700" s="157">
        <v>90</v>
      </c>
    </row>
    <row r="2701" spans="1:9" x14ac:dyDescent="0.25">
      <c r="A2701" s="5" t="s">
        <v>212</v>
      </c>
      <c r="B2701" s="6">
        <v>0.2986111111111111</v>
      </c>
      <c r="E2701" s="157">
        <v>92</v>
      </c>
    </row>
    <row r="2702" spans="1:9" x14ac:dyDescent="0.25">
      <c r="B2702" s="6">
        <v>0.30902777777777779</v>
      </c>
      <c r="E2702" s="157">
        <v>92</v>
      </c>
    </row>
    <row r="2703" spans="1:9" x14ac:dyDescent="0.25">
      <c r="B2703" s="6">
        <v>0.31944444444444442</v>
      </c>
      <c r="E2703" s="157">
        <v>94</v>
      </c>
    </row>
    <row r="2704" spans="1:9" x14ac:dyDescent="0.25">
      <c r="B2704" s="197">
        <v>0.3298611111111111</v>
      </c>
      <c r="E2704" s="157">
        <v>93</v>
      </c>
    </row>
    <row r="2705" spans="2:20" x14ac:dyDescent="0.25">
      <c r="B2705" s="197">
        <v>0.34027777777777779</v>
      </c>
      <c r="E2705" s="157">
        <v>92</v>
      </c>
    </row>
    <row r="2706" spans="2:20" x14ac:dyDescent="0.25">
      <c r="B2706" s="197">
        <v>0.35069444444444442</v>
      </c>
      <c r="E2706" s="157">
        <v>99</v>
      </c>
      <c r="F2706" s="157">
        <v>99</v>
      </c>
    </row>
    <row r="2707" spans="2:20" x14ac:dyDescent="0.25">
      <c r="B2707" s="6">
        <v>0.3576388888888889</v>
      </c>
      <c r="C2707" s="8">
        <v>122</v>
      </c>
      <c r="D2707" s="8"/>
      <c r="E2707" s="8"/>
      <c r="F2707" s="8"/>
      <c r="G2707" s="8" t="s">
        <v>326</v>
      </c>
      <c r="H2707" s="8"/>
      <c r="I2707" s="36" t="s">
        <v>836</v>
      </c>
      <c r="J2707" s="36"/>
      <c r="K2707" s="36"/>
      <c r="L2707" s="36"/>
      <c r="M2707" s="36"/>
      <c r="N2707" s="36"/>
      <c r="O2707" s="36"/>
      <c r="P2707" s="36"/>
      <c r="Q2707" s="8"/>
      <c r="R2707" s="8"/>
      <c r="S2707" s="8"/>
      <c r="T2707" s="8"/>
    </row>
    <row r="2708" spans="2:20" x14ac:dyDescent="0.25">
      <c r="B2708" s="6">
        <v>0.3611111111111111</v>
      </c>
      <c r="E2708" s="3">
        <v>102</v>
      </c>
    </row>
    <row r="2709" spans="2:20" x14ac:dyDescent="0.25">
      <c r="B2709" s="6">
        <v>0.37152777777777779</v>
      </c>
      <c r="E2709" s="3">
        <v>103</v>
      </c>
    </row>
    <row r="2710" spans="2:20" x14ac:dyDescent="0.25">
      <c r="B2710" s="6">
        <v>0.38194444444444442</v>
      </c>
      <c r="E2710" s="99">
        <v>112</v>
      </c>
    </row>
    <row r="2711" spans="2:20" x14ac:dyDescent="0.25">
      <c r="B2711" s="6">
        <v>0.3923611111111111</v>
      </c>
      <c r="E2711" s="62">
        <v>121</v>
      </c>
      <c r="H2711" s="3">
        <v>50</v>
      </c>
      <c r="I2711" t="s">
        <v>838</v>
      </c>
    </row>
    <row r="2712" spans="2:20" x14ac:dyDescent="0.25">
      <c r="B2712" s="86">
        <v>0.40069444444444446</v>
      </c>
      <c r="G2712" s="14" t="s">
        <v>835</v>
      </c>
    </row>
    <row r="2713" spans="2:20" x14ac:dyDescent="0.25">
      <c r="B2713" s="86">
        <v>0.40277777777777779</v>
      </c>
      <c r="E2713" s="157">
        <v>97</v>
      </c>
      <c r="G2713" s="14" t="s">
        <v>835</v>
      </c>
    </row>
    <row r="2714" spans="2:20" x14ac:dyDescent="0.25">
      <c r="B2714" s="86">
        <v>0.41319444444444442</v>
      </c>
      <c r="E2714" s="3">
        <v>74</v>
      </c>
      <c r="G2714" s="14" t="s">
        <v>835</v>
      </c>
    </row>
    <row r="2715" spans="2:20" x14ac:dyDescent="0.25">
      <c r="B2715" s="86">
        <v>0.4236111111111111</v>
      </c>
      <c r="E2715" s="14">
        <v>85</v>
      </c>
      <c r="G2715" s="14" t="s">
        <v>835</v>
      </c>
    </row>
    <row r="2716" spans="2:20" x14ac:dyDescent="0.25">
      <c r="B2716" s="6">
        <v>0.43402777777777779</v>
      </c>
      <c r="E2716" s="99">
        <v>117</v>
      </c>
      <c r="H2716" s="3">
        <v>110</v>
      </c>
      <c r="I2716" t="s">
        <v>839</v>
      </c>
    </row>
    <row r="2717" spans="2:20" x14ac:dyDescent="0.25">
      <c r="B2717" s="86">
        <v>0.44305555555555554</v>
      </c>
      <c r="G2717" s="14" t="s">
        <v>834</v>
      </c>
    </row>
    <row r="2718" spans="2:20" x14ac:dyDescent="0.25">
      <c r="B2718" s="6">
        <v>0.44444444444444442</v>
      </c>
      <c r="E2718" s="3">
        <v>102</v>
      </c>
    </row>
    <row r="2719" spans="2:20" x14ac:dyDescent="0.25">
      <c r="B2719" s="6">
        <v>0.4548611111111111</v>
      </c>
      <c r="E2719" s="3">
        <v>105</v>
      </c>
    </row>
    <row r="2720" spans="2:20" x14ac:dyDescent="0.25">
      <c r="B2720" s="6">
        <v>0.46527777777777779</v>
      </c>
      <c r="E2720" s="62">
        <v>123</v>
      </c>
    </row>
    <row r="2721" spans="2:14" x14ac:dyDescent="0.25">
      <c r="B2721" s="6">
        <v>0.47569444444444442</v>
      </c>
      <c r="E2721" s="62">
        <v>124</v>
      </c>
      <c r="H2721" s="3">
        <v>170</v>
      </c>
      <c r="I2721" t="s">
        <v>837</v>
      </c>
    </row>
    <row r="2722" spans="2:14" x14ac:dyDescent="0.25">
      <c r="B2722" s="6">
        <v>0.4861111111111111</v>
      </c>
      <c r="E2722" s="14">
        <v>87</v>
      </c>
    </row>
    <row r="2723" spans="2:14" x14ac:dyDescent="0.25">
      <c r="B2723" s="86">
        <v>0.49652777777777779</v>
      </c>
      <c r="E2723" s="99">
        <v>111</v>
      </c>
    </row>
    <row r="2724" spans="2:14" x14ac:dyDescent="0.25">
      <c r="B2724" s="6">
        <v>0.50694444444444442</v>
      </c>
      <c r="E2724" s="62">
        <v>122</v>
      </c>
    </row>
    <row r="2725" spans="2:14" x14ac:dyDescent="0.25">
      <c r="B2725" s="6">
        <v>0.51736111111111116</v>
      </c>
      <c r="E2725" s="99">
        <v>113</v>
      </c>
    </row>
    <row r="2726" spans="2:14" x14ac:dyDescent="0.25">
      <c r="B2726" s="6">
        <v>0.52777777777777779</v>
      </c>
      <c r="E2726" s="10">
        <v>134</v>
      </c>
      <c r="H2726" s="3">
        <v>245</v>
      </c>
      <c r="I2726" t="s">
        <v>840</v>
      </c>
    </row>
    <row r="2727" spans="2:14" x14ac:dyDescent="0.25">
      <c r="B2727" s="86">
        <v>0.53125</v>
      </c>
      <c r="G2727" s="14" t="s">
        <v>832</v>
      </c>
    </row>
    <row r="2728" spans="2:14" x14ac:dyDescent="0.25">
      <c r="B2728" s="86">
        <v>0.53819444444444442</v>
      </c>
      <c r="E2728" s="3">
        <v>104</v>
      </c>
      <c r="G2728" s="14" t="s">
        <v>832</v>
      </c>
    </row>
    <row r="2729" spans="2:14" x14ac:dyDescent="0.25">
      <c r="B2729" s="86">
        <v>0.54861111111111116</v>
      </c>
      <c r="E2729" s="157">
        <v>99</v>
      </c>
      <c r="F2729" s="3">
        <v>99</v>
      </c>
      <c r="G2729" s="14" t="s">
        <v>832</v>
      </c>
    </row>
    <row r="2730" spans="2:14" x14ac:dyDescent="0.25">
      <c r="B2730" s="90">
        <v>0.55208333333333337</v>
      </c>
      <c r="C2730" s="8">
        <v>73</v>
      </c>
      <c r="D2730" s="8"/>
      <c r="E2730" s="8"/>
      <c r="F2730" s="8"/>
      <c r="G2730" s="8" t="s">
        <v>208</v>
      </c>
      <c r="H2730" s="8"/>
      <c r="I2730" s="36" t="s">
        <v>841</v>
      </c>
      <c r="J2730" s="36"/>
      <c r="K2730" s="36"/>
      <c r="L2730" s="36"/>
      <c r="M2730" s="36"/>
      <c r="N2730" s="36"/>
    </row>
    <row r="2731" spans="2:14" x14ac:dyDescent="0.25">
      <c r="B2731" s="6">
        <v>0.55902777777777779</v>
      </c>
      <c r="E2731" s="99">
        <v>115</v>
      </c>
    </row>
    <row r="2732" spans="2:14" x14ac:dyDescent="0.25">
      <c r="B2732" s="6">
        <v>0.56944444444444442</v>
      </c>
      <c r="E2732" s="99">
        <v>117</v>
      </c>
    </row>
    <row r="2733" spans="2:14" x14ac:dyDescent="0.25">
      <c r="B2733" s="6">
        <v>0.57986111111111116</v>
      </c>
      <c r="E2733" s="97">
        <v>122</v>
      </c>
      <c r="H2733" s="3">
        <v>45</v>
      </c>
      <c r="I2733" s="63" t="s">
        <v>833</v>
      </c>
      <c r="J2733" s="63"/>
      <c r="K2733" s="63"/>
      <c r="L2733" s="63"/>
      <c r="M2733" s="63"/>
      <c r="N2733" s="63"/>
    </row>
    <row r="2734" spans="2:14" x14ac:dyDescent="0.25">
      <c r="B2734" s="6">
        <v>0.59027777777777779</v>
      </c>
      <c r="E2734" s="99">
        <v>111</v>
      </c>
    </row>
    <row r="2735" spans="2:14" x14ac:dyDescent="0.25">
      <c r="B2735" s="6">
        <v>0.60069444444444442</v>
      </c>
      <c r="E2735" s="99">
        <v>110</v>
      </c>
    </row>
    <row r="2736" spans="2:14" x14ac:dyDescent="0.25">
      <c r="B2736" s="6">
        <v>0.61111111111111116</v>
      </c>
      <c r="E2736" s="62">
        <v>124</v>
      </c>
    </row>
    <row r="2737" spans="2:14" x14ac:dyDescent="0.25">
      <c r="B2737" s="6">
        <v>0.62152777777777779</v>
      </c>
      <c r="E2737" s="62">
        <v>127</v>
      </c>
    </row>
    <row r="2738" spans="2:14" x14ac:dyDescent="0.25">
      <c r="B2738" s="6">
        <v>0.63194444444444442</v>
      </c>
      <c r="E2738" s="10">
        <v>132</v>
      </c>
      <c r="H2738" s="3">
        <v>115</v>
      </c>
      <c r="I2738" s="118" t="s">
        <v>842</v>
      </c>
      <c r="J2738" s="118"/>
      <c r="K2738" s="118"/>
      <c r="L2738" s="118"/>
      <c r="M2738" s="118"/>
      <c r="N2738" s="118"/>
    </row>
    <row r="2739" spans="2:14" x14ac:dyDescent="0.25">
      <c r="B2739" s="6">
        <v>0.64236111111111116</v>
      </c>
      <c r="E2739" s="62">
        <v>129</v>
      </c>
    </row>
    <row r="2740" spans="2:14" x14ac:dyDescent="0.25">
      <c r="B2740" s="6">
        <v>0.65277777777777779</v>
      </c>
      <c r="E2740" s="62">
        <v>124</v>
      </c>
      <c r="G2740" s="3" t="s">
        <v>844</v>
      </c>
    </row>
    <row r="2741" spans="2:14" x14ac:dyDescent="0.25">
      <c r="B2741" s="6">
        <v>0.66319444444444442</v>
      </c>
      <c r="E2741" s="62">
        <v>120</v>
      </c>
      <c r="G2741" s="3" t="s">
        <v>843</v>
      </c>
    </row>
    <row r="2742" spans="2:14" x14ac:dyDescent="0.25">
      <c r="B2742" s="6">
        <v>0.67361111111111116</v>
      </c>
      <c r="E2742" s="99">
        <v>118</v>
      </c>
    </row>
    <row r="2743" spans="2:14" x14ac:dyDescent="0.25">
      <c r="B2743" s="6">
        <v>0.68402777777777779</v>
      </c>
      <c r="E2743" s="62">
        <v>125</v>
      </c>
    </row>
    <row r="2744" spans="2:14" x14ac:dyDescent="0.25">
      <c r="B2744" s="6">
        <v>0.69444444444444442</v>
      </c>
      <c r="E2744" s="62">
        <v>122</v>
      </c>
    </row>
    <row r="2745" spans="2:14" x14ac:dyDescent="0.25">
      <c r="B2745" s="6">
        <v>0.70486111111111116</v>
      </c>
      <c r="E2745" s="99">
        <v>115</v>
      </c>
    </row>
    <row r="2746" spans="2:14" x14ac:dyDescent="0.25">
      <c r="B2746" s="6">
        <v>0.71527777777777779</v>
      </c>
      <c r="E2746" s="99">
        <v>112</v>
      </c>
    </row>
    <row r="2747" spans="2:14" x14ac:dyDescent="0.25">
      <c r="B2747" s="86">
        <v>0.72291666666666665</v>
      </c>
      <c r="G2747" s="14" t="s">
        <v>845</v>
      </c>
    </row>
    <row r="2748" spans="2:14" x14ac:dyDescent="0.25">
      <c r="B2748" s="6">
        <v>0.72569444444444442</v>
      </c>
      <c r="E2748" s="3">
        <v>108</v>
      </c>
    </row>
    <row r="2749" spans="2:14" x14ac:dyDescent="0.25">
      <c r="B2749" s="6">
        <v>0.73611111111111116</v>
      </c>
      <c r="E2749" s="3">
        <v>104</v>
      </c>
    </row>
    <row r="2750" spans="2:14" x14ac:dyDescent="0.25">
      <c r="B2750" s="6">
        <v>0.74652777777777779</v>
      </c>
      <c r="E2750" s="3">
        <v>100</v>
      </c>
    </row>
    <row r="2751" spans="2:14" x14ac:dyDescent="0.25">
      <c r="B2751" s="90">
        <v>0.75624999999999998</v>
      </c>
    </row>
    <row r="2752" spans="2:14" x14ac:dyDescent="0.25">
      <c r="B2752" s="6">
        <v>0.75694444444444442</v>
      </c>
      <c r="E2752" s="157">
        <v>97</v>
      </c>
      <c r="F2752" s="157">
        <v>97</v>
      </c>
    </row>
    <row r="2753" spans="2:18" x14ac:dyDescent="0.25">
      <c r="B2753" s="6">
        <v>0.75763888888888886</v>
      </c>
      <c r="C2753" s="8">
        <v>36</v>
      </c>
      <c r="D2753" s="8"/>
      <c r="E2753" s="8"/>
      <c r="F2753" s="8"/>
      <c r="G2753" s="8" t="s">
        <v>313</v>
      </c>
      <c r="H2753" s="8"/>
      <c r="I2753" s="36" t="s">
        <v>846</v>
      </c>
      <c r="J2753" s="36"/>
      <c r="K2753" s="36"/>
      <c r="L2753" s="36"/>
      <c r="M2753" s="36"/>
      <c r="N2753" s="36"/>
      <c r="O2753" s="36"/>
      <c r="P2753" s="36"/>
      <c r="Q2753" s="8"/>
      <c r="R2753" s="8"/>
    </row>
    <row r="2754" spans="2:18" x14ac:dyDescent="0.25">
      <c r="B2754" s="6">
        <v>0.76736111111111116</v>
      </c>
      <c r="E2754" s="99">
        <v>118</v>
      </c>
    </row>
    <row r="2755" spans="2:18" x14ac:dyDescent="0.25">
      <c r="B2755" s="6">
        <v>0.77777777777777779</v>
      </c>
      <c r="E2755" s="62">
        <v>126</v>
      </c>
    </row>
    <row r="2756" spans="2:18" x14ac:dyDescent="0.25">
      <c r="B2756" s="6">
        <v>0.78819444444444442</v>
      </c>
      <c r="E2756" s="62">
        <v>129</v>
      </c>
      <c r="H2756" s="3">
        <v>44</v>
      </c>
      <c r="I2756" s="63" t="s">
        <v>847</v>
      </c>
      <c r="J2756" s="63"/>
      <c r="K2756" s="63"/>
      <c r="L2756" s="63"/>
      <c r="M2756" s="63"/>
      <c r="N2756" s="63"/>
    </row>
    <row r="2757" spans="2:18" x14ac:dyDescent="0.25">
      <c r="B2757" s="6">
        <v>0.79861111111111116</v>
      </c>
      <c r="E2757" s="62">
        <v>128</v>
      </c>
    </row>
    <row r="2758" spans="2:18" x14ac:dyDescent="0.25">
      <c r="B2758" s="6">
        <v>0.80902777777777779</v>
      </c>
      <c r="E2758" s="62">
        <v>123</v>
      </c>
    </row>
    <row r="2759" spans="2:18" x14ac:dyDescent="0.25">
      <c r="B2759" s="6">
        <v>0.81944444444444442</v>
      </c>
      <c r="E2759" s="62">
        <v>128</v>
      </c>
    </row>
    <row r="2760" spans="2:18" x14ac:dyDescent="0.25">
      <c r="B2760" s="6">
        <v>0.82986111111111116</v>
      </c>
      <c r="E2760" s="99">
        <v>112</v>
      </c>
    </row>
    <row r="2761" spans="2:18" x14ac:dyDescent="0.25">
      <c r="B2761" s="6">
        <v>0.84027777777777779</v>
      </c>
      <c r="E2761" s="99">
        <v>112</v>
      </c>
    </row>
    <row r="2762" spans="2:18" x14ac:dyDescent="0.25">
      <c r="B2762" s="6">
        <v>0.85069444444444442</v>
      </c>
      <c r="E2762" s="99">
        <v>112</v>
      </c>
    </row>
    <row r="2763" spans="2:18" x14ac:dyDescent="0.25">
      <c r="B2763" s="6">
        <v>0.86111111111111116</v>
      </c>
      <c r="E2763" s="3">
        <v>109</v>
      </c>
    </row>
    <row r="2764" spans="2:18" x14ac:dyDescent="0.25">
      <c r="B2764" s="6">
        <v>0.87152777777777779</v>
      </c>
      <c r="E2764" s="99">
        <v>110</v>
      </c>
    </row>
    <row r="2765" spans="2:18" x14ac:dyDescent="0.25">
      <c r="B2765" s="187">
        <v>0.88194444444444442</v>
      </c>
      <c r="E2765" s="3">
        <v>108</v>
      </c>
    </row>
    <row r="2766" spans="2:18" x14ac:dyDescent="0.25">
      <c r="B2766" s="6">
        <v>0.89236111111111116</v>
      </c>
      <c r="E2766" s="3">
        <v>108</v>
      </c>
    </row>
    <row r="2767" spans="2:18" x14ac:dyDescent="0.25">
      <c r="B2767" s="6">
        <v>0.90277777777777779</v>
      </c>
      <c r="E2767" s="3">
        <v>107</v>
      </c>
    </row>
    <row r="2768" spans="2:18" x14ac:dyDescent="0.25">
      <c r="B2768" s="6">
        <v>0.91319444444444442</v>
      </c>
      <c r="E2768" s="3">
        <v>109</v>
      </c>
    </row>
    <row r="2769" spans="1:9" x14ac:dyDescent="0.25">
      <c r="B2769" s="6">
        <v>0.92361111111111116</v>
      </c>
      <c r="E2769" s="3">
        <v>109</v>
      </c>
    </row>
    <row r="2770" spans="1:9" x14ac:dyDescent="0.25">
      <c r="B2770" s="6">
        <v>0.93402777777777779</v>
      </c>
      <c r="E2770" s="3">
        <v>108</v>
      </c>
    </row>
    <row r="2771" spans="1:9" x14ac:dyDescent="0.25">
      <c r="B2771" s="6">
        <v>0.94444444444444442</v>
      </c>
      <c r="E2771" s="3">
        <v>108</v>
      </c>
    </row>
    <row r="2772" spans="1:9" x14ac:dyDescent="0.25">
      <c r="B2772" s="6">
        <v>0.95486111111111116</v>
      </c>
      <c r="E2772" s="3">
        <v>108</v>
      </c>
    </row>
    <row r="2773" spans="1:9" x14ac:dyDescent="0.25">
      <c r="B2773" s="6">
        <v>0.96527777777777779</v>
      </c>
      <c r="E2773" s="3">
        <v>107</v>
      </c>
    </row>
    <row r="2774" spans="1:9" x14ac:dyDescent="0.25">
      <c r="B2774" s="6">
        <v>0.97569444444444442</v>
      </c>
      <c r="E2774" s="3">
        <v>106</v>
      </c>
    </row>
    <row r="2775" spans="1:9" x14ac:dyDescent="0.25">
      <c r="B2775" s="6">
        <v>0.98611111111111116</v>
      </c>
      <c r="E2775" s="3">
        <v>106</v>
      </c>
    </row>
    <row r="2776" spans="1:9" ht="15.75" thickBot="1" x14ac:dyDescent="0.3">
      <c r="B2776" s="22">
        <v>0.99652777777777779</v>
      </c>
      <c r="E2776" s="3">
        <v>106</v>
      </c>
      <c r="I2776" s="564">
        <f>AVERAGE(E2692:E2776)</f>
        <v>110.37681159420291</v>
      </c>
    </row>
    <row r="2777" spans="1:9" x14ac:dyDescent="0.25">
      <c r="A2777" s="5">
        <v>45857</v>
      </c>
      <c r="B2777" s="6">
        <v>6.9444444444444441E-3</v>
      </c>
    </row>
    <row r="2778" spans="1:9" x14ac:dyDescent="0.25">
      <c r="A2778" s="5" t="s">
        <v>228</v>
      </c>
      <c r="B2778" s="6">
        <v>1.7361111111111112E-2</v>
      </c>
    </row>
    <row r="2779" spans="1:9" x14ac:dyDescent="0.25">
      <c r="A2779" s="5" t="s">
        <v>848</v>
      </c>
      <c r="B2779" s="6">
        <v>2.7777777777777776E-2</v>
      </c>
    </row>
    <row r="2780" spans="1:9" ht="15.75" thickBot="1" x14ac:dyDescent="0.3">
      <c r="B2780" s="195">
        <v>3.8194444444444448E-2</v>
      </c>
      <c r="D2780" s="3">
        <v>231</v>
      </c>
    </row>
    <row r="2781" spans="1:9" x14ac:dyDescent="0.25">
      <c r="B2781" s="6">
        <v>0.28819444444444442</v>
      </c>
      <c r="E2781" s="157">
        <v>90</v>
      </c>
    </row>
    <row r="2782" spans="1:9" x14ac:dyDescent="0.25">
      <c r="B2782" s="6">
        <v>0.2986111111111111</v>
      </c>
      <c r="E2782" s="157">
        <v>90</v>
      </c>
    </row>
    <row r="2783" spans="1:9" x14ac:dyDescent="0.25">
      <c r="B2783" s="6">
        <v>0.30902777777777779</v>
      </c>
      <c r="E2783" s="3">
        <v>101</v>
      </c>
    </row>
    <row r="2784" spans="1:9" x14ac:dyDescent="0.25">
      <c r="B2784" s="6">
        <v>0.31944444444444442</v>
      </c>
      <c r="E2784" s="3">
        <v>101</v>
      </c>
    </row>
    <row r="2785" spans="2:12" x14ac:dyDescent="0.25">
      <c r="B2785" s="6">
        <v>0.3298611111111111</v>
      </c>
      <c r="E2785" s="3">
        <v>105</v>
      </c>
    </row>
    <row r="2786" spans="2:12" x14ac:dyDescent="0.25">
      <c r="B2786" s="6">
        <v>0.34027777777777779</v>
      </c>
      <c r="E2786" s="3">
        <v>105</v>
      </c>
    </row>
    <row r="2787" spans="2:12" x14ac:dyDescent="0.25">
      <c r="B2787" s="6">
        <v>0.35069444444444442</v>
      </c>
      <c r="E2787" s="3">
        <v>105</v>
      </c>
    </row>
    <row r="2788" spans="2:12" x14ac:dyDescent="0.25">
      <c r="B2788" s="86">
        <v>0.35416666666666669</v>
      </c>
      <c r="G2788" s="14" t="s">
        <v>849</v>
      </c>
    </row>
    <row r="2789" spans="2:12" x14ac:dyDescent="0.25">
      <c r="B2789" s="86">
        <v>0.3611111111111111</v>
      </c>
      <c r="E2789" s="62">
        <v>124</v>
      </c>
      <c r="G2789" s="14" t="s">
        <v>849</v>
      </c>
    </row>
    <row r="2790" spans="2:12" x14ac:dyDescent="0.25">
      <c r="B2790" s="86">
        <v>0.37152777777777779</v>
      </c>
      <c r="E2790" s="9">
        <v>138</v>
      </c>
      <c r="G2790" s="14" t="s">
        <v>849</v>
      </c>
    </row>
    <row r="2791" spans="2:12" x14ac:dyDescent="0.25">
      <c r="B2791" s="86">
        <v>0.38194444444444442</v>
      </c>
      <c r="E2791" s="103">
        <v>148</v>
      </c>
      <c r="G2791" s="14" t="s">
        <v>849</v>
      </c>
      <c r="I2791" s="230" t="s">
        <v>1974</v>
      </c>
      <c r="J2791" s="230"/>
      <c r="K2791" s="230"/>
      <c r="L2791" s="230"/>
    </row>
    <row r="2792" spans="2:12" x14ac:dyDescent="0.25">
      <c r="B2792" s="6">
        <v>0.3923611111111111</v>
      </c>
      <c r="E2792" s="62">
        <v>124</v>
      </c>
    </row>
    <row r="2793" spans="2:12" x14ac:dyDescent="0.25">
      <c r="B2793" s="6">
        <v>0.40277777777777779</v>
      </c>
      <c r="E2793" s="3">
        <v>107</v>
      </c>
      <c r="F2793" s="3">
        <v>107</v>
      </c>
    </row>
    <row r="2794" spans="2:12" x14ac:dyDescent="0.25">
      <c r="B2794" s="90">
        <v>0.40555555555555556</v>
      </c>
      <c r="C2794" s="8">
        <v>70</v>
      </c>
      <c r="D2794" s="8"/>
      <c r="E2794" s="8"/>
      <c r="F2794" s="8"/>
      <c r="G2794" s="8" t="s">
        <v>326</v>
      </c>
      <c r="H2794" s="8"/>
      <c r="I2794" s="36" t="s">
        <v>850</v>
      </c>
      <c r="J2794" s="36"/>
      <c r="K2794" s="36"/>
      <c r="L2794" s="36"/>
    </row>
    <row r="2795" spans="2:12" x14ac:dyDescent="0.25">
      <c r="B2795" s="6">
        <v>0.41319444444444442</v>
      </c>
      <c r="E2795" s="10">
        <v>130</v>
      </c>
      <c r="H2795" s="3">
        <v>11</v>
      </c>
      <c r="I2795" t="s">
        <v>851</v>
      </c>
    </row>
    <row r="2796" spans="2:12" x14ac:dyDescent="0.25">
      <c r="B2796" s="6">
        <v>0.4236111111111111</v>
      </c>
      <c r="E2796" s="62">
        <v>121</v>
      </c>
    </row>
    <row r="2797" spans="2:12" x14ac:dyDescent="0.25">
      <c r="B2797" s="6">
        <v>0.43402777777777779</v>
      </c>
      <c r="E2797" s="3">
        <v>103</v>
      </c>
    </row>
    <row r="2798" spans="2:12" x14ac:dyDescent="0.25">
      <c r="B2798" s="6">
        <v>0.44444444444444442</v>
      </c>
      <c r="E2798" s="3">
        <v>103</v>
      </c>
    </row>
    <row r="2799" spans="2:12" x14ac:dyDescent="0.25">
      <c r="B2799" s="6">
        <v>0.4548611111111111</v>
      </c>
      <c r="E2799" s="3">
        <v>103</v>
      </c>
    </row>
    <row r="2800" spans="2:12" x14ac:dyDescent="0.25">
      <c r="B2800" s="6">
        <v>0.46527777777777779</v>
      </c>
      <c r="E2800" s="3">
        <v>100</v>
      </c>
      <c r="F2800" s="3">
        <v>100</v>
      </c>
    </row>
    <row r="2801" spans="2:17" x14ac:dyDescent="0.25">
      <c r="B2801" s="90">
        <v>0.97222222222222221</v>
      </c>
      <c r="C2801" s="8">
        <v>82</v>
      </c>
      <c r="D2801" s="8"/>
      <c r="E2801" s="8"/>
      <c r="F2801" s="8"/>
      <c r="G2801" s="8" t="s">
        <v>853</v>
      </c>
      <c r="H2801" s="8"/>
      <c r="I2801" s="36" t="s">
        <v>856</v>
      </c>
      <c r="J2801" s="36"/>
      <c r="K2801" s="36"/>
      <c r="L2801" s="36"/>
    </row>
    <row r="2802" spans="2:17" x14ac:dyDescent="0.25">
      <c r="B2802" s="6">
        <v>0.47569444444444442</v>
      </c>
      <c r="E2802" s="99">
        <v>112</v>
      </c>
    </row>
    <row r="2803" spans="2:17" x14ac:dyDescent="0.25">
      <c r="B2803" s="6">
        <v>0.4861111111111111</v>
      </c>
      <c r="E2803" s="10">
        <v>133</v>
      </c>
      <c r="H2803" s="3">
        <v>20</v>
      </c>
      <c r="I2803" s="12" t="s">
        <v>854</v>
      </c>
      <c r="J2803" s="12"/>
      <c r="K2803" s="12"/>
      <c r="L2803" s="12"/>
    </row>
    <row r="2804" spans="2:17" x14ac:dyDescent="0.25">
      <c r="B2804" s="6">
        <v>0.49652777777777779</v>
      </c>
      <c r="E2804" s="62">
        <v>121</v>
      </c>
    </row>
    <row r="2805" spans="2:17" x14ac:dyDescent="0.25">
      <c r="B2805" s="6">
        <v>0.50694444444444442</v>
      </c>
      <c r="E2805" s="62">
        <v>121</v>
      </c>
    </row>
    <row r="2806" spans="2:17" x14ac:dyDescent="0.25">
      <c r="B2806" s="6">
        <v>0.51736111111111116</v>
      </c>
      <c r="E2806" s="3">
        <v>109</v>
      </c>
      <c r="F2806" s="3">
        <v>109</v>
      </c>
    </row>
    <row r="2807" spans="2:17" x14ac:dyDescent="0.25">
      <c r="B2807" s="6">
        <v>0.52777777777777779</v>
      </c>
      <c r="E2807" s="9">
        <v>134</v>
      </c>
    </row>
    <row r="2808" spans="2:17" x14ac:dyDescent="0.25">
      <c r="B2808" s="90">
        <v>0.53333333333333333</v>
      </c>
      <c r="C2808" s="8">
        <v>20</v>
      </c>
      <c r="D2808" s="8"/>
      <c r="E2808" s="8"/>
      <c r="F2808" s="8"/>
      <c r="G2808" s="8" t="s">
        <v>112</v>
      </c>
      <c r="H2808" s="8"/>
      <c r="I2808" s="36" t="s">
        <v>852</v>
      </c>
      <c r="J2808" s="36"/>
      <c r="K2808" s="36"/>
      <c r="L2808" s="36"/>
      <c r="M2808" s="36"/>
    </row>
    <row r="2809" spans="2:17" x14ac:dyDescent="0.25">
      <c r="B2809" s="6">
        <v>0.53819444444444442</v>
      </c>
      <c r="E2809" s="103">
        <v>146</v>
      </c>
      <c r="H2809" s="3">
        <v>95</v>
      </c>
      <c r="I2809" s="144" t="s">
        <v>855</v>
      </c>
      <c r="J2809" s="144"/>
      <c r="K2809" s="144"/>
      <c r="L2809" s="144"/>
      <c r="M2809" s="144"/>
      <c r="N2809" s="144"/>
      <c r="O2809" s="144"/>
      <c r="P2809" s="144"/>
      <c r="Q2809" s="104"/>
    </row>
    <row r="2810" spans="2:17" x14ac:dyDescent="0.25">
      <c r="B2810" s="6">
        <v>0.54861111111111116</v>
      </c>
      <c r="E2810" s="104">
        <v>143</v>
      </c>
    </row>
    <row r="2811" spans="2:17" x14ac:dyDescent="0.25">
      <c r="B2811" s="6">
        <v>0.55902777777777779</v>
      </c>
      <c r="E2811" s="104">
        <v>143</v>
      </c>
    </row>
    <row r="2812" spans="2:17" x14ac:dyDescent="0.25">
      <c r="B2812" s="6">
        <v>0.56944444444444442</v>
      </c>
      <c r="E2812" s="62">
        <v>129</v>
      </c>
    </row>
    <row r="2813" spans="2:17" x14ac:dyDescent="0.25">
      <c r="B2813" s="6">
        <v>0.57986111111111116</v>
      </c>
      <c r="E2813" s="104">
        <v>143</v>
      </c>
    </row>
    <row r="2814" spans="2:17" x14ac:dyDescent="0.25">
      <c r="B2814" s="6">
        <v>0.59027777777777779</v>
      </c>
      <c r="E2814" s="9">
        <v>134</v>
      </c>
    </row>
    <row r="2815" spans="2:17" x14ac:dyDescent="0.25">
      <c r="B2815" s="6">
        <v>0.60069444444444442</v>
      </c>
      <c r="E2815" s="99">
        <v>117</v>
      </c>
    </row>
    <row r="2816" spans="2:17" x14ac:dyDescent="0.25">
      <c r="B2816" s="6">
        <v>0.61111111111111116</v>
      </c>
      <c r="E2816" s="99">
        <v>113</v>
      </c>
    </row>
    <row r="2817" spans="2:20" x14ac:dyDescent="0.25">
      <c r="B2817" s="6">
        <v>0.62152777777777779</v>
      </c>
      <c r="E2817" s="99">
        <v>110</v>
      </c>
    </row>
    <row r="2818" spans="2:20" x14ac:dyDescent="0.25">
      <c r="B2818" s="6">
        <v>0.63194444444444442</v>
      </c>
      <c r="E2818" s="99">
        <v>119</v>
      </c>
    </row>
    <row r="2819" spans="2:20" x14ac:dyDescent="0.25">
      <c r="B2819" s="6">
        <v>0.64236111111111116</v>
      </c>
      <c r="E2819" s="99">
        <v>114</v>
      </c>
    </row>
    <row r="2820" spans="2:20" x14ac:dyDescent="0.25">
      <c r="B2820" s="6">
        <v>0.65277777777777779</v>
      </c>
      <c r="E2820" s="99">
        <v>110</v>
      </c>
    </row>
    <row r="2821" spans="2:20" x14ac:dyDescent="0.25">
      <c r="B2821" s="6">
        <v>0.66319444444444442</v>
      </c>
      <c r="E2821" s="3">
        <v>108</v>
      </c>
    </row>
    <row r="2822" spans="2:20" x14ac:dyDescent="0.25">
      <c r="B2822" s="6">
        <v>0.67361111111111116</v>
      </c>
      <c r="E2822" s="3">
        <v>106</v>
      </c>
    </row>
    <row r="2823" spans="2:20" x14ac:dyDescent="0.25">
      <c r="B2823" s="6">
        <v>0.68402777777777779</v>
      </c>
      <c r="E2823" s="9">
        <v>131</v>
      </c>
    </row>
    <row r="2824" spans="2:20" x14ac:dyDescent="0.25">
      <c r="B2824" s="6">
        <v>0.69444444444444442</v>
      </c>
      <c r="E2824" s="9">
        <v>131</v>
      </c>
    </row>
    <row r="2825" spans="2:20" x14ac:dyDescent="0.25">
      <c r="B2825" s="6">
        <v>0.70486111111111116</v>
      </c>
      <c r="E2825" s="99">
        <v>112</v>
      </c>
    </row>
    <row r="2826" spans="2:20" x14ac:dyDescent="0.25">
      <c r="B2826" s="6">
        <v>0.71527777777777779</v>
      </c>
      <c r="E2826" s="3">
        <v>104</v>
      </c>
    </row>
    <row r="2827" spans="2:20" x14ac:dyDescent="0.25">
      <c r="B2827" s="86">
        <v>0.72291666666666665</v>
      </c>
      <c r="G2827" s="3" t="s">
        <v>313</v>
      </c>
    </row>
    <row r="2828" spans="2:20" x14ac:dyDescent="0.25">
      <c r="B2828" s="6">
        <v>0.72569444444444442</v>
      </c>
      <c r="E2828" s="3">
        <v>103</v>
      </c>
    </row>
    <row r="2829" spans="2:20" x14ac:dyDescent="0.25">
      <c r="B2829" s="6">
        <v>0.72916666666666663</v>
      </c>
      <c r="C2829" s="8">
        <v>145</v>
      </c>
      <c r="D2829" s="8"/>
      <c r="E2829" s="8"/>
      <c r="F2829" s="8"/>
      <c r="G2829" s="8" t="s">
        <v>313</v>
      </c>
      <c r="H2829" s="8"/>
      <c r="I2829" s="36" t="s">
        <v>857</v>
      </c>
      <c r="J2829" s="36"/>
      <c r="K2829" s="36"/>
      <c r="L2829" s="36"/>
      <c r="M2829" s="36"/>
      <c r="N2829" s="36"/>
      <c r="O2829" s="36"/>
      <c r="P2829" s="36"/>
      <c r="Q2829" s="8"/>
      <c r="R2829" s="8"/>
      <c r="S2829" s="8"/>
      <c r="T2829" s="8"/>
    </row>
    <row r="2830" spans="2:20" x14ac:dyDescent="0.25">
      <c r="B2830" s="6">
        <v>0.73611111111111116</v>
      </c>
      <c r="E2830" s="3">
        <v>102</v>
      </c>
    </row>
    <row r="2831" spans="2:20" x14ac:dyDescent="0.25">
      <c r="B2831" s="6">
        <v>0.74652777777777779</v>
      </c>
      <c r="E2831" s="62">
        <v>122</v>
      </c>
    </row>
    <row r="2832" spans="2:20" x14ac:dyDescent="0.25">
      <c r="B2832" s="6">
        <v>0.75694444444444442</v>
      </c>
      <c r="E2832" s="62">
        <v>128</v>
      </c>
    </row>
    <row r="2833" spans="2:14" x14ac:dyDescent="0.25">
      <c r="B2833" s="6">
        <v>0.76736111111111116</v>
      </c>
      <c r="E2833" s="62">
        <v>124</v>
      </c>
    </row>
    <row r="2834" spans="2:14" x14ac:dyDescent="0.25">
      <c r="B2834" s="6">
        <v>0.77777777777777779</v>
      </c>
      <c r="E2834" s="62">
        <v>125</v>
      </c>
    </row>
    <row r="2835" spans="2:14" x14ac:dyDescent="0.25">
      <c r="B2835" s="6">
        <v>0.78819444444444442</v>
      </c>
      <c r="E2835" s="10">
        <v>132</v>
      </c>
      <c r="H2835" s="3">
        <v>85</v>
      </c>
      <c r="I2835" s="12" t="s">
        <v>858</v>
      </c>
      <c r="J2835" s="12"/>
      <c r="K2835" s="12"/>
      <c r="L2835" s="12"/>
      <c r="M2835" s="12"/>
      <c r="N2835" s="12"/>
    </row>
    <row r="2836" spans="2:14" x14ac:dyDescent="0.25">
      <c r="B2836" s="6">
        <v>0.79861111111111116</v>
      </c>
      <c r="E2836" s="62">
        <v>122</v>
      </c>
    </row>
    <row r="2837" spans="2:14" x14ac:dyDescent="0.25">
      <c r="B2837" s="6">
        <v>0.80902777777777779</v>
      </c>
      <c r="E2837" s="62">
        <v>120</v>
      </c>
    </row>
    <row r="2838" spans="2:14" x14ac:dyDescent="0.25">
      <c r="B2838" s="6">
        <v>0.81944444444444442</v>
      </c>
      <c r="E2838" s="104">
        <v>144</v>
      </c>
    </row>
    <row r="2839" spans="2:14" x14ac:dyDescent="0.25">
      <c r="B2839" s="6">
        <v>0.82986111111111116</v>
      </c>
      <c r="E2839" s="104">
        <v>148</v>
      </c>
    </row>
    <row r="2840" spans="2:14" x14ac:dyDescent="0.25">
      <c r="B2840" s="6">
        <v>0.84027777777777779</v>
      </c>
      <c r="E2840" s="38">
        <v>154</v>
      </c>
    </row>
    <row r="2841" spans="2:14" x14ac:dyDescent="0.25">
      <c r="B2841" s="6">
        <v>0.85069444444444442</v>
      </c>
      <c r="E2841" s="38">
        <v>152</v>
      </c>
    </row>
    <row r="2842" spans="2:14" x14ac:dyDescent="0.25">
      <c r="B2842" s="6">
        <v>0.86111111111111116</v>
      </c>
      <c r="E2842" s="13">
        <v>158</v>
      </c>
      <c r="H2842" s="3">
        <v>190</v>
      </c>
      <c r="I2842" s="28" t="s">
        <v>859</v>
      </c>
      <c r="J2842" s="28"/>
      <c r="K2842" s="28"/>
      <c r="L2842" s="28"/>
      <c r="M2842" s="28"/>
      <c r="N2842" s="28"/>
    </row>
    <row r="2843" spans="2:14" x14ac:dyDescent="0.25">
      <c r="B2843" s="6">
        <v>0.87152777777777779</v>
      </c>
      <c r="E2843" s="9">
        <v>138</v>
      </c>
    </row>
    <row r="2844" spans="2:14" x14ac:dyDescent="0.25">
      <c r="B2844" s="187">
        <v>0.88194444444444442</v>
      </c>
      <c r="E2844" s="9">
        <v>134</v>
      </c>
    </row>
    <row r="2845" spans="2:14" x14ac:dyDescent="0.25">
      <c r="B2845" s="6">
        <v>0.89236111111111116</v>
      </c>
      <c r="E2845" s="62">
        <v>125</v>
      </c>
    </row>
    <row r="2846" spans="2:14" x14ac:dyDescent="0.25">
      <c r="B2846" s="6">
        <v>0.90277777777777779</v>
      </c>
      <c r="E2846" s="62">
        <v>124</v>
      </c>
    </row>
    <row r="2847" spans="2:14" x14ac:dyDescent="0.25">
      <c r="B2847" s="6">
        <v>0.91319444444444442</v>
      </c>
      <c r="E2847" s="62">
        <v>122</v>
      </c>
    </row>
    <row r="2848" spans="2:14" x14ac:dyDescent="0.25">
      <c r="B2848" s="6">
        <v>0.92361111111111116</v>
      </c>
      <c r="E2848" s="62">
        <v>120</v>
      </c>
    </row>
    <row r="2849" spans="1:13" x14ac:dyDescent="0.25">
      <c r="B2849" s="6">
        <v>0.93402777777777779</v>
      </c>
      <c r="E2849" s="99">
        <v>118</v>
      </c>
    </row>
    <row r="2850" spans="1:13" x14ac:dyDescent="0.25">
      <c r="B2850" s="6">
        <v>0.94444444444444442</v>
      </c>
      <c r="E2850" s="99">
        <v>112</v>
      </c>
    </row>
    <row r="2851" spans="1:13" x14ac:dyDescent="0.25">
      <c r="B2851" s="6">
        <v>0.95486111111111116</v>
      </c>
      <c r="E2851" s="99">
        <v>110</v>
      </c>
    </row>
    <row r="2852" spans="1:13" x14ac:dyDescent="0.25">
      <c r="B2852" s="6">
        <v>0.96527777777777779</v>
      </c>
      <c r="E2852" s="3">
        <v>108</v>
      </c>
    </row>
    <row r="2853" spans="1:13" x14ac:dyDescent="0.25">
      <c r="B2853" s="6">
        <v>0.97569444444444442</v>
      </c>
      <c r="E2853" s="3">
        <v>106</v>
      </c>
    </row>
    <row r="2854" spans="1:13" x14ac:dyDescent="0.25">
      <c r="B2854" s="6">
        <v>0.98611111111111116</v>
      </c>
      <c r="E2854" s="3">
        <v>104</v>
      </c>
    </row>
    <row r="2855" spans="1:13" ht="15.75" thickBot="1" x14ac:dyDescent="0.3">
      <c r="B2855" s="22">
        <v>0.99652777777777779</v>
      </c>
      <c r="E2855" s="3">
        <v>106</v>
      </c>
    </row>
    <row r="2856" spans="1:13" x14ac:dyDescent="0.25">
      <c r="B2856" s="6">
        <v>6.9444444444444441E-3</v>
      </c>
      <c r="E2856" s="3">
        <v>107</v>
      </c>
    </row>
    <row r="2857" spans="1:13" x14ac:dyDescent="0.25">
      <c r="B2857" s="6">
        <v>1.7361111111111112E-2</v>
      </c>
      <c r="E2857" s="3">
        <v>109</v>
      </c>
      <c r="I2857" s="564">
        <f>AVERAGE(E2773:E2857)</f>
        <v>119.24</v>
      </c>
    </row>
    <row r="2858" spans="1:13" x14ac:dyDescent="0.25">
      <c r="B2858" s="6">
        <v>2.7777777777777776E-2</v>
      </c>
    </row>
    <row r="2859" spans="1:13" ht="15.75" thickBot="1" x14ac:dyDescent="0.3">
      <c r="B2859" s="195">
        <v>3.8194444444444448E-2</v>
      </c>
      <c r="D2859" s="3">
        <v>317</v>
      </c>
    </row>
    <row r="2860" spans="1:13" x14ac:dyDescent="0.25">
      <c r="A2860" s="5">
        <v>45858</v>
      </c>
      <c r="B2860" s="6">
        <v>0.28819444444444442</v>
      </c>
    </row>
    <row r="2861" spans="1:13" x14ac:dyDescent="0.25">
      <c r="A2861" s="5" t="s">
        <v>275</v>
      </c>
      <c r="B2861" s="6">
        <v>0.2986111111111111</v>
      </c>
    </row>
    <row r="2862" spans="1:13" x14ac:dyDescent="0.25">
      <c r="B2862" s="6">
        <v>0.30902777777777779</v>
      </c>
      <c r="E2862" s="3">
        <v>102</v>
      </c>
    </row>
    <row r="2863" spans="1:13" x14ac:dyDescent="0.25">
      <c r="B2863" s="6">
        <v>0.31944444444444442</v>
      </c>
      <c r="E2863" s="3">
        <v>102</v>
      </c>
      <c r="F2863" s="3">
        <v>102</v>
      </c>
    </row>
    <row r="2864" spans="1:13" x14ac:dyDescent="0.25">
      <c r="B2864" s="6">
        <v>0.32916666666666666</v>
      </c>
      <c r="C2864" s="8">
        <v>60</v>
      </c>
      <c r="D2864" s="8"/>
      <c r="E2864" s="8"/>
      <c r="F2864" s="8"/>
      <c r="G2864" s="8" t="s">
        <v>326</v>
      </c>
      <c r="I2864" s="37" t="s">
        <v>860</v>
      </c>
      <c r="J2864" s="36"/>
      <c r="K2864" s="36"/>
      <c r="L2864" s="36"/>
      <c r="M2864" s="36"/>
    </row>
    <row r="2865" spans="2:14" x14ac:dyDescent="0.25">
      <c r="B2865" s="6">
        <v>0.3298611111111111</v>
      </c>
      <c r="E2865" s="3">
        <v>106</v>
      </c>
    </row>
    <row r="2866" spans="2:14" x14ac:dyDescent="0.25">
      <c r="B2866" s="6">
        <v>0.34027777777777779</v>
      </c>
      <c r="E2866" s="99">
        <v>113</v>
      </c>
    </row>
    <row r="2867" spans="2:14" x14ac:dyDescent="0.25">
      <c r="B2867" s="6">
        <v>0.35069444444444442</v>
      </c>
      <c r="E2867" s="10">
        <v>134</v>
      </c>
      <c r="H2867" s="3">
        <v>31</v>
      </c>
      <c r="I2867" s="31" t="s">
        <v>871</v>
      </c>
      <c r="J2867" s="31"/>
      <c r="K2867" s="31"/>
      <c r="L2867" s="31"/>
      <c r="M2867" s="31"/>
      <c r="N2867" s="31"/>
    </row>
    <row r="2868" spans="2:14" x14ac:dyDescent="0.25">
      <c r="B2868" s="6">
        <v>0.3611111111111111</v>
      </c>
      <c r="E2868" s="62">
        <v>124</v>
      </c>
    </row>
    <row r="2869" spans="2:14" x14ac:dyDescent="0.25">
      <c r="B2869" s="6">
        <v>0.37152777777777779</v>
      </c>
      <c r="E2869" s="99">
        <v>118</v>
      </c>
    </row>
    <row r="2870" spans="2:14" x14ac:dyDescent="0.25">
      <c r="B2870" s="6">
        <v>0.38194444444444442</v>
      </c>
      <c r="E2870" s="3">
        <v>106</v>
      </c>
    </row>
    <row r="2871" spans="2:14" x14ac:dyDescent="0.25">
      <c r="B2871" s="6">
        <v>0.3923611111111111</v>
      </c>
      <c r="E2871" s="99">
        <v>111</v>
      </c>
    </row>
    <row r="2872" spans="2:14" x14ac:dyDescent="0.25">
      <c r="B2872" s="6">
        <v>0.40277777777777779</v>
      </c>
      <c r="E2872" s="99">
        <v>110</v>
      </c>
    </row>
    <row r="2873" spans="2:14" x14ac:dyDescent="0.25">
      <c r="B2873" s="6">
        <v>0.41319444444444442</v>
      </c>
      <c r="E2873" s="3">
        <v>108</v>
      </c>
    </row>
    <row r="2874" spans="2:14" x14ac:dyDescent="0.25">
      <c r="B2874" s="6">
        <v>0.4236111111111111</v>
      </c>
      <c r="E2874" s="97">
        <v>122</v>
      </c>
      <c r="H2874" s="3">
        <v>150</v>
      </c>
      <c r="I2874" s="218" t="s">
        <v>870</v>
      </c>
      <c r="J2874" s="63"/>
      <c r="K2874" s="63"/>
      <c r="L2874" s="63"/>
      <c r="M2874" s="63"/>
      <c r="N2874" s="63"/>
    </row>
    <row r="2875" spans="2:14" x14ac:dyDescent="0.25">
      <c r="B2875" s="6">
        <v>0.43402777777777779</v>
      </c>
      <c r="E2875" s="99">
        <v>117</v>
      </c>
    </row>
    <row r="2876" spans="2:14" x14ac:dyDescent="0.25">
      <c r="B2876" s="6">
        <v>0.44444444444444442</v>
      </c>
      <c r="E2876" s="99">
        <v>113</v>
      </c>
    </row>
    <row r="2877" spans="2:14" x14ac:dyDescent="0.25">
      <c r="B2877" s="6">
        <v>0.4548611111111111</v>
      </c>
      <c r="E2877" s="3">
        <v>108</v>
      </c>
    </row>
    <row r="2878" spans="2:14" x14ac:dyDescent="0.25">
      <c r="B2878" s="6">
        <v>0.46527777777777779</v>
      </c>
      <c r="E2878" s="99">
        <v>114</v>
      </c>
    </row>
    <row r="2879" spans="2:14" x14ac:dyDescent="0.25">
      <c r="B2879" s="6">
        <v>0.47569444444444442</v>
      </c>
      <c r="E2879" s="99">
        <v>112</v>
      </c>
    </row>
    <row r="2880" spans="2:14" x14ac:dyDescent="0.25">
      <c r="B2880" s="6">
        <v>0.4861111111111111</v>
      </c>
      <c r="E2880" s="99">
        <v>110</v>
      </c>
    </row>
    <row r="2881" spans="2:18" x14ac:dyDescent="0.25">
      <c r="B2881" s="6">
        <v>0.49652777777777779</v>
      </c>
      <c r="E2881" s="99">
        <v>111</v>
      </c>
    </row>
    <row r="2882" spans="2:18" x14ac:dyDescent="0.25">
      <c r="B2882" s="6">
        <v>0.50694444444444442</v>
      </c>
      <c r="E2882" s="99">
        <v>110</v>
      </c>
    </row>
    <row r="2883" spans="2:18" x14ac:dyDescent="0.25">
      <c r="B2883" s="6">
        <v>0.51736111111111116</v>
      </c>
      <c r="E2883" s="99">
        <v>112</v>
      </c>
    </row>
    <row r="2884" spans="2:18" x14ac:dyDescent="0.25">
      <c r="B2884" s="6">
        <v>0.52777777777777779</v>
      </c>
      <c r="E2884" s="3">
        <v>105</v>
      </c>
      <c r="F2884" s="3">
        <v>105</v>
      </c>
    </row>
    <row r="2885" spans="2:18" x14ac:dyDescent="0.25">
      <c r="B2885" s="90">
        <v>0.52847222222222223</v>
      </c>
      <c r="C2885" s="8">
        <v>90</v>
      </c>
      <c r="D2885" s="8"/>
      <c r="E2885" s="8"/>
      <c r="F2885" s="8"/>
      <c r="G2885" s="8" t="s">
        <v>208</v>
      </c>
      <c r="H2885" s="8"/>
      <c r="I2885" s="36" t="s">
        <v>869</v>
      </c>
      <c r="J2885" s="36"/>
      <c r="K2885" s="36"/>
      <c r="L2885" s="36"/>
      <c r="M2885" s="36"/>
      <c r="N2885" s="36"/>
      <c r="O2885" s="36"/>
      <c r="P2885" s="36"/>
      <c r="Q2885" s="8"/>
      <c r="R2885" s="8"/>
    </row>
    <row r="2886" spans="2:18" x14ac:dyDescent="0.25">
      <c r="B2886" s="6">
        <v>0.53819444444444442</v>
      </c>
      <c r="E2886" s="3">
        <v>107</v>
      </c>
    </row>
    <row r="2887" spans="2:18" x14ac:dyDescent="0.25">
      <c r="B2887" s="6">
        <v>0.54861111111111116</v>
      </c>
      <c r="E2887" s="99">
        <v>119</v>
      </c>
    </row>
    <row r="2888" spans="2:18" x14ac:dyDescent="0.25">
      <c r="B2888" s="6">
        <v>0.55902777777777779</v>
      </c>
      <c r="E2888" s="9">
        <v>130</v>
      </c>
    </row>
    <row r="2889" spans="2:18" x14ac:dyDescent="0.25">
      <c r="B2889" s="6">
        <v>0.56944444444444442</v>
      </c>
      <c r="E2889" s="104">
        <v>144</v>
      </c>
    </row>
    <row r="2890" spans="2:18" x14ac:dyDescent="0.25">
      <c r="B2890" s="6">
        <v>0.57986111111111116</v>
      </c>
      <c r="E2890" s="103">
        <v>145</v>
      </c>
      <c r="H2890" s="3">
        <v>74</v>
      </c>
      <c r="I2890" s="144" t="s">
        <v>865</v>
      </c>
      <c r="J2890" s="144"/>
      <c r="K2890" s="144"/>
      <c r="L2890" s="144"/>
      <c r="M2890" s="144"/>
      <c r="N2890" s="144"/>
    </row>
    <row r="2891" spans="2:18" x14ac:dyDescent="0.25">
      <c r="B2891" s="6">
        <v>0.59027777777777779</v>
      </c>
      <c r="E2891" s="62">
        <v>123</v>
      </c>
    </row>
    <row r="2892" spans="2:18" x14ac:dyDescent="0.25">
      <c r="B2892" s="6">
        <v>0.60069444444444442</v>
      </c>
      <c r="E2892" s="99">
        <v>111</v>
      </c>
    </row>
    <row r="2893" spans="2:18" x14ac:dyDescent="0.25">
      <c r="B2893" s="6">
        <v>0.61111111111111116</v>
      </c>
      <c r="E2893" s="62">
        <v>126</v>
      </c>
    </row>
    <row r="2894" spans="2:18" x14ac:dyDescent="0.25">
      <c r="B2894" s="6">
        <v>0.62152777777777779</v>
      </c>
      <c r="E2894" s="9">
        <v>136</v>
      </c>
    </row>
    <row r="2895" spans="2:18" x14ac:dyDescent="0.25">
      <c r="B2895" s="6">
        <v>0.63194444444444442</v>
      </c>
      <c r="E2895" s="104">
        <v>144</v>
      </c>
      <c r="G2895" s="3" t="s">
        <v>863</v>
      </c>
      <c r="H2895" s="3">
        <v>149</v>
      </c>
      <c r="I2895" s="144" t="s">
        <v>864</v>
      </c>
      <c r="J2895" s="144"/>
      <c r="K2895" s="144"/>
      <c r="L2895" s="144"/>
      <c r="M2895" s="144"/>
      <c r="N2895" s="144"/>
    </row>
    <row r="2896" spans="2:18" x14ac:dyDescent="0.25">
      <c r="B2896" s="6">
        <v>0.64236111111111116</v>
      </c>
      <c r="E2896" s="104">
        <v>143</v>
      </c>
      <c r="G2896" s="3" t="s">
        <v>863</v>
      </c>
    </row>
    <row r="2897" spans="2:16" x14ac:dyDescent="0.25">
      <c r="B2897" s="6">
        <v>0.65277777777777779</v>
      </c>
      <c r="E2897" s="9">
        <v>139</v>
      </c>
      <c r="G2897" s="3" t="s">
        <v>863</v>
      </c>
    </row>
    <row r="2898" spans="2:16" x14ac:dyDescent="0.25">
      <c r="B2898" s="6">
        <v>0.66319444444444442</v>
      </c>
      <c r="E2898" s="9">
        <v>131</v>
      </c>
      <c r="G2898" s="3" t="s">
        <v>863</v>
      </c>
    </row>
    <row r="2899" spans="2:16" x14ac:dyDescent="0.25">
      <c r="B2899" s="6">
        <v>0.67361111111111116</v>
      </c>
      <c r="E2899" s="9">
        <v>133</v>
      </c>
      <c r="G2899" s="3" t="s">
        <v>863</v>
      </c>
    </row>
    <row r="2900" spans="2:16" x14ac:dyDescent="0.25">
      <c r="B2900" s="6">
        <v>0.68402777777777779</v>
      </c>
      <c r="E2900" s="62">
        <v>125</v>
      </c>
      <c r="G2900" s="3" t="s">
        <v>863</v>
      </c>
    </row>
    <row r="2901" spans="2:16" x14ac:dyDescent="0.25">
      <c r="B2901" s="6">
        <v>0.69444444444444442</v>
      </c>
      <c r="E2901" s="99">
        <v>118</v>
      </c>
      <c r="G2901" s="3" t="s">
        <v>863</v>
      </c>
    </row>
    <row r="2902" spans="2:16" x14ac:dyDescent="0.25">
      <c r="B2902" s="6">
        <v>0.70486111111111116</v>
      </c>
      <c r="E2902" s="99">
        <v>118</v>
      </c>
      <c r="G2902" s="3" t="s">
        <v>863</v>
      </c>
    </row>
    <row r="2903" spans="2:16" x14ac:dyDescent="0.25">
      <c r="B2903" s="6">
        <v>0.71527777777777779</v>
      </c>
      <c r="E2903" s="62">
        <v>122</v>
      </c>
    </row>
    <row r="2904" spans="2:16" x14ac:dyDescent="0.25">
      <c r="B2904" s="6">
        <v>0.72569444444444442</v>
      </c>
      <c r="E2904" s="99">
        <v>116</v>
      </c>
    </row>
    <row r="2905" spans="2:16" x14ac:dyDescent="0.25">
      <c r="B2905" s="6">
        <v>0.73611111111111116</v>
      </c>
      <c r="E2905" s="99">
        <v>113</v>
      </c>
    </row>
    <row r="2906" spans="2:16" x14ac:dyDescent="0.25">
      <c r="B2906" s="86">
        <v>0.73819444444444449</v>
      </c>
      <c r="E2906" s="99">
        <v>116</v>
      </c>
      <c r="G2906" s="14" t="s">
        <v>861</v>
      </c>
    </row>
    <row r="2907" spans="2:16" x14ac:dyDescent="0.25">
      <c r="B2907" s="86">
        <v>0.74652777777777779</v>
      </c>
      <c r="E2907" s="3">
        <v>100</v>
      </c>
      <c r="G2907" s="14" t="s">
        <v>861</v>
      </c>
    </row>
    <row r="2908" spans="2:16" x14ac:dyDescent="0.25">
      <c r="B2908" s="6">
        <v>0.75694444444444442</v>
      </c>
      <c r="E2908" s="157">
        <v>96</v>
      </c>
      <c r="F2908" s="157">
        <v>96</v>
      </c>
    </row>
    <row r="2909" spans="2:16" x14ac:dyDescent="0.25">
      <c r="B2909" s="90">
        <v>0.75763888888888886</v>
      </c>
      <c r="C2909" s="8">
        <v>95</v>
      </c>
      <c r="D2909" s="8"/>
      <c r="E2909" s="8"/>
      <c r="F2909" s="8"/>
      <c r="G2909" s="8" t="s">
        <v>313</v>
      </c>
      <c r="H2909" s="8"/>
      <c r="I2909" s="36" t="s">
        <v>868</v>
      </c>
      <c r="J2909" s="36"/>
      <c r="K2909" s="36"/>
      <c r="L2909" s="36"/>
      <c r="M2909" s="36"/>
      <c r="N2909" s="36"/>
      <c r="O2909" s="36"/>
      <c r="P2909" s="36"/>
    </row>
    <row r="2910" spans="2:16" x14ac:dyDescent="0.25">
      <c r="B2910" s="6">
        <v>0.76736111111111116</v>
      </c>
      <c r="E2910" s="3">
        <v>104</v>
      </c>
    </row>
    <row r="2911" spans="2:16" x14ac:dyDescent="0.25">
      <c r="B2911" s="6">
        <v>0.77777777777777779</v>
      </c>
      <c r="E2911" s="62">
        <v>127</v>
      </c>
    </row>
    <row r="2912" spans="2:16" x14ac:dyDescent="0.25">
      <c r="B2912" s="6">
        <v>0.78819444444444442</v>
      </c>
      <c r="E2912" s="62">
        <v>127</v>
      </c>
    </row>
    <row r="2913" spans="2:14" x14ac:dyDescent="0.25">
      <c r="B2913" s="6">
        <v>0.79861111111111116</v>
      </c>
      <c r="E2913" s="10">
        <v>133</v>
      </c>
      <c r="H2913" s="3">
        <v>59</v>
      </c>
      <c r="I2913" s="12" t="s">
        <v>866</v>
      </c>
      <c r="J2913" s="12"/>
      <c r="K2913" s="12"/>
      <c r="L2913" s="12"/>
      <c r="M2913" s="12"/>
      <c r="N2913" s="12"/>
    </row>
    <row r="2914" spans="2:14" x14ac:dyDescent="0.25">
      <c r="B2914" s="6">
        <v>0.80902777777777779</v>
      </c>
      <c r="E2914" s="99">
        <v>113</v>
      </c>
    </row>
    <row r="2915" spans="2:14" x14ac:dyDescent="0.25">
      <c r="B2915" s="6">
        <v>0.81944444444444442</v>
      </c>
      <c r="E2915" s="99">
        <v>114</v>
      </c>
    </row>
    <row r="2916" spans="2:14" x14ac:dyDescent="0.25">
      <c r="B2916" s="6">
        <v>0.82986111111111116</v>
      </c>
      <c r="E2916" s="62">
        <v>126</v>
      </c>
    </row>
    <row r="2917" spans="2:14" x14ac:dyDescent="0.25">
      <c r="B2917" s="6">
        <v>0.84027777777777779</v>
      </c>
      <c r="E2917" s="97">
        <v>129</v>
      </c>
      <c r="H2917" s="3">
        <v>119</v>
      </c>
      <c r="I2917" s="63" t="s">
        <v>867</v>
      </c>
      <c r="J2917" s="63"/>
      <c r="K2917" s="63"/>
      <c r="L2917" s="63"/>
      <c r="M2917" s="63"/>
      <c r="N2917" s="63"/>
    </row>
    <row r="2918" spans="2:14" x14ac:dyDescent="0.25">
      <c r="B2918" s="6">
        <v>0.85069444444444442</v>
      </c>
      <c r="E2918" s="99">
        <v>114</v>
      </c>
    </row>
    <row r="2919" spans="2:14" x14ac:dyDescent="0.25">
      <c r="B2919" s="86">
        <v>0.85972222222222228</v>
      </c>
      <c r="C2919" s="14"/>
      <c r="D2919" s="14"/>
      <c r="E2919" s="14"/>
      <c r="F2919" s="14"/>
      <c r="G2919" s="14" t="s">
        <v>862</v>
      </c>
    </row>
    <row r="2920" spans="2:14" x14ac:dyDescent="0.25">
      <c r="B2920" s="6">
        <v>0.86111111111111116</v>
      </c>
      <c r="E2920" s="3">
        <v>105</v>
      </c>
      <c r="G2920" s="14" t="s">
        <v>862</v>
      </c>
    </row>
    <row r="2921" spans="2:14" x14ac:dyDescent="0.25">
      <c r="B2921" s="6">
        <v>0.87152777777777779</v>
      </c>
      <c r="E2921" s="3">
        <v>101</v>
      </c>
      <c r="G2921" s="14" t="s">
        <v>862</v>
      </c>
    </row>
    <row r="2922" spans="2:14" x14ac:dyDescent="0.25">
      <c r="B2922" s="187">
        <v>0.88194444444444442</v>
      </c>
      <c r="E2922" s="99">
        <v>116</v>
      </c>
      <c r="G2922" s="14" t="s">
        <v>862</v>
      </c>
    </row>
    <row r="2923" spans="2:14" x14ac:dyDescent="0.25">
      <c r="B2923" s="6">
        <v>0.89236111111111116</v>
      </c>
      <c r="E2923" s="99">
        <v>118</v>
      </c>
    </row>
    <row r="2924" spans="2:14" x14ac:dyDescent="0.25">
      <c r="B2924" s="6">
        <v>0.90277777777777779</v>
      </c>
      <c r="E2924" s="62">
        <v>120</v>
      </c>
    </row>
    <row r="2925" spans="2:14" x14ac:dyDescent="0.25">
      <c r="B2925" s="6">
        <v>0.91319444444444442</v>
      </c>
      <c r="E2925" s="99">
        <v>115</v>
      </c>
    </row>
    <row r="2926" spans="2:14" x14ac:dyDescent="0.25">
      <c r="B2926" s="6">
        <v>0.92361111111111116</v>
      </c>
      <c r="E2926" s="99">
        <v>111</v>
      </c>
    </row>
    <row r="2927" spans="2:14" x14ac:dyDescent="0.25">
      <c r="B2927" s="6">
        <v>0.93402777777777779</v>
      </c>
      <c r="E2927" s="3">
        <v>107</v>
      </c>
    </row>
    <row r="2928" spans="2:14" x14ac:dyDescent="0.25">
      <c r="B2928" s="6">
        <v>0.94444444444444442</v>
      </c>
      <c r="E2928" s="3">
        <v>105</v>
      </c>
    </row>
    <row r="2929" spans="1:5" x14ac:dyDescent="0.25">
      <c r="B2929" s="6">
        <v>0.95486111111111116</v>
      </c>
      <c r="E2929" s="3">
        <v>107</v>
      </c>
    </row>
    <row r="2930" spans="1:5" x14ac:dyDescent="0.25">
      <c r="B2930" s="6">
        <v>0.96527777777777779</v>
      </c>
      <c r="E2930" s="3">
        <v>108</v>
      </c>
    </row>
    <row r="2931" spans="1:5" x14ac:dyDescent="0.25">
      <c r="B2931" s="6">
        <v>0.97569444444444442</v>
      </c>
      <c r="E2931" s="3">
        <v>107</v>
      </c>
    </row>
    <row r="2932" spans="1:5" x14ac:dyDescent="0.25">
      <c r="B2932" s="6">
        <v>0.98611111111111116</v>
      </c>
      <c r="E2932" s="3">
        <v>108</v>
      </c>
    </row>
    <row r="2933" spans="1:5" ht="15.75" thickBot="1" x14ac:dyDescent="0.3">
      <c r="B2933" s="22">
        <v>0.99652777777777779</v>
      </c>
      <c r="E2933" s="3">
        <v>107</v>
      </c>
    </row>
    <row r="2934" spans="1:5" x14ac:dyDescent="0.25">
      <c r="A2934" s="5">
        <v>45859</v>
      </c>
      <c r="B2934" s="6">
        <v>6.9444444444444441E-3</v>
      </c>
      <c r="E2934" s="3">
        <v>107</v>
      </c>
    </row>
    <row r="2935" spans="1:5" x14ac:dyDescent="0.25">
      <c r="A2935" s="5" t="s">
        <v>303</v>
      </c>
      <c r="B2935" s="6">
        <v>1.7361111111111112E-2</v>
      </c>
      <c r="E2935" s="3">
        <v>106</v>
      </c>
    </row>
    <row r="2936" spans="1:5" x14ac:dyDescent="0.25">
      <c r="B2936" s="6">
        <v>2.7777777777777776E-2</v>
      </c>
      <c r="E2936" s="3">
        <v>106</v>
      </c>
    </row>
    <row r="2937" spans="1:5" x14ac:dyDescent="0.25">
      <c r="B2937" s="6">
        <v>3.8194444444444448E-2</v>
      </c>
      <c r="E2937" s="3">
        <v>106</v>
      </c>
    </row>
    <row r="2938" spans="1:5" x14ac:dyDescent="0.25">
      <c r="B2938" s="6">
        <v>4.8611111111111112E-2</v>
      </c>
      <c r="E2938" s="3">
        <v>107</v>
      </c>
    </row>
    <row r="2939" spans="1:5" x14ac:dyDescent="0.25">
      <c r="B2939" s="6">
        <v>5.9027777777777776E-2</v>
      </c>
      <c r="E2939" s="3">
        <v>107</v>
      </c>
    </row>
    <row r="2940" spans="1:5" x14ac:dyDescent="0.25">
      <c r="B2940" s="6">
        <v>6.9444444444444448E-2</v>
      </c>
      <c r="E2940" s="3">
        <v>108</v>
      </c>
    </row>
    <row r="2941" spans="1:5" x14ac:dyDescent="0.25">
      <c r="B2941" s="6">
        <v>7.9861111111111105E-2</v>
      </c>
      <c r="E2941" s="3">
        <v>108</v>
      </c>
    </row>
    <row r="2942" spans="1:5" x14ac:dyDescent="0.25">
      <c r="B2942" s="6">
        <v>9.0277777777777776E-2</v>
      </c>
      <c r="E2942" s="3">
        <v>108</v>
      </c>
    </row>
    <row r="2943" spans="1:5" x14ac:dyDescent="0.25">
      <c r="B2943" s="6">
        <v>0.10069444444444445</v>
      </c>
      <c r="E2943" s="3">
        <v>109</v>
      </c>
    </row>
    <row r="2944" spans="1:5" x14ac:dyDescent="0.25">
      <c r="B2944" s="6">
        <v>0.1111111111111111</v>
      </c>
      <c r="E2944" s="99">
        <v>110</v>
      </c>
    </row>
    <row r="2945" spans="2:16" x14ac:dyDescent="0.25">
      <c r="B2945" s="6">
        <v>0.12152777777777778</v>
      </c>
      <c r="E2945" s="3">
        <v>109</v>
      </c>
    </row>
    <row r="2946" spans="2:16" x14ac:dyDescent="0.25">
      <c r="B2946" s="6">
        <v>0.13194444444444445</v>
      </c>
      <c r="E2946" s="3">
        <v>109</v>
      </c>
    </row>
    <row r="2947" spans="2:16" x14ac:dyDescent="0.25">
      <c r="B2947" s="6">
        <v>0.1423611111111111</v>
      </c>
      <c r="E2947" s="3">
        <v>109</v>
      </c>
      <c r="I2947" s="564">
        <f>AVERAGE(E2862:E2947)</f>
        <v>115.29268292682927</v>
      </c>
    </row>
    <row r="2948" spans="2:16" x14ac:dyDescent="0.25">
      <c r="B2948" s="6">
        <v>0.15277777777777779</v>
      </c>
    </row>
    <row r="2949" spans="2:16" ht="15.75" thickBot="1" x14ac:dyDescent="0.3">
      <c r="B2949" s="22">
        <v>0.16319444444444445</v>
      </c>
      <c r="D2949" s="3">
        <v>245</v>
      </c>
    </row>
    <row r="2950" spans="2:16" x14ac:dyDescent="0.25">
      <c r="B2950" s="6">
        <v>0.4236111111111111</v>
      </c>
      <c r="E2950" s="3">
        <v>103</v>
      </c>
    </row>
    <row r="2951" spans="2:16" x14ac:dyDescent="0.25">
      <c r="B2951" s="6">
        <v>0.43402777777777779</v>
      </c>
      <c r="E2951" s="3">
        <v>103</v>
      </c>
    </row>
    <row r="2952" spans="2:16" x14ac:dyDescent="0.25">
      <c r="B2952" s="6">
        <v>0.44444444444444442</v>
      </c>
      <c r="E2952" s="3">
        <v>103</v>
      </c>
    </row>
    <row r="2953" spans="2:16" x14ac:dyDescent="0.25">
      <c r="B2953" s="6">
        <v>0.4548611111111111</v>
      </c>
      <c r="E2953" s="3">
        <v>103</v>
      </c>
    </row>
    <row r="2954" spans="2:16" x14ac:dyDescent="0.25">
      <c r="B2954" s="6">
        <v>0.46527777777777779</v>
      </c>
      <c r="E2954" s="3">
        <v>103</v>
      </c>
    </row>
    <row r="2955" spans="2:16" x14ac:dyDescent="0.25">
      <c r="B2955" s="6">
        <v>0.47569444444444442</v>
      </c>
      <c r="E2955" s="3">
        <v>103</v>
      </c>
    </row>
    <row r="2956" spans="2:16" x14ac:dyDescent="0.25">
      <c r="B2956" s="6">
        <v>0.4861111111111111</v>
      </c>
      <c r="E2956" s="3">
        <v>103</v>
      </c>
    </row>
    <row r="2957" spans="2:16" x14ac:dyDescent="0.25">
      <c r="B2957" s="6">
        <v>0.49652777777777779</v>
      </c>
      <c r="E2957" s="3">
        <v>103</v>
      </c>
    </row>
    <row r="2958" spans="2:16" x14ac:dyDescent="0.25">
      <c r="B2958" s="6">
        <v>0.50694444444444442</v>
      </c>
      <c r="E2958" s="3">
        <v>103</v>
      </c>
    </row>
    <row r="2959" spans="2:16" x14ac:dyDescent="0.25">
      <c r="B2959" s="6">
        <v>0.51736111111111116</v>
      </c>
      <c r="E2959" s="3">
        <v>103</v>
      </c>
      <c r="F2959" s="3">
        <v>103</v>
      </c>
    </row>
    <row r="2960" spans="2:16" x14ac:dyDescent="0.25">
      <c r="B2960" s="6">
        <v>0.52083333333333337</v>
      </c>
      <c r="C2960" s="8">
        <v>68</v>
      </c>
      <c r="D2960" s="8"/>
      <c r="E2960" s="8"/>
      <c r="F2960" s="8"/>
      <c r="G2960" s="8" t="s">
        <v>208</v>
      </c>
      <c r="H2960" s="8"/>
      <c r="I2960" s="36" t="s">
        <v>872</v>
      </c>
      <c r="J2960" s="36"/>
      <c r="K2960" s="36"/>
      <c r="L2960" s="36"/>
      <c r="M2960" s="36"/>
      <c r="N2960" s="36"/>
      <c r="O2960" s="36"/>
      <c r="P2960" s="36"/>
    </row>
    <row r="2961" spans="2:14" x14ac:dyDescent="0.25">
      <c r="B2961" s="6">
        <v>0.52777777777777779</v>
      </c>
      <c r="E2961" s="3">
        <v>109</v>
      </c>
    </row>
    <row r="2962" spans="2:14" x14ac:dyDescent="0.25">
      <c r="B2962" s="6">
        <v>0.53819444444444442</v>
      </c>
      <c r="E2962" s="62">
        <v>121</v>
      </c>
    </row>
    <row r="2963" spans="2:14" x14ac:dyDescent="0.25">
      <c r="B2963" s="6">
        <v>0.54861111111111116</v>
      </c>
      <c r="E2963" s="10">
        <v>137</v>
      </c>
      <c r="H2963" s="3">
        <v>40</v>
      </c>
      <c r="I2963" s="12" t="s">
        <v>873</v>
      </c>
      <c r="J2963" s="12"/>
      <c r="K2963" s="12"/>
      <c r="L2963" s="12"/>
      <c r="M2963" s="12"/>
      <c r="N2963" s="12"/>
    </row>
    <row r="2964" spans="2:14" x14ac:dyDescent="0.25">
      <c r="B2964" s="6">
        <v>0.55902777777777779</v>
      </c>
      <c r="E2964" s="62">
        <v>127</v>
      </c>
    </row>
    <row r="2965" spans="2:14" x14ac:dyDescent="0.25">
      <c r="B2965" s="6">
        <v>0.56944444444444442</v>
      </c>
      <c r="E2965" s="3">
        <v>110</v>
      </c>
    </row>
    <row r="2966" spans="2:14" x14ac:dyDescent="0.25">
      <c r="B2966" s="6">
        <v>0.57986111111111116</v>
      </c>
      <c r="E2966" s="3">
        <v>110</v>
      </c>
    </row>
    <row r="2967" spans="2:14" x14ac:dyDescent="0.25">
      <c r="B2967" s="6">
        <v>0.59027777777777779</v>
      </c>
      <c r="E2967" s="99">
        <v>115</v>
      </c>
    </row>
    <row r="2968" spans="2:14" x14ac:dyDescent="0.25">
      <c r="B2968" s="6">
        <v>0.60069444444444442</v>
      </c>
      <c r="E2968" s="97">
        <v>122</v>
      </c>
    </row>
    <row r="2969" spans="2:14" x14ac:dyDescent="0.25">
      <c r="B2969" s="6">
        <v>0.61111111111111116</v>
      </c>
      <c r="E2969" s="62">
        <v>120</v>
      </c>
    </row>
    <row r="2970" spans="2:14" x14ac:dyDescent="0.25">
      <c r="B2970" s="6">
        <v>0.62152777777777779</v>
      </c>
      <c r="E2970" s="62">
        <v>122</v>
      </c>
    </row>
    <row r="2971" spans="2:14" x14ac:dyDescent="0.25">
      <c r="B2971" s="6">
        <v>0.63194444444444442</v>
      </c>
      <c r="E2971" s="62">
        <v>122</v>
      </c>
    </row>
    <row r="2972" spans="2:14" x14ac:dyDescent="0.25">
      <c r="B2972" s="6">
        <v>0.64236111111111116</v>
      </c>
      <c r="E2972" s="99">
        <v>116</v>
      </c>
    </row>
    <row r="2973" spans="2:14" x14ac:dyDescent="0.25">
      <c r="B2973" s="6">
        <v>0.65277777777777779</v>
      </c>
      <c r="E2973" s="99">
        <v>118</v>
      </c>
    </row>
    <row r="2974" spans="2:14" x14ac:dyDescent="0.25">
      <c r="B2974" s="6">
        <v>0.66319444444444442</v>
      </c>
      <c r="E2974" s="62">
        <v>128</v>
      </c>
    </row>
    <row r="2975" spans="2:14" x14ac:dyDescent="0.25">
      <c r="B2975" s="6">
        <v>0.67361111111111116</v>
      </c>
      <c r="E2975" s="97">
        <v>129</v>
      </c>
      <c r="H2975" s="3">
        <v>251</v>
      </c>
      <c r="I2975" s="63" t="s">
        <v>878</v>
      </c>
      <c r="J2975" s="63"/>
      <c r="K2975" s="63"/>
      <c r="L2975" s="63"/>
      <c r="M2975" s="63"/>
      <c r="N2975" s="63"/>
    </row>
    <row r="2976" spans="2:14" x14ac:dyDescent="0.25">
      <c r="B2976" s="6">
        <v>0.68402777777777779</v>
      </c>
      <c r="E2976" s="62">
        <v>129</v>
      </c>
    </row>
    <row r="2977" spans="2:17" x14ac:dyDescent="0.25">
      <c r="B2977" s="6">
        <v>0.69444444444444442</v>
      </c>
      <c r="E2977" s="62">
        <v>127</v>
      </c>
    </row>
    <row r="2978" spans="2:17" x14ac:dyDescent="0.25">
      <c r="B2978" s="6">
        <v>0.70486111111111116</v>
      </c>
      <c r="E2978" s="62">
        <v>123</v>
      </c>
    </row>
    <row r="2979" spans="2:17" x14ac:dyDescent="0.25">
      <c r="B2979" s="6">
        <v>0.71527777777777779</v>
      </c>
      <c r="E2979" s="99">
        <v>118</v>
      </c>
    </row>
    <row r="2980" spans="2:17" x14ac:dyDescent="0.25">
      <c r="B2980" s="6">
        <v>0.72569444444444442</v>
      </c>
      <c r="E2980" s="99">
        <v>115</v>
      </c>
    </row>
    <row r="2981" spans="2:17" x14ac:dyDescent="0.25">
      <c r="B2981" s="6">
        <v>0.73611111111111116</v>
      </c>
      <c r="E2981" s="99">
        <v>113</v>
      </c>
    </row>
    <row r="2982" spans="2:17" x14ac:dyDescent="0.25">
      <c r="B2982" s="6">
        <v>0.74652777777777779</v>
      </c>
      <c r="E2982" s="3">
        <v>109</v>
      </c>
    </row>
    <row r="2983" spans="2:17" x14ac:dyDescent="0.25">
      <c r="B2983" s="6">
        <v>0.75694444444444442</v>
      </c>
      <c r="E2983" s="3">
        <v>107</v>
      </c>
      <c r="F2983" s="3">
        <v>107</v>
      </c>
    </row>
    <row r="2984" spans="2:17" x14ac:dyDescent="0.25">
      <c r="B2984" s="90">
        <v>0.76388888888888884</v>
      </c>
      <c r="C2984" s="8">
        <v>83</v>
      </c>
      <c r="D2984" s="8"/>
      <c r="E2984" s="8"/>
      <c r="F2984" s="8"/>
      <c r="G2984" s="8" t="s">
        <v>313</v>
      </c>
      <c r="H2984" s="8"/>
      <c r="I2984" s="36" t="s">
        <v>876</v>
      </c>
      <c r="J2984" s="36"/>
      <c r="K2984" s="36"/>
      <c r="L2984" s="36"/>
      <c r="M2984" s="36"/>
      <c r="N2984" s="36"/>
      <c r="O2984" s="36"/>
      <c r="P2984" s="36"/>
      <c r="Q2984" s="8"/>
    </row>
    <row r="2985" spans="2:17" x14ac:dyDescent="0.25">
      <c r="B2985" s="6">
        <v>0.76736111111111116</v>
      </c>
      <c r="E2985" s="3">
        <v>115</v>
      </c>
    </row>
    <row r="2986" spans="2:17" x14ac:dyDescent="0.25">
      <c r="B2986" s="6">
        <v>0.77777777777777779</v>
      </c>
      <c r="E2986" s="104">
        <v>142</v>
      </c>
    </row>
    <row r="2987" spans="2:17" x14ac:dyDescent="0.25">
      <c r="B2987" s="6">
        <v>0.78819444444444442</v>
      </c>
      <c r="E2987" s="13">
        <v>157</v>
      </c>
      <c r="H2987" s="3">
        <v>35</v>
      </c>
      <c r="I2987" s="28" t="s">
        <v>875</v>
      </c>
      <c r="J2987" s="28"/>
      <c r="K2987" s="28"/>
      <c r="L2987" s="28"/>
      <c r="M2987" s="28"/>
      <c r="N2987" s="28"/>
    </row>
    <row r="2988" spans="2:17" x14ac:dyDescent="0.25">
      <c r="B2988" s="6">
        <v>0.79861111111111116</v>
      </c>
      <c r="E2988" s="62">
        <v>127</v>
      </c>
    </row>
    <row r="2989" spans="2:17" x14ac:dyDescent="0.25">
      <c r="B2989" s="6">
        <v>0.80902777777777779</v>
      </c>
      <c r="E2989" s="9">
        <v>134</v>
      </c>
    </row>
    <row r="2990" spans="2:17" x14ac:dyDescent="0.25">
      <c r="B2990" s="6">
        <v>0.81944444444444442</v>
      </c>
      <c r="E2990" s="62">
        <v>129</v>
      </c>
    </row>
    <row r="2991" spans="2:17" x14ac:dyDescent="0.25">
      <c r="B2991" s="6">
        <v>0.82986111111111116</v>
      </c>
      <c r="E2991" s="62">
        <v>129</v>
      </c>
    </row>
    <row r="2992" spans="2:17" x14ac:dyDescent="0.25">
      <c r="B2992" s="6">
        <v>0.84027777777777779</v>
      </c>
      <c r="E2992" s="104">
        <v>140</v>
      </c>
    </row>
    <row r="2993" spans="2:14" x14ac:dyDescent="0.25">
      <c r="B2993" s="6">
        <v>0.85069444444444442</v>
      </c>
      <c r="E2993" s="104">
        <v>143</v>
      </c>
    </row>
    <row r="2994" spans="2:14" x14ac:dyDescent="0.25">
      <c r="B2994" s="6">
        <v>0.86111111111111116</v>
      </c>
      <c r="E2994" s="104">
        <v>147</v>
      </c>
    </row>
    <row r="2995" spans="2:14" x14ac:dyDescent="0.25">
      <c r="B2995" s="6">
        <v>0.87152777777777779</v>
      </c>
      <c r="E2995" s="104">
        <v>141</v>
      </c>
    </row>
    <row r="2996" spans="2:14" x14ac:dyDescent="0.25">
      <c r="B2996" s="187">
        <v>0.88194444444444442</v>
      </c>
      <c r="E2996" s="9">
        <v>136</v>
      </c>
    </row>
    <row r="2997" spans="2:14" x14ac:dyDescent="0.25">
      <c r="B2997" s="6">
        <v>0.89236111111111116</v>
      </c>
      <c r="E2997" s="13">
        <v>150</v>
      </c>
      <c r="H2997" s="3">
        <v>185</v>
      </c>
      <c r="I2997" s="28" t="s">
        <v>874</v>
      </c>
      <c r="J2997" s="28"/>
      <c r="K2997" s="28"/>
      <c r="L2997" s="28"/>
      <c r="M2997" s="28"/>
      <c r="N2997" s="28"/>
    </row>
    <row r="2998" spans="2:14" x14ac:dyDescent="0.25">
      <c r="B2998" s="6">
        <v>0.90277777777777779</v>
      </c>
      <c r="E2998" s="104">
        <v>144</v>
      </c>
    </row>
    <row r="2999" spans="2:14" x14ac:dyDescent="0.25">
      <c r="B2999" s="86">
        <v>0.90416666666666667</v>
      </c>
      <c r="G2999" s="14" t="s">
        <v>877</v>
      </c>
    </row>
    <row r="3000" spans="2:14" x14ac:dyDescent="0.25">
      <c r="B3000" s="86">
        <v>0.91319444444444442</v>
      </c>
      <c r="E3000" s="62">
        <v>128</v>
      </c>
      <c r="G3000" s="14" t="s">
        <v>877</v>
      </c>
    </row>
    <row r="3001" spans="2:14" x14ac:dyDescent="0.25">
      <c r="B3001" s="86">
        <v>0.92361111111111116</v>
      </c>
      <c r="E3001" s="157">
        <v>96</v>
      </c>
      <c r="G3001" s="14" t="s">
        <v>877</v>
      </c>
    </row>
    <row r="3002" spans="2:14" x14ac:dyDescent="0.25">
      <c r="B3002" s="86">
        <v>0.93402777777777779</v>
      </c>
      <c r="E3002" s="14">
        <v>81</v>
      </c>
      <c r="G3002" s="14" t="s">
        <v>877</v>
      </c>
    </row>
    <row r="3003" spans="2:14" x14ac:dyDescent="0.25">
      <c r="B3003" s="86">
        <v>0.94444444444444442</v>
      </c>
      <c r="E3003" s="14">
        <v>87</v>
      </c>
      <c r="G3003" s="14" t="s">
        <v>877</v>
      </c>
    </row>
    <row r="3004" spans="2:14" x14ac:dyDescent="0.25">
      <c r="B3004" s="6">
        <v>0.95486111111111116</v>
      </c>
      <c r="E3004" s="157">
        <v>98</v>
      </c>
    </row>
    <row r="3005" spans="2:14" x14ac:dyDescent="0.25">
      <c r="B3005" s="6">
        <v>0.96527777777777779</v>
      </c>
      <c r="E3005" s="3">
        <v>101</v>
      </c>
    </row>
    <row r="3006" spans="2:14" x14ac:dyDescent="0.25">
      <c r="B3006" s="6">
        <v>0.97569444444444442</v>
      </c>
      <c r="E3006" s="3">
        <v>101</v>
      </c>
    </row>
    <row r="3007" spans="2:14" x14ac:dyDescent="0.25">
      <c r="B3007" s="6">
        <v>0.98611111111111116</v>
      </c>
      <c r="E3007" s="3">
        <v>101</v>
      </c>
    </row>
    <row r="3008" spans="2:14" ht="15.75" thickBot="1" x14ac:dyDescent="0.3">
      <c r="B3008" s="22">
        <v>0.99652777777777779</v>
      </c>
      <c r="E3008" s="3">
        <v>101</v>
      </c>
    </row>
    <row r="3009" spans="2:9" x14ac:dyDescent="0.25">
      <c r="B3009" s="6">
        <v>6.9444444444444441E-3</v>
      </c>
      <c r="E3009" s="3">
        <v>104</v>
      </c>
    </row>
    <row r="3010" spans="2:9" x14ac:dyDescent="0.25">
      <c r="B3010" s="6">
        <v>1.7361111111111112E-2</v>
      </c>
      <c r="E3010" s="3">
        <v>106</v>
      </c>
    </row>
    <row r="3011" spans="2:9" x14ac:dyDescent="0.25">
      <c r="B3011" s="6">
        <v>2.7777777777777776E-2</v>
      </c>
      <c r="E3011" s="3">
        <v>106</v>
      </c>
    </row>
    <row r="3012" spans="2:9" x14ac:dyDescent="0.25">
      <c r="B3012" s="6">
        <v>3.8194444444444448E-2</v>
      </c>
      <c r="E3012" s="3">
        <v>106</v>
      </c>
    </row>
    <row r="3013" spans="2:9" x14ac:dyDescent="0.25">
      <c r="B3013" s="6">
        <v>4.8611111111111112E-2</v>
      </c>
      <c r="E3013" s="3">
        <v>108</v>
      </c>
    </row>
    <row r="3014" spans="2:9" x14ac:dyDescent="0.25">
      <c r="B3014" s="6">
        <v>5.9027777777777776E-2</v>
      </c>
      <c r="E3014" s="3">
        <v>108</v>
      </c>
    </row>
    <row r="3015" spans="2:9" x14ac:dyDescent="0.25">
      <c r="B3015" s="6">
        <v>6.9444444444444448E-2</v>
      </c>
      <c r="E3015" s="3">
        <v>108</v>
      </c>
    </row>
    <row r="3016" spans="2:9" x14ac:dyDescent="0.25">
      <c r="B3016" s="6">
        <v>7.9861111111111105E-2</v>
      </c>
      <c r="E3016" s="3">
        <v>107</v>
      </c>
    </row>
    <row r="3017" spans="2:9" x14ac:dyDescent="0.25">
      <c r="B3017" s="6">
        <v>9.0277777777777776E-2</v>
      </c>
      <c r="E3017" s="3">
        <v>107</v>
      </c>
    </row>
    <row r="3018" spans="2:9" x14ac:dyDescent="0.25">
      <c r="B3018" s="6">
        <v>0.10069444444444445</v>
      </c>
      <c r="E3018" s="3">
        <v>107</v>
      </c>
    </row>
    <row r="3019" spans="2:9" x14ac:dyDescent="0.25">
      <c r="B3019" s="6">
        <v>0.1111111111111111</v>
      </c>
      <c r="E3019" s="3">
        <v>107</v>
      </c>
    </row>
    <row r="3020" spans="2:9" x14ac:dyDescent="0.25">
      <c r="B3020" s="6">
        <v>0.12152777777777778</v>
      </c>
      <c r="D3020" s="3">
        <v>151</v>
      </c>
      <c r="E3020" s="3">
        <v>108</v>
      </c>
      <c r="I3020" s="564">
        <f>AVERAGE(E2935:E3020)</f>
        <v>114.67901234567901</v>
      </c>
    </row>
    <row r="3021" spans="2:9" x14ac:dyDescent="0.25">
      <c r="B3021" s="6">
        <v>0.13194444444444445</v>
      </c>
    </row>
    <row r="3022" spans="2:9" x14ac:dyDescent="0.25">
      <c r="B3022" s="6">
        <v>0.1423611111111111</v>
      </c>
    </row>
    <row r="3023" spans="2:9" x14ac:dyDescent="0.25">
      <c r="B3023" s="6">
        <v>0.15277777777777779</v>
      </c>
    </row>
    <row r="3024" spans="2:9" ht="15.75" thickBot="1" x14ac:dyDescent="0.3">
      <c r="B3024" s="22">
        <v>0.16319444444444445</v>
      </c>
    </row>
    <row r="3025" spans="2:16" x14ac:dyDescent="0.25">
      <c r="B3025" s="6">
        <v>0.4236111111111111</v>
      </c>
      <c r="E3025" s="3">
        <v>100</v>
      </c>
    </row>
    <row r="3026" spans="2:16" x14ac:dyDescent="0.25">
      <c r="B3026" s="6">
        <v>0.43402777777777779</v>
      </c>
      <c r="E3026" s="3">
        <v>102</v>
      </c>
    </row>
    <row r="3027" spans="2:16" x14ac:dyDescent="0.25">
      <c r="B3027" s="6">
        <v>0.44444444444444442</v>
      </c>
      <c r="E3027" s="3">
        <v>104</v>
      </c>
    </row>
    <row r="3028" spans="2:16" x14ac:dyDescent="0.25">
      <c r="B3028" s="6">
        <v>0.4548611111111111</v>
      </c>
      <c r="E3028" s="3">
        <v>106</v>
      </c>
    </row>
    <row r="3029" spans="2:16" x14ac:dyDescent="0.25">
      <c r="B3029" s="86">
        <v>0.4597222222222222</v>
      </c>
      <c r="G3029" s="14" t="s">
        <v>884</v>
      </c>
    </row>
    <row r="3030" spans="2:16" x14ac:dyDescent="0.25">
      <c r="B3030" s="86">
        <v>0.46527777777777779</v>
      </c>
      <c r="E3030" s="3">
        <v>109</v>
      </c>
      <c r="G3030" s="14" t="s">
        <v>884</v>
      </c>
    </row>
    <row r="3031" spans="2:16" x14ac:dyDescent="0.25">
      <c r="B3031" s="86">
        <v>0.47569444444444442</v>
      </c>
      <c r="E3031" s="3">
        <v>108</v>
      </c>
      <c r="G3031" s="14" t="s">
        <v>884</v>
      </c>
    </row>
    <row r="3032" spans="2:16" x14ac:dyDescent="0.25">
      <c r="B3032" s="6">
        <v>0.4861111111111111</v>
      </c>
      <c r="E3032" s="3">
        <v>108</v>
      </c>
      <c r="F3032" s="3">
        <v>108</v>
      </c>
    </row>
    <row r="3033" spans="2:16" x14ac:dyDescent="0.25">
      <c r="B3033" s="90">
        <v>0.48958333333333331</v>
      </c>
      <c r="C3033" s="8">
        <v>73</v>
      </c>
      <c r="D3033" s="8"/>
      <c r="E3033" s="8"/>
      <c r="F3033" s="8"/>
      <c r="G3033" s="8" t="s">
        <v>208</v>
      </c>
      <c r="H3033" s="8"/>
      <c r="I3033" s="36" t="s">
        <v>885</v>
      </c>
      <c r="J3033" s="36"/>
      <c r="K3033" s="36"/>
      <c r="L3033" s="36"/>
      <c r="M3033" s="36"/>
      <c r="N3033" s="36"/>
      <c r="O3033" s="36"/>
      <c r="P3033" s="36"/>
    </row>
    <row r="3034" spans="2:16" x14ac:dyDescent="0.25">
      <c r="B3034" s="6">
        <v>0.49652777777777779</v>
      </c>
      <c r="E3034" s="62">
        <v>120</v>
      </c>
    </row>
    <row r="3035" spans="2:16" x14ac:dyDescent="0.25">
      <c r="B3035" s="6">
        <v>0.50694444444444442</v>
      </c>
      <c r="E3035" s="97">
        <v>126</v>
      </c>
      <c r="H3035" s="3">
        <v>25</v>
      </c>
      <c r="I3035" s="63" t="s">
        <v>886</v>
      </c>
      <c r="J3035" s="63"/>
      <c r="K3035" s="63"/>
      <c r="L3035" s="63"/>
      <c r="M3035" s="63"/>
      <c r="N3035" s="63"/>
    </row>
    <row r="3036" spans="2:16" x14ac:dyDescent="0.25">
      <c r="B3036" s="6">
        <v>0.51736111111111116</v>
      </c>
      <c r="E3036" s="99">
        <v>117</v>
      </c>
    </row>
    <row r="3037" spans="2:16" x14ac:dyDescent="0.25">
      <c r="B3037" s="6">
        <v>0.52777777777777779</v>
      </c>
      <c r="E3037" s="99">
        <v>117</v>
      </c>
    </row>
    <row r="3038" spans="2:16" x14ac:dyDescent="0.25">
      <c r="B3038" s="6">
        <v>0.53819444444444442</v>
      </c>
      <c r="E3038" s="99">
        <v>117</v>
      </c>
    </row>
    <row r="3039" spans="2:16" x14ac:dyDescent="0.25">
      <c r="B3039" s="6">
        <v>0.54861111111111116</v>
      </c>
      <c r="E3039" s="62">
        <v>122</v>
      </c>
    </row>
    <row r="3040" spans="2:16" x14ac:dyDescent="0.25">
      <c r="B3040" s="6">
        <v>0.55902777777777779</v>
      </c>
      <c r="E3040" s="62">
        <v>124</v>
      </c>
    </row>
    <row r="3041" spans="2:14" x14ac:dyDescent="0.25">
      <c r="B3041" s="6">
        <v>0.56944444444444442</v>
      </c>
      <c r="E3041" s="62">
        <v>126</v>
      </c>
    </row>
    <row r="3042" spans="2:14" x14ac:dyDescent="0.25">
      <c r="B3042" s="6">
        <v>0.57986111111111116</v>
      </c>
      <c r="E3042" s="62">
        <v>126</v>
      </c>
    </row>
    <row r="3043" spans="2:14" x14ac:dyDescent="0.25">
      <c r="B3043" s="6">
        <v>0.59027777777777779</v>
      </c>
      <c r="E3043" s="62">
        <v>126</v>
      </c>
    </row>
    <row r="3044" spans="2:14" x14ac:dyDescent="0.25">
      <c r="B3044" s="6">
        <v>0.60069444444444442</v>
      </c>
      <c r="E3044" s="62">
        <v>126</v>
      </c>
    </row>
    <row r="3045" spans="2:14" x14ac:dyDescent="0.25">
      <c r="B3045" s="6">
        <v>0.61111111111111116</v>
      </c>
      <c r="E3045" s="62">
        <v>126</v>
      </c>
    </row>
    <row r="3046" spans="2:14" x14ac:dyDescent="0.25">
      <c r="B3046" s="6">
        <v>0.62152777777777779</v>
      </c>
      <c r="E3046" s="62">
        <v>128</v>
      </c>
    </row>
    <row r="3047" spans="2:14" x14ac:dyDescent="0.25">
      <c r="B3047" s="6">
        <v>0.63194444444444442</v>
      </c>
      <c r="E3047" s="97">
        <v>129</v>
      </c>
    </row>
    <row r="3048" spans="2:14" x14ac:dyDescent="0.25">
      <c r="B3048" s="6">
        <v>0.64236111111111116</v>
      </c>
      <c r="E3048" s="62">
        <v>126</v>
      </c>
    </row>
    <row r="3049" spans="2:14" x14ac:dyDescent="0.25">
      <c r="B3049" s="6">
        <v>0.65277777777777779</v>
      </c>
      <c r="E3049" s="62">
        <v>125</v>
      </c>
    </row>
    <row r="3050" spans="2:14" x14ac:dyDescent="0.25">
      <c r="B3050" s="6">
        <v>0.66319444444444442</v>
      </c>
      <c r="E3050" s="62">
        <v>127</v>
      </c>
    </row>
    <row r="3051" spans="2:14" x14ac:dyDescent="0.25">
      <c r="B3051" s="6">
        <v>0.67361111111111116</v>
      </c>
      <c r="E3051" s="10">
        <v>130</v>
      </c>
      <c r="H3051" s="3">
        <v>265</v>
      </c>
      <c r="I3051" s="12" t="s">
        <v>887</v>
      </c>
      <c r="J3051" s="12"/>
      <c r="K3051" s="12"/>
      <c r="L3051" s="12"/>
      <c r="M3051" s="12"/>
      <c r="N3051" s="12"/>
    </row>
    <row r="3052" spans="2:14" x14ac:dyDescent="0.25">
      <c r="B3052" s="6">
        <v>0.68402777777777779</v>
      </c>
      <c r="E3052" s="99">
        <v>114</v>
      </c>
    </row>
    <row r="3053" spans="2:14" x14ac:dyDescent="0.25">
      <c r="B3053" s="6">
        <v>0.69444444444444442</v>
      </c>
      <c r="E3053" s="99">
        <v>115</v>
      </c>
    </row>
    <row r="3054" spans="2:14" x14ac:dyDescent="0.25">
      <c r="B3054" s="6">
        <v>0.70486111111111116</v>
      </c>
      <c r="E3054" s="99">
        <v>110</v>
      </c>
    </row>
    <row r="3055" spans="2:14" x14ac:dyDescent="0.25">
      <c r="B3055" s="86">
        <v>0.70625000000000004</v>
      </c>
      <c r="G3055" s="14" t="s">
        <v>883</v>
      </c>
    </row>
    <row r="3056" spans="2:14" x14ac:dyDescent="0.25">
      <c r="B3056" s="86">
        <v>0.71527777777777779</v>
      </c>
      <c r="E3056" s="3">
        <v>102</v>
      </c>
      <c r="F3056" s="3">
        <v>102</v>
      </c>
      <c r="G3056" s="14" t="s">
        <v>883</v>
      </c>
    </row>
    <row r="3057" spans="2:17" x14ac:dyDescent="0.25">
      <c r="B3057" s="6">
        <v>0.72499999999999998</v>
      </c>
      <c r="C3057" s="8">
        <v>75</v>
      </c>
      <c r="D3057" s="8"/>
      <c r="E3057" s="8"/>
      <c r="F3057" s="8"/>
      <c r="G3057" s="8" t="s">
        <v>313</v>
      </c>
      <c r="H3057" s="8"/>
      <c r="I3057" s="36" t="s">
        <v>882</v>
      </c>
      <c r="J3057" s="36"/>
      <c r="K3057" s="36"/>
      <c r="L3057" s="36"/>
      <c r="M3057" s="36"/>
      <c r="N3057" s="36"/>
      <c r="O3057" s="36"/>
      <c r="P3057" s="36"/>
      <c r="Q3057" s="8"/>
    </row>
    <row r="3058" spans="2:17" x14ac:dyDescent="0.25">
      <c r="B3058" s="6">
        <v>0.72569444444444442</v>
      </c>
      <c r="E3058" s="3">
        <v>104</v>
      </c>
    </row>
    <row r="3059" spans="2:17" x14ac:dyDescent="0.25">
      <c r="B3059" s="6">
        <v>0.73611111111111116</v>
      </c>
      <c r="E3059" s="3">
        <v>107</v>
      </c>
    </row>
    <row r="3060" spans="2:17" x14ac:dyDescent="0.25">
      <c r="B3060" s="6">
        <v>0.75694444444444442</v>
      </c>
      <c r="E3060" s="9">
        <v>130</v>
      </c>
    </row>
    <row r="3061" spans="2:17" x14ac:dyDescent="0.25">
      <c r="B3061" s="6">
        <v>0.76736111111111116</v>
      </c>
      <c r="E3061" s="62">
        <v>128</v>
      </c>
    </row>
    <row r="3062" spans="2:17" x14ac:dyDescent="0.25">
      <c r="B3062" s="6">
        <v>0.77777777777777779</v>
      </c>
      <c r="E3062" s="9">
        <v>132</v>
      </c>
    </row>
    <row r="3063" spans="2:17" x14ac:dyDescent="0.25">
      <c r="B3063" s="6">
        <v>0.78819444444444442</v>
      </c>
      <c r="E3063" s="10">
        <v>137</v>
      </c>
      <c r="H3063" s="3">
        <v>91</v>
      </c>
      <c r="I3063" s="12" t="s">
        <v>890</v>
      </c>
      <c r="J3063" s="12"/>
      <c r="K3063" s="12"/>
      <c r="L3063" s="12"/>
      <c r="M3063" s="12"/>
      <c r="N3063" s="12"/>
    </row>
    <row r="3064" spans="2:17" x14ac:dyDescent="0.25">
      <c r="B3064" s="6">
        <v>0.79861111111111116</v>
      </c>
      <c r="E3064" s="9">
        <v>136</v>
      </c>
    </row>
    <row r="3065" spans="2:17" x14ac:dyDescent="0.25">
      <c r="B3065" s="86">
        <v>0.80208333333333337</v>
      </c>
      <c r="G3065" s="14" t="s">
        <v>881</v>
      </c>
    </row>
    <row r="3066" spans="2:17" x14ac:dyDescent="0.25">
      <c r="B3066" s="86">
        <v>0.80902777777777779</v>
      </c>
      <c r="E3066" s="9">
        <v>130</v>
      </c>
      <c r="G3066" s="14" t="s">
        <v>880</v>
      </c>
    </row>
    <row r="3067" spans="2:17" x14ac:dyDescent="0.25">
      <c r="B3067" s="86">
        <v>0.81944444444444442</v>
      </c>
      <c r="E3067" s="3">
        <v>103</v>
      </c>
      <c r="G3067" s="14" t="s">
        <v>880</v>
      </c>
    </row>
    <row r="3068" spans="2:17" x14ac:dyDescent="0.25">
      <c r="B3068" s="6">
        <v>0.82986111111111116</v>
      </c>
      <c r="E3068" s="99">
        <v>113</v>
      </c>
      <c r="G3068" s="3" t="s">
        <v>880</v>
      </c>
    </row>
    <row r="3069" spans="2:17" x14ac:dyDescent="0.25">
      <c r="B3069" s="6">
        <v>0.84027777777777779</v>
      </c>
      <c r="E3069" s="62">
        <v>120</v>
      </c>
    </row>
    <row r="3070" spans="2:17" x14ac:dyDescent="0.25">
      <c r="B3070" s="6">
        <v>0.85069444444444442</v>
      </c>
      <c r="E3070" s="9">
        <v>134</v>
      </c>
      <c r="H3070" s="3">
        <v>181</v>
      </c>
      <c r="I3070" s="63" t="s">
        <v>889</v>
      </c>
      <c r="J3070" s="63"/>
      <c r="K3070" s="63"/>
      <c r="L3070" s="63"/>
      <c r="M3070" s="63"/>
      <c r="N3070" s="63"/>
    </row>
    <row r="3071" spans="2:17" x14ac:dyDescent="0.25">
      <c r="B3071" s="86">
        <v>0.85416666666666663</v>
      </c>
      <c r="G3071" s="14" t="s">
        <v>879</v>
      </c>
    </row>
    <row r="3072" spans="2:17" x14ac:dyDescent="0.25">
      <c r="B3072" s="86">
        <v>0.86111111111111116</v>
      </c>
      <c r="E3072" s="9">
        <v>131</v>
      </c>
      <c r="G3072" s="14" t="s">
        <v>879</v>
      </c>
    </row>
    <row r="3073" spans="1:14" x14ac:dyDescent="0.25">
      <c r="B3073" s="86">
        <v>0.87152777777777779</v>
      </c>
      <c r="E3073" s="157">
        <v>99</v>
      </c>
      <c r="G3073" s="14" t="s">
        <v>879</v>
      </c>
    </row>
    <row r="3074" spans="1:14" x14ac:dyDescent="0.25">
      <c r="B3074" s="187">
        <v>0.88194444444444442</v>
      </c>
      <c r="E3074" s="3">
        <v>108</v>
      </c>
    </row>
    <row r="3075" spans="1:14" x14ac:dyDescent="0.25">
      <c r="B3075" s="6">
        <v>0.89236111111111116</v>
      </c>
      <c r="E3075" s="99">
        <v>118</v>
      </c>
    </row>
    <row r="3076" spans="1:14" x14ac:dyDescent="0.25">
      <c r="B3076" s="6">
        <v>0.90277777777777779</v>
      </c>
      <c r="E3076" s="62">
        <v>120</v>
      </c>
      <c r="H3076" s="3">
        <v>256</v>
      </c>
      <c r="I3076" s="63" t="s">
        <v>888</v>
      </c>
      <c r="J3076" s="63"/>
      <c r="K3076" s="63"/>
      <c r="L3076" s="63"/>
      <c r="M3076" s="63"/>
      <c r="N3076" s="63"/>
    </row>
    <row r="3077" spans="1:14" x14ac:dyDescent="0.25">
      <c r="B3077" s="6">
        <v>0.91319444444444442</v>
      </c>
      <c r="E3077" s="99">
        <v>118</v>
      </c>
    </row>
    <row r="3078" spans="1:14" x14ac:dyDescent="0.25">
      <c r="B3078" s="6">
        <v>0.92361111111111116</v>
      </c>
      <c r="E3078" s="99">
        <v>116</v>
      </c>
    </row>
    <row r="3079" spans="1:14" x14ac:dyDescent="0.25">
      <c r="B3079" s="6">
        <v>0.93402777777777779</v>
      </c>
      <c r="E3079" s="99">
        <v>113</v>
      </c>
    </row>
    <row r="3080" spans="1:14" x14ac:dyDescent="0.25">
      <c r="B3080" s="6">
        <v>0.94444444444444442</v>
      </c>
      <c r="E3080" s="99">
        <v>111</v>
      </c>
    </row>
    <row r="3081" spans="1:14" x14ac:dyDescent="0.25">
      <c r="B3081" s="6">
        <v>0.95486111111111116</v>
      </c>
      <c r="E3081" s="99">
        <v>112</v>
      </c>
    </row>
    <row r="3082" spans="1:14" x14ac:dyDescent="0.25">
      <c r="B3082" s="6">
        <v>0.96527777777777779</v>
      </c>
      <c r="E3082" s="99">
        <v>111</v>
      </c>
    </row>
    <row r="3083" spans="1:14" x14ac:dyDescent="0.25">
      <c r="B3083" s="6">
        <v>0.97569444444444442</v>
      </c>
      <c r="E3083" s="99">
        <v>113</v>
      </c>
    </row>
    <row r="3084" spans="1:14" x14ac:dyDescent="0.25">
      <c r="B3084" s="6">
        <v>0.98611111111111116</v>
      </c>
      <c r="E3084" s="3">
        <v>109</v>
      </c>
    </row>
    <row r="3085" spans="1:14" ht="15.75" thickBot="1" x14ac:dyDescent="0.3">
      <c r="B3085" s="22">
        <v>0.99652777777777779</v>
      </c>
      <c r="E3085" s="3">
        <v>108</v>
      </c>
    </row>
    <row r="3086" spans="1:14" x14ac:dyDescent="0.25">
      <c r="A3086" s="5">
        <v>45861</v>
      </c>
      <c r="B3086" s="6">
        <v>6.9444444444444441E-3</v>
      </c>
      <c r="E3086" s="3">
        <v>108</v>
      </c>
    </row>
    <row r="3087" spans="1:14" x14ac:dyDescent="0.25">
      <c r="A3087" s="5" t="s">
        <v>571</v>
      </c>
      <c r="B3087" s="6">
        <v>1.7361111111111112E-2</v>
      </c>
      <c r="E3087" s="3">
        <v>107</v>
      </c>
    </row>
    <row r="3088" spans="1:14" x14ac:dyDescent="0.25">
      <c r="B3088" s="6">
        <v>2.7777777777777776E-2</v>
      </c>
      <c r="E3088" s="3">
        <v>107</v>
      </c>
    </row>
    <row r="3089" spans="2:12" x14ac:dyDescent="0.25">
      <c r="B3089" s="6">
        <v>3.8194444444444448E-2</v>
      </c>
      <c r="E3089" s="3">
        <v>108</v>
      </c>
    </row>
    <row r="3090" spans="2:12" x14ac:dyDescent="0.25">
      <c r="B3090" s="6">
        <v>4.8611111111111112E-2</v>
      </c>
      <c r="E3090" s="3">
        <v>106</v>
      </c>
    </row>
    <row r="3091" spans="2:12" x14ac:dyDescent="0.25">
      <c r="B3091" s="6">
        <v>5.9027777777777776E-2</v>
      </c>
      <c r="E3091" s="3">
        <v>106</v>
      </c>
    </row>
    <row r="3092" spans="2:12" x14ac:dyDescent="0.25">
      <c r="B3092" s="6">
        <v>6.9444444444444448E-2</v>
      </c>
      <c r="E3092" s="3">
        <v>105</v>
      </c>
    </row>
    <row r="3093" spans="2:12" x14ac:dyDescent="0.25">
      <c r="B3093" s="6">
        <v>7.9861111111111105E-2</v>
      </c>
      <c r="E3093" s="3">
        <v>106</v>
      </c>
    </row>
    <row r="3094" spans="2:12" x14ac:dyDescent="0.25">
      <c r="B3094" s="6">
        <v>9.0277777777777776E-2</v>
      </c>
      <c r="E3094" s="3">
        <v>107</v>
      </c>
    </row>
    <row r="3095" spans="2:12" x14ac:dyDescent="0.25">
      <c r="B3095" s="6">
        <v>0.10069444444444445</v>
      </c>
      <c r="E3095" s="3">
        <v>106</v>
      </c>
    </row>
    <row r="3096" spans="2:12" x14ac:dyDescent="0.25">
      <c r="B3096" s="6">
        <v>0.1111111111111111</v>
      </c>
      <c r="E3096" s="3">
        <v>106</v>
      </c>
    </row>
    <row r="3097" spans="2:12" x14ac:dyDescent="0.25">
      <c r="B3097" s="6">
        <v>0.12152777777777778</v>
      </c>
      <c r="E3097" s="3">
        <v>106</v>
      </c>
    </row>
    <row r="3098" spans="2:12" x14ac:dyDescent="0.25">
      <c r="B3098" s="6">
        <v>0.13194444444444445</v>
      </c>
      <c r="E3098" s="3">
        <v>106</v>
      </c>
      <c r="I3098" s="564">
        <f>AVERAGE(E3025:E3098)</f>
        <v>115.60294117647059</v>
      </c>
    </row>
    <row r="3099" spans="2:12" x14ac:dyDescent="0.25">
      <c r="B3099" s="6">
        <v>0.1423611111111111</v>
      </c>
    </row>
    <row r="3100" spans="2:12" x14ac:dyDescent="0.25">
      <c r="B3100" s="6">
        <v>0.15277777777777779</v>
      </c>
    </row>
    <row r="3101" spans="2:12" ht="15.75" thickBot="1" x14ac:dyDescent="0.3">
      <c r="B3101" s="22">
        <v>0.16319444444444445</v>
      </c>
      <c r="D3101" s="3">
        <v>148</v>
      </c>
      <c r="G3101" s="14" t="s">
        <v>920</v>
      </c>
    </row>
    <row r="3102" spans="2:12" x14ac:dyDescent="0.25">
      <c r="B3102" s="6">
        <v>0.4236111111111111</v>
      </c>
      <c r="E3102" s="157">
        <v>98</v>
      </c>
      <c r="G3102" s="148" t="s">
        <v>908</v>
      </c>
      <c r="H3102" s="148"/>
      <c r="I3102" s="149" t="s">
        <v>909</v>
      </c>
      <c r="J3102" s="149"/>
      <c r="K3102" s="149"/>
      <c r="L3102" s="149"/>
    </row>
    <row r="3103" spans="2:12" x14ac:dyDescent="0.25">
      <c r="B3103" s="6">
        <v>0.43402777777777779</v>
      </c>
      <c r="E3103" s="157">
        <v>96</v>
      </c>
    </row>
    <row r="3104" spans="2:12" x14ac:dyDescent="0.25">
      <c r="B3104" s="6">
        <v>0.44444444444444442</v>
      </c>
      <c r="E3104" s="157">
        <v>98</v>
      </c>
    </row>
    <row r="3105" spans="2:16" x14ac:dyDescent="0.25">
      <c r="B3105" s="6">
        <v>0.4548611111111111</v>
      </c>
      <c r="E3105" s="3">
        <v>102</v>
      </c>
      <c r="F3105" s="3">
        <v>102</v>
      </c>
    </row>
    <row r="3106" spans="2:16" x14ac:dyDescent="0.25">
      <c r="B3106" s="6">
        <v>0.46458333333333335</v>
      </c>
      <c r="C3106" s="8">
        <v>63</v>
      </c>
      <c r="D3106" s="8"/>
      <c r="E3106" s="8"/>
      <c r="F3106" s="8"/>
      <c r="G3106" s="8" t="s">
        <v>208</v>
      </c>
      <c r="H3106" s="8"/>
      <c r="I3106" s="36" t="s">
        <v>891</v>
      </c>
      <c r="J3106" s="36"/>
      <c r="K3106" s="36"/>
      <c r="L3106" s="36"/>
      <c r="M3106" s="36"/>
      <c r="N3106" s="36"/>
      <c r="O3106" s="36"/>
      <c r="P3106" s="36"/>
    </row>
    <row r="3107" spans="2:16" x14ac:dyDescent="0.25">
      <c r="B3107" s="6">
        <v>0.46527777777777779</v>
      </c>
      <c r="E3107" s="3">
        <v>105</v>
      </c>
    </row>
    <row r="3108" spans="2:16" x14ac:dyDescent="0.25">
      <c r="B3108" s="6">
        <v>0.47569444444444442</v>
      </c>
      <c r="E3108" s="3">
        <v>109</v>
      </c>
    </row>
    <row r="3109" spans="2:16" x14ac:dyDescent="0.25">
      <c r="B3109" s="6">
        <v>0.4861111111111111</v>
      </c>
      <c r="E3109" s="62">
        <v>123</v>
      </c>
    </row>
    <row r="3110" spans="2:16" x14ac:dyDescent="0.25">
      <c r="B3110" s="6">
        <v>0.49652777777777779</v>
      </c>
      <c r="E3110" s="97">
        <v>129</v>
      </c>
      <c r="H3110" s="3">
        <v>45</v>
      </c>
      <c r="I3110" s="63" t="s">
        <v>892</v>
      </c>
      <c r="J3110" s="63"/>
      <c r="K3110" s="63"/>
      <c r="L3110" s="63"/>
      <c r="M3110" s="63"/>
      <c r="N3110" s="63"/>
    </row>
    <row r="3111" spans="2:16" x14ac:dyDescent="0.25">
      <c r="B3111" s="6">
        <v>0.50694444444444442</v>
      </c>
      <c r="E3111" s="99">
        <v>110</v>
      </c>
    </row>
    <row r="3112" spans="2:16" x14ac:dyDescent="0.25">
      <c r="B3112" s="6">
        <v>0.51736111111111116</v>
      </c>
      <c r="E3112" s="157">
        <v>98</v>
      </c>
    </row>
    <row r="3113" spans="2:16" x14ac:dyDescent="0.25">
      <c r="B3113" s="6">
        <v>0.52777777777777779</v>
      </c>
      <c r="E3113" s="99">
        <v>110</v>
      </c>
    </row>
    <row r="3114" spans="2:16" x14ac:dyDescent="0.25">
      <c r="B3114" s="6">
        <v>0.53819444444444442</v>
      </c>
      <c r="E3114" s="99">
        <v>113</v>
      </c>
    </row>
    <row r="3115" spans="2:16" x14ac:dyDescent="0.25">
      <c r="B3115" s="6">
        <v>0.54861111111111116</v>
      </c>
      <c r="E3115" s="99">
        <v>116</v>
      </c>
    </row>
    <row r="3116" spans="2:16" x14ac:dyDescent="0.25">
      <c r="B3116" s="6">
        <v>0.55902777777777779</v>
      </c>
      <c r="E3116" s="62">
        <v>125</v>
      </c>
    </row>
    <row r="3117" spans="2:16" x14ac:dyDescent="0.25">
      <c r="B3117" s="6">
        <v>0.56944444444444442</v>
      </c>
      <c r="E3117" s="62">
        <v>121</v>
      </c>
    </row>
    <row r="3118" spans="2:16" x14ac:dyDescent="0.25">
      <c r="B3118" s="6">
        <v>0.57986111111111116</v>
      </c>
      <c r="E3118" s="97">
        <v>127</v>
      </c>
      <c r="H3118" s="3">
        <v>166</v>
      </c>
      <c r="I3118" s="63" t="s">
        <v>894</v>
      </c>
      <c r="J3118" s="63"/>
      <c r="K3118" s="63"/>
      <c r="L3118" s="63"/>
      <c r="M3118" s="63"/>
      <c r="N3118" s="63"/>
    </row>
    <row r="3119" spans="2:16" x14ac:dyDescent="0.25">
      <c r="B3119" s="86">
        <v>0.58472222222222225</v>
      </c>
      <c r="G3119" s="14" t="s">
        <v>893</v>
      </c>
    </row>
    <row r="3120" spans="2:16" x14ac:dyDescent="0.25">
      <c r="B3120" s="86">
        <v>0.59027777777777779</v>
      </c>
      <c r="E3120" s="62">
        <v>120</v>
      </c>
      <c r="G3120" s="14" t="s">
        <v>893</v>
      </c>
    </row>
    <row r="3121" spans="2:7" x14ac:dyDescent="0.25">
      <c r="B3121" s="86">
        <v>0.60069444444444442</v>
      </c>
      <c r="E3121" s="157">
        <v>92</v>
      </c>
      <c r="G3121" s="14" t="s">
        <v>893</v>
      </c>
    </row>
    <row r="3122" spans="2:7" x14ac:dyDescent="0.25">
      <c r="B3122" s="6">
        <v>0.61111111111111116</v>
      </c>
      <c r="E3122" s="99">
        <v>114</v>
      </c>
    </row>
    <row r="3123" spans="2:7" x14ac:dyDescent="0.25">
      <c r="B3123" s="6">
        <v>0.62152777777777779</v>
      </c>
      <c r="E3123" s="99">
        <v>111</v>
      </c>
    </row>
    <row r="3124" spans="2:7" x14ac:dyDescent="0.25">
      <c r="B3124" s="6">
        <v>0.63194444444444442</v>
      </c>
      <c r="E3124" s="99">
        <v>112</v>
      </c>
    </row>
    <row r="3125" spans="2:7" x14ac:dyDescent="0.25">
      <c r="B3125" s="6">
        <v>0.64236111111111116</v>
      </c>
      <c r="E3125" s="62">
        <v>126</v>
      </c>
    </row>
    <row r="3126" spans="2:7" x14ac:dyDescent="0.25">
      <c r="B3126" s="86">
        <v>0.64375000000000004</v>
      </c>
      <c r="G3126" s="14" t="s">
        <v>897</v>
      </c>
    </row>
    <row r="3127" spans="2:7" x14ac:dyDescent="0.25">
      <c r="B3127" s="86">
        <v>0.65277777777777779</v>
      </c>
      <c r="E3127" s="62">
        <v>129</v>
      </c>
      <c r="G3127" s="14" t="s">
        <v>897</v>
      </c>
    </row>
    <row r="3128" spans="2:7" x14ac:dyDescent="0.25">
      <c r="B3128" s="86">
        <v>0.66319444444444442</v>
      </c>
      <c r="E3128" s="157">
        <v>97</v>
      </c>
      <c r="G3128" s="14" t="s">
        <v>897</v>
      </c>
    </row>
    <row r="3129" spans="2:7" x14ac:dyDescent="0.25">
      <c r="B3129" s="6">
        <v>0.67361111111111116</v>
      </c>
      <c r="E3129" s="3">
        <v>109</v>
      </c>
    </row>
    <row r="3130" spans="2:7" x14ac:dyDescent="0.25">
      <c r="B3130" s="6">
        <v>0.68402777777777779</v>
      </c>
      <c r="E3130" s="99">
        <v>112</v>
      </c>
    </row>
    <row r="3131" spans="2:7" x14ac:dyDescent="0.25">
      <c r="B3131" s="6">
        <v>0.69444444444444442</v>
      </c>
      <c r="E3131" s="99">
        <v>111</v>
      </c>
    </row>
    <row r="3132" spans="2:7" x14ac:dyDescent="0.25">
      <c r="B3132" s="6">
        <v>0.70486111111111116</v>
      </c>
      <c r="E3132" s="3">
        <v>109</v>
      </c>
    </row>
    <row r="3133" spans="2:7" x14ac:dyDescent="0.25">
      <c r="B3133" s="86">
        <v>0.70694444444444449</v>
      </c>
      <c r="G3133" s="14" t="s">
        <v>896</v>
      </c>
    </row>
    <row r="3134" spans="2:7" x14ac:dyDescent="0.25">
      <c r="B3134" s="86">
        <v>0.71527777777777779</v>
      </c>
      <c r="E3134" s="3">
        <v>109</v>
      </c>
      <c r="G3134" s="14" t="s">
        <v>896</v>
      </c>
    </row>
    <row r="3135" spans="2:7" x14ac:dyDescent="0.25">
      <c r="B3135" s="86">
        <v>0.72569444444444442</v>
      </c>
      <c r="E3135" s="99">
        <v>112</v>
      </c>
      <c r="G3135" s="14" t="s">
        <v>896</v>
      </c>
    </row>
    <row r="3136" spans="2:7" x14ac:dyDescent="0.25">
      <c r="B3136" s="6">
        <v>0.73611111111111116</v>
      </c>
      <c r="E3136" s="99">
        <v>110</v>
      </c>
    </row>
    <row r="3137" spans="2:20" x14ac:dyDescent="0.25">
      <c r="B3137" s="86">
        <v>0.74652777777777779</v>
      </c>
      <c r="E3137" s="3">
        <v>108</v>
      </c>
      <c r="F3137" s="3">
        <v>108</v>
      </c>
    </row>
    <row r="3138" spans="2:20" x14ac:dyDescent="0.25">
      <c r="B3138" s="90">
        <v>0.74722222222222223</v>
      </c>
      <c r="C3138" s="8">
        <v>36</v>
      </c>
      <c r="D3138" s="8"/>
      <c r="E3138" s="8"/>
      <c r="F3138" s="8"/>
      <c r="G3138" s="8" t="s">
        <v>313</v>
      </c>
      <c r="H3138" s="8"/>
      <c r="I3138" s="36" t="s">
        <v>899</v>
      </c>
      <c r="J3138" s="36"/>
      <c r="K3138" s="36"/>
      <c r="L3138" s="36"/>
      <c r="M3138" s="36"/>
      <c r="N3138" s="36"/>
      <c r="O3138" s="36"/>
      <c r="P3138" s="36"/>
      <c r="Q3138" s="8"/>
      <c r="R3138" s="8"/>
      <c r="S3138" s="8"/>
      <c r="T3138" s="8"/>
    </row>
    <row r="3139" spans="2:20" x14ac:dyDescent="0.25">
      <c r="B3139" s="6">
        <v>0.75694444444444442</v>
      </c>
      <c r="E3139" s="3">
        <v>108</v>
      </c>
    </row>
    <row r="3140" spans="2:20" x14ac:dyDescent="0.25">
      <c r="B3140" s="6">
        <v>0.76736111111111116</v>
      </c>
    </row>
    <row r="3141" spans="2:20" x14ac:dyDescent="0.25">
      <c r="B3141" s="6">
        <v>0.77777777777777779</v>
      </c>
      <c r="E3141" s="104">
        <v>142</v>
      </c>
    </row>
    <row r="3142" spans="2:20" x14ac:dyDescent="0.25">
      <c r="B3142" s="6">
        <v>0.78819444444444442</v>
      </c>
      <c r="E3142" s="38">
        <v>158</v>
      </c>
    </row>
    <row r="3143" spans="2:20" x14ac:dyDescent="0.25">
      <c r="B3143" s="6">
        <v>0.79861111111111116</v>
      </c>
      <c r="E3143" s="147">
        <v>168</v>
      </c>
      <c r="H3143" s="3">
        <v>74</v>
      </c>
      <c r="I3143" s="149" t="s">
        <v>898</v>
      </c>
      <c r="J3143" s="149"/>
      <c r="K3143" s="149"/>
      <c r="L3143" s="149"/>
      <c r="M3143" s="149"/>
      <c r="N3143" s="149"/>
    </row>
    <row r="3144" spans="2:20" x14ac:dyDescent="0.25">
      <c r="B3144" s="86">
        <v>0.80555555555555558</v>
      </c>
      <c r="G3144" s="14" t="s">
        <v>895</v>
      </c>
    </row>
    <row r="3145" spans="2:20" x14ac:dyDescent="0.25">
      <c r="B3145" s="86">
        <v>0.80902777777777779</v>
      </c>
      <c r="E3145" s="148">
        <v>161</v>
      </c>
      <c r="G3145" s="14" t="s">
        <v>895</v>
      </c>
    </row>
    <row r="3146" spans="2:20" x14ac:dyDescent="0.25">
      <c r="B3146" s="86">
        <v>0.81944444444444442</v>
      </c>
      <c r="E3146" s="62">
        <v>129</v>
      </c>
      <c r="G3146" s="14" t="s">
        <v>895</v>
      </c>
    </row>
    <row r="3147" spans="2:20" x14ac:dyDescent="0.25">
      <c r="B3147" s="86">
        <v>0.82986111111111116</v>
      </c>
      <c r="E3147" s="99">
        <v>117</v>
      </c>
      <c r="G3147" s="14" t="s">
        <v>895</v>
      </c>
    </row>
    <row r="3148" spans="2:20" x14ac:dyDescent="0.25">
      <c r="B3148" s="86">
        <v>0.84027777777777779</v>
      </c>
      <c r="E3148" s="99">
        <v>118</v>
      </c>
      <c r="G3148" s="14" t="s">
        <v>895</v>
      </c>
    </row>
    <row r="3149" spans="2:20" x14ac:dyDescent="0.25">
      <c r="B3149" s="86">
        <v>0.85069444444444442</v>
      </c>
      <c r="E3149" s="99">
        <v>116</v>
      </c>
      <c r="G3149" s="14" t="s">
        <v>895</v>
      </c>
    </row>
    <row r="3150" spans="2:20" x14ac:dyDescent="0.25">
      <c r="B3150" s="6">
        <v>0.86111111111111116</v>
      </c>
      <c r="E3150" s="62">
        <v>121</v>
      </c>
    </row>
    <row r="3151" spans="2:20" x14ac:dyDescent="0.25">
      <c r="B3151" s="6">
        <v>0.87152777777777779</v>
      </c>
      <c r="E3151" s="62">
        <v>120</v>
      </c>
    </row>
    <row r="3152" spans="2:20" x14ac:dyDescent="0.25">
      <c r="B3152" s="187">
        <v>0.88194444444444442</v>
      </c>
      <c r="E3152" s="62">
        <v>121</v>
      </c>
    </row>
    <row r="3153" spans="2:5" x14ac:dyDescent="0.25">
      <c r="B3153" s="6">
        <v>0.89236111111111116</v>
      </c>
      <c r="E3153" s="99">
        <v>115</v>
      </c>
    </row>
    <row r="3154" spans="2:5" x14ac:dyDescent="0.25">
      <c r="B3154" s="6">
        <v>0.90277777777777779</v>
      </c>
      <c r="E3154" s="3">
        <v>109</v>
      </c>
    </row>
    <row r="3155" spans="2:5" x14ac:dyDescent="0.25">
      <c r="B3155" s="6">
        <v>0.91319444444444442</v>
      </c>
      <c r="E3155" s="3">
        <v>104</v>
      </c>
    </row>
    <row r="3156" spans="2:5" x14ac:dyDescent="0.25">
      <c r="B3156" s="6">
        <v>0.92361111111111116</v>
      </c>
      <c r="E3156" s="3">
        <v>103</v>
      </c>
    </row>
    <row r="3157" spans="2:5" x14ac:dyDescent="0.25">
      <c r="B3157" s="6">
        <v>0.93402777777777779</v>
      </c>
      <c r="E3157" s="3">
        <v>103</v>
      </c>
    </row>
    <row r="3158" spans="2:5" x14ac:dyDescent="0.25">
      <c r="B3158" s="6">
        <v>0.94444444444444442</v>
      </c>
      <c r="E3158" s="3">
        <v>104</v>
      </c>
    </row>
    <row r="3159" spans="2:5" x14ac:dyDescent="0.25">
      <c r="B3159" s="6">
        <v>0.95486111111111116</v>
      </c>
      <c r="E3159" s="3">
        <v>105</v>
      </c>
    </row>
    <row r="3160" spans="2:5" x14ac:dyDescent="0.25">
      <c r="B3160" s="6">
        <v>0.96527777777777779</v>
      </c>
      <c r="E3160" s="3">
        <v>105</v>
      </c>
    </row>
    <row r="3161" spans="2:5" x14ac:dyDescent="0.25">
      <c r="B3161" s="6">
        <v>0.97569444444444442</v>
      </c>
      <c r="E3161" s="104">
        <v>145</v>
      </c>
    </row>
    <row r="3162" spans="2:5" x14ac:dyDescent="0.25">
      <c r="B3162" s="6">
        <v>0.98611111111111116</v>
      </c>
      <c r="E3162" s="99">
        <v>115</v>
      </c>
    </row>
    <row r="3163" spans="2:5" ht="15.75" thickBot="1" x14ac:dyDescent="0.3">
      <c r="B3163" s="22">
        <v>0.99652777777777779</v>
      </c>
      <c r="E3163" s="3">
        <v>107</v>
      </c>
    </row>
    <row r="3164" spans="2:5" x14ac:dyDescent="0.25">
      <c r="B3164" s="6">
        <v>6.9444444444444441E-3</v>
      </c>
      <c r="E3164" s="3">
        <v>105</v>
      </c>
    </row>
    <row r="3165" spans="2:5" x14ac:dyDescent="0.25">
      <c r="B3165" s="6">
        <v>1.7361111111111112E-2</v>
      </c>
      <c r="E3165" s="3">
        <v>107</v>
      </c>
    </row>
    <row r="3166" spans="2:5" x14ac:dyDescent="0.25">
      <c r="B3166" s="6">
        <v>2.7777777777777776E-2</v>
      </c>
      <c r="E3166" s="3">
        <v>107</v>
      </c>
    </row>
    <row r="3167" spans="2:5" x14ac:dyDescent="0.25">
      <c r="B3167" s="6">
        <v>3.8194444444444448E-2</v>
      </c>
      <c r="E3167" s="3">
        <v>108</v>
      </c>
    </row>
    <row r="3168" spans="2:5" x14ac:dyDescent="0.25">
      <c r="B3168" s="6">
        <v>4.8611111111111112E-2</v>
      </c>
      <c r="E3168" s="3">
        <v>108</v>
      </c>
    </row>
    <row r="3169" spans="1:9" x14ac:dyDescent="0.25">
      <c r="B3169" s="6">
        <v>5.9027777777777776E-2</v>
      </c>
      <c r="E3169" s="3">
        <v>107</v>
      </c>
    </row>
    <row r="3170" spans="1:9" x14ac:dyDescent="0.25">
      <c r="B3170" s="6">
        <v>6.9444444444444448E-2</v>
      </c>
      <c r="E3170" s="3">
        <v>106</v>
      </c>
    </row>
    <row r="3171" spans="1:9" x14ac:dyDescent="0.25">
      <c r="B3171" s="6">
        <v>7.9861111111111105E-2</v>
      </c>
      <c r="E3171" s="3">
        <v>107</v>
      </c>
    </row>
    <row r="3172" spans="1:9" x14ac:dyDescent="0.25">
      <c r="B3172" s="6">
        <v>9.0277777777777776E-2</v>
      </c>
      <c r="E3172" s="3">
        <v>105</v>
      </c>
    </row>
    <row r="3173" spans="1:9" x14ac:dyDescent="0.25">
      <c r="B3173" s="6">
        <v>0.10069444444444445</v>
      </c>
      <c r="E3173" s="3">
        <v>105</v>
      </c>
    </row>
    <row r="3174" spans="1:9" x14ac:dyDescent="0.25">
      <c r="B3174" s="6">
        <v>0.1111111111111111</v>
      </c>
      <c r="E3174" s="3">
        <v>105</v>
      </c>
    </row>
    <row r="3175" spans="1:9" x14ac:dyDescent="0.25">
      <c r="B3175" s="6">
        <v>0.12152777777777778</v>
      </c>
      <c r="E3175" s="3">
        <v>106</v>
      </c>
    </row>
    <row r="3176" spans="1:9" x14ac:dyDescent="0.25">
      <c r="B3176" s="6">
        <v>0.13194444444444445</v>
      </c>
      <c r="E3176" s="3">
        <v>106</v>
      </c>
    </row>
    <row r="3177" spans="1:9" x14ac:dyDescent="0.25">
      <c r="B3177" s="6">
        <v>0.1423611111111111</v>
      </c>
      <c r="E3177" s="3">
        <v>104</v>
      </c>
    </row>
    <row r="3178" spans="1:9" x14ac:dyDescent="0.25">
      <c r="B3178" s="6">
        <v>0.15277777777777779</v>
      </c>
      <c r="E3178" s="3">
        <v>102</v>
      </c>
    </row>
    <row r="3179" spans="1:9" ht="15.75" thickBot="1" x14ac:dyDescent="0.3">
      <c r="B3179" s="22">
        <v>0.16319444444444445</v>
      </c>
      <c r="D3179" s="3">
        <v>99</v>
      </c>
      <c r="E3179" s="3">
        <v>100</v>
      </c>
      <c r="G3179" s="35" t="s">
        <v>919</v>
      </c>
      <c r="I3179" s="564">
        <f>AVERAGE(E3106:E3179)</f>
        <v>114.16417910447761</v>
      </c>
    </row>
    <row r="3180" spans="1:9" x14ac:dyDescent="0.25">
      <c r="A3180" s="5">
        <v>45862</v>
      </c>
      <c r="B3180" s="6">
        <v>0.4236111111111111</v>
      </c>
      <c r="E3180" s="157">
        <v>90</v>
      </c>
    </row>
    <row r="3181" spans="1:9" x14ac:dyDescent="0.25">
      <c r="A3181" s="5" t="s">
        <v>211</v>
      </c>
      <c r="B3181" s="6">
        <v>0.43402777777777779</v>
      </c>
      <c r="E3181" s="157">
        <v>95</v>
      </c>
    </row>
    <row r="3182" spans="1:9" x14ac:dyDescent="0.25">
      <c r="B3182" s="6">
        <v>0.44444444444444442</v>
      </c>
      <c r="E3182" s="157">
        <v>90</v>
      </c>
    </row>
    <row r="3183" spans="1:9" x14ac:dyDescent="0.25">
      <c r="B3183" s="6">
        <v>0.4548611111111111</v>
      </c>
      <c r="E3183" s="157">
        <v>99</v>
      </c>
    </row>
    <row r="3184" spans="1:9" x14ac:dyDescent="0.25">
      <c r="B3184" s="6">
        <v>0.46527777777777779</v>
      </c>
      <c r="E3184" s="157">
        <v>99</v>
      </c>
    </row>
    <row r="3185" spans="2:15" x14ac:dyDescent="0.25">
      <c r="B3185" s="6">
        <v>0.47569444444444442</v>
      </c>
      <c r="E3185" s="157">
        <v>98</v>
      </c>
      <c r="F3185" s="157">
        <v>98</v>
      </c>
    </row>
    <row r="3186" spans="2:15" x14ac:dyDescent="0.25">
      <c r="B3186" s="90">
        <v>0.47638888888888886</v>
      </c>
      <c r="C3186" s="8">
        <v>30</v>
      </c>
      <c r="D3186" s="8"/>
      <c r="E3186" s="8"/>
      <c r="F3186" s="8"/>
      <c r="G3186" s="8" t="s">
        <v>208</v>
      </c>
      <c r="H3186" s="8"/>
      <c r="I3186" s="36" t="s">
        <v>1996</v>
      </c>
      <c r="J3186" s="36"/>
      <c r="K3186" s="36"/>
      <c r="L3186" s="36"/>
      <c r="M3186" s="36"/>
      <c r="N3186" s="36"/>
      <c r="O3186" s="36"/>
    </row>
    <row r="3187" spans="2:15" x14ac:dyDescent="0.25">
      <c r="B3187" s="6">
        <v>0.4861111111111111</v>
      </c>
      <c r="E3187" s="3">
        <v>102</v>
      </c>
    </row>
    <row r="3188" spans="2:15" x14ac:dyDescent="0.25">
      <c r="B3188" s="6">
        <v>0.49652777777777779</v>
      </c>
      <c r="E3188" s="3">
        <v>104</v>
      </c>
    </row>
    <row r="3189" spans="2:15" x14ac:dyDescent="0.25">
      <c r="B3189" s="6">
        <v>0.50694444444444442</v>
      </c>
      <c r="E3189" s="3">
        <v>108</v>
      </c>
    </row>
    <row r="3190" spans="2:15" x14ac:dyDescent="0.25">
      <c r="B3190" s="86">
        <v>0.51249999999999996</v>
      </c>
      <c r="G3190" s="14" t="s">
        <v>906</v>
      </c>
    </row>
    <row r="3191" spans="2:15" x14ac:dyDescent="0.25">
      <c r="B3191" s="86">
        <v>0.51736111111111116</v>
      </c>
      <c r="E3191" s="62">
        <v>128</v>
      </c>
      <c r="G3191" s="14" t="s">
        <v>906</v>
      </c>
      <c r="I3191" s="63" t="s">
        <v>907</v>
      </c>
      <c r="J3191" s="63"/>
      <c r="K3191" s="63"/>
      <c r="L3191" s="63"/>
      <c r="M3191" s="63"/>
      <c r="N3191" s="63"/>
    </row>
    <row r="3192" spans="2:15" x14ac:dyDescent="0.25">
      <c r="B3192" s="86">
        <v>0.52777777777777779</v>
      </c>
      <c r="E3192" s="3">
        <v>101</v>
      </c>
      <c r="G3192" s="14" t="s">
        <v>906</v>
      </c>
    </row>
    <row r="3193" spans="2:15" x14ac:dyDescent="0.25">
      <c r="B3193" s="86">
        <v>0.53819444444444442</v>
      </c>
      <c r="E3193" s="157">
        <v>97</v>
      </c>
      <c r="G3193" s="14" t="s">
        <v>906</v>
      </c>
    </row>
    <row r="3194" spans="2:15" x14ac:dyDescent="0.25">
      <c r="B3194" s="86">
        <v>0.54861111111111116</v>
      </c>
      <c r="E3194" s="3">
        <v>100</v>
      </c>
      <c r="G3194" s="14" t="s">
        <v>906</v>
      </c>
    </row>
    <row r="3195" spans="2:15" x14ac:dyDescent="0.25">
      <c r="B3195" s="86">
        <v>0.55902777777777779</v>
      </c>
      <c r="E3195" s="3">
        <v>108</v>
      </c>
      <c r="G3195" s="14" t="s">
        <v>906</v>
      </c>
    </row>
    <row r="3196" spans="2:15" x14ac:dyDescent="0.25">
      <c r="B3196" s="6">
        <v>0.56944444444444442</v>
      </c>
      <c r="E3196" s="62">
        <v>123</v>
      </c>
    </row>
    <row r="3197" spans="2:15" x14ac:dyDescent="0.25">
      <c r="B3197" s="6">
        <v>0.57986111111111116</v>
      </c>
      <c r="E3197" s="62">
        <v>126</v>
      </c>
    </row>
    <row r="3198" spans="2:15" x14ac:dyDescent="0.25">
      <c r="B3198" s="6">
        <v>0.59027777777777779</v>
      </c>
      <c r="E3198" s="9">
        <v>132</v>
      </c>
      <c r="I3198" s="12" t="s">
        <v>910</v>
      </c>
      <c r="J3198" s="12"/>
      <c r="K3198" s="12"/>
      <c r="L3198" s="12"/>
      <c r="M3198" s="12"/>
      <c r="N3198" s="12"/>
    </row>
    <row r="3199" spans="2:15" x14ac:dyDescent="0.25">
      <c r="B3199" s="6">
        <v>0.60069444444444442</v>
      </c>
      <c r="E3199" s="62">
        <v>122</v>
      </c>
    </row>
    <row r="3200" spans="2:15" x14ac:dyDescent="0.25">
      <c r="B3200" s="6">
        <v>0.61111111111111116</v>
      </c>
      <c r="E3200" s="62">
        <v>120</v>
      </c>
    </row>
    <row r="3201" spans="2:23" x14ac:dyDescent="0.25">
      <c r="B3201" s="6">
        <v>0.62152777777777779</v>
      </c>
      <c r="E3201" s="99">
        <v>116</v>
      </c>
    </row>
    <row r="3202" spans="2:23" x14ac:dyDescent="0.25">
      <c r="B3202" s="6">
        <v>0.63194444444444442</v>
      </c>
      <c r="E3202" s="99">
        <v>113</v>
      </c>
    </row>
    <row r="3203" spans="2:23" x14ac:dyDescent="0.25">
      <c r="B3203" s="6">
        <v>0.64236111111111116</v>
      </c>
      <c r="E3203" s="99">
        <v>112</v>
      </c>
    </row>
    <row r="3204" spans="2:23" x14ac:dyDescent="0.25">
      <c r="B3204" s="6">
        <v>0.65277777777777779</v>
      </c>
      <c r="E3204" s="99">
        <v>111</v>
      </c>
    </row>
    <row r="3205" spans="2:23" x14ac:dyDescent="0.25">
      <c r="B3205" s="6">
        <v>0.66319444444444442</v>
      </c>
      <c r="E3205" s="99">
        <v>110</v>
      </c>
    </row>
    <row r="3206" spans="2:23" x14ac:dyDescent="0.25">
      <c r="B3206" s="6">
        <v>0.67361111111111116</v>
      </c>
      <c r="E3206" s="99">
        <v>110</v>
      </c>
    </row>
    <row r="3207" spans="2:23" x14ac:dyDescent="0.25">
      <c r="B3207" s="6">
        <v>0.68402777777777779</v>
      </c>
      <c r="E3207" s="3">
        <v>107</v>
      </c>
    </row>
    <row r="3208" spans="2:23" x14ac:dyDescent="0.25">
      <c r="B3208" s="6">
        <v>0.69444444444444442</v>
      </c>
      <c r="E3208" s="3">
        <v>106</v>
      </c>
    </row>
    <row r="3209" spans="2:23" x14ac:dyDescent="0.25">
      <c r="B3209" s="6">
        <v>0.70486111111111116</v>
      </c>
      <c r="E3209" s="3">
        <v>107</v>
      </c>
    </row>
    <row r="3210" spans="2:23" x14ac:dyDescent="0.25">
      <c r="B3210" s="6">
        <v>0.70694444444444449</v>
      </c>
      <c r="E3210" s="3">
        <v>106</v>
      </c>
    </row>
    <row r="3211" spans="2:23" x14ac:dyDescent="0.25">
      <c r="B3211" s="6">
        <v>0.71527777777777779</v>
      </c>
      <c r="E3211" s="3">
        <v>106</v>
      </c>
    </row>
    <row r="3212" spans="2:23" x14ac:dyDescent="0.25">
      <c r="B3212" s="6">
        <v>0.72569444444444442</v>
      </c>
      <c r="E3212" s="3">
        <v>103</v>
      </c>
    </row>
    <row r="3213" spans="2:23" x14ac:dyDescent="0.25">
      <c r="B3213" s="6">
        <v>0.73611111111111116</v>
      </c>
      <c r="E3213" s="3">
        <v>104</v>
      </c>
    </row>
    <row r="3214" spans="2:23" x14ac:dyDescent="0.25">
      <c r="B3214" s="6">
        <v>0.74652777777777779</v>
      </c>
      <c r="E3214" s="3">
        <v>102</v>
      </c>
      <c r="F3214" s="3">
        <v>102</v>
      </c>
    </row>
    <row r="3215" spans="2:23" x14ac:dyDescent="0.25">
      <c r="B3215" s="6">
        <v>0.75347222222222221</v>
      </c>
      <c r="C3215" s="8">
        <v>79</v>
      </c>
      <c r="D3215" s="8"/>
      <c r="E3215" s="8"/>
      <c r="F3215" s="8"/>
      <c r="G3215" s="8" t="s">
        <v>313</v>
      </c>
      <c r="H3215" s="8"/>
      <c r="I3215" s="36" t="s">
        <v>913</v>
      </c>
      <c r="J3215" s="36"/>
      <c r="K3215" s="36"/>
      <c r="L3215" s="36"/>
      <c r="M3215" s="36"/>
      <c r="N3215" s="36"/>
      <c r="O3215" s="36"/>
      <c r="P3215" s="36"/>
      <c r="Q3215" s="8"/>
      <c r="R3215" s="8"/>
      <c r="S3215" s="8"/>
      <c r="T3215" s="8"/>
      <c r="U3215" s="8"/>
      <c r="V3215" s="8"/>
      <c r="W3215" s="8"/>
    </row>
    <row r="3216" spans="2:23" x14ac:dyDescent="0.25">
      <c r="B3216" s="6">
        <v>0.75694444444444442</v>
      </c>
    </row>
    <row r="3217" spans="2:17" x14ac:dyDescent="0.25">
      <c r="B3217" s="6">
        <v>0.76736111111111116</v>
      </c>
      <c r="E3217" s="3">
        <v>107</v>
      </c>
    </row>
    <row r="3218" spans="2:17" x14ac:dyDescent="0.25">
      <c r="B3218" s="86">
        <v>0.77430555555555558</v>
      </c>
      <c r="G3218" s="14" t="s">
        <v>912</v>
      </c>
    </row>
    <row r="3219" spans="2:17" x14ac:dyDescent="0.25">
      <c r="B3219" s="86">
        <v>0.77777777777777779</v>
      </c>
      <c r="E3219" s="97">
        <v>121</v>
      </c>
      <c r="G3219" s="14" t="s">
        <v>912</v>
      </c>
      <c r="H3219" s="3">
        <v>35</v>
      </c>
      <c r="I3219" s="63" t="s">
        <v>915</v>
      </c>
      <c r="J3219" s="63"/>
      <c r="K3219" s="63"/>
      <c r="L3219" s="63"/>
      <c r="M3219" s="63"/>
      <c r="N3219" s="63"/>
    </row>
    <row r="3220" spans="2:17" x14ac:dyDescent="0.25">
      <c r="B3220" s="86">
        <v>0.78819444444444442</v>
      </c>
      <c r="E3220" s="99">
        <v>112</v>
      </c>
      <c r="G3220" s="14" t="s">
        <v>912</v>
      </c>
    </row>
    <row r="3221" spans="2:17" x14ac:dyDescent="0.25">
      <c r="B3221" s="86">
        <v>0.79861111111111116</v>
      </c>
      <c r="E3221" s="3">
        <v>109</v>
      </c>
      <c r="G3221" s="14" t="s">
        <v>912</v>
      </c>
    </row>
    <row r="3222" spans="2:17" x14ac:dyDescent="0.25">
      <c r="B3222" s="86">
        <v>0.80902777777777779</v>
      </c>
      <c r="E3222" s="3">
        <v>109</v>
      </c>
      <c r="G3222" s="14" t="s">
        <v>912</v>
      </c>
    </row>
    <row r="3223" spans="2:17" x14ac:dyDescent="0.25">
      <c r="B3223" s="86">
        <v>0.81944444444444442</v>
      </c>
      <c r="E3223" s="99">
        <v>115</v>
      </c>
      <c r="G3223" s="14" t="s">
        <v>912</v>
      </c>
    </row>
    <row r="3224" spans="2:17" x14ac:dyDescent="0.25">
      <c r="B3224" s="6">
        <v>0.82986111111111116</v>
      </c>
      <c r="E3224" s="9">
        <v>130</v>
      </c>
    </row>
    <row r="3225" spans="2:17" x14ac:dyDescent="0.25">
      <c r="B3225" s="86">
        <v>0.83611111111111114</v>
      </c>
      <c r="G3225" s="14" t="s">
        <v>911</v>
      </c>
    </row>
    <row r="3226" spans="2:17" x14ac:dyDescent="0.25">
      <c r="B3226" s="86">
        <v>0.84027777777777779</v>
      </c>
      <c r="E3226" s="10">
        <v>136</v>
      </c>
      <c r="G3226" s="14" t="s">
        <v>911</v>
      </c>
      <c r="H3226" s="3">
        <v>125</v>
      </c>
      <c r="I3226" s="12" t="s">
        <v>916</v>
      </c>
      <c r="J3226" s="12"/>
      <c r="K3226" s="12"/>
      <c r="L3226" s="12"/>
      <c r="M3226" s="12"/>
      <c r="N3226" s="12"/>
      <c r="O3226" s="12"/>
      <c r="P3226" s="12"/>
      <c r="Q3226" s="9"/>
    </row>
    <row r="3227" spans="2:17" x14ac:dyDescent="0.25">
      <c r="B3227" s="86">
        <v>0.85069444444444442</v>
      </c>
      <c r="E3227" s="99">
        <v>117</v>
      </c>
      <c r="G3227" s="14" t="s">
        <v>911</v>
      </c>
    </row>
    <row r="3228" spans="2:17" x14ac:dyDescent="0.25">
      <c r="B3228" s="86">
        <v>0.86111111111111116</v>
      </c>
      <c r="E3228" s="99">
        <v>112</v>
      </c>
      <c r="G3228" s="14" t="s">
        <v>911</v>
      </c>
    </row>
    <row r="3229" spans="2:17" x14ac:dyDescent="0.25">
      <c r="B3229" s="6">
        <v>0.87152777777777779</v>
      </c>
      <c r="E3229" s="62">
        <v>123</v>
      </c>
    </row>
    <row r="3230" spans="2:17" x14ac:dyDescent="0.25">
      <c r="B3230" s="187">
        <v>0.88194444444444442</v>
      </c>
      <c r="E3230" s="9">
        <v>132</v>
      </c>
    </row>
    <row r="3231" spans="2:17" x14ac:dyDescent="0.25">
      <c r="B3231" s="6">
        <v>0.89236111111111116</v>
      </c>
      <c r="E3231" s="104">
        <v>144</v>
      </c>
    </row>
    <row r="3232" spans="2:17" x14ac:dyDescent="0.25">
      <c r="B3232" s="6">
        <v>0.89583333333333337</v>
      </c>
      <c r="E3232" s="103">
        <v>149</v>
      </c>
      <c r="H3232" s="3">
        <v>215</v>
      </c>
      <c r="I3232" s="144" t="s">
        <v>917</v>
      </c>
      <c r="J3232" s="144"/>
      <c r="K3232" s="144"/>
      <c r="L3232" s="144"/>
      <c r="M3232" s="144"/>
      <c r="N3232" s="144"/>
      <c r="O3232" s="144"/>
      <c r="P3232" s="144"/>
      <c r="Q3232" s="104"/>
    </row>
    <row r="3233" spans="1:7" x14ac:dyDescent="0.25">
      <c r="B3233" s="6">
        <v>0.90277777777777779</v>
      </c>
      <c r="E3233" s="104">
        <v>148</v>
      </c>
    </row>
    <row r="3234" spans="1:7" x14ac:dyDescent="0.25">
      <c r="B3234" s="86">
        <v>0.90625</v>
      </c>
      <c r="G3234" s="14" t="s">
        <v>914</v>
      </c>
    </row>
    <row r="3235" spans="1:7" x14ac:dyDescent="0.25">
      <c r="B3235" s="86">
        <v>0.91319444444444442</v>
      </c>
      <c r="E3235" s="9">
        <v>137</v>
      </c>
      <c r="G3235" s="14" t="s">
        <v>914</v>
      </c>
    </row>
    <row r="3236" spans="1:7" x14ac:dyDescent="0.25">
      <c r="B3236" s="86">
        <v>0.92361111111111116</v>
      </c>
      <c r="E3236" s="157">
        <v>98</v>
      </c>
      <c r="G3236" s="14" t="s">
        <v>914</v>
      </c>
    </row>
    <row r="3237" spans="1:7" x14ac:dyDescent="0.25">
      <c r="B3237" s="6">
        <v>0.93402777777777779</v>
      </c>
      <c r="E3237" s="3">
        <v>103</v>
      </c>
    </row>
    <row r="3238" spans="1:7" x14ac:dyDescent="0.25">
      <c r="B3238" s="6">
        <v>0.94444444444444442</v>
      </c>
      <c r="E3238" s="3">
        <v>109</v>
      </c>
    </row>
    <row r="3239" spans="1:7" x14ac:dyDescent="0.25">
      <c r="B3239" s="6">
        <v>0.95486111111111116</v>
      </c>
      <c r="E3239" s="99">
        <v>110</v>
      </c>
    </row>
    <row r="3240" spans="1:7" x14ac:dyDescent="0.25">
      <c r="B3240" s="6">
        <v>0.96527777777777779</v>
      </c>
      <c r="E3240" s="99">
        <v>111</v>
      </c>
    </row>
    <row r="3241" spans="1:7" x14ac:dyDescent="0.25">
      <c r="B3241" s="6">
        <v>0.97569444444444442</v>
      </c>
      <c r="E3241" s="3">
        <v>108</v>
      </c>
    </row>
    <row r="3242" spans="1:7" x14ac:dyDescent="0.25">
      <c r="B3242" s="6">
        <v>0.98611111111111116</v>
      </c>
      <c r="E3242" s="3">
        <v>107</v>
      </c>
    </row>
    <row r="3243" spans="1:7" ht="15.75" thickBot="1" x14ac:dyDescent="0.3">
      <c r="B3243" s="22">
        <v>0.99652777777777779</v>
      </c>
      <c r="E3243" s="3">
        <v>107</v>
      </c>
    </row>
    <row r="3244" spans="1:7" x14ac:dyDescent="0.25">
      <c r="A3244" s="5">
        <v>45863</v>
      </c>
      <c r="B3244" s="6">
        <v>6.9444444444444441E-3</v>
      </c>
      <c r="E3244" s="3">
        <v>106</v>
      </c>
    </row>
    <row r="3245" spans="1:7" x14ac:dyDescent="0.25">
      <c r="A3245" s="5" t="s">
        <v>212</v>
      </c>
      <c r="B3245" s="6">
        <v>1.7361111111111112E-2</v>
      </c>
      <c r="E3245" s="3">
        <v>105</v>
      </c>
    </row>
    <row r="3246" spans="1:7" x14ac:dyDescent="0.25">
      <c r="B3246" s="6">
        <v>2.7777777777777776E-2</v>
      </c>
      <c r="E3246" s="3">
        <v>104</v>
      </c>
    </row>
    <row r="3247" spans="1:7" x14ac:dyDescent="0.25">
      <c r="B3247" s="6">
        <v>3.8194444444444448E-2</v>
      </c>
      <c r="E3247" s="3">
        <v>104</v>
      </c>
    </row>
    <row r="3248" spans="1:7" x14ac:dyDescent="0.25">
      <c r="B3248" s="6">
        <v>4.8611111111111112E-2</v>
      </c>
      <c r="E3248" s="3">
        <v>104</v>
      </c>
    </row>
    <row r="3249" spans="2:9" x14ac:dyDescent="0.25">
      <c r="B3249" s="6">
        <v>5.9027777777777776E-2</v>
      </c>
      <c r="E3249" s="3">
        <v>105</v>
      </c>
    </row>
    <row r="3250" spans="2:9" x14ac:dyDescent="0.25">
      <c r="B3250" s="6">
        <v>6.9444444444444448E-2</v>
      </c>
      <c r="E3250" s="3">
        <v>100</v>
      </c>
    </row>
    <row r="3251" spans="2:9" x14ac:dyDescent="0.25">
      <c r="B3251" s="6">
        <v>7.9861111111111105E-2</v>
      </c>
      <c r="E3251" s="3">
        <v>101</v>
      </c>
    </row>
    <row r="3252" spans="2:9" x14ac:dyDescent="0.25">
      <c r="B3252" s="6">
        <v>9.0277777777777776E-2</v>
      </c>
      <c r="E3252" s="3">
        <v>103</v>
      </c>
    </row>
    <row r="3253" spans="2:9" x14ac:dyDescent="0.25">
      <c r="B3253" s="6">
        <v>0.10069444444444445</v>
      </c>
      <c r="E3253" s="3">
        <v>102</v>
      </c>
    </row>
    <row r="3254" spans="2:9" x14ac:dyDescent="0.25">
      <c r="B3254" s="6">
        <v>0.1111111111111111</v>
      </c>
      <c r="E3254" s="3">
        <v>103</v>
      </c>
    </row>
    <row r="3255" spans="2:9" x14ac:dyDescent="0.25">
      <c r="B3255" s="6">
        <v>0.12152777777777778</v>
      </c>
      <c r="E3255" s="3">
        <v>102</v>
      </c>
    </row>
    <row r="3256" spans="2:9" x14ac:dyDescent="0.25">
      <c r="B3256" s="6">
        <v>0.13194444444444445</v>
      </c>
      <c r="E3256" s="3">
        <v>103</v>
      </c>
      <c r="I3256" s="564">
        <f>AVERAGE(E3180:E3256)</f>
        <v>110.72857142857143</v>
      </c>
    </row>
    <row r="3257" spans="2:9" x14ac:dyDescent="0.25">
      <c r="B3257" s="6">
        <v>0.1423611111111111</v>
      </c>
    </row>
    <row r="3258" spans="2:9" x14ac:dyDescent="0.25">
      <c r="B3258" s="6">
        <v>0.15277777777777779</v>
      </c>
    </row>
    <row r="3259" spans="2:9" ht="15.75" thickBot="1" x14ac:dyDescent="0.3">
      <c r="B3259" s="22">
        <v>0.16319444444444445</v>
      </c>
      <c r="D3259" s="3">
        <v>109</v>
      </c>
      <c r="G3259" s="35" t="s">
        <v>918</v>
      </c>
    </row>
    <row r="3260" spans="2:9" x14ac:dyDescent="0.25">
      <c r="B3260" s="6">
        <v>0.4236111111111111</v>
      </c>
    </row>
    <row r="3261" spans="2:9" x14ac:dyDescent="0.25">
      <c r="B3261" s="6">
        <v>0.43402777777777779</v>
      </c>
    </row>
    <row r="3262" spans="2:9" x14ac:dyDescent="0.25">
      <c r="B3262" s="6">
        <v>0.44444444444444442</v>
      </c>
      <c r="E3262" s="3">
        <v>104</v>
      </c>
    </row>
    <row r="3263" spans="2:9" x14ac:dyDescent="0.25">
      <c r="B3263" s="6">
        <v>0.4548611111111111</v>
      </c>
      <c r="E3263" s="3">
        <v>103</v>
      </c>
    </row>
    <row r="3264" spans="2:9" x14ac:dyDescent="0.25">
      <c r="B3264" s="86">
        <v>0.45624999999999999</v>
      </c>
      <c r="G3264" s="14" t="s">
        <v>927</v>
      </c>
    </row>
    <row r="3265" spans="2:15" x14ac:dyDescent="0.25">
      <c r="B3265" s="6">
        <v>0.46527777777777779</v>
      </c>
      <c r="E3265" s="3">
        <v>104</v>
      </c>
      <c r="F3265" s="3">
        <v>104</v>
      </c>
      <c r="G3265" s="14"/>
    </row>
    <row r="3266" spans="2:15" x14ac:dyDescent="0.25">
      <c r="B3266" s="6">
        <v>0.47222222222222221</v>
      </c>
      <c r="C3266" s="8">
        <v>62</v>
      </c>
      <c r="D3266" s="8"/>
      <c r="E3266" s="8"/>
      <c r="F3266" s="8"/>
      <c r="G3266" s="8" t="s">
        <v>112</v>
      </c>
      <c r="H3266" s="8"/>
      <c r="I3266" s="36" t="s">
        <v>926</v>
      </c>
      <c r="J3266" s="36"/>
      <c r="K3266" s="36"/>
      <c r="L3266" s="36"/>
      <c r="M3266" s="36"/>
      <c r="N3266" s="36"/>
      <c r="O3266" s="36"/>
    </row>
    <row r="3267" spans="2:15" x14ac:dyDescent="0.25">
      <c r="B3267" s="6">
        <v>0.47569444444444442</v>
      </c>
      <c r="E3267" s="3">
        <v>107</v>
      </c>
    </row>
    <row r="3268" spans="2:15" x14ac:dyDescent="0.25">
      <c r="B3268" s="6">
        <v>0.4861111111111111</v>
      </c>
      <c r="E3268" s="99">
        <v>111</v>
      </c>
    </row>
    <row r="3269" spans="2:15" x14ac:dyDescent="0.25">
      <c r="B3269" s="6">
        <v>0.49652777777777779</v>
      </c>
      <c r="E3269" s="62">
        <v>124</v>
      </c>
    </row>
    <row r="3270" spans="2:15" x14ac:dyDescent="0.25">
      <c r="B3270" s="6">
        <v>0.50694444444444442</v>
      </c>
      <c r="E3270" s="10">
        <v>132</v>
      </c>
      <c r="H3270" s="3">
        <v>63</v>
      </c>
      <c r="I3270" s="12" t="s">
        <v>928</v>
      </c>
      <c r="J3270" s="12"/>
      <c r="K3270" s="12"/>
      <c r="L3270" s="12"/>
      <c r="M3270" s="12"/>
      <c r="N3270" s="12"/>
    </row>
    <row r="3271" spans="2:15" x14ac:dyDescent="0.25">
      <c r="B3271" s="86">
        <v>0.51597222222222228</v>
      </c>
      <c r="G3271" s="14" t="s">
        <v>925</v>
      </c>
    </row>
    <row r="3272" spans="2:15" x14ac:dyDescent="0.25">
      <c r="B3272" s="6">
        <v>0.51736111111111116</v>
      </c>
      <c r="E3272" s="99">
        <v>110</v>
      </c>
    </row>
    <row r="3273" spans="2:15" x14ac:dyDescent="0.25">
      <c r="B3273" s="6">
        <v>0.52777777777777779</v>
      </c>
      <c r="E3273" s="99">
        <v>110</v>
      </c>
    </row>
    <row r="3274" spans="2:15" x14ac:dyDescent="0.25">
      <c r="B3274" s="6">
        <v>0.53819444444444442</v>
      </c>
      <c r="E3274" s="3">
        <v>106</v>
      </c>
    </row>
    <row r="3275" spans="2:15" x14ac:dyDescent="0.25">
      <c r="B3275" s="6">
        <v>0.54861111111111116</v>
      </c>
      <c r="E3275" s="62">
        <v>123</v>
      </c>
      <c r="G3275" s="3" t="s">
        <v>924</v>
      </c>
    </row>
    <row r="3276" spans="2:15" x14ac:dyDescent="0.25">
      <c r="B3276" s="6">
        <v>0.55902777777777779</v>
      </c>
      <c r="E3276" s="99">
        <v>114</v>
      </c>
      <c r="G3276" s="3" t="s">
        <v>924</v>
      </c>
    </row>
    <row r="3277" spans="2:15" x14ac:dyDescent="0.25">
      <c r="B3277" s="6">
        <v>0.56944444444444442</v>
      </c>
      <c r="E3277" s="99">
        <v>119</v>
      </c>
      <c r="G3277" s="3" t="s">
        <v>924</v>
      </c>
    </row>
    <row r="3278" spans="2:15" x14ac:dyDescent="0.25">
      <c r="B3278" s="6">
        <v>0.57986111111111116</v>
      </c>
      <c r="E3278" s="62">
        <v>126</v>
      </c>
      <c r="G3278" s="3" t="s">
        <v>924</v>
      </c>
    </row>
    <row r="3279" spans="2:15" x14ac:dyDescent="0.25">
      <c r="B3279" s="6">
        <v>0.59027777777777779</v>
      </c>
      <c r="E3279" s="9">
        <v>134</v>
      </c>
      <c r="G3279" s="3" t="s">
        <v>924</v>
      </c>
    </row>
    <row r="3280" spans="2:15" x14ac:dyDescent="0.25">
      <c r="B3280" s="6">
        <v>0.60069444444444442</v>
      </c>
      <c r="E3280" s="62">
        <v>126</v>
      </c>
      <c r="G3280" s="3" t="s">
        <v>924</v>
      </c>
    </row>
    <row r="3281" spans="2:16" x14ac:dyDescent="0.25">
      <c r="B3281" s="6">
        <v>0.61111111111111116</v>
      </c>
      <c r="E3281" s="9">
        <v>131</v>
      </c>
      <c r="G3281" s="3" t="s">
        <v>924</v>
      </c>
    </row>
    <row r="3282" spans="2:16" x14ac:dyDescent="0.25">
      <c r="B3282" s="6">
        <v>0.62152777777777779</v>
      </c>
      <c r="E3282" s="9">
        <v>131</v>
      </c>
      <c r="G3282" s="3" t="s">
        <v>924</v>
      </c>
    </row>
    <row r="3283" spans="2:16" x14ac:dyDescent="0.25">
      <c r="B3283" s="6">
        <v>0.63194444444444442</v>
      </c>
      <c r="E3283" s="10">
        <v>138</v>
      </c>
      <c r="G3283" s="3" t="s">
        <v>924</v>
      </c>
      <c r="H3283" s="3">
        <v>230</v>
      </c>
      <c r="I3283" s="12" t="s">
        <v>929</v>
      </c>
      <c r="J3283" s="12"/>
      <c r="K3283" s="12"/>
      <c r="L3283" s="12"/>
      <c r="M3283" s="12"/>
      <c r="N3283" s="12"/>
    </row>
    <row r="3284" spans="2:16" x14ac:dyDescent="0.25">
      <c r="B3284" s="6">
        <v>0.64236111111111116</v>
      </c>
      <c r="E3284" s="9">
        <v>132</v>
      </c>
      <c r="G3284" s="3" t="s">
        <v>924</v>
      </c>
    </row>
    <row r="3285" spans="2:16" x14ac:dyDescent="0.25">
      <c r="B3285" s="6">
        <v>0.65277777777777779</v>
      </c>
      <c r="E3285" s="62">
        <v>126</v>
      </c>
      <c r="G3285" s="3" t="s">
        <v>924</v>
      </c>
    </row>
    <row r="3286" spans="2:16" x14ac:dyDescent="0.25">
      <c r="B3286" s="6">
        <v>0.66319444444444442</v>
      </c>
      <c r="E3286" s="62">
        <v>121</v>
      </c>
      <c r="G3286" s="3" t="s">
        <v>924</v>
      </c>
    </row>
    <row r="3287" spans="2:16" x14ac:dyDescent="0.25">
      <c r="B3287" s="6">
        <v>0.67361111111111116</v>
      </c>
      <c r="E3287" s="62">
        <v>120</v>
      </c>
      <c r="G3287" s="3" t="s">
        <v>924</v>
      </c>
    </row>
    <row r="3288" spans="2:16" x14ac:dyDescent="0.25">
      <c r="B3288" s="6">
        <v>0.68402777777777779</v>
      </c>
      <c r="E3288" s="62">
        <v>120</v>
      </c>
    </row>
    <row r="3289" spans="2:16" x14ac:dyDescent="0.25">
      <c r="B3289" s="6">
        <v>0.69444444444444442</v>
      </c>
      <c r="E3289" s="99">
        <v>118</v>
      </c>
    </row>
    <row r="3290" spans="2:16" x14ac:dyDescent="0.25">
      <c r="B3290" s="6">
        <v>0.70486111111111116</v>
      </c>
      <c r="E3290" s="99">
        <v>114</v>
      </c>
    </row>
    <row r="3291" spans="2:16" x14ac:dyDescent="0.25">
      <c r="B3291" s="86">
        <v>0.70833333333333337</v>
      </c>
      <c r="G3291" s="14" t="s">
        <v>922</v>
      </c>
    </row>
    <row r="3292" spans="2:16" x14ac:dyDescent="0.25">
      <c r="B3292" s="86">
        <v>0.71527777777777779</v>
      </c>
      <c r="E3292" s="3">
        <v>108</v>
      </c>
      <c r="G3292" s="14" t="s">
        <v>922</v>
      </c>
    </row>
    <row r="3293" spans="2:16" x14ac:dyDescent="0.25">
      <c r="B3293" s="86">
        <v>0.72569444444444442</v>
      </c>
      <c r="E3293" s="3">
        <v>102</v>
      </c>
      <c r="G3293" s="14" t="s">
        <v>922</v>
      </c>
    </row>
    <row r="3294" spans="2:16" x14ac:dyDescent="0.25">
      <c r="B3294" s="86">
        <v>0.73611111111111116</v>
      </c>
      <c r="E3294" s="3">
        <v>103</v>
      </c>
      <c r="F3294" s="3">
        <v>103</v>
      </c>
      <c r="G3294" s="14" t="s">
        <v>922</v>
      </c>
    </row>
    <row r="3295" spans="2:16" x14ac:dyDescent="0.25">
      <c r="B3295" s="86">
        <v>0.73958333333333337</v>
      </c>
      <c r="C3295" s="8">
        <v>109</v>
      </c>
      <c r="D3295" s="8"/>
      <c r="E3295" s="8"/>
      <c r="F3295" s="8"/>
      <c r="G3295" s="8" t="s">
        <v>313</v>
      </c>
      <c r="H3295" s="8"/>
      <c r="I3295" s="36" t="s">
        <v>923</v>
      </c>
      <c r="J3295" s="36"/>
      <c r="K3295" s="36"/>
      <c r="L3295" s="36"/>
      <c r="M3295" s="36"/>
      <c r="N3295" s="36"/>
      <c r="O3295" s="36"/>
      <c r="P3295" s="36"/>
    </row>
    <row r="3296" spans="2:16" x14ac:dyDescent="0.25">
      <c r="B3296" s="6">
        <v>0.74652777777777779</v>
      </c>
      <c r="E3296" s="3">
        <v>104</v>
      </c>
    </row>
    <row r="3297" spans="2:14" x14ac:dyDescent="0.25">
      <c r="B3297" s="6">
        <v>0.75694444444444442</v>
      </c>
      <c r="E3297" s="62">
        <v>124</v>
      </c>
    </row>
    <row r="3298" spans="2:14" x14ac:dyDescent="0.25">
      <c r="B3298" s="6">
        <v>0.76736111111111116</v>
      </c>
      <c r="E3298" s="62">
        <v>124</v>
      </c>
    </row>
    <row r="3299" spans="2:14" x14ac:dyDescent="0.25">
      <c r="B3299" s="6">
        <v>0.77777777777777779</v>
      </c>
      <c r="E3299" s="62">
        <v>126</v>
      </c>
    </row>
    <row r="3300" spans="2:14" x14ac:dyDescent="0.25">
      <c r="B3300" s="6">
        <v>0.78819444444444442</v>
      </c>
      <c r="E3300" s="10">
        <v>134</v>
      </c>
      <c r="H3300" s="3">
        <v>70</v>
      </c>
      <c r="I3300" s="12" t="s">
        <v>932</v>
      </c>
      <c r="J3300" s="12"/>
      <c r="K3300" s="12"/>
      <c r="L3300" s="12"/>
      <c r="M3300" s="12"/>
      <c r="N3300" s="12"/>
    </row>
    <row r="3301" spans="2:14" x14ac:dyDescent="0.25">
      <c r="B3301" s="86">
        <v>0.79305555555555551</v>
      </c>
      <c r="G3301" s="14" t="s">
        <v>921</v>
      </c>
    </row>
    <row r="3302" spans="2:14" x14ac:dyDescent="0.25">
      <c r="B3302" s="86">
        <v>0.79861111111111116</v>
      </c>
      <c r="E3302" s="9">
        <v>132</v>
      </c>
      <c r="G3302" s="14" t="s">
        <v>921</v>
      </c>
    </row>
    <row r="3303" spans="2:14" x14ac:dyDescent="0.25">
      <c r="B3303" s="86">
        <v>0.80902777777777779</v>
      </c>
      <c r="E3303" s="99">
        <v>114</v>
      </c>
      <c r="G3303" s="14" t="s">
        <v>921</v>
      </c>
    </row>
    <row r="3304" spans="2:14" x14ac:dyDescent="0.25">
      <c r="B3304" s="86">
        <v>0.81944444444444442</v>
      </c>
      <c r="E3304" s="99">
        <v>117</v>
      </c>
      <c r="G3304" s="14" t="s">
        <v>921</v>
      </c>
    </row>
    <row r="3305" spans="2:14" x14ac:dyDescent="0.25">
      <c r="B3305" s="6">
        <v>0.82986111111111116</v>
      </c>
      <c r="E3305" s="99">
        <v>119</v>
      </c>
    </row>
    <row r="3306" spans="2:14" x14ac:dyDescent="0.25">
      <c r="B3306" s="6">
        <v>0.84027777777777779</v>
      </c>
      <c r="E3306" s="104">
        <v>144</v>
      </c>
    </row>
    <row r="3307" spans="2:14" x14ac:dyDescent="0.25">
      <c r="B3307" s="6">
        <v>0.85069444444444442</v>
      </c>
      <c r="E3307" s="38">
        <v>152</v>
      </c>
    </row>
    <row r="3308" spans="2:14" x14ac:dyDescent="0.25">
      <c r="B3308" s="6">
        <v>0.86111111111111116</v>
      </c>
      <c r="E3308" s="13">
        <v>157</v>
      </c>
      <c r="H3308" s="3">
        <v>175</v>
      </c>
      <c r="I3308" s="28" t="s">
        <v>933</v>
      </c>
      <c r="J3308" s="28"/>
      <c r="K3308" s="28"/>
      <c r="L3308" s="28"/>
      <c r="M3308" s="28"/>
      <c r="N3308" s="28"/>
    </row>
    <row r="3309" spans="2:14" x14ac:dyDescent="0.25">
      <c r="B3309" s="86">
        <v>0.86458333333333337</v>
      </c>
      <c r="G3309" s="14" t="s">
        <v>931</v>
      </c>
    </row>
    <row r="3310" spans="2:14" x14ac:dyDescent="0.25">
      <c r="B3310" s="86">
        <v>0.87152777777777779</v>
      </c>
      <c r="E3310" s="104">
        <v>140</v>
      </c>
      <c r="G3310" s="14" t="s">
        <v>931</v>
      </c>
    </row>
    <row r="3311" spans="2:14" x14ac:dyDescent="0.25">
      <c r="B3311" s="217">
        <v>0.88194444444444442</v>
      </c>
      <c r="E3311" s="3">
        <v>109</v>
      </c>
      <c r="G3311" s="14" t="s">
        <v>931</v>
      </c>
    </row>
    <row r="3312" spans="2:14" x14ac:dyDescent="0.25">
      <c r="B3312" s="6">
        <v>0.89236111111111116</v>
      </c>
      <c r="E3312" s="62">
        <v>127</v>
      </c>
    </row>
    <row r="3313" spans="1:14" x14ac:dyDescent="0.25">
      <c r="B3313" s="6">
        <v>0.90277777777777779</v>
      </c>
      <c r="E3313" s="104">
        <v>141</v>
      </c>
    </row>
    <row r="3314" spans="1:14" x14ac:dyDescent="0.25">
      <c r="B3314" s="6">
        <v>0.91319444444444442</v>
      </c>
      <c r="E3314" s="103">
        <v>146</v>
      </c>
      <c r="H3314" s="3">
        <v>43</v>
      </c>
      <c r="I3314" s="144" t="s">
        <v>934</v>
      </c>
      <c r="J3314" s="144"/>
      <c r="K3314" s="144"/>
      <c r="L3314" s="144"/>
      <c r="M3314" s="144"/>
      <c r="N3314" s="144"/>
    </row>
    <row r="3315" spans="1:14" x14ac:dyDescent="0.25">
      <c r="B3315" s="86">
        <v>0.91666666666666663</v>
      </c>
      <c r="G3315" s="14" t="s">
        <v>930</v>
      </c>
    </row>
    <row r="3316" spans="1:14" x14ac:dyDescent="0.25">
      <c r="B3316" s="86">
        <v>0.92361111111111116</v>
      </c>
      <c r="E3316" s="104">
        <v>144</v>
      </c>
      <c r="G3316" s="14" t="s">
        <v>930</v>
      </c>
    </row>
    <row r="3317" spans="1:14" x14ac:dyDescent="0.25">
      <c r="B3317" s="86">
        <v>0.93402777777777779</v>
      </c>
      <c r="E3317" s="3">
        <v>109</v>
      </c>
      <c r="G3317" s="14" t="s">
        <v>930</v>
      </c>
    </row>
    <row r="3318" spans="1:14" x14ac:dyDescent="0.25">
      <c r="B3318" s="6">
        <v>0.94444444444444442</v>
      </c>
      <c r="E3318" s="99">
        <v>114</v>
      </c>
    </row>
    <row r="3319" spans="1:14" x14ac:dyDescent="0.25">
      <c r="B3319" s="6">
        <v>0.95486111111111116</v>
      </c>
      <c r="E3319" s="62">
        <v>124</v>
      </c>
    </row>
    <row r="3320" spans="1:14" x14ac:dyDescent="0.25">
      <c r="B3320" s="6">
        <v>0.96527777777777779</v>
      </c>
      <c r="E3320" s="62">
        <v>126</v>
      </c>
    </row>
    <row r="3321" spans="1:14" x14ac:dyDescent="0.25">
      <c r="B3321" s="6">
        <v>0.97569444444444442</v>
      </c>
      <c r="E3321" s="97">
        <v>128</v>
      </c>
      <c r="H3321" s="3">
        <v>340</v>
      </c>
      <c r="I3321" s="63" t="s">
        <v>935</v>
      </c>
      <c r="J3321" s="63"/>
      <c r="K3321" s="63"/>
      <c r="L3321" s="63"/>
      <c r="M3321" s="63"/>
      <c r="N3321" s="63"/>
    </row>
    <row r="3322" spans="1:14" x14ac:dyDescent="0.25">
      <c r="B3322" s="6">
        <v>0.98611111111111116</v>
      </c>
      <c r="E3322" s="99">
        <v>115</v>
      </c>
    </row>
    <row r="3323" spans="1:14" ht="15.75" thickBot="1" x14ac:dyDescent="0.3">
      <c r="B3323" s="22">
        <v>0.99652777777777779</v>
      </c>
      <c r="E3323" s="99">
        <v>113</v>
      </c>
      <c r="G3323" s="35" t="s">
        <v>964</v>
      </c>
    </row>
    <row r="3324" spans="1:14" x14ac:dyDescent="0.25">
      <c r="A3324" s="5">
        <v>45864</v>
      </c>
      <c r="B3324" s="6">
        <v>6.9444444444444441E-3</v>
      </c>
      <c r="E3324" s="3">
        <v>108</v>
      </c>
    </row>
    <row r="3325" spans="1:14" x14ac:dyDescent="0.25">
      <c r="A3325" s="5" t="s">
        <v>228</v>
      </c>
      <c r="B3325" s="6">
        <v>1.7361111111111112E-2</v>
      </c>
      <c r="E3325" s="14">
        <v>86</v>
      </c>
    </row>
    <row r="3326" spans="1:14" x14ac:dyDescent="0.25">
      <c r="B3326" s="6">
        <v>2.7777777777777776E-2</v>
      </c>
      <c r="E3326" s="99">
        <v>113</v>
      </c>
    </row>
    <row r="3327" spans="1:14" x14ac:dyDescent="0.25">
      <c r="B3327" s="6">
        <v>3.8194444444444448E-2</v>
      </c>
      <c r="E3327" s="3">
        <v>104</v>
      </c>
    </row>
    <row r="3328" spans="1:14" x14ac:dyDescent="0.25">
      <c r="B3328" s="6">
        <v>4.8611111111111112E-2</v>
      </c>
      <c r="E3328" s="3">
        <v>106</v>
      </c>
    </row>
    <row r="3329" spans="2:17" x14ac:dyDescent="0.25">
      <c r="B3329" s="6">
        <v>5.9027777777777776E-2</v>
      </c>
      <c r="E3329" s="3">
        <v>104</v>
      </c>
    </row>
    <row r="3330" spans="2:17" x14ac:dyDescent="0.25">
      <c r="B3330" s="6">
        <v>6.9444444444444448E-2</v>
      </c>
      <c r="E3330" s="3">
        <v>102</v>
      </c>
    </row>
    <row r="3331" spans="2:17" x14ac:dyDescent="0.25">
      <c r="B3331" s="6">
        <v>7.9861111111111105E-2</v>
      </c>
      <c r="E3331" s="3">
        <v>105</v>
      </c>
    </row>
    <row r="3332" spans="2:17" x14ac:dyDescent="0.25">
      <c r="B3332" s="6">
        <v>9.0277777777777776E-2</v>
      </c>
      <c r="E3332" s="3">
        <v>105</v>
      </c>
    </row>
    <row r="3333" spans="2:17" x14ac:dyDescent="0.25">
      <c r="B3333" s="6">
        <v>0.10069444444444445</v>
      </c>
      <c r="E3333" s="3">
        <v>105</v>
      </c>
    </row>
    <row r="3334" spans="2:17" x14ac:dyDescent="0.25">
      <c r="B3334" s="6">
        <v>0.1111111111111111</v>
      </c>
      <c r="E3334" s="3">
        <v>102</v>
      </c>
    </row>
    <row r="3335" spans="2:17" x14ac:dyDescent="0.25">
      <c r="B3335" s="6">
        <v>0.12152777777777778</v>
      </c>
      <c r="E3335" s="3">
        <v>100</v>
      </c>
      <c r="I3335" s="564">
        <f>AVERAGE(E3260:E3335)</f>
        <v>118.78787878787878</v>
      </c>
    </row>
    <row r="3336" spans="2:17" x14ac:dyDescent="0.25">
      <c r="B3336" s="6">
        <v>0.13194444444444445</v>
      </c>
    </row>
    <row r="3337" spans="2:17" x14ac:dyDescent="0.25">
      <c r="B3337" s="6">
        <v>0.1423611111111111</v>
      </c>
    </row>
    <row r="3338" spans="2:17" x14ac:dyDescent="0.25">
      <c r="B3338" s="6">
        <v>0.15277777777777779</v>
      </c>
    </row>
    <row r="3339" spans="2:17" ht="15.75" thickBot="1" x14ac:dyDescent="0.3">
      <c r="B3339" s="22">
        <v>0.16319444444444445</v>
      </c>
      <c r="D3339" s="3">
        <v>171</v>
      </c>
    </row>
    <row r="3340" spans="2:17" x14ac:dyDescent="0.25">
      <c r="B3340" s="6">
        <v>0.4236111111111111</v>
      </c>
      <c r="E3340" s="157">
        <v>96</v>
      </c>
    </row>
    <row r="3341" spans="2:17" x14ac:dyDescent="0.25">
      <c r="B3341" s="6">
        <v>0.43402777777777779</v>
      </c>
      <c r="E3341" s="157">
        <v>98</v>
      </c>
    </row>
    <row r="3342" spans="2:17" x14ac:dyDescent="0.25">
      <c r="B3342" s="6">
        <v>0.44444444444444442</v>
      </c>
      <c r="E3342" s="3">
        <v>102</v>
      </c>
      <c r="F3342" s="3">
        <v>102</v>
      </c>
    </row>
    <row r="3343" spans="2:17" x14ac:dyDescent="0.25">
      <c r="B3343" s="90">
        <v>0.4513888888888889</v>
      </c>
      <c r="C3343" s="8">
        <v>88</v>
      </c>
      <c r="D3343" s="8"/>
      <c r="E3343" s="8"/>
      <c r="F3343" s="8"/>
      <c r="G3343" s="8" t="s">
        <v>112</v>
      </c>
      <c r="H3343" s="8"/>
      <c r="I3343" s="36" t="s">
        <v>951</v>
      </c>
      <c r="J3343" s="36"/>
      <c r="K3343" s="36"/>
      <c r="L3343" s="36"/>
      <c r="M3343" s="36"/>
      <c r="N3343" s="36"/>
      <c r="O3343" s="36"/>
      <c r="P3343" s="36"/>
      <c r="Q3343" s="8"/>
    </row>
    <row r="3344" spans="2:17" x14ac:dyDescent="0.25">
      <c r="B3344" s="6">
        <v>0.4548611111111111</v>
      </c>
      <c r="E3344" s="3">
        <v>106</v>
      </c>
    </row>
    <row r="3345" spans="2:14" x14ac:dyDescent="0.25">
      <c r="B3345" s="6">
        <v>0.46527777777777779</v>
      </c>
      <c r="E3345" s="3">
        <v>107</v>
      </c>
    </row>
    <row r="3346" spans="2:14" x14ac:dyDescent="0.25">
      <c r="B3346" s="6">
        <v>0.47569444444444442</v>
      </c>
      <c r="E3346" s="62">
        <v>126</v>
      </c>
    </row>
    <row r="3347" spans="2:14" x14ac:dyDescent="0.25">
      <c r="B3347" s="6">
        <v>0.4861111111111111</v>
      </c>
      <c r="E3347" s="10">
        <v>133</v>
      </c>
      <c r="H3347" s="3">
        <v>50</v>
      </c>
      <c r="I3347" s="12" t="s">
        <v>950</v>
      </c>
      <c r="J3347" s="12"/>
      <c r="K3347" s="12"/>
      <c r="L3347" s="12"/>
      <c r="M3347" s="12"/>
      <c r="N3347" s="12"/>
    </row>
    <row r="3348" spans="2:14" x14ac:dyDescent="0.25">
      <c r="B3348" s="86">
        <v>0.49305555555555558</v>
      </c>
      <c r="G3348" s="14" t="s">
        <v>949</v>
      </c>
    </row>
    <row r="3349" spans="2:14" x14ac:dyDescent="0.25">
      <c r="B3349" s="86">
        <v>0.49652777777777779</v>
      </c>
      <c r="E3349" s="157">
        <v>94</v>
      </c>
      <c r="G3349" s="14" t="s">
        <v>949</v>
      </c>
    </row>
    <row r="3350" spans="2:14" x14ac:dyDescent="0.25">
      <c r="B3350" s="86">
        <v>0.50694444444444442</v>
      </c>
      <c r="E3350" s="3">
        <v>81</v>
      </c>
      <c r="G3350" s="14" t="s">
        <v>949</v>
      </c>
    </row>
    <row r="3351" spans="2:14" x14ac:dyDescent="0.25">
      <c r="B3351" s="6">
        <v>0.51736111111111116</v>
      </c>
      <c r="E3351" s="157">
        <v>95</v>
      </c>
    </row>
    <row r="3352" spans="2:14" x14ac:dyDescent="0.25">
      <c r="B3352" s="6">
        <v>0.52777777777777779</v>
      </c>
      <c r="E3352" s="3">
        <v>107</v>
      </c>
    </row>
    <row r="3353" spans="2:14" x14ac:dyDescent="0.25">
      <c r="B3353" s="6">
        <v>0.53819444444444442</v>
      </c>
      <c r="E3353" s="3">
        <v>119</v>
      </c>
    </row>
    <row r="3354" spans="2:14" x14ac:dyDescent="0.25">
      <c r="B3354" s="6">
        <v>0.54861111111111116</v>
      </c>
      <c r="E3354" s="97">
        <v>125</v>
      </c>
      <c r="H3354" s="3">
        <v>140</v>
      </c>
      <c r="I3354" s="63" t="s">
        <v>952</v>
      </c>
      <c r="J3354" s="63"/>
      <c r="K3354" s="63"/>
      <c r="L3354" s="63"/>
      <c r="M3354" s="63"/>
      <c r="N3354" s="63"/>
    </row>
    <row r="3355" spans="2:14" x14ac:dyDescent="0.25">
      <c r="B3355" s="86">
        <v>0.5493055555555556</v>
      </c>
      <c r="G3355" s="14" t="s">
        <v>942</v>
      </c>
    </row>
    <row r="3356" spans="2:14" x14ac:dyDescent="0.25">
      <c r="B3356" s="86">
        <v>0.55902777777777779</v>
      </c>
      <c r="E3356" s="3">
        <v>111</v>
      </c>
      <c r="G3356" s="14" t="s">
        <v>942</v>
      </c>
    </row>
    <row r="3357" spans="2:14" x14ac:dyDescent="0.25">
      <c r="B3357" s="6">
        <v>0.56944444444444442</v>
      </c>
      <c r="E3357" s="157">
        <v>93</v>
      </c>
      <c r="G3357" s="14" t="s">
        <v>942</v>
      </c>
      <c r="I3357" s="11" t="s">
        <v>944</v>
      </c>
      <c r="J3357" s="11"/>
      <c r="K3357" s="11"/>
      <c r="L3357" s="11"/>
      <c r="M3357" s="11"/>
    </row>
    <row r="3358" spans="2:14" x14ac:dyDescent="0.25">
      <c r="B3358" s="6">
        <v>0.57986111111111116</v>
      </c>
      <c r="E3358" s="3">
        <v>113</v>
      </c>
      <c r="I3358" s="135" t="s">
        <v>943</v>
      </c>
      <c r="J3358" s="135"/>
      <c r="K3358" s="135"/>
      <c r="L3358" s="135"/>
      <c r="M3358" s="135"/>
    </row>
    <row r="3359" spans="2:14" x14ac:dyDescent="0.25">
      <c r="B3359" s="6">
        <v>0.59027777777777779</v>
      </c>
      <c r="E3359" s="3">
        <v>105</v>
      </c>
    </row>
    <row r="3360" spans="2:14" x14ac:dyDescent="0.25">
      <c r="B3360" s="6">
        <v>0.60069444444444442</v>
      </c>
      <c r="E3360" s="62">
        <v>125</v>
      </c>
    </row>
    <row r="3361" spans="2:19" x14ac:dyDescent="0.25">
      <c r="B3361" s="86">
        <v>0.60972222222222228</v>
      </c>
      <c r="G3361" s="14" t="s">
        <v>941</v>
      </c>
    </row>
    <row r="3362" spans="2:19" x14ac:dyDescent="0.25">
      <c r="B3362" s="86">
        <v>0.61111111111111116</v>
      </c>
      <c r="E3362" s="10">
        <v>137</v>
      </c>
      <c r="G3362" s="14" t="s">
        <v>941</v>
      </c>
      <c r="H3362" s="3">
        <v>230</v>
      </c>
      <c r="I3362" s="12" t="s">
        <v>953</v>
      </c>
      <c r="J3362" s="12"/>
      <c r="K3362" s="12"/>
      <c r="L3362" s="12"/>
      <c r="M3362" s="12"/>
      <c r="N3362" s="12"/>
      <c r="O3362" s="12"/>
    </row>
    <row r="3363" spans="2:19" x14ac:dyDescent="0.25">
      <c r="B3363" s="6">
        <v>0.62152777777777779</v>
      </c>
      <c r="E3363" s="3">
        <v>105</v>
      </c>
      <c r="I3363" s="11" t="s">
        <v>945</v>
      </c>
      <c r="J3363" s="11"/>
      <c r="K3363" s="11"/>
      <c r="L3363" s="11"/>
      <c r="M3363" s="11"/>
      <c r="N3363" s="11"/>
    </row>
    <row r="3364" spans="2:19" x14ac:dyDescent="0.25">
      <c r="B3364" s="6">
        <v>0.63194444444444442</v>
      </c>
      <c r="E3364" s="3">
        <v>106</v>
      </c>
      <c r="I3364" s="11" t="s">
        <v>946</v>
      </c>
      <c r="J3364" s="11"/>
      <c r="K3364" s="11"/>
      <c r="L3364" s="11"/>
      <c r="M3364" s="11"/>
      <c r="N3364" s="11"/>
    </row>
    <row r="3365" spans="2:19" x14ac:dyDescent="0.25">
      <c r="B3365" s="6">
        <v>0.64236111111111116</v>
      </c>
      <c r="E3365" s="9">
        <v>130</v>
      </c>
      <c r="H3365" s="3">
        <v>275</v>
      </c>
      <c r="I3365" s="12" t="s">
        <v>956</v>
      </c>
      <c r="J3365" s="12"/>
      <c r="K3365" s="12"/>
      <c r="L3365" s="12"/>
      <c r="M3365" s="12"/>
    </row>
    <row r="3366" spans="2:19" x14ac:dyDescent="0.25">
      <c r="B3366" s="86">
        <v>0.64930555555555558</v>
      </c>
      <c r="G3366" s="14" t="s">
        <v>940</v>
      </c>
    </row>
    <row r="3367" spans="2:19" x14ac:dyDescent="0.25">
      <c r="B3367" s="86">
        <v>0.65277777777777779</v>
      </c>
      <c r="E3367" s="62">
        <v>126</v>
      </c>
      <c r="G3367" s="14" t="s">
        <v>940</v>
      </c>
    </row>
    <row r="3368" spans="2:19" x14ac:dyDescent="0.25">
      <c r="B3368" s="6">
        <v>0.66319444444444442</v>
      </c>
      <c r="E3368" s="3">
        <v>100</v>
      </c>
      <c r="I3368" s="11" t="s">
        <v>947</v>
      </c>
      <c r="J3368" s="11"/>
      <c r="K3368" s="11"/>
      <c r="L3368" s="11"/>
      <c r="M3368" s="11"/>
    </row>
    <row r="3369" spans="2:19" x14ac:dyDescent="0.25">
      <c r="B3369" s="6">
        <v>0.67361111111111116</v>
      </c>
      <c r="E3369" s="3">
        <v>119</v>
      </c>
      <c r="I3369" s="135" t="s">
        <v>948</v>
      </c>
      <c r="J3369" s="135"/>
      <c r="K3369" s="135"/>
      <c r="L3369" s="135"/>
      <c r="M3369" s="135"/>
    </row>
    <row r="3370" spans="2:19" x14ac:dyDescent="0.25">
      <c r="B3370" s="86">
        <v>0.67500000000000004</v>
      </c>
      <c r="G3370" s="14" t="s">
        <v>939</v>
      </c>
    </row>
    <row r="3371" spans="2:19" x14ac:dyDescent="0.25">
      <c r="B3371" s="86">
        <v>0.68402777777777779</v>
      </c>
      <c r="E3371" s="3">
        <v>110</v>
      </c>
      <c r="G3371" s="14" t="s">
        <v>939</v>
      </c>
    </row>
    <row r="3372" spans="2:19" x14ac:dyDescent="0.25">
      <c r="B3372" s="86">
        <v>0.69444444444444442</v>
      </c>
      <c r="E3372" s="3">
        <v>105</v>
      </c>
      <c r="G3372" s="14" t="s">
        <v>939</v>
      </c>
      <c r="I3372" s="11" t="s">
        <v>955</v>
      </c>
      <c r="J3372" s="11"/>
      <c r="K3372" s="11"/>
      <c r="L3372" s="11"/>
      <c r="M3372" s="11"/>
      <c r="N3372" s="11"/>
      <c r="O3372" s="11"/>
      <c r="P3372" s="11"/>
      <c r="Q3372" s="14"/>
      <c r="R3372" s="14"/>
      <c r="S3372" s="14"/>
    </row>
    <row r="3373" spans="2:19" x14ac:dyDescent="0.25">
      <c r="B3373" s="6">
        <v>0.70486111111111116</v>
      </c>
      <c r="E3373" s="3">
        <v>106</v>
      </c>
    </row>
    <row r="3374" spans="2:19" x14ac:dyDescent="0.25">
      <c r="B3374" s="6">
        <v>0.71527777777777779</v>
      </c>
      <c r="E3374" s="3">
        <v>102</v>
      </c>
    </row>
    <row r="3375" spans="2:19" x14ac:dyDescent="0.25">
      <c r="B3375" s="6">
        <v>0.72569444444444442</v>
      </c>
      <c r="E3375" s="3">
        <v>103</v>
      </c>
    </row>
    <row r="3376" spans="2:19" x14ac:dyDescent="0.25">
      <c r="B3376" s="90">
        <v>0.73263888888888884</v>
      </c>
      <c r="C3376" s="8">
        <v>3</v>
      </c>
      <c r="D3376" s="8"/>
      <c r="E3376" s="8"/>
      <c r="F3376" s="8"/>
      <c r="G3376" s="8" t="s">
        <v>76</v>
      </c>
      <c r="H3376" s="8"/>
      <c r="I3376" s="36" t="s">
        <v>938</v>
      </c>
      <c r="J3376" s="36"/>
      <c r="K3376" s="36"/>
      <c r="L3376" s="36"/>
    </row>
    <row r="3377" spans="2:18" x14ac:dyDescent="0.25">
      <c r="B3377" s="6">
        <v>0.73611111111111116</v>
      </c>
      <c r="E3377" s="3">
        <v>107</v>
      </c>
    </row>
    <row r="3378" spans="2:18" x14ac:dyDescent="0.25">
      <c r="B3378" s="6">
        <v>0.74652777777777779</v>
      </c>
      <c r="E3378" s="3">
        <v>106</v>
      </c>
      <c r="F3378" s="3">
        <v>106</v>
      </c>
    </row>
    <row r="3379" spans="2:18" x14ac:dyDescent="0.25">
      <c r="B3379" s="90">
        <v>0.75</v>
      </c>
      <c r="C3379" s="30">
        <v>113</v>
      </c>
      <c r="D3379" s="8"/>
      <c r="E3379" s="8"/>
      <c r="F3379" s="8"/>
      <c r="G3379" s="8" t="s">
        <v>313</v>
      </c>
      <c r="H3379" s="8"/>
      <c r="I3379" s="36" t="s">
        <v>965</v>
      </c>
      <c r="J3379" s="36"/>
      <c r="K3379" s="36"/>
      <c r="L3379" s="36"/>
      <c r="M3379" s="36"/>
      <c r="N3379" s="36"/>
      <c r="O3379" s="36"/>
      <c r="P3379" s="36"/>
      <c r="Q3379" s="8"/>
      <c r="R3379" s="8"/>
    </row>
    <row r="3380" spans="2:18" x14ac:dyDescent="0.25">
      <c r="B3380" s="6">
        <v>0.75694444444444442</v>
      </c>
      <c r="E3380" s="3">
        <v>106</v>
      </c>
    </row>
    <row r="3381" spans="2:18" x14ac:dyDescent="0.25">
      <c r="B3381" s="6">
        <v>0.76736111111111116</v>
      </c>
      <c r="E3381" s="62">
        <v>126</v>
      </c>
    </row>
    <row r="3382" spans="2:18" x14ac:dyDescent="0.25">
      <c r="B3382" s="86">
        <v>0.77777777777777779</v>
      </c>
      <c r="G3382" s="14" t="s">
        <v>937</v>
      </c>
    </row>
    <row r="3383" spans="2:18" x14ac:dyDescent="0.25">
      <c r="B3383" s="86">
        <v>0.77777777777777779</v>
      </c>
      <c r="E3383" s="10">
        <v>136</v>
      </c>
      <c r="G3383" s="14" t="s">
        <v>936</v>
      </c>
      <c r="H3383" s="3">
        <v>40</v>
      </c>
      <c r="I3383" s="12" t="s">
        <v>961</v>
      </c>
      <c r="J3383" s="12"/>
      <c r="K3383" s="12"/>
      <c r="L3383" s="12"/>
      <c r="M3383" s="12"/>
      <c r="N3383" s="12"/>
    </row>
    <row r="3384" spans="2:18" x14ac:dyDescent="0.25">
      <c r="B3384" s="86">
        <v>0.78819444444444442</v>
      </c>
      <c r="E3384" s="62">
        <v>129</v>
      </c>
      <c r="G3384" s="14" t="s">
        <v>936</v>
      </c>
    </row>
    <row r="3385" spans="2:18" x14ac:dyDescent="0.25">
      <c r="B3385" s="86">
        <v>0.79861111111111116</v>
      </c>
      <c r="E3385" s="62">
        <v>128</v>
      </c>
      <c r="G3385" s="14" t="s">
        <v>936</v>
      </c>
    </row>
    <row r="3386" spans="2:18" x14ac:dyDescent="0.25">
      <c r="B3386" s="86">
        <v>0.80902777777777779</v>
      </c>
      <c r="E3386" s="9">
        <v>134</v>
      </c>
      <c r="G3386" s="14" t="s">
        <v>936</v>
      </c>
    </row>
    <row r="3387" spans="2:18" x14ac:dyDescent="0.25">
      <c r="B3387" s="86">
        <v>0.81944444444444442</v>
      </c>
      <c r="E3387" s="9">
        <v>131</v>
      </c>
      <c r="G3387" s="14" t="s">
        <v>936</v>
      </c>
    </row>
    <row r="3388" spans="2:18" x14ac:dyDescent="0.25">
      <c r="B3388" s="6">
        <v>0.82986111111111116</v>
      </c>
      <c r="E3388" s="62">
        <v>129</v>
      </c>
      <c r="G3388" s="14" t="s">
        <v>936</v>
      </c>
    </row>
    <row r="3389" spans="2:18" x14ac:dyDescent="0.25">
      <c r="B3389" s="86">
        <v>0.84027777777777779</v>
      </c>
      <c r="E3389" s="62">
        <v>128</v>
      </c>
      <c r="G3389" s="14" t="s">
        <v>936</v>
      </c>
    </row>
    <row r="3390" spans="2:18" x14ac:dyDescent="0.25">
      <c r="B3390" s="86">
        <v>0.85069444444444442</v>
      </c>
      <c r="E3390" s="62">
        <v>127</v>
      </c>
      <c r="G3390" s="14" t="s">
        <v>936</v>
      </c>
    </row>
    <row r="3391" spans="2:18" x14ac:dyDescent="0.25">
      <c r="B3391" s="86">
        <v>0.86111111111111116</v>
      </c>
      <c r="E3391" s="62">
        <v>126</v>
      </c>
      <c r="G3391" s="14" t="s">
        <v>936</v>
      </c>
    </row>
    <row r="3392" spans="2:18" x14ac:dyDescent="0.25">
      <c r="B3392" s="6">
        <v>0.87152777777777779</v>
      </c>
      <c r="E3392" s="104">
        <v>144</v>
      </c>
    </row>
    <row r="3393" spans="1:17" x14ac:dyDescent="0.25">
      <c r="B3393" s="187">
        <v>0.88194444444444442</v>
      </c>
      <c r="E3393" s="13">
        <v>154</v>
      </c>
      <c r="H3393" s="3">
        <v>190</v>
      </c>
      <c r="I3393" s="28" t="s">
        <v>962</v>
      </c>
      <c r="J3393" s="28"/>
      <c r="K3393" s="28"/>
      <c r="L3393" s="28"/>
      <c r="M3393" s="28"/>
      <c r="N3393" s="28"/>
      <c r="O3393" s="28"/>
      <c r="P3393" s="28"/>
      <c r="Q3393" s="38"/>
    </row>
    <row r="3394" spans="1:17" x14ac:dyDescent="0.25">
      <c r="B3394" s="6">
        <v>0.89236111111111116</v>
      </c>
      <c r="E3394" s="38">
        <v>154</v>
      </c>
    </row>
    <row r="3395" spans="1:17" x14ac:dyDescent="0.25">
      <c r="B3395" s="6">
        <v>0.90277777777777779</v>
      </c>
      <c r="E3395" s="104">
        <v>149</v>
      </c>
    </row>
    <row r="3396" spans="1:17" x14ac:dyDescent="0.25">
      <c r="B3396" s="86">
        <v>0.90625</v>
      </c>
      <c r="G3396" s="14" t="s">
        <v>954</v>
      </c>
    </row>
    <row r="3397" spans="1:17" x14ac:dyDescent="0.25">
      <c r="B3397" s="86">
        <v>0.91319444444444442</v>
      </c>
      <c r="E3397" s="62">
        <v>121</v>
      </c>
      <c r="G3397" s="14" t="s">
        <v>954</v>
      </c>
      <c r="I3397" s="63" t="s">
        <v>958</v>
      </c>
      <c r="J3397" s="63"/>
      <c r="K3397" s="63"/>
      <c r="L3397" s="63"/>
      <c r="M3397" s="63"/>
    </row>
    <row r="3398" spans="1:17" x14ac:dyDescent="0.25">
      <c r="B3398" s="86">
        <v>0.92361111111111116</v>
      </c>
      <c r="E3398" s="14">
        <v>88</v>
      </c>
      <c r="G3398" s="14" t="s">
        <v>954</v>
      </c>
      <c r="I3398" s="11" t="s">
        <v>957</v>
      </c>
      <c r="J3398" s="11"/>
      <c r="K3398" s="11"/>
      <c r="L3398" s="11"/>
      <c r="M3398" s="11"/>
    </row>
    <row r="3399" spans="1:17" x14ac:dyDescent="0.25">
      <c r="B3399" s="86">
        <v>0.93402777777777779</v>
      </c>
      <c r="E3399" s="157">
        <v>92</v>
      </c>
      <c r="G3399" s="14" t="s">
        <v>954</v>
      </c>
      <c r="I3399" s="194" t="s">
        <v>959</v>
      </c>
      <c r="J3399" s="194"/>
      <c r="K3399" s="194"/>
      <c r="L3399" s="194"/>
      <c r="M3399" s="194"/>
      <c r="N3399" s="194"/>
    </row>
    <row r="3400" spans="1:17" x14ac:dyDescent="0.25">
      <c r="B3400" s="6">
        <v>0.94444444444444442</v>
      </c>
      <c r="E3400" s="3">
        <v>103</v>
      </c>
      <c r="I3400" t="s">
        <v>960</v>
      </c>
    </row>
    <row r="3401" spans="1:17" x14ac:dyDescent="0.25">
      <c r="B3401" s="6">
        <v>0.95486111111111116</v>
      </c>
      <c r="E3401" s="99">
        <v>113</v>
      </c>
    </row>
    <row r="3402" spans="1:17" x14ac:dyDescent="0.25">
      <c r="B3402" s="6">
        <v>0.96527777777777779</v>
      </c>
      <c r="E3402" s="3">
        <v>109</v>
      </c>
    </row>
    <row r="3403" spans="1:17" x14ac:dyDescent="0.25">
      <c r="B3403" s="6">
        <v>0.97569444444444442</v>
      </c>
      <c r="E3403" s="3">
        <v>105</v>
      </c>
    </row>
    <row r="3404" spans="1:17" x14ac:dyDescent="0.25">
      <c r="B3404" s="6">
        <v>0.98611111111111116</v>
      </c>
      <c r="E3404" s="3">
        <v>103</v>
      </c>
    </row>
    <row r="3405" spans="1:17" ht="15.75" thickBot="1" x14ac:dyDescent="0.3">
      <c r="B3405" s="22">
        <v>0.99652777777777779</v>
      </c>
      <c r="E3405" s="3">
        <v>103</v>
      </c>
      <c r="G3405" s="35" t="s">
        <v>963</v>
      </c>
    </row>
    <row r="3406" spans="1:17" x14ac:dyDescent="0.25">
      <c r="A3406" s="5">
        <v>45865</v>
      </c>
      <c r="B3406" s="6">
        <v>6.9444444444444441E-3</v>
      </c>
      <c r="E3406" s="3">
        <v>105</v>
      </c>
    </row>
    <row r="3407" spans="1:17" x14ac:dyDescent="0.25">
      <c r="A3407" s="5" t="s">
        <v>275</v>
      </c>
      <c r="B3407" s="6">
        <v>1.7361111111111112E-2</v>
      </c>
      <c r="E3407" s="3">
        <v>103</v>
      </c>
    </row>
    <row r="3408" spans="1:17" x14ac:dyDescent="0.25">
      <c r="B3408" s="6">
        <v>2.7777777777777776E-2</v>
      </c>
      <c r="E3408" s="3">
        <v>104</v>
      </c>
    </row>
    <row r="3409" spans="2:9" x14ac:dyDescent="0.25">
      <c r="B3409" s="6">
        <v>3.8194444444444448E-2</v>
      </c>
      <c r="E3409" s="3">
        <v>101</v>
      </c>
    </row>
    <row r="3410" spans="2:9" x14ac:dyDescent="0.25">
      <c r="B3410" s="6">
        <v>4.8611111111111112E-2</v>
      </c>
      <c r="E3410" s="3">
        <v>101</v>
      </c>
    </row>
    <row r="3411" spans="2:9" x14ac:dyDescent="0.25">
      <c r="B3411" s="6">
        <v>5.9027777777777776E-2</v>
      </c>
      <c r="E3411" s="3">
        <v>103</v>
      </c>
    </row>
    <row r="3412" spans="2:9" x14ac:dyDescent="0.25">
      <c r="B3412" s="6">
        <v>6.9444444444444448E-2</v>
      </c>
      <c r="E3412" s="157">
        <v>99</v>
      </c>
    </row>
    <row r="3413" spans="2:9" x14ac:dyDescent="0.25">
      <c r="B3413" s="6">
        <v>7.9861111111111105E-2</v>
      </c>
      <c r="E3413" s="3">
        <v>103</v>
      </c>
    </row>
    <row r="3414" spans="2:9" x14ac:dyDescent="0.25">
      <c r="B3414" s="6">
        <v>9.0277777777777776E-2</v>
      </c>
      <c r="E3414" s="3">
        <v>101</v>
      </c>
    </row>
    <row r="3415" spans="2:9" x14ac:dyDescent="0.25">
      <c r="B3415" s="6">
        <v>0.10069444444444445</v>
      </c>
      <c r="E3415" s="3">
        <v>102</v>
      </c>
    </row>
    <row r="3416" spans="2:9" x14ac:dyDescent="0.25">
      <c r="B3416" s="6">
        <v>0.1111111111111111</v>
      </c>
      <c r="E3416" s="3">
        <v>102</v>
      </c>
    </row>
    <row r="3417" spans="2:9" x14ac:dyDescent="0.25">
      <c r="B3417" s="6">
        <v>0.12152777777777778</v>
      </c>
    </row>
    <row r="3418" spans="2:9" x14ac:dyDescent="0.25">
      <c r="B3418" s="6">
        <v>0.13194444444444445</v>
      </c>
    </row>
    <row r="3419" spans="2:9" x14ac:dyDescent="0.25">
      <c r="B3419" s="6">
        <v>0.1423611111111111</v>
      </c>
    </row>
    <row r="3420" spans="2:9" x14ac:dyDescent="0.25">
      <c r="B3420" s="6">
        <v>0.15277777777777779</v>
      </c>
    </row>
    <row r="3421" spans="2:9" ht="15.75" thickBot="1" x14ac:dyDescent="0.3">
      <c r="B3421" s="22">
        <v>0.16319444444444445</v>
      </c>
      <c r="D3421" s="10">
        <v>204</v>
      </c>
      <c r="I3421" s="564">
        <f>AVERAGE(E3340:E3421)</f>
        <v>112.83582089552239</v>
      </c>
    </row>
    <row r="3422" spans="2:9" x14ac:dyDescent="0.25">
      <c r="B3422" s="6">
        <v>0.3298611111111111</v>
      </c>
      <c r="D3422" s="4"/>
      <c r="E3422" s="59">
        <v>70</v>
      </c>
    </row>
    <row r="3423" spans="2:9" x14ac:dyDescent="0.25">
      <c r="B3423" s="6">
        <v>0.34027777777777779</v>
      </c>
      <c r="D3423" s="4"/>
      <c r="E3423" s="59">
        <v>75</v>
      </c>
    </row>
    <row r="3424" spans="2:9" x14ac:dyDescent="0.25">
      <c r="B3424" s="6">
        <v>0.35069444444444442</v>
      </c>
      <c r="D3424" s="4"/>
    </row>
    <row r="3425" spans="2:14" x14ac:dyDescent="0.25">
      <c r="B3425" s="6">
        <v>0.3611111111111111</v>
      </c>
      <c r="D3425" s="4"/>
    </row>
    <row r="3426" spans="2:14" x14ac:dyDescent="0.25">
      <c r="B3426" s="6">
        <v>0.37152777777777779</v>
      </c>
      <c r="D3426" s="4"/>
      <c r="E3426" s="14">
        <v>88</v>
      </c>
    </row>
    <row r="3427" spans="2:14" x14ac:dyDescent="0.25">
      <c r="B3427" s="6">
        <v>0.38194444444444442</v>
      </c>
      <c r="D3427" s="4"/>
      <c r="E3427" s="157">
        <v>90</v>
      </c>
    </row>
    <row r="3428" spans="2:14" x14ac:dyDescent="0.25">
      <c r="B3428" s="6">
        <v>0.3923611111111111</v>
      </c>
      <c r="D3428" s="4"/>
      <c r="E3428" s="157">
        <v>92</v>
      </c>
    </row>
    <row r="3429" spans="2:14" x14ac:dyDescent="0.25">
      <c r="B3429" s="6">
        <v>0.40277777777777779</v>
      </c>
      <c r="E3429" s="157">
        <v>94</v>
      </c>
    </row>
    <row r="3430" spans="2:14" x14ac:dyDescent="0.25">
      <c r="B3430" s="6">
        <v>0.41319444444444442</v>
      </c>
      <c r="E3430" s="157">
        <v>97</v>
      </c>
    </row>
    <row r="3431" spans="2:14" x14ac:dyDescent="0.25">
      <c r="B3431" s="6">
        <v>0.4236111111111111</v>
      </c>
      <c r="E3431" s="3">
        <v>100</v>
      </c>
      <c r="F3431" s="3">
        <v>100</v>
      </c>
    </row>
    <row r="3432" spans="2:14" x14ac:dyDescent="0.25">
      <c r="B3432" s="90">
        <v>0.43055555555555558</v>
      </c>
      <c r="C3432" s="8">
        <v>33</v>
      </c>
      <c r="D3432" s="8"/>
      <c r="E3432" s="8"/>
      <c r="F3432" s="8"/>
      <c r="G3432" s="8" t="s">
        <v>326</v>
      </c>
      <c r="H3432" s="8"/>
      <c r="I3432" s="36" t="s">
        <v>967</v>
      </c>
      <c r="J3432" s="36"/>
      <c r="K3432" s="36"/>
      <c r="L3432" s="36"/>
      <c r="M3432" s="36"/>
      <c r="N3432" s="36"/>
    </row>
    <row r="3433" spans="2:14" x14ac:dyDescent="0.25">
      <c r="B3433" s="6">
        <v>0.43402777777777779</v>
      </c>
      <c r="E3433" s="3">
        <v>105</v>
      </c>
    </row>
    <row r="3434" spans="2:14" x14ac:dyDescent="0.25">
      <c r="B3434" s="6">
        <v>0.44444444444444442</v>
      </c>
      <c r="E3434" s="99">
        <v>115</v>
      </c>
    </row>
    <row r="3435" spans="2:14" x14ac:dyDescent="0.25">
      <c r="B3435" s="6">
        <v>0.4548611111111111</v>
      </c>
      <c r="E3435" s="9">
        <v>131</v>
      </c>
    </row>
    <row r="3436" spans="2:14" x14ac:dyDescent="0.25">
      <c r="B3436" s="6">
        <v>0.46527777777777779</v>
      </c>
      <c r="E3436" s="103">
        <v>149</v>
      </c>
      <c r="I3436" s="144" t="s">
        <v>969</v>
      </c>
      <c r="J3436" s="144"/>
      <c r="K3436" s="144"/>
      <c r="L3436" s="144"/>
      <c r="M3436" s="144"/>
      <c r="N3436" s="144"/>
    </row>
    <row r="3437" spans="2:14" x14ac:dyDescent="0.25">
      <c r="B3437" s="6">
        <v>0.47569444444444442</v>
      </c>
      <c r="E3437" s="104">
        <v>142</v>
      </c>
    </row>
    <row r="3438" spans="2:14" x14ac:dyDescent="0.25">
      <c r="B3438" s="6">
        <v>0.4861111111111111</v>
      </c>
      <c r="E3438" s="62">
        <v>127</v>
      </c>
    </row>
    <row r="3439" spans="2:14" x14ac:dyDescent="0.25">
      <c r="B3439" s="6">
        <v>0.49652777777777779</v>
      </c>
      <c r="E3439" s="62">
        <v>121</v>
      </c>
    </row>
    <row r="3440" spans="2:14" x14ac:dyDescent="0.25">
      <c r="B3440" s="6">
        <v>0.50694444444444442</v>
      </c>
      <c r="E3440" s="62">
        <v>123</v>
      </c>
    </row>
    <row r="3441" spans="2:20" x14ac:dyDescent="0.25">
      <c r="B3441" s="6">
        <v>0.51736111111111116</v>
      </c>
      <c r="E3441" s="99">
        <v>114</v>
      </c>
    </row>
    <row r="3442" spans="2:20" x14ac:dyDescent="0.25">
      <c r="B3442" s="6">
        <v>0.52777777777777779</v>
      </c>
      <c r="E3442" s="99">
        <v>110</v>
      </c>
    </row>
    <row r="3443" spans="2:20" x14ac:dyDescent="0.25">
      <c r="B3443" s="6">
        <v>0.53819444444444442</v>
      </c>
      <c r="E3443" s="99">
        <v>112</v>
      </c>
    </row>
    <row r="3444" spans="2:20" x14ac:dyDescent="0.25">
      <c r="B3444" s="6">
        <v>0.54861111111111116</v>
      </c>
      <c r="E3444" s="3">
        <v>106</v>
      </c>
      <c r="F3444" s="3">
        <v>106</v>
      </c>
      <c r="I3444" t="s">
        <v>970</v>
      </c>
    </row>
    <row r="3445" spans="2:20" x14ac:dyDescent="0.25">
      <c r="B3445" s="90">
        <v>0.55208333333333337</v>
      </c>
      <c r="C3445" s="8">
        <v>20</v>
      </c>
      <c r="D3445" s="8"/>
      <c r="E3445" s="8"/>
      <c r="F3445" s="8"/>
      <c r="G3445" s="8" t="s">
        <v>208</v>
      </c>
      <c r="H3445" s="8"/>
      <c r="I3445" s="36" t="s">
        <v>968</v>
      </c>
      <c r="J3445" s="36"/>
      <c r="K3445" s="36"/>
      <c r="L3445" s="36"/>
      <c r="M3445" s="36"/>
      <c r="N3445" s="36"/>
      <c r="O3445" s="36"/>
      <c r="P3445" s="36"/>
      <c r="Q3445" s="8"/>
      <c r="R3445" s="8"/>
      <c r="S3445" s="8"/>
      <c r="T3445" s="8"/>
    </row>
    <row r="3446" spans="2:20" x14ac:dyDescent="0.25">
      <c r="B3446" s="6">
        <v>0.55902777777777779</v>
      </c>
      <c r="E3446" s="99">
        <v>117</v>
      </c>
    </row>
    <row r="3447" spans="2:20" x14ac:dyDescent="0.25">
      <c r="B3447" s="6">
        <v>0.56944444444444442</v>
      </c>
      <c r="E3447" s="99">
        <v>112</v>
      </c>
    </row>
    <row r="3448" spans="2:20" x14ac:dyDescent="0.25">
      <c r="B3448" s="6">
        <v>0.57986111111111116</v>
      </c>
      <c r="E3448" s="9">
        <v>131</v>
      </c>
      <c r="I3448" s="12" t="s">
        <v>972</v>
      </c>
      <c r="J3448" s="12"/>
      <c r="K3448" s="12"/>
      <c r="L3448" s="12"/>
      <c r="M3448" s="12"/>
      <c r="N3448" s="12"/>
    </row>
    <row r="3449" spans="2:20" x14ac:dyDescent="0.25">
      <c r="B3449" s="6">
        <v>0.59027777777777779</v>
      </c>
      <c r="E3449" s="62">
        <v>129</v>
      </c>
    </row>
    <row r="3450" spans="2:20" x14ac:dyDescent="0.25">
      <c r="B3450" s="6">
        <v>0.60069444444444442</v>
      </c>
      <c r="E3450" s="62">
        <v>127</v>
      </c>
    </row>
    <row r="3451" spans="2:20" x14ac:dyDescent="0.25">
      <c r="B3451" s="6">
        <v>0.61111111111111116</v>
      </c>
      <c r="E3451" s="97">
        <v>129</v>
      </c>
    </row>
    <row r="3452" spans="2:20" x14ac:dyDescent="0.25">
      <c r="B3452" s="6">
        <v>0.62152777777777779</v>
      </c>
      <c r="E3452" s="62">
        <v>125</v>
      </c>
    </row>
    <row r="3453" spans="2:20" x14ac:dyDescent="0.25">
      <c r="B3453" s="86">
        <v>0.62986111111111109</v>
      </c>
      <c r="G3453" s="14" t="s">
        <v>966</v>
      </c>
    </row>
    <row r="3454" spans="2:20" x14ac:dyDescent="0.25">
      <c r="B3454" s="6">
        <v>0.63194444444444442</v>
      </c>
      <c r="E3454" s="62">
        <v>120</v>
      </c>
      <c r="G3454" s="14" t="s">
        <v>966</v>
      </c>
    </row>
    <row r="3455" spans="2:20" x14ac:dyDescent="0.25">
      <c r="B3455" s="6">
        <v>0.64236111111111116</v>
      </c>
      <c r="E3455" s="157">
        <v>93</v>
      </c>
      <c r="G3455" s="14" t="s">
        <v>966</v>
      </c>
      <c r="I3455" s="194" t="s">
        <v>971</v>
      </c>
      <c r="J3455" s="194"/>
      <c r="K3455" s="194"/>
      <c r="L3455" s="194"/>
      <c r="M3455" s="194"/>
      <c r="N3455" s="194"/>
      <c r="O3455" s="194"/>
      <c r="P3455" s="194"/>
      <c r="Q3455" s="157"/>
      <c r="R3455" s="157"/>
      <c r="S3455" s="157"/>
    </row>
    <row r="3456" spans="2:20" x14ac:dyDescent="0.25">
      <c r="B3456" s="6">
        <v>0.64930555555555558</v>
      </c>
      <c r="G3456" s="14" t="s">
        <v>966</v>
      </c>
    </row>
    <row r="3457" spans="2:16" x14ac:dyDescent="0.25">
      <c r="B3457" s="6">
        <v>0.65277777777777779</v>
      </c>
      <c r="E3457" s="157">
        <v>95</v>
      </c>
      <c r="G3457" s="14" t="s">
        <v>966</v>
      </c>
    </row>
    <row r="3458" spans="2:16" x14ac:dyDescent="0.25">
      <c r="B3458" s="6">
        <v>0.66319444444444442</v>
      </c>
      <c r="E3458" s="99">
        <v>111</v>
      </c>
    </row>
    <row r="3459" spans="2:16" x14ac:dyDescent="0.25">
      <c r="B3459" s="6">
        <v>0.67361111111111116</v>
      </c>
      <c r="E3459" s="99">
        <v>111</v>
      </c>
    </row>
    <row r="3460" spans="2:16" x14ac:dyDescent="0.25">
      <c r="B3460" s="6">
        <v>0.68402777777777779</v>
      </c>
      <c r="E3460" s="99">
        <v>110</v>
      </c>
    </row>
    <row r="3461" spans="2:16" x14ac:dyDescent="0.25">
      <c r="B3461" s="6">
        <v>0.69444444444444442</v>
      </c>
      <c r="E3461" s="3">
        <v>103</v>
      </c>
    </row>
    <row r="3462" spans="2:16" x14ac:dyDescent="0.25">
      <c r="B3462" s="6">
        <v>0.70486111111111116</v>
      </c>
      <c r="E3462" s="3">
        <v>107</v>
      </c>
    </row>
    <row r="3463" spans="2:16" x14ac:dyDescent="0.25">
      <c r="B3463" s="6">
        <v>0.71527777777777779</v>
      </c>
      <c r="E3463" s="3">
        <v>105</v>
      </c>
    </row>
    <row r="3464" spans="2:16" x14ac:dyDescent="0.25">
      <c r="B3464" s="6">
        <v>0.72569444444444442</v>
      </c>
      <c r="E3464" s="3">
        <v>103</v>
      </c>
    </row>
    <row r="3465" spans="2:16" x14ac:dyDescent="0.25">
      <c r="B3465" s="6">
        <v>0.73611111111111116</v>
      </c>
      <c r="E3465" s="3">
        <v>101</v>
      </c>
    </row>
    <row r="3466" spans="2:16" x14ac:dyDescent="0.25">
      <c r="B3466" s="6">
        <v>0.74652777777777779</v>
      </c>
      <c r="E3466" s="3">
        <v>102</v>
      </c>
      <c r="F3466" s="3">
        <v>102</v>
      </c>
    </row>
    <row r="3467" spans="2:16" x14ac:dyDescent="0.25">
      <c r="B3467" s="90">
        <v>0.75</v>
      </c>
      <c r="C3467" s="8">
        <v>87</v>
      </c>
      <c r="D3467" s="8"/>
      <c r="E3467" s="8"/>
      <c r="F3467" s="8"/>
      <c r="G3467" s="8" t="s">
        <v>313</v>
      </c>
      <c r="H3467" s="8"/>
      <c r="I3467" s="36" t="s">
        <v>977</v>
      </c>
      <c r="J3467" s="36"/>
      <c r="K3467" s="36"/>
      <c r="L3467" s="36"/>
      <c r="M3467" s="36"/>
      <c r="N3467" s="36"/>
      <c r="O3467" s="36"/>
      <c r="P3467" s="36"/>
    </row>
    <row r="3468" spans="2:16" x14ac:dyDescent="0.25">
      <c r="B3468" s="6">
        <v>0.75694444444444442</v>
      </c>
      <c r="E3468" s="3">
        <v>103</v>
      </c>
    </row>
    <row r="3469" spans="2:16" x14ac:dyDescent="0.25">
      <c r="B3469" s="6">
        <v>0.76388888888888884</v>
      </c>
      <c r="G3469" s="14" t="s">
        <v>975</v>
      </c>
    </row>
    <row r="3470" spans="2:16" x14ac:dyDescent="0.25">
      <c r="B3470" s="6">
        <v>0.76736111111111116</v>
      </c>
      <c r="E3470" s="62">
        <v>121</v>
      </c>
      <c r="G3470" s="14" t="s">
        <v>975</v>
      </c>
    </row>
    <row r="3471" spans="2:16" x14ac:dyDescent="0.25">
      <c r="B3471" s="6">
        <v>0.77777777777777779</v>
      </c>
      <c r="E3471" s="62">
        <v>124</v>
      </c>
      <c r="G3471" s="14" t="s">
        <v>975</v>
      </c>
    </row>
    <row r="3472" spans="2:16" x14ac:dyDescent="0.25">
      <c r="B3472" s="6">
        <v>0.78819444444444442</v>
      </c>
      <c r="E3472" s="13">
        <v>158</v>
      </c>
      <c r="H3472" s="3">
        <v>55</v>
      </c>
      <c r="I3472" s="28" t="s">
        <v>973</v>
      </c>
      <c r="J3472" s="28"/>
      <c r="K3472" s="28"/>
      <c r="L3472" s="28"/>
      <c r="M3472" s="28"/>
      <c r="N3472" s="28"/>
    </row>
    <row r="3473" spans="2:14" x14ac:dyDescent="0.25">
      <c r="B3473" s="6">
        <v>0.79861111111111116</v>
      </c>
      <c r="E3473" s="104">
        <v>148</v>
      </c>
    </row>
    <row r="3474" spans="2:14" x14ac:dyDescent="0.25">
      <c r="B3474" s="6">
        <v>0.80902777777777779</v>
      </c>
      <c r="E3474" s="104">
        <v>135</v>
      </c>
    </row>
    <row r="3475" spans="2:14" x14ac:dyDescent="0.25">
      <c r="B3475" s="6">
        <v>0.81944444444444442</v>
      </c>
      <c r="E3475" s="99">
        <v>117</v>
      </c>
    </row>
    <row r="3476" spans="2:14" x14ac:dyDescent="0.25">
      <c r="B3476" s="6">
        <v>0.82986111111111116</v>
      </c>
      <c r="E3476" s="103">
        <v>140</v>
      </c>
      <c r="H3476" s="3">
        <v>115</v>
      </c>
      <c r="I3476" s="144" t="s">
        <v>974</v>
      </c>
      <c r="J3476" s="144"/>
      <c r="K3476" s="144"/>
      <c r="L3476" s="144"/>
      <c r="M3476" s="144"/>
      <c r="N3476" s="144"/>
    </row>
    <row r="3477" spans="2:14" x14ac:dyDescent="0.25">
      <c r="B3477" s="6">
        <v>0.84027777777777779</v>
      </c>
      <c r="E3477" s="9">
        <v>135</v>
      </c>
    </row>
    <row r="3478" spans="2:14" x14ac:dyDescent="0.25">
      <c r="B3478" s="86">
        <v>0.84722222222222221</v>
      </c>
      <c r="C3478" s="14"/>
      <c r="D3478" s="14"/>
      <c r="E3478" s="14"/>
      <c r="F3478" s="14"/>
      <c r="G3478" s="14" t="s">
        <v>976</v>
      </c>
    </row>
    <row r="3479" spans="2:14" x14ac:dyDescent="0.25">
      <c r="B3479" s="86">
        <v>0.85069444444444442</v>
      </c>
      <c r="E3479" s="62">
        <v>125</v>
      </c>
      <c r="G3479" s="14" t="s">
        <v>976</v>
      </c>
    </row>
    <row r="3480" spans="2:14" x14ac:dyDescent="0.25">
      <c r="B3480" s="86">
        <v>0.86111111111111116</v>
      </c>
      <c r="E3480" s="99">
        <v>116</v>
      </c>
      <c r="G3480" s="14" t="s">
        <v>976</v>
      </c>
    </row>
    <row r="3481" spans="2:14" x14ac:dyDescent="0.25">
      <c r="B3481" s="86">
        <v>0.87152777777777779</v>
      </c>
      <c r="E3481" s="3">
        <v>109</v>
      </c>
      <c r="G3481" s="14" t="s">
        <v>976</v>
      </c>
    </row>
    <row r="3482" spans="2:14" x14ac:dyDescent="0.25">
      <c r="B3482" s="187">
        <v>0.88194444444444442</v>
      </c>
      <c r="E3482" s="62">
        <v>121</v>
      </c>
    </row>
    <row r="3483" spans="2:14" x14ac:dyDescent="0.25">
      <c r="B3483" s="6">
        <v>0.89236111111111116</v>
      </c>
      <c r="E3483" s="9">
        <v>132</v>
      </c>
    </row>
    <row r="3484" spans="2:14" x14ac:dyDescent="0.25">
      <c r="B3484" s="6">
        <v>0.90277777777777779</v>
      </c>
      <c r="E3484" s="13">
        <v>155</v>
      </c>
      <c r="H3484" s="3">
        <v>220</v>
      </c>
      <c r="I3484" s="28" t="s">
        <v>983</v>
      </c>
      <c r="J3484" s="28"/>
      <c r="K3484" s="28"/>
      <c r="L3484" s="28"/>
      <c r="M3484" s="28"/>
      <c r="N3484" s="28"/>
    </row>
    <row r="3485" spans="2:14" x14ac:dyDescent="0.25">
      <c r="B3485" s="6">
        <v>0.91319444444444442</v>
      </c>
      <c r="E3485" s="104">
        <v>148</v>
      </c>
    </row>
    <row r="3486" spans="2:14" x14ac:dyDescent="0.25">
      <c r="B3486" s="6">
        <v>0.92361111111111116</v>
      </c>
      <c r="E3486" s="38">
        <v>154</v>
      </c>
    </row>
    <row r="3487" spans="2:14" x14ac:dyDescent="0.25">
      <c r="B3487" s="6">
        <v>0.93402777777777779</v>
      </c>
      <c r="E3487" s="62">
        <v>126</v>
      </c>
    </row>
    <row r="3488" spans="2:14" x14ac:dyDescent="0.25">
      <c r="B3488" s="86">
        <v>0.93888888888888888</v>
      </c>
      <c r="G3488" s="14" t="s">
        <v>978</v>
      </c>
    </row>
    <row r="3489" spans="1:13" x14ac:dyDescent="0.25">
      <c r="B3489" s="86">
        <v>0.94444444444444442</v>
      </c>
      <c r="E3489" s="59">
        <v>72</v>
      </c>
      <c r="G3489" s="14" t="s">
        <v>978</v>
      </c>
      <c r="I3489" s="89" t="s">
        <v>979</v>
      </c>
      <c r="J3489" s="89"/>
      <c r="K3489" s="89"/>
      <c r="L3489" s="89"/>
      <c r="M3489" s="89"/>
    </row>
    <row r="3490" spans="1:13" x14ac:dyDescent="0.25">
      <c r="B3490" s="86">
        <v>0.95486111111111116</v>
      </c>
      <c r="E3490" s="8">
        <v>68</v>
      </c>
      <c r="G3490" s="14" t="s">
        <v>978</v>
      </c>
      <c r="I3490" s="36" t="s">
        <v>980</v>
      </c>
      <c r="J3490" s="36"/>
      <c r="K3490" s="36"/>
      <c r="L3490" s="36"/>
      <c r="M3490" s="36"/>
    </row>
    <row r="3491" spans="1:13" x14ac:dyDescent="0.25">
      <c r="B3491" s="86">
        <v>0.96527777777777779</v>
      </c>
      <c r="E3491" s="8">
        <v>68</v>
      </c>
      <c r="G3491" s="14" t="s">
        <v>978</v>
      </c>
      <c r="I3491" s="36" t="s">
        <v>981</v>
      </c>
      <c r="J3491" s="36"/>
      <c r="K3491" s="36"/>
      <c r="L3491" s="36"/>
      <c r="M3491" s="36"/>
    </row>
    <row r="3492" spans="1:13" x14ac:dyDescent="0.25">
      <c r="B3492" s="6">
        <v>0.97569444444444442</v>
      </c>
      <c r="E3492" s="99">
        <v>113</v>
      </c>
      <c r="I3492" s="135" t="s">
        <v>982</v>
      </c>
      <c r="J3492" s="135"/>
      <c r="K3492" s="135"/>
      <c r="L3492" s="135"/>
      <c r="M3492" s="135"/>
    </row>
    <row r="3493" spans="1:13" x14ac:dyDescent="0.25">
      <c r="B3493" s="6">
        <v>0.98611111111111116</v>
      </c>
      <c r="E3493" s="3">
        <v>105</v>
      </c>
    </row>
    <row r="3494" spans="1:13" ht="15.75" thickBot="1" x14ac:dyDescent="0.3">
      <c r="B3494" s="22">
        <v>0.99652777777777779</v>
      </c>
      <c r="E3494" s="3">
        <v>105</v>
      </c>
      <c r="G3494" s="30" t="s">
        <v>984</v>
      </c>
    </row>
    <row r="3495" spans="1:13" x14ac:dyDescent="0.25">
      <c r="A3495" s="5">
        <v>45866</v>
      </c>
      <c r="B3495" s="6">
        <v>6.9444444444444441E-3</v>
      </c>
      <c r="E3495" s="99">
        <v>112</v>
      </c>
    </row>
    <row r="3496" spans="1:13" x14ac:dyDescent="0.25">
      <c r="A3496" s="5" t="s">
        <v>303</v>
      </c>
      <c r="B3496" s="6">
        <v>1.7361111111111112E-2</v>
      </c>
      <c r="E3496" s="3">
        <v>108</v>
      </c>
    </row>
    <row r="3497" spans="1:13" x14ac:dyDescent="0.25">
      <c r="B3497" s="6">
        <v>2.7777777777777776E-2</v>
      </c>
      <c r="E3497" s="3">
        <v>103</v>
      </c>
    </row>
    <row r="3498" spans="1:13" x14ac:dyDescent="0.25">
      <c r="B3498" s="6">
        <v>3.8194444444444448E-2</v>
      </c>
      <c r="E3498" s="3">
        <v>105</v>
      </c>
    </row>
    <row r="3499" spans="1:13" x14ac:dyDescent="0.25">
      <c r="B3499" s="6">
        <v>4.8611111111111112E-2</v>
      </c>
      <c r="E3499" s="3">
        <v>103</v>
      </c>
    </row>
    <row r="3500" spans="1:13" x14ac:dyDescent="0.25">
      <c r="B3500" s="6">
        <v>5.9027777777777776E-2</v>
      </c>
      <c r="E3500" s="3">
        <v>104</v>
      </c>
    </row>
    <row r="3501" spans="1:13" x14ac:dyDescent="0.25">
      <c r="B3501" s="6">
        <v>6.9444444444444448E-2</v>
      </c>
      <c r="E3501" s="3">
        <v>104</v>
      </c>
    </row>
    <row r="3502" spans="1:13" x14ac:dyDescent="0.25">
      <c r="B3502" s="6">
        <v>7.9861111111111105E-2</v>
      </c>
      <c r="E3502" s="157">
        <v>97</v>
      </c>
    </row>
    <row r="3503" spans="1:13" x14ac:dyDescent="0.25">
      <c r="B3503" s="6">
        <v>9.0277777777777776E-2</v>
      </c>
      <c r="E3503" s="3">
        <v>102</v>
      </c>
    </row>
    <row r="3504" spans="1:13" x14ac:dyDescent="0.25">
      <c r="B3504" s="6">
        <v>0.10069444444444445</v>
      </c>
      <c r="E3504" s="3">
        <v>103</v>
      </c>
    </row>
    <row r="3505" spans="2:9" x14ac:dyDescent="0.25">
      <c r="B3505" s="6">
        <v>0.1111111111111111</v>
      </c>
      <c r="E3505" s="3">
        <v>104</v>
      </c>
    </row>
    <row r="3506" spans="2:9" x14ac:dyDescent="0.25">
      <c r="B3506" s="6">
        <v>0.12152777777777778</v>
      </c>
      <c r="E3506" s="3">
        <v>102</v>
      </c>
    </row>
    <row r="3507" spans="2:9" x14ac:dyDescent="0.25">
      <c r="B3507" s="6">
        <v>0.13194444444444445</v>
      </c>
      <c r="E3507" s="3">
        <v>103</v>
      </c>
    </row>
    <row r="3508" spans="2:9" x14ac:dyDescent="0.25">
      <c r="B3508" s="6">
        <v>0.1423611111111111</v>
      </c>
      <c r="E3508" s="3">
        <v>103</v>
      </c>
    </row>
    <row r="3509" spans="2:9" x14ac:dyDescent="0.25">
      <c r="B3509" s="6">
        <v>0.15277777777777779</v>
      </c>
      <c r="E3509" s="3">
        <v>105</v>
      </c>
    </row>
    <row r="3510" spans="2:9" ht="15.75" thickBot="1" x14ac:dyDescent="0.3">
      <c r="B3510" s="22">
        <v>0.16319444444444445</v>
      </c>
      <c r="D3510" s="3">
        <v>140</v>
      </c>
      <c r="E3510" s="3">
        <v>104</v>
      </c>
      <c r="I3510" s="564">
        <f>AVERAGE(E3422:E3510)</f>
        <v>112.0506329113924</v>
      </c>
    </row>
    <row r="3511" spans="2:9" x14ac:dyDescent="0.25">
      <c r="B3511" s="6">
        <v>0.3298611111111111</v>
      </c>
      <c r="E3511" s="3">
        <v>100</v>
      </c>
    </row>
    <row r="3512" spans="2:9" x14ac:dyDescent="0.25">
      <c r="B3512" s="6">
        <v>0.34027777777777779</v>
      </c>
      <c r="E3512" s="157">
        <v>90</v>
      </c>
    </row>
    <row r="3513" spans="2:9" x14ac:dyDescent="0.25">
      <c r="B3513" s="6">
        <v>0.35069444444444442</v>
      </c>
      <c r="E3513" s="157">
        <v>90</v>
      </c>
    </row>
    <row r="3514" spans="2:9" x14ac:dyDescent="0.25">
      <c r="B3514" s="6">
        <v>0.3611111111111111</v>
      </c>
      <c r="E3514" s="157">
        <v>92</v>
      </c>
    </row>
    <row r="3515" spans="2:9" x14ac:dyDescent="0.25">
      <c r="B3515" s="6">
        <v>0.37152777777777779</v>
      </c>
      <c r="E3515" s="157">
        <v>90</v>
      </c>
    </row>
    <row r="3516" spans="2:9" x14ac:dyDescent="0.25">
      <c r="B3516" s="6">
        <v>0.38194444444444442</v>
      </c>
      <c r="E3516" s="157">
        <v>95</v>
      </c>
    </row>
    <row r="3517" spans="2:9" x14ac:dyDescent="0.25">
      <c r="B3517" s="6">
        <v>0.3923611111111111</v>
      </c>
      <c r="E3517" s="3">
        <v>100</v>
      </c>
    </row>
    <row r="3518" spans="2:9" x14ac:dyDescent="0.25">
      <c r="B3518" s="6">
        <v>0.40277777777777779</v>
      </c>
      <c r="E3518" s="157">
        <v>94</v>
      </c>
    </row>
    <row r="3519" spans="2:9" x14ac:dyDescent="0.25">
      <c r="B3519" s="6">
        <v>0.41319444444444442</v>
      </c>
      <c r="E3519" s="8">
        <v>68</v>
      </c>
    </row>
    <row r="3520" spans="2:9" x14ac:dyDescent="0.25">
      <c r="B3520" s="6">
        <v>0.4236111111111111</v>
      </c>
      <c r="E3520" s="8">
        <v>68</v>
      </c>
    </row>
    <row r="3521" spans="2:13" x14ac:dyDescent="0.25">
      <c r="B3521" s="6">
        <v>0.43402777777777779</v>
      </c>
      <c r="E3521" s="3">
        <v>100</v>
      </c>
      <c r="G3521" s="3" t="s">
        <v>997</v>
      </c>
    </row>
    <row r="3522" spans="2:13" x14ac:dyDescent="0.25">
      <c r="B3522" s="6">
        <v>0.44444444444444442</v>
      </c>
      <c r="E3522" s="59">
        <v>76</v>
      </c>
    </row>
    <row r="3523" spans="2:13" x14ac:dyDescent="0.25">
      <c r="B3523" s="6">
        <v>0.4548611111111111</v>
      </c>
      <c r="E3523" s="8">
        <v>68</v>
      </c>
    </row>
    <row r="3524" spans="2:13" x14ac:dyDescent="0.25">
      <c r="B3524" s="6">
        <v>0.46527777777777779</v>
      </c>
      <c r="E3524" s="3">
        <v>100</v>
      </c>
    </row>
    <row r="3525" spans="2:13" x14ac:dyDescent="0.25">
      <c r="B3525" s="6">
        <v>0.47569444444444442</v>
      </c>
      <c r="E3525" s="157">
        <v>93</v>
      </c>
      <c r="G3525" s="3" t="s">
        <v>985</v>
      </c>
    </row>
    <row r="3526" spans="2:13" x14ac:dyDescent="0.25">
      <c r="B3526" s="6">
        <v>0.4861111111111111</v>
      </c>
      <c r="E3526" s="3">
        <v>100</v>
      </c>
    </row>
    <row r="3527" spans="2:13" x14ac:dyDescent="0.25">
      <c r="B3527" s="6">
        <v>0.49652777777777779</v>
      </c>
      <c r="E3527" s="3">
        <v>102</v>
      </c>
    </row>
    <row r="3528" spans="2:13" x14ac:dyDescent="0.25">
      <c r="B3528" s="6">
        <v>0.50694444444444442</v>
      </c>
      <c r="C3528" s="3">
        <v>3</v>
      </c>
      <c r="E3528" s="157">
        <v>99</v>
      </c>
      <c r="G3528" s="3" t="s">
        <v>76</v>
      </c>
      <c r="I3528" t="s">
        <v>990</v>
      </c>
    </row>
    <row r="3529" spans="2:13" x14ac:dyDescent="0.25">
      <c r="B3529" s="6">
        <v>0.51736111111111116</v>
      </c>
      <c r="E3529" s="3">
        <v>104</v>
      </c>
    </row>
    <row r="3530" spans="2:13" x14ac:dyDescent="0.25">
      <c r="B3530" s="6">
        <v>0.52777777777777779</v>
      </c>
      <c r="E3530" s="3">
        <v>100</v>
      </c>
    </row>
    <row r="3531" spans="2:13" x14ac:dyDescent="0.25">
      <c r="B3531" s="6">
        <v>0.53819444444444442</v>
      </c>
      <c r="E3531" s="157">
        <v>94</v>
      </c>
    </row>
    <row r="3532" spans="2:13" x14ac:dyDescent="0.25">
      <c r="B3532" s="6">
        <v>0.54861111111111116</v>
      </c>
      <c r="E3532" s="157">
        <v>90</v>
      </c>
      <c r="F3532" s="157">
        <v>90</v>
      </c>
    </row>
    <row r="3533" spans="2:13" x14ac:dyDescent="0.25">
      <c r="B3533" s="6">
        <v>0.55208333333333337</v>
      </c>
      <c r="C3533" s="13">
        <v>106</v>
      </c>
      <c r="G3533" s="3" t="s">
        <v>208</v>
      </c>
      <c r="I3533" t="s">
        <v>986</v>
      </c>
    </row>
    <row r="3534" spans="2:13" x14ac:dyDescent="0.25">
      <c r="B3534" s="6">
        <v>0.55902777777777779</v>
      </c>
      <c r="E3534" s="3">
        <v>102</v>
      </c>
    </row>
    <row r="3535" spans="2:13" x14ac:dyDescent="0.25">
      <c r="B3535" s="6">
        <v>0.56944444444444442</v>
      </c>
      <c r="E3535" s="99">
        <v>116</v>
      </c>
    </row>
    <row r="3536" spans="2:13" x14ac:dyDescent="0.25">
      <c r="B3536" s="6">
        <v>0.57986111111111116</v>
      </c>
      <c r="I3536" s="144" t="s">
        <v>994</v>
      </c>
      <c r="J3536" s="144"/>
      <c r="K3536" s="144"/>
      <c r="L3536" s="144"/>
      <c r="M3536" s="144"/>
    </row>
    <row r="3537" spans="2:14" x14ac:dyDescent="0.25">
      <c r="B3537" s="6">
        <v>0.59027777777777779</v>
      </c>
      <c r="G3537" s="8" t="s">
        <v>987</v>
      </c>
    </row>
    <row r="3538" spans="2:14" x14ac:dyDescent="0.25">
      <c r="B3538" s="6">
        <v>0.60069444444444442</v>
      </c>
      <c r="G3538" s="8" t="s">
        <v>987</v>
      </c>
    </row>
    <row r="3539" spans="2:14" x14ac:dyDescent="0.25">
      <c r="B3539" s="6">
        <v>0.61111111111111116</v>
      </c>
      <c r="G3539" s="8" t="s">
        <v>987</v>
      </c>
    </row>
    <row r="3540" spans="2:14" x14ac:dyDescent="0.25">
      <c r="B3540" s="6">
        <v>0.62152777777777779</v>
      </c>
      <c r="G3540" s="8" t="s">
        <v>987</v>
      </c>
    </row>
    <row r="3541" spans="2:14" x14ac:dyDescent="0.25">
      <c r="B3541" s="6">
        <v>0.63194444444444442</v>
      </c>
      <c r="G3541" s="8" t="s">
        <v>987</v>
      </c>
    </row>
    <row r="3542" spans="2:14" x14ac:dyDescent="0.25">
      <c r="B3542" s="6">
        <v>0.64236111111111116</v>
      </c>
      <c r="G3542" s="8" t="s">
        <v>987</v>
      </c>
    </row>
    <row r="3543" spans="2:14" x14ac:dyDescent="0.25">
      <c r="B3543" s="6">
        <v>0.64930555555555558</v>
      </c>
      <c r="G3543" s="8" t="s">
        <v>987</v>
      </c>
    </row>
    <row r="3544" spans="2:14" x14ac:dyDescent="0.25">
      <c r="B3544" s="6">
        <v>0.65277777777777779</v>
      </c>
      <c r="G3544" s="8" t="s">
        <v>987</v>
      </c>
    </row>
    <row r="3545" spans="2:14" x14ac:dyDescent="0.25">
      <c r="B3545" s="6">
        <v>0.65972222222222221</v>
      </c>
      <c r="E3545" s="99">
        <v>110</v>
      </c>
      <c r="G3545" s="30" t="s">
        <v>988</v>
      </c>
    </row>
    <row r="3546" spans="2:14" x14ac:dyDescent="0.25">
      <c r="B3546" s="6">
        <v>0.67013888888888884</v>
      </c>
      <c r="E3546" s="62">
        <v>120</v>
      </c>
    </row>
    <row r="3547" spans="2:14" x14ac:dyDescent="0.25">
      <c r="B3547" s="6">
        <v>0.68055555555555558</v>
      </c>
      <c r="E3547" s="62">
        <v>129</v>
      </c>
    </row>
    <row r="3548" spans="2:14" x14ac:dyDescent="0.25">
      <c r="B3548" s="6">
        <v>0.69097222222222221</v>
      </c>
      <c r="E3548" s="9">
        <v>137</v>
      </c>
    </row>
    <row r="3549" spans="2:14" x14ac:dyDescent="0.25">
      <c r="B3549" s="6">
        <v>0.70138888888888884</v>
      </c>
      <c r="E3549" s="9">
        <v>136</v>
      </c>
    </row>
    <row r="3550" spans="2:14" x14ac:dyDescent="0.25">
      <c r="B3550" s="6">
        <v>0.71180555555555558</v>
      </c>
      <c r="E3550" s="104">
        <v>141</v>
      </c>
      <c r="H3550" s="3">
        <v>230</v>
      </c>
      <c r="I3550" s="144" t="s">
        <v>993</v>
      </c>
      <c r="J3550" s="144"/>
      <c r="K3550" s="144"/>
      <c r="L3550" s="144"/>
      <c r="M3550" s="144"/>
      <c r="N3550" s="144"/>
    </row>
    <row r="3551" spans="2:14" x14ac:dyDescent="0.25">
      <c r="B3551" s="6">
        <v>0.72222222222222221</v>
      </c>
      <c r="E3551" s="9">
        <v>139</v>
      </c>
    </row>
    <row r="3552" spans="2:14" x14ac:dyDescent="0.25">
      <c r="B3552" s="6">
        <v>0.73263888888888884</v>
      </c>
      <c r="E3552" s="9">
        <v>132</v>
      </c>
    </row>
    <row r="3553" spans="2:17" x14ac:dyDescent="0.25">
      <c r="B3553" s="86">
        <v>0.7368055555555556</v>
      </c>
      <c r="G3553" s="14" t="s">
        <v>991</v>
      </c>
    </row>
    <row r="3554" spans="2:17" x14ac:dyDescent="0.25">
      <c r="B3554" s="86">
        <v>0.74305555555555558</v>
      </c>
      <c r="E3554" s="99">
        <v>113</v>
      </c>
      <c r="G3554" s="14" t="s">
        <v>991</v>
      </c>
    </row>
    <row r="3555" spans="2:17" x14ac:dyDescent="0.25">
      <c r="B3555" s="86">
        <v>0.75347222222222221</v>
      </c>
      <c r="E3555" s="3">
        <v>105</v>
      </c>
      <c r="F3555" s="3">
        <v>105</v>
      </c>
      <c r="G3555" s="14" t="s">
        <v>991</v>
      </c>
      <c r="I3555" t="s">
        <v>1006</v>
      </c>
    </row>
    <row r="3556" spans="2:17" x14ac:dyDescent="0.25">
      <c r="B3556" s="6">
        <v>0.75694444444444442</v>
      </c>
      <c r="C3556" s="8">
        <v>48</v>
      </c>
      <c r="D3556" s="8"/>
      <c r="E3556" s="8"/>
      <c r="F3556" s="8"/>
      <c r="G3556" s="8" t="s">
        <v>313</v>
      </c>
      <c r="H3556" s="8"/>
      <c r="I3556" s="36" t="s">
        <v>992</v>
      </c>
      <c r="J3556" s="36"/>
      <c r="K3556" s="36"/>
      <c r="L3556" s="36"/>
      <c r="M3556" s="36"/>
      <c r="N3556" s="36"/>
      <c r="O3556" s="36"/>
      <c r="P3556" s="36"/>
      <c r="Q3556" s="8"/>
    </row>
    <row r="3557" spans="2:17" x14ac:dyDescent="0.25">
      <c r="B3557" s="6">
        <v>0.76388888888888884</v>
      </c>
      <c r="E3557" s="99">
        <v>110</v>
      </c>
    </row>
    <row r="3558" spans="2:17" x14ac:dyDescent="0.25">
      <c r="B3558" s="6">
        <v>0.77430555555555558</v>
      </c>
      <c r="E3558" s="3">
        <v>109</v>
      </c>
    </row>
    <row r="3559" spans="2:17" x14ac:dyDescent="0.25">
      <c r="B3559" s="6">
        <v>0.78472222222222221</v>
      </c>
      <c r="E3559" s="99">
        <v>115</v>
      </c>
    </row>
    <row r="3560" spans="2:17" x14ac:dyDescent="0.25">
      <c r="B3560" s="6">
        <v>0.79513888888888884</v>
      </c>
      <c r="E3560" s="62">
        <v>121</v>
      </c>
      <c r="G3560" s="3" t="s">
        <v>1002</v>
      </c>
    </row>
    <row r="3561" spans="2:17" x14ac:dyDescent="0.25">
      <c r="B3561" s="6">
        <v>0.80555555555555558</v>
      </c>
      <c r="E3561" s="62">
        <v>121</v>
      </c>
      <c r="G3561" s="3" t="s">
        <v>1002</v>
      </c>
    </row>
    <row r="3562" spans="2:17" x14ac:dyDescent="0.25">
      <c r="B3562" s="6">
        <v>0.81597222222222221</v>
      </c>
      <c r="E3562" s="62">
        <v>125</v>
      </c>
      <c r="G3562" s="3" t="s">
        <v>1002</v>
      </c>
    </row>
    <row r="3563" spans="2:17" x14ac:dyDescent="0.25">
      <c r="B3563" s="6">
        <v>0.82638888888888884</v>
      </c>
      <c r="E3563" s="62">
        <v>128</v>
      </c>
      <c r="G3563" s="3" t="s">
        <v>1002</v>
      </c>
    </row>
    <row r="3564" spans="2:17" x14ac:dyDescent="0.25">
      <c r="B3564" s="6">
        <v>0.83680555555555558</v>
      </c>
      <c r="E3564" s="9">
        <v>130</v>
      </c>
      <c r="G3564" s="3" t="s">
        <v>1002</v>
      </c>
    </row>
    <row r="3565" spans="2:17" x14ac:dyDescent="0.25">
      <c r="B3565" s="6">
        <v>0.84722222222222221</v>
      </c>
      <c r="E3565" s="10">
        <v>132</v>
      </c>
      <c r="G3565" s="3" t="s">
        <v>1002</v>
      </c>
    </row>
    <row r="3566" spans="2:17" x14ac:dyDescent="0.25">
      <c r="B3566" s="6">
        <v>0.85763888888888884</v>
      </c>
      <c r="E3566" s="62">
        <v>129</v>
      </c>
      <c r="G3566" s="3" t="s">
        <v>1002</v>
      </c>
    </row>
    <row r="3567" spans="2:17" x14ac:dyDescent="0.25">
      <c r="B3567" s="6">
        <v>0.86805555555555558</v>
      </c>
      <c r="E3567" s="10">
        <v>134</v>
      </c>
      <c r="G3567" s="3" t="s">
        <v>1002</v>
      </c>
      <c r="H3567" s="3">
        <v>160</v>
      </c>
      <c r="I3567" s="12" t="s">
        <v>995</v>
      </c>
      <c r="J3567" s="12"/>
      <c r="K3567" s="12"/>
      <c r="L3567" s="12"/>
      <c r="M3567" s="12"/>
      <c r="N3567" s="12"/>
    </row>
    <row r="3568" spans="2:17" x14ac:dyDescent="0.25">
      <c r="B3568" s="6">
        <v>0.87847222222222221</v>
      </c>
      <c r="E3568" s="9">
        <v>130</v>
      </c>
      <c r="G3568" s="3" t="s">
        <v>1002</v>
      </c>
    </row>
    <row r="3569" spans="2:14" x14ac:dyDescent="0.25">
      <c r="B3569" s="6">
        <v>0.88888888888888884</v>
      </c>
      <c r="E3569" s="62">
        <v>128</v>
      </c>
      <c r="G3569" s="3" t="s">
        <v>1002</v>
      </c>
    </row>
    <row r="3570" spans="2:14" x14ac:dyDescent="0.25">
      <c r="B3570" s="6">
        <v>0.89930555555555558</v>
      </c>
      <c r="E3570" s="62">
        <v>124</v>
      </c>
      <c r="G3570" s="3" t="s">
        <v>1002</v>
      </c>
    </row>
    <row r="3571" spans="2:14" x14ac:dyDescent="0.25">
      <c r="B3571" s="6">
        <v>0.90972222222222221</v>
      </c>
      <c r="E3571" s="62">
        <v>124</v>
      </c>
      <c r="G3571" s="3" t="s">
        <v>1002</v>
      </c>
    </row>
    <row r="3572" spans="2:14" x14ac:dyDescent="0.25">
      <c r="B3572" s="6">
        <v>0.92013888888888884</v>
      </c>
      <c r="E3572" s="3">
        <v>102</v>
      </c>
      <c r="I3572" t="s">
        <v>1005</v>
      </c>
    </row>
    <row r="3573" spans="2:14" x14ac:dyDescent="0.25">
      <c r="B3573" s="6">
        <v>0.93055555555555558</v>
      </c>
      <c r="E3573" s="99">
        <v>113</v>
      </c>
    </row>
    <row r="3574" spans="2:14" x14ac:dyDescent="0.25">
      <c r="B3574" s="6">
        <v>0.94097222222222221</v>
      </c>
      <c r="E3574" s="62">
        <v>124</v>
      </c>
    </row>
    <row r="3575" spans="2:14" x14ac:dyDescent="0.25">
      <c r="B3575" s="6">
        <v>0.95138888888888884</v>
      </c>
      <c r="E3575" s="9">
        <v>135</v>
      </c>
      <c r="H3575" s="3">
        <v>285</v>
      </c>
      <c r="I3575" s="12" t="s">
        <v>996</v>
      </c>
      <c r="J3575" s="12"/>
      <c r="K3575" s="12"/>
      <c r="L3575" s="12"/>
      <c r="M3575" s="12"/>
      <c r="N3575" s="12"/>
    </row>
    <row r="3576" spans="2:14" x14ac:dyDescent="0.25">
      <c r="B3576" s="86">
        <v>0.9555555555555556</v>
      </c>
      <c r="G3576" s="14" t="s">
        <v>989</v>
      </c>
    </row>
    <row r="3577" spans="2:14" x14ac:dyDescent="0.25">
      <c r="B3577" s="86">
        <v>0.96180555555555558</v>
      </c>
      <c r="E3577" s="62">
        <v>120</v>
      </c>
      <c r="G3577" s="14" t="s">
        <v>989</v>
      </c>
    </row>
    <row r="3578" spans="2:14" x14ac:dyDescent="0.25">
      <c r="B3578" s="86">
        <v>0.97222222222222221</v>
      </c>
      <c r="E3578" s="157">
        <v>99</v>
      </c>
      <c r="G3578" s="14" t="s">
        <v>989</v>
      </c>
      <c r="I3578" s="194" t="s">
        <v>1001</v>
      </c>
      <c r="J3578" s="194"/>
      <c r="K3578" s="194"/>
      <c r="L3578" s="194"/>
      <c r="M3578" s="194"/>
    </row>
    <row r="3579" spans="2:14" x14ac:dyDescent="0.25">
      <c r="B3579" s="6">
        <v>0.98263888888888884</v>
      </c>
      <c r="E3579" s="3">
        <v>107</v>
      </c>
    </row>
    <row r="3580" spans="2:14" ht="15.75" thickBot="1" x14ac:dyDescent="0.3">
      <c r="B3580" s="22">
        <v>0.99305555555555558</v>
      </c>
      <c r="E3580" s="99">
        <v>115</v>
      </c>
    </row>
    <row r="3581" spans="2:14" x14ac:dyDescent="0.25">
      <c r="B3581" s="6">
        <v>3.472222222222222E-3</v>
      </c>
      <c r="E3581" s="62">
        <v>120</v>
      </c>
    </row>
    <row r="3582" spans="2:14" x14ac:dyDescent="0.25">
      <c r="B3582" s="86">
        <v>1.3888888888888888E-2</v>
      </c>
      <c r="E3582" s="62">
        <v>121</v>
      </c>
      <c r="G3582" s="14" t="s">
        <v>998</v>
      </c>
    </row>
    <row r="3583" spans="2:14" x14ac:dyDescent="0.25">
      <c r="B3583" s="86">
        <v>2.4305555555555556E-2</v>
      </c>
      <c r="E3583" s="99">
        <v>115</v>
      </c>
      <c r="G3583" s="14" t="s">
        <v>999</v>
      </c>
    </row>
    <row r="3584" spans="2:14" x14ac:dyDescent="0.25">
      <c r="B3584" s="86">
        <v>3.4722222222222224E-2</v>
      </c>
      <c r="E3584" s="99">
        <v>111</v>
      </c>
      <c r="G3584" s="14" t="s">
        <v>999</v>
      </c>
    </row>
    <row r="3585" spans="1:9" x14ac:dyDescent="0.25">
      <c r="B3585" s="86">
        <v>4.5138888888888888E-2</v>
      </c>
      <c r="E3585" s="3">
        <v>108</v>
      </c>
      <c r="G3585" s="14" t="s">
        <v>999</v>
      </c>
      <c r="I3585" t="s">
        <v>1000</v>
      </c>
    </row>
    <row r="3586" spans="1:9" x14ac:dyDescent="0.25">
      <c r="B3586" s="6">
        <v>5.5555555555555552E-2</v>
      </c>
      <c r="E3586" s="99">
        <v>112</v>
      </c>
    </row>
    <row r="3587" spans="1:9" x14ac:dyDescent="0.25">
      <c r="B3587" s="6">
        <v>6.5972222222222224E-2</v>
      </c>
      <c r="E3587" s="99">
        <v>113</v>
      </c>
    </row>
    <row r="3588" spans="1:9" x14ac:dyDescent="0.25">
      <c r="B3588" s="6">
        <v>7.6388888888888895E-2</v>
      </c>
      <c r="E3588" s="99">
        <v>111</v>
      </c>
    </row>
    <row r="3589" spans="1:9" x14ac:dyDescent="0.25">
      <c r="B3589" s="6">
        <v>8.6805555555555552E-2</v>
      </c>
      <c r="E3589" s="99">
        <v>111</v>
      </c>
    </row>
    <row r="3590" spans="1:9" x14ac:dyDescent="0.25">
      <c r="B3590" s="6">
        <v>9.7222222222222224E-2</v>
      </c>
      <c r="E3590" s="99">
        <v>113</v>
      </c>
    </row>
    <row r="3591" spans="1:9" x14ac:dyDescent="0.25">
      <c r="B3591" s="6">
        <v>0.1076388888888889</v>
      </c>
      <c r="E3591" s="99">
        <v>114</v>
      </c>
    </row>
    <row r="3592" spans="1:9" x14ac:dyDescent="0.25">
      <c r="B3592" s="6">
        <v>0.11805555555555555</v>
      </c>
      <c r="E3592" s="99">
        <v>118</v>
      </c>
    </row>
    <row r="3593" spans="1:9" x14ac:dyDescent="0.25">
      <c r="B3593" s="197">
        <v>0.12847222222222221</v>
      </c>
      <c r="E3593" s="99">
        <v>113</v>
      </c>
    </row>
    <row r="3594" spans="1:9" x14ac:dyDescent="0.25">
      <c r="B3594" s="197">
        <v>0.1388888888888889</v>
      </c>
      <c r="E3594" s="99">
        <v>112</v>
      </c>
    </row>
    <row r="3595" spans="1:9" x14ac:dyDescent="0.25">
      <c r="B3595" s="197">
        <v>0.14930555555555555</v>
      </c>
      <c r="E3595" s="99">
        <v>115</v>
      </c>
      <c r="I3595" s="564">
        <f>AVERAGE(E3511:E3595)</f>
        <v>110.76388888888889</v>
      </c>
    </row>
    <row r="3596" spans="1:9" ht="15.75" thickBot="1" x14ac:dyDescent="0.3">
      <c r="B3596" s="195">
        <v>0.15972222222222221</v>
      </c>
      <c r="D3596" s="3">
        <v>157</v>
      </c>
      <c r="G3596" s="30" t="s">
        <v>1056</v>
      </c>
    </row>
    <row r="3597" spans="1:9" x14ac:dyDescent="0.25">
      <c r="A3597" s="5">
        <v>45867</v>
      </c>
      <c r="B3597" s="6">
        <v>0.34722222222222221</v>
      </c>
    </row>
    <row r="3598" spans="1:9" x14ac:dyDescent="0.25">
      <c r="A3598" s="5" t="s">
        <v>422</v>
      </c>
      <c r="B3598" s="6">
        <v>0.3576388888888889</v>
      </c>
    </row>
    <row r="3599" spans="1:9" x14ac:dyDescent="0.25">
      <c r="B3599" s="6">
        <v>0.36805555555555558</v>
      </c>
    </row>
    <row r="3600" spans="1:9" x14ac:dyDescent="0.25">
      <c r="B3600" s="6">
        <v>0.37847222222222221</v>
      </c>
    </row>
    <row r="3601" spans="2:17" x14ac:dyDescent="0.25">
      <c r="B3601" s="6">
        <v>0.3888888888888889</v>
      </c>
    </row>
    <row r="3602" spans="2:17" x14ac:dyDescent="0.25">
      <c r="B3602" s="6">
        <v>0.39930555555555558</v>
      </c>
    </row>
    <row r="3603" spans="2:17" x14ac:dyDescent="0.25">
      <c r="B3603" s="6">
        <v>0.40972222222222221</v>
      </c>
    </row>
    <row r="3604" spans="2:17" x14ac:dyDescent="0.25">
      <c r="B3604" s="6">
        <v>0.4201388888888889</v>
      </c>
      <c r="E3604" s="3">
        <v>102</v>
      </c>
    </row>
    <row r="3605" spans="2:17" x14ac:dyDescent="0.25">
      <c r="B3605" s="6">
        <v>0.43055555555555558</v>
      </c>
      <c r="E3605" s="157">
        <v>98</v>
      </c>
    </row>
    <row r="3606" spans="2:17" x14ac:dyDescent="0.25">
      <c r="B3606" s="6">
        <v>0.44097222222222221</v>
      </c>
      <c r="E3606" s="3">
        <v>100</v>
      </c>
    </row>
    <row r="3607" spans="2:17" x14ac:dyDescent="0.25">
      <c r="B3607" s="6">
        <v>0.4513888888888889</v>
      </c>
      <c r="E3607" s="3">
        <v>102</v>
      </c>
    </row>
    <row r="3608" spans="2:17" x14ac:dyDescent="0.25">
      <c r="B3608" s="6">
        <v>0.46180555555555558</v>
      </c>
      <c r="E3608" s="3">
        <v>100</v>
      </c>
    </row>
    <row r="3609" spans="2:17" x14ac:dyDescent="0.25">
      <c r="B3609" s="6">
        <v>0.47222222222222221</v>
      </c>
      <c r="E3609" s="3">
        <v>101</v>
      </c>
    </row>
    <row r="3610" spans="2:17" x14ac:dyDescent="0.25">
      <c r="B3610" s="6">
        <v>0.4826388888888889</v>
      </c>
      <c r="E3610" s="3">
        <v>102</v>
      </c>
    </row>
    <row r="3611" spans="2:17" x14ac:dyDescent="0.25">
      <c r="B3611" s="6">
        <v>0.49305555555555558</v>
      </c>
      <c r="E3611" s="3">
        <v>108</v>
      </c>
    </row>
    <row r="3612" spans="2:17" x14ac:dyDescent="0.25">
      <c r="B3612" s="6">
        <v>0.49652777777777779</v>
      </c>
      <c r="E3612" s="3">
        <v>102</v>
      </c>
      <c r="F3612" s="3">
        <v>102</v>
      </c>
    </row>
    <row r="3613" spans="2:17" x14ac:dyDescent="0.25">
      <c r="B3613" s="6">
        <v>2.7777777777777779E-3</v>
      </c>
      <c r="C3613" s="8">
        <v>66</v>
      </c>
      <c r="D3613" s="8"/>
      <c r="E3613" s="8"/>
      <c r="F3613" s="8"/>
      <c r="G3613" s="8" t="s">
        <v>208</v>
      </c>
      <c r="H3613" s="8"/>
      <c r="I3613" s="36" t="s">
        <v>1003</v>
      </c>
      <c r="J3613" s="36"/>
      <c r="K3613" s="36"/>
      <c r="L3613" s="36"/>
      <c r="M3613" s="36"/>
      <c r="N3613" s="36"/>
      <c r="O3613" s="36"/>
      <c r="P3613" s="36"/>
      <c r="Q3613" s="8"/>
    </row>
    <row r="3614" spans="2:17" x14ac:dyDescent="0.25">
      <c r="B3614" s="6">
        <v>0.50347222222222221</v>
      </c>
      <c r="E3614" s="3">
        <v>109</v>
      </c>
    </row>
    <row r="3615" spans="2:17" x14ac:dyDescent="0.25">
      <c r="B3615" s="6">
        <v>0.51388888888888884</v>
      </c>
      <c r="E3615" s="99">
        <v>110</v>
      </c>
    </row>
    <row r="3616" spans="2:17" x14ac:dyDescent="0.25">
      <c r="B3616" s="6">
        <v>0.52430555555555558</v>
      </c>
      <c r="E3616" s="97">
        <v>127</v>
      </c>
      <c r="H3616" s="3">
        <v>31</v>
      </c>
      <c r="I3616" s="63" t="s">
        <v>1014</v>
      </c>
      <c r="J3616" s="63"/>
      <c r="K3616" s="63"/>
      <c r="L3616" s="63"/>
      <c r="M3616" s="63"/>
      <c r="N3616" s="63"/>
    </row>
    <row r="3617" spans="2:14" x14ac:dyDescent="0.25">
      <c r="B3617" s="6">
        <v>0.53472222222222221</v>
      </c>
      <c r="E3617" s="99">
        <v>116</v>
      </c>
    </row>
    <row r="3618" spans="2:14" x14ac:dyDescent="0.25">
      <c r="B3618" s="6">
        <v>0.54513888888888884</v>
      </c>
      <c r="E3618" s="99">
        <v>112</v>
      </c>
    </row>
    <row r="3619" spans="2:14" x14ac:dyDescent="0.25">
      <c r="B3619" s="6">
        <v>0.55555555555555558</v>
      </c>
      <c r="E3619" s="157">
        <v>94</v>
      </c>
      <c r="I3619" s="194" t="s">
        <v>1004</v>
      </c>
      <c r="J3619" s="194"/>
      <c r="K3619" s="194"/>
      <c r="L3619" s="194"/>
      <c r="M3619" s="194"/>
    </row>
    <row r="3620" spans="2:14" x14ac:dyDescent="0.25">
      <c r="B3620" s="6">
        <v>0.56597222222222221</v>
      </c>
      <c r="E3620" s="99">
        <v>111</v>
      </c>
    </row>
    <row r="3621" spans="2:14" x14ac:dyDescent="0.25">
      <c r="B3621" s="6">
        <v>0.57638888888888884</v>
      </c>
      <c r="E3621" s="99">
        <v>118</v>
      </c>
    </row>
    <row r="3622" spans="2:14" x14ac:dyDescent="0.25">
      <c r="B3622" s="6">
        <v>0.58680555555555558</v>
      </c>
      <c r="E3622" s="62">
        <v>122</v>
      </c>
    </row>
    <row r="3623" spans="2:14" x14ac:dyDescent="0.25">
      <c r="B3623" s="6">
        <v>0.59722222222222221</v>
      </c>
      <c r="E3623" s="62">
        <v>125</v>
      </c>
    </row>
    <row r="3624" spans="2:14" x14ac:dyDescent="0.25">
      <c r="B3624" s="6">
        <v>0.60763888888888884</v>
      </c>
      <c r="E3624" s="9">
        <v>131</v>
      </c>
    </row>
    <row r="3625" spans="2:14" x14ac:dyDescent="0.25">
      <c r="B3625" s="6">
        <v>0.61805555555555558</v>
      </c>
      <c r="E3625" s="10">
        <v>135</v>
      </c>
      <c r="H3625" s="3">
        <v>166</v>
      </c>
      <c r="I3625" s="12" t="s">
        <v>1013</v>
      </c>
      <c r="J3625" s="12"/>
      <c r="K3625" s="12"/>
      <c r="L3625" s="12"/>
      <c r="M3625" s="12"/>
      <c r="N3625" s="12"/>
    </row>
    <row r="3626" spans="2:14" x14ac:dyDescent="0.25">
      <c r="B3626" s="86">
        <v>0.625</v>
      </c>
      <c r="G3626" s="14" t="s">
        <v>1012</v>
      </c>
    </row>
    <row r="3627" spans="2:14" x14ac:dyDescent="0.25">
      <c r="B3627" s="86">
        <v>0.62847222222222221</v>
      </c>
      <c r="E3627" s="62">
        <v>128</v>
      </c>
      <c r="G3627" s="14" t="s">
        <v>1012</v>
      </c>
    </row>
    <row r="3628" spans="2:14" x14ac:dyDescent="0.25">
      <c r="B3628" s="86">
        <v>0.63888888888888884</v>
      </c>
      <c r="E3628" s="157">
        <v>98</v>
      </c>
      <c r="G3628" s="14" t="s">
        <v>1012</v>
      </c>
    </row>
    <row r="3629" spans="2:14" x14ac:dyDescent="0.25">
      <c r="B3629" s="90">
        <v>0.64583333333333337</v>
      </c>
      <c r="C3629" s="8">
        <v>35</v>
      </c>
      <c r="D3629" s="8"/>
      <c r="E3629" s="8"/>
      <c r="F3629" s="8"/>
      <c r="G3629" s="8" t="s">
        <v>239</v>
      </c>
      <c r="H3629" s="8"/>
      <c r="I3629" s="36" t="s">
        <v>1015</v>
      </c>
      <c r="J3629" s="36"/>
      <c r="K3629" s="36"/>
      <c r="L3629" s="36"/>
      <c r="M3629" s="36"/>
      <c r="N3629" s="36"/>
    </row>
    <row r="3630" spans="2:14" x14ac:dyDescent="0.25">
      <c r="B3630" s="86">
        <v>0.64861111111111114</v>
      </c>
      <c r="G3630" s="14" t="s">
        <v>1011</v>
      </c>
    </row>
    <row r="3631" spans="2:14" x14ac:dyDescent="0.25">
      <c r="B3631" s="86">
        <v>0.64930555555555558</v>
      </c>
      <c r="E3631" s="99">
        <v>114</v>
      </c>
      <c r="G3631" s="14" t="s">
        <v>1011</v>
      </c>
    </row>
    <row r="3632" spans="2:14" x14ac:dyDescent="0.25">
      <c r="B3632" s="86">
        <v>0.65972222222222221</v>
      </c>
      <c r="E3632" s="99">
        <v>111</v>
      </c>
      <c r="G3632" s="14" t="s">
        <v>1011</v>
      </c>
    </row>
    <row r="3633" spans="2:22" x14ac:dyDescent="0.25">
      <c r="B3633" s="86">
        <v>0.67013888888888884</v>
      </c>
      <c r="E3633" s="99">
        <v>114</v>
      </c>
      <c r="G3633" s="14" t="s">
        <v>1011</v>
      </c>
    </row>
    <row r="3634" spans="2:22" x14ac:dyDescent="0.25">
      <c r="B3634" s="6">
        <v>0.68055555555555558</v>
      </c>
      <c r="E3634" s="10">
        <v>132</v>
      </c>
      <c r="H3634" s="3">
        <v>60</v>
      </c>
      <c r="I3634" s="12" t="s">
        <v>1017</v>
      </c>
      <c r="J3634" s="12"/>
      <c r="K3634" s="12"/>
      <c r="L3634" s="12"/>
      <c r="M3634" s="12"/>
      <c r="N3634" s="12"/>
      <c r="O3634" s="12"/>
      <c r="P3634" s="12"/>
    </row>
    <row r="3635" spans="2:22" x14ac:dyDescent="0.25">
      <c r="B3635" s="86">
        <v>0.68055555555555558</v>
      </c>
      <c r="G3635" s="14" t="s">
        <v>1010</v>
      </c>
    </row>
    <row r="3636" spans="2:22" x14ac:dyDescent="0.25">
      <c r="B3636" s="86">
        <v>0.69097222222222221</v>
      </c>
      <c r="E3636" s="62">
        <v>122</v>
      </c>
      <c r="G3636" s="14" t="s">
        <v>1010</v>
      </c>
    </row>
    <row r="3637" spans="2:22" x14ac:dyDescent="0.25">
      <c r="B3637" s="86">
        <v>0.70138888888888884</v>
      </c>
      <c r="E3637" s="3">
        <v>108</v>
      </c>
      <c r="G3637" s="14" t="s">
        <v>1010</v>
      </c>
    </row>
    <row r="3638" spans="2:22" x14ac:dyDescent="0.25">
      <c r="B3638" s="86">
        <v>0.71180555555555558</v>
      </c>
      <c r="E3638" s="3">
        <v>108</v>
      </c>
      <c r="G3638" s="14" t="s">
        <v>1010</v>
      </c>
    </row>
    <row r="3639" spans="2:22" x14ac:dyDescent="0.25">
      <c r="B3639" s="86">
        <v>0.72222222222222221</v>
      </c>
      <c r="E3639" s="99">
        <v>116</v>
      </c>
      <c r="G3639" s="14" t="s">
        <v>1010</v>
      </c>
    </row>
    <row r="3640" spans="2:22" x14ac:dyDescent="0.25">
      <c r="B3640" s="86">
        <v>0.73263888888888884</v>
      </c>
      <c r="E3640" s="99">
        <v>115</v>
      </c>
      <c r="F3640" s="99">
        <v>115</v>
      </c>
      <c r="G3640" s="14" t="s">
        <v>1010</v>
      </c>
    </row>
    <row r="3641" spans="2:22" x14ac:dyDescent="0.25">
      <c r="B3641" s="6">
        <v>0.73958333333333337</v>
      </c>
      <c r="C3641" s="8">
        <v>50</v>
      </c>
      <c r="D3641" s="8"/>
      <c r="E3641" s="8"/>
      <c r="F3641" s="8"/>
      <c r="G3641" s="8" t="s">
        <v>313</v>
      </c>
      <c r="H3641" s="8"/>
      <c r="I3641" s="36" t="s">
        <v>1007</v>
      </c>
      <c r="J3641" s="36"/>
      <c r="K3641" s="36"/>
      <c r="L3641" s="36"/>
      <c r="M3641" s="36"/>
      <c r="N3641" s="36"/>
      <c r="O3641" s="36"/>
      <c r="P3641" s="36"/>
      <c r="Q3641" s="8"/>
      <c r="R3641" s="8"/>
      <c r="S3641" s="8"/>
      <c r="T3641" s="8"/>
      <c r="U3641" s="8"/>
      <c r="V3641" s="8"/>
    </row>
    <row r="3642" spans="2:22" x14ac:dyDescent="0.25">
      <c r="B3642" s="6">
        <v>0.74305555555555558</v>
      </c>
      <c r="E3642" s="99">
        <v>119</v>
      </c>
    </row>
    <row r="3643" spans="2:22" x14ac:dyDescent="0.25">
      <c r="B3643" s="6">
        <v>0.75347222222222221</v>
      </c>
      <c r="E3643" s="9">
        <v>131</v>
      </c>
    </row>
    <row r="3644" spans="2:22" x14ac:dyDescent="0.25">
      <c r="B3644" s="6">
        <v>0.76388888888888884</v>
      </c>
      <c r="E3644" s="62">
        <v>126</v>
      </c>
    </row>
    <row r="3645" spans="2:22" x14ac:dyDescent="0.25">
      <c r="B3645" s="6">
        <v>0.77430555555555558</v>
      </c>
      <c r="E3645" s="62">
        <v>122</v>
      </c>
    </row>
    <row r="3646" spans="2:22" x14ac:dyDescent="0.25">
      <c r="B3646" s="6">
        <v>0.78472222222222221</v>
      </c>
      <c r="E3646" s="10">
        <v>132</v>
      </c>
      <c r="H3646" s="3">
        <v>65</v>
      </c>
      <c r="I3646" s="12" t="s">
        <v>1016</v>
      </c>
      <c r="J3646" s="12"/>
      <c r="K3646" s="12"/>
      <c r="L3646" s="12"/>
      <c r="M3646" s="12"/>
      <c r="N3646" s="12"/>
    </row>
    <row r="3647" spans="2:22" x14ac:dyDescent="0.25">
      <c r="B3647" s="86">
        <v>0.79513888888888884</v>
      </c>
      <c r="E3647" s="62">
        <v>126</v>
      </c>
      <c r="G3647" s="14" t="s">
        <v>1009</v>
      </c>
    </row>
    <row r="3648" spans="2:22" x14ac:dyDescent="0.25">
      <c r="B3648" s="86">
        <v>0.80555555555555558</v>
      </c>
      <c r="E3648" s="62">
        <v>121</v>
      </c>
      <c r="G3648" s="14" t="s">
        <v>1009</v>
      </c>
    </row>
    <row r="3649" spans="2:14" x14ac:dyDescent="0.25">
      <c r="B3649" s="86">
        <v>0.81597222222222221</v>
      </c>
      <c r="E3649" s="62">
        <v>122</v>
      </c>
      <c r="G3649" s="14" t="s">
        <v>1009</v>
      </c>
    </row>
    <row r="3650" spans="2:14" x14ac:dyDescent="0.25">
      <c r="B3650" s="86">
        <v>0.82638888888888884</v>
      </c>
      <c r="E3650" s="9">
        <v>130</v>
      </c>
      <c r="G3650" s="14" t="s">
        <v>1009</v>
      </c>
      <c r="H3650" s="3">
        <v>125</v>
      </c>
      <c r="I3650" s="12" t="s">
        <v>1018</v>
      </c>
      <c r="J3650" s="12"/>
      <c r="K3650" s="12"/>
      <c r="L3650" s="12"/>
      <c r="M3650" s="12"/>
      <c r="N3650" s="12"/>
    </row>
    <row r="3651" spans="2:14" x14ac:dyDescent="0.25">
      <c r="B3651" s="86">
        <v>0.83680555555555558</v>
      </c>
      <c r="E3651" s="99">
        <v>118</v>
      </c>
      <c r="G3651" s="14" t="s">
        <v>1008</v>
      </c>
    </row>
    <row r="3652" spans="2:14" x14ac:dyDescent="0.25">
      <c r="B3652" s="86">
        <v>0.84722222222222221</v>
      </c>
      <c r="E3652" s="99">
        <v>116</v>
      </c>
      <c r="G3652" s="14" t="s">
        <v>1008</v>
      </c>
    </row>
    <row r="3653" spans="2:14" x14ac:dyDescent="0.25">
      <c r="B3653" s="86">
        <v>0.85763888888888884</v>
      </c>
      <c r="E3653" s="99">
        <v>117</v>
      </c>
      <c r="G3653" s="14" t="s">
        <v>1008</v>
      </c>
    </row>
    <row r="3654" spans="2:14" x14ac:dyDescent="0.25">
      <c r="B3654" s="6">
        <v>0.86805555555555558</v>
      </c>
      <c r="E3654" s="9">
        <v>132</v>
      </c>
    </row>
    <row r="3655" spans="2:14" x14ac:dyDescent="0.25">
      <c r="B3655" s="6">
        <v>0.87847222222222221</v>
      </c>
      <c r="E3655" s="9">
        <v>138</v>
      </c>
    </row>
    <row r="3656" spans="2:14" x14ac:dyDescent="0.25">
      <c r="B3656" s="6">
        <v>0.88888888888888884</v>
      </c>
      <c r="E3656" s="10">
        <v>139</v>
      </c>
      <c r="H3656" s="3">
        <v>215</v>
      </c>
      <c r="I3656" t="s">
        <v>1019</v>
      </c>
    </row>
    <row r="3657" spans="2:14" x14ac:dyDescent="0.25">
      <c r="B3657" s="6">
        <v>0.89930555555555558</v>
      </c>
      <c r="E3657" s="9">
        <v>133</v>
      </c>
    </row>
    <row r="3658" spans="2:14" x14ac:dyDescent="0.25">
      <c r="B3658" s="6">
        <v>0.90972222222222221</v>
      </c>
      <c r="E3658" s="9">
        <v>133</v>
      </c>
    </row>
    <row r="3659" spans="2:14" x14ac:dyDescent="0.25">
      <c r="B3659" s="86">
        <v>0.92013888888888884</v>
      </c>
      <c r="E3659" s="62">
        <v>121</v>
      </c>
    </row>
    <row r="3660" spans="2:14" x14ac:dyDescent="0.25">
      <c r="B3660" s="6">
        <v>0.93055555555555558</v>
      </c>
      <c r="E3660" s="62">
        <v>124</v>
      </c>
    </row>
    <row r="3661" spans="2:14" x14ac:dyDescent="0.25">
      <c r="B3661" s="6">
        <v>0.94097222222222221</v>
      </c>
      <c r="E3661" s="99">
        <v>117</v>
      </c>
      <c r="G3661" s="3" t="s">
        <v>1020</v>
      </c>
    </row>
    <row r="3662" spans="2:14" x14ac:dyDescent="0.25">
      <c r="B3662" s="86">
        <v>0.95138888888888884</v>
      </c>
      <c r="E3662" s="99">
        <v>117</v>
      </c>
      <c r="G3662" s="3" t="s">
        <v>1020</v>
      </c>
    </row>
    <row r="3663" spans="2:14" x14ac:dyDescent="0.25">
      <c r="B3663" s="86">
        <v>0.96180555555555558</v>
      </c>
      <c r="E3663" s="99">
        <v>115</v>
      </c>
      <c r="G3663" s="3" t="s">
        <v>1020</v>
      </c>
    </row>
    <row r="3664" spans="2:14" x14ac:dyDescent="0.25">
      <c r="B3664" s="86">
        <v>0.97222222222222221</v>
      </c>
      <c r="E3664" s="99">
        <v>113</v>
      </c>
    </row>
    <row r="3665" spans="1:7" x14ac:dyDescent="0.25">
      <c r="B3665" s="6">
        <v>0.98263888888888884</v>
      </c>
      <c r="E3665" s="99">
        <v>110</v>
      </c>
    </row>
    <row r="3666" spans="1:7" ht="19.5" thickBot="1" x14ac:dyDescent="0.35">
      <c r="B3666" s="22">
        <v>0.99305555555555558</v>
      </c>
      <c r="E3666" s="3">
        <v>109</v>
      </c>
      <c r="G3666" s="30" t="s">
        <v>1059</v>
      </c>
    </row>
    <row r="3667" spans="1:7" x14ac:dyDescent="0.25">
      <c r="A3667" s="5">
        <v>45868</v>
      </c>
      <c r="B3667" s="6">
        <v>3.472222222222222E-3</v>
      </c>
      <c r="E3667" s="99">
        <v>110</v>
      </c>
    </row>
    <row r="3668" spans="1:7" x14ac:dyDescent="0.25">
      <c r="A3668" s="5" t="s">
        <v>571</v>
      </c>
      <c r="B3668" s="6">
        <v>1.3888888888888888E-2</v>
      </c>
      <c r="E3668" s="3">
        <v>108</v>
      </c>
    </row>
    <row r="3669" spans="1:7" x14ac:dyDescent="0.25">
      <c r="B3669" s="6">
        <v>2.4305555555555556E-2</v>
      </c>
      <c r="E3669" s="3">
        <v>108</v>
      </c>
    </row>
    <row r="3670" spans="1:7" x14ac:dyDescent="0.25">
      <c r="B3670" s="6">
        <v>3.4722222222222224E-2</v>
      </c>
      <c r="E3670" s="3">
        <v>103</v>
      </c>
    </row>
    <row r="3671" spans="1:7" x14ac:dyDescent="0.25">
      <c r="B3671" s="6">
        <v>4.5138888888888888E-2</v>
      </c>
      <c r="E3671" s="3">
        <v>105</v>
      </c>
    </row>
    <row r="3672" spans="1:7" x14ac:dyDescent="0.25">
      <c r="B3672" s="6">
        <v>5.5555555555555552E-2</v>
      </c>
      <c r="E3672" s="3">
        <v>107</v>
      </c>
    </row>
    <row r="3673" spans="1:7" x14ac:dyDescent="0.25">
      <c r="B3673" s="6">
        <v>6.5972222222222224E-2</v>
      </c>
      <c r="E3673" s="3">
        <v>105</v>
      </c>
    </row>
    <row r="3674" spans="1:7" x14ac:dyDescent="0.25">
      <c r="B3674" s="6">
        <v>7.6388888888888895E-2</v>
      </c>
      <c r="E3674" s="3">
        <v>107</v>
      </c>
    </row>
    <row r="3675" spans="1:7" x14ac:dyDescent="0.25">
      <c r="B3675" s="6">
        <v>8.6805555555555552E-2</v>
      </c>
      <c r="E3675" s="3">
        <v>105</v>
      </c>
    </row>
    <row r="3676" spans="1:7" x14ac:dyDescent="0.25">
      <c r="B3676" s="6">
        <v>9.7222222222222224E-2</v>
      </c>
      <c r="E3676" s="3">
        <v>105</v>
      </c>
    </row>
    <row r="3677" spans="1:7" x14ac:dyDescent="0.25">
      <c r="B3677" s="6">
        <v>0.1076388888888889</v>
      </c>
      <c r="E3677" s="3">
        <v>105</v>
      </c>
    </row>
    <row r="3678" spans="1:7" x14ac:dyDescent="0.25">
      <c r="B3678" s="6">
        <v>0.11805555555555555</v>
      </c>
      <c r="E3678" s="3">
        <v>103</v>
      </c>
    </row>
    <row r="3679" spans="1:7" x14ac:dyDescent="0.25">
      <c r="B3679" s="6">
        <v>0.12847222222222221</v>
      </c>
      <c r="E3679" s="3">
        <v>103</v>
      </c>
    </row>
    <row r="3680" spans="1:7" x14ac:dyDescent="0.25">
      <c r="B3680" s="6">
        <v>0.1388888888888889</v>
      </c>
      <c r="E3680" s="3">
        <v>100</v>
      </c>
    </row>
    <row r="3681" spans="2:9" x14ac:dyDescent="0.25">
      <c r="B3681" s="6">
        <v>0.14930555555555555</v>
      </c>
      <c r="E3681" s="3">
        <v>102</v>
      </c>
    </row>
    <row r="3682" spans="2:9" ht="15.75" thickBot="1" x14ac:dyDescent="0.3">
      <c r="B3682" s="22">
        <v>0.15972222222222221</v>
      </c>
      <c r="D3682" s="3">
        <v>151</v>
      </c>
      <c r="E3682" s="3">
        <v>103</v>
      </c>
      <c r="I3682" s="564">
        <f>AVERAGE(E3604:E3682)</f>
        <v>114.39726027397261</v>
      </c>
    </row>
    <row r="3683" spans="2:9" x14ac:dyDescent="0.25">
      <c r="B3683" s="6">
        <v>0.34722222222222221</v>
      </c>
    </row>
    <row r="3684" spans="2:9" x14ac:dyDescent="0.25">
      <c r="B3684" s="6">
        <v>0.3576388888888889</v>
      </c>
    </row>
    <row r="3685" spans="2:9" x14ac:dyDescent="0.25">
      <c r="B3685" s="6">
        <v>0.36805555555555558</v>
      </c>
    </row>
    <row r="3686" spans="2:9" x14ac:dyDescent="0.25">
      <c r="B3686" s="6">
        <v>0.37847222222222221</v>
      </c>
    </row>
    <row r="3687" spans="2:9" x14ac:dyDescent="0.25">
      <c r="B3687" s="6">
        <v>0.3888888888888889</v>
      </c>
    </row>
    <row r="3688" spans="2:9" x14ac:dyDescent="0.25">
      <c r="B3688" s="6">
        <v>0.39930555555555558</v>
      </c>
    </row>
    <row r="3689" spans="2:9" x14ac:dyDescent="0.25">
      <c r="B3689" s="6">
        <v>0.40972222222222221</v>
      </c>
    </row>
    <row r="3690" spans="2:9" x14ac:dyDescent="0.25">
      <c r="B3690" s="6">
        <v>0.4201388888888889</v>
      </c>
    </row>
    <row r="3691" spans="2:9" x14ac:dyDescent="0.25">
      <c r="B3691" s="6">
        <v>0.43055555555555558</v>
      </c>
    </row>
    <row r="3692" spans="2:9" x14ac:dyDescent="0.25">
      <c r="B3692" s="6">
        <v>0.44097222222222221</v>
      </c>
      <c r="E3692" s="14">
        <v>88</v>
      </c>
    </row>
    <row r="3693" spans="2:9" x14ac:dyDescent="0.25">
      <c r="B3693" s="6">
        <v>0.4513888888888889</v>
      </c>
      <c r="E3693" s="157">
        <v>90</v>
      </c>
    </row>
    <row r="3694" spans="2:9" x14ac:dyDescent="0.25">
      <c r="B3694" s="6">
        <v>0.46180555555555558</v>
      </c>
      <c r="E3694" s="157">
        <v>90</v>
      </c>
    </row>
    <row r="3695" spans="2:9" x14ac:dyDescent="0.25">
      <c r="B3695" s="6">
        <v>0.47222222222222221</v>
      </c>
      <c r="E3695" s="157">
        <v>90</v>
      </c>
    </row>
    <row r="3696" spans="2:9" x14ac:dyDescent="0.25">
      <c r="B3696" s="6">
        <v>0.4826388888888889</v>
      </c>
      <c r="E3696" s="3">
        <v>109</v>
      </c>
    </row>
    <row r="3697" spans="2:17" x14ac:dyDescent="0.25">
      <c r="B3697" s="6">
        <v>0.49652777777777779</v>
      </c>
      <c r="E3697" s="157">
        <v>98</v>
      </c>
      <c r="F3697" s="157">
        <v>98</v>
      </c>
    </row>
    <row r="3698" spans="2:17" x14ac:dyDescent="0.25">
      <c r="B3698" s="90">
        <v>0.5</v>
      </c>
      <c r="C3698" s="8">
        <v>84</v>
      </c>
      <c r="D3698" s="8"/>
      <c r="E3698" s="8"/>
      <c r="F3698" s="8"/>
      <c r="G3698" s="8" t="s">
        <v>208</v>
      </c>
      <c r="H3698" s="8"/>
      <c r="I3698" s="36" t="s">
        <v>1024</v>
      </c>
      <c r="J3698" s="36"/>
      <c r="K3698" s="36"/>
      <c r="L3698" s="36"/>
      <c r="M3698" s="36"/>
      <c r="N3698" s="36"/>
      <c r="O3698" s="36"/>
      <c r="P3698" s="36"/>
      <c r="Q3698" s="8"/>
    </row>
    <row r="3699" spans="2:17" x14ac:dyDescent="0.25">
      <c r="B3699" s="6">
        <v>0.50347222222222221</v>
      </c>
      <c r="E3699" s="3">
        <v>102</v>
      </c>
    </row>
    <row r="3700" spans="2:17" x14ac:dyDescent="0.25">
      <c r="B3700" s="6">
        <v>0.51388888888888884</v>
      </c>
      <c r="E3700" s="99">
        <v>110</v>
      </c>
    </row>
    <row r="3701" spans="2:17" x14ac:dyDescent="0.25">
      <c r="B3701" s="6">
        <v>0.52430555555555558</v>
      </c>
      <c r="E3701" s="99">
        <v>111</v>
      </c>
    </row>
    <row r="3702" spans="2:17" x14ac:dyDescent="0.25">
      <c r="B3702" s="6">
        <v>0.53472222222222221</v>
      </c>
      <c r="E3702" s="3">
        <v>109</v>
      </c>
    </row>
    <row r="3703" spans="2:17" x14ac:dyDescent="0.25">
      <c r="B3703" s="6">
        <v>0.54513888888888884</v>
      </c>
      <c r="E3703" s="157">
        <v>93</v>
      </c>
    </row>
    <row r="3704" spans="2:17" x14ac:dyDescent="0.25">
      <c r="B3704" s="6">
        <v>0.55555555555555558</v>
      </c>
      <c r="E3704" s="3">
        <v>108</v>
      </c>
    </row>
    <row r="3705" spans="2:17" x14ac:dyDescent="0.25">
      <c r="B3705" s="6">
        <v>0.56597222222222221</v>
      </c>
      <c r="E3705" s="101">
        <v>117</v>
      </c>
      <c r="H3705" s="3">
        <v>95</v>
      </c>
      <c r="I3705" s="135" t="s">
        <v>1025</v>
      </c>
      <c r="J3705" s="135"/>
      <c r="K3705" s="135"/>
      <c r="L3705" s="135"/>
      <c r="M3705" s="135"/>
      <c r="N3705" s="135"/>
    </row>
    <row r="3706" spans="2:17" x14ac:dyDescent="0.25">
      <c r="B3706" s="6">
        <v>0.57638888888888884</v>
      </c>
      <c r="E3706" s="3">
        <v>102</v>
      </c>
    </row>
    <row r="3707" spans="2:17" x14ac:dyDescent="0.25">
      <c r="B3707" s="6">
        <v>0.58680555555555558</v>
      </c>
      <c r="E3707" s="3">
        <v>106</v>
      </c>
    </row>
    <row r="3708" spans="2:17" x14ac:dyDescent="0.25">
      <c r="B3708" s="6">
        <v>0.59722222222222221</v>
      </c>
      <c r="E3708" s="99">
        <v>119</v>
      </c>
    </row>
    <row r="3709" spans="2:17" x14ac:dyDescent="0.25">
      <c r="B3709" s="6">
        <v>0.60763888888888884</v>
      </c>
      <c r="E3709" s="99">
        <v>113</v>
      </c>
    </row>
    <row r="3710" spans="2:17" x14ac:dyDescent="0.25">
      <c r="B3710" s="86">
        <v>0.61805555555555558</v>
      </c>
      <c r="E3710" s="99">
        <v>113</v>
      </c>
    </row>
    <row r="3711" spans="2:17" x14ac:dyDescent="0.25">
      <c r="B3711" s="86">
        <v>0.62847222222222221</v>
      </c>
      <c r="E3711" s="99">
        <v>114</v>
      </c>
    </row>
    <row r="3712" spans="2:17" x14ac:dyDescent="0.25">
      <c r="B3712" s="6">
        <v>0.63888888888888884</v>
      </c>
      <c r="E3712" s="99">
        <v>117</v>
      </c>
    </row>
    <row r="3713" spans="2:23" x14ac:dyDescent="0.25">
      <c r="B3713" s="6">
        <v>0.64930555555555558</v>
      </c>
      <c r="E3713" s="62">
        <v>120</v>
      </c>
    </row>
    <row r="3714" spans="2:23" x14ac:dyDescent="0.25">
      <c r="B3714" s="6">
        <v>0.65972222222222221</v>
      </c>
      <c r="E3714" s="10">
        <v>132</v>
      </c>
      <c r="H3714" s="3">
        <v>230</v>
      </c>
      <c r="I3714" s="12" t="s">
        <v>1026</v>
      </c>
      <c r="J3714" s="12"/>
      <c r="K3714" s="12"/>
      <c r="L3714" s="12"/>
      <c r="M3714" s="12"/>
      <c r="N3714" s="12"/>
    </row>
    <row r="3715" spans="2:23" x14ac:dyDescent="0.25">
      <c r="B3715" s="6">
        <v>0.67013888888888884</v>
      </c>
      <c r="E3715" s="99">
        <v>119</v>
      </c>
    </row>
    <row r="3716" spans="2:23" x14ac:dyDescent="0.25">
      <c r="B3716" s="6">
        <v>0.68055555555555558</v>
      </c>
      <c r="E3716" s="99">
        <v>118</v>
      </c>
    </row>
    <row r="3717" spans="2:23" x14ac:dyDescent="0.25">
      <c r="B3717" s="6">
        <v>0.69097222222222221</v>
      </c>
      <c r="E3717" s="99">
        <v>112</v>
      </c>
    </row>
    <row r="3718" spans="2:23" x14ac:dyDescent="0.25">
      <c r="B3718" s="6">
        <v>0.70138888888888884</v>
      </c>
      <c r="E3718" s="99">
        <v>119</v>
      </c>
    </row>
    <row r="3719" spans="2:23" x14ac:dyDescent="0.25">
      <c r="B3719" s="6">
        <v>0.71180555555555558</v>
      </c>
      <c r="E3719" s="62">
        <v>126</v>
      </c>
      <c r="G3719" s="3" t="s">
        <v>1023</v>
      </c>
    </row>
    <row r="3720" spans="2:23" x14ac:dyDescent="0.25">
      <c r="B3720" s="86">
        <v>0.72222222222222221</v>
      </c>
      <c r="E3720" s="62">
        <v>124</v>
      </c>
      <c r="G3720" s="3" t="s">
        <v>1023</v>
      </c>
    </row>
    <row r="3721" spans="2:23" x14ac:dyDescent="0.25">
      <c r="B3721" s="86">
        <v>0.73263888888888884</v>
      </c>
      <c r="E3721" s="9">
        <v>130</v>
      </c>
      <c r="G3721" s="3" t="s">
        <v>1023</v>
      </c>
    </row>
    <row r="3722" spans="2:23" x14ac:dyDescent="0.25">
      <c r="B3722" s="86">
        <v>0.73819444444444449</v>
      </c>
      <c r="G3722" s="14" t="s">
        <v>1022</v>
      </c>
    </row>
    <row r="3723" spans="2:23" x14ac:dyDescent="0.25">
      <c r="B3723" s="86">
        <v>0.74305555555555558</v>
      </c>
      <c r="E3723" s="10">
        <v>131</v>
      </c>
      <c r="G3723" s="14" t="s">
        <v>1022</v>
      </c>
      <c r="H3723" s="3">
        <v>350</v>
      </c>
      <c r="I3723" s="12" t="s">
        <v>1027</v>
      </c>
      <c r="J3723" s="12"/>
      <c r="K3723" s="12"/>
      <c r="L3723" s="12"/>
      <c r="M3723" s="12"/>
      <c r="N3723" s="12"/>
    </row>
    <row r="3724" spans="2:23" x14ac:dyDescent="0.25">
      <c r="B3724" s="86">
        <v>0.75347222222222221</v>
      </c>
      <c r="E3724" s="3">
        <v>105</v>
      </c>
      <c r="F3724" s="3">
        <v>105</v>
      </c>
      <c r="G3724" s="14" t="s">
        <v>1022</v>
      </c>
    </row>
    <row r="3725" spans="2:23" x14ac:dyDescent="0.25">
      <c r="B3725" s="6">
        <v>0.75486111111111109</v>
      </c>
      <c r="C3725" s="8">
        <v>80</v>
      </c>
      <c r="D3725" s="8"/>
      <c r="E3725" s="8"/>
      <c r="F3725" s="8"/>
      <c r="G3725" s="8" t="s">
        <v>313</v>
      </c>
      <c r="H3725" s="8"/>
      <c r="I3725" s="36" t="s">
        <v>1035</v>
      </c>
      <c r="J3725" s="36"/>
      <c r="K3725" s="36"/>
      <c r="L3725" s="36"/>
      <c r="M3725" s="36"/>
      <c r="N3725" s="36"/>
      <c r="O3725" s="36"/>
      <c r="P3725" s="36"/>
      <c r="Q3725" s="8"/>
      <c r="R3725" s="8"/>
      <c r="S3725" s="8"/>
      <c r="T3725" s="8"/>
      <c r="U3725" s="8"/>
      <c r="V3725" s="8"/>
      <c r="W3725" s="8"/>
    </row>
    <row r="3726" spans="2:23" x14ac:dyDescent="0.25">
      <c r="B3726" s="6">
        <v>0.76388888888888884</v>
      </c>
      <c r="E3726" s="99">
        <v>110</v>
      </c>
    </row>
    <row r="3727" spans="2:23" x14ac:dyDescent="0.25">
      <c r="B3727" s="6">
        <v>0.77430555555555558</v>
      </c>
      <c r="E3727" s="99">
        <v>113</v>
      </c>
    </row>
    <row r="3728" spans="2:23" x14ac:dyDescent="0.25">
      <c r="B3728" s="6">
        <v>0.78472222222222221</v>
      </c>
    </row>
    <row r="3729" spans="2:14" x14ac:dyDescent="0.25">
      <c r="B3729" s="6">
        <v>0.79513888888888884</v>
      </c>
      <c r="E3729" s="62">
        <v>128</v>
      </c>
    </row>
    <row r="3730" spans="2:14" x14ac:dyDescent="0.25">
      <c r="B3730" s="6">
        <v>0.80555555555555558</v>
      </c>
      <c r="E3730" s="62">
        <v>129</v>
      </c>
    </row>
    <row r="3731" spans="2:14" x14ac:dyDescent="0.25">
      <c r="B3731" s="6">
        <v>0.81597222222222221</v>
      </c>
      <c r="E3731" s="10">
        <v>138</v>
      </c>
      <c r="H3731" s="3">
        <v>88</v>
      </c>
      <c r="I3731" s="12" t="s">
        <v>1038</v>
      </c>
      <c r="J3731" s="12"/>
      <c r="K3731" s="12"/>
      <c r="L3731" s="12"/>
      <c r="M3731" s="12"/>
      <c r="N3731" s="12"/>
    </row>
    <row r="3732" spans="2:14" x14ac:dyDescent="0.25">
      <c r="B3732" s="86">
        <v>0.82499999999999996</v>
      </c>
      <c r="G3732" s="14" t="s">
        <v>1021</v>
      </c>
    </row>
    <row r="3733" spans="2:14" x14ac:dyDescent="0.25">
      <c r="B3733" s="86">
        <v>0.82638888888888884</v>
      </c>
      <c r="E3733" s="62">
        <v>120</v>
      </c>
      <c r="G3733" s="14" t="s">
        <v>1021</v>
      </c>
    </row>
    <row r="3734" spans="2:14" x14ac:dyDescent="0.25">
      <c r="B3734" s="86">
        <v>0.83680555555555558</v>
      </c>
      <c r="E3734" s="3">
        <v>109</v>
      </c>
      <c r="G3734" s="14" t="s">
        <v>1021</v>
      </c>
      <c r="I3734" t="s">
        <v>1037</v>
      </c>
    </row>
    <row r="3735" spans="2:14" x14ac:dyDescent="0.25">
      <c r="B3735" s="86">
        <v>0.84722222222222221</v>
      </c>
      <c r="E3735" s="99">
        <v>110</v>
      </c>
      <c r="G3735" s="14" t="s">
        <v>1021</v>
      </c>
    </row>
    <row r="3736" spans="2:14" x14ac:dyDescent="0.25">
      <c r="B3736" s="6">
        <v>0.85763888888888884</v>
      </c>
      <c r="E3736" s="97">
        <v>125</v>
      </c>
      <c r="H3736" s="3">
        <v>148</v>
      </c>
      <c r="I3736" s="63" t="s">
        <v>1039</v>
      </c>
      <c r="J3736" s="63"/>
      <c r="K3736" s="63"/>
      <c r="L3736" s="63"/>
      <c r="M3736" s="63"/>
      <c r="N3736" s="63"/>
    </row>
    <row r="3737" spans="2:14" x14ac:dyDescent="0.25">
      <c r="B3737" s="86">
        <v>0.86388888888888893</v>
      </c>
      <c r="G3737" s="14" t="s">
        <v>1028</v>
      </c>
    </row>
    <row r="3738" spans="2:14" x14ac:dyDescent="0.25">
      <c r="B3738" s="86">
        <v>0.86805555555555558</v>
      </c>
      <c r="E3738" s="62">
        <v>120</v>
      </c>
      <c r="G3738" s="14" t="s">
        <v>1028</v>
      </c>
    </row>
    <row r="3739" spans="2:14" x14ac:dyDescent="0.25">
      <c r="B3739" s="86">
        <v>0.87847222222222221</v>
      </c>
      <c r="E3739" s="3">
        <v>104</v>
      </c>
      <c r="G3739" s="14" t="s">
        <v>1028</v>
      </c>
      <c r="I3739" t="s">
        <v>1029</v>
      </c>
    </row>
    <row r="3740" spans="2:14" x14ac:dyDescent="0.25">
      <c r="B3740" s="6">
        <v>0.88888888888888884</v>
      </c>
      <c r="E3740" s="99">
        <v>113</v>
      </c>
    </row>
    <row r="3741" spans="2:14" x14ac:dyDescent="0.25">
      <c r="B3741" s="6">
        <v>0.89930555555555558</v>
      </c>
      <c r="E3741" s="10">
        <v>132</v>
      </c>
      <c r="H3741" s="3">
        <v>218</v>
      </c>
      <c r="I3741" s="12" t="s">
        <v>1031</v>
      </c>
      <c r="J3741" s="12"/>
      <c r="K3741" s="12"/>
      <c r="L3741" s="12"/>
      <c r="M3741" s="12"/>
      <c r="N3741" s="12"/>
    </row>
    <row r="3742" spans="2:14" x14ac:dyDescent="0.25">
      <c r="B3742" s="6">
        <v>0.90347222222222223</v>
      </c>
      <c r="G3742" s="14" t="s">
        <v>1030</v>
      </c>
    </row>
    <row r="3743" spans="2:14" x14ac:dyDescent="0.25">
      <c r="B3743" s="86">
        <v>0.90972222222222221</v>
      </c>
      <c r="E3743" s="62">
        <v>127</v>
      </c>
      <c r="G3743" s="14" t="s">
        <v>1030</v>
      </c>
    </row>
    <row r="3744" spans="2:14" x14ac:dyDescent="0.25">
      <c r="B3744" s="86">
        <v>0.92013888888888884</v>
      </c>
      <c r="E3744" s="3">
        <v>104</v>
      </c>
      <c r="G3744" s="14" t="s">
        <v>1030</v>
      </c>
      <c r="I3744" t="s">
        <v>1036</v>
      </c>
    </row>
    <row r="3745" spans="1:14" x14ac:dyDescent="0.25">
      <c r="B3745" s="6">
        <v>0.93055555555555558</v>
      </c>
      <c r="E3745" s="99">
        <v>116</v>
      </c>
    </row>
    <row r="3746" spans="1:14" x14ac:dyDescent="0.25">
      <c r="B3746" s="6">
        <v>0.94097222222222221</v>
      </c>
      <c r="E3746" s="9">
        <v>131</v>
      </c>
    </row>
    <row r="3747" spans="1:14" x14ac:dyDescent="0.25">
      <c r="B3747" s="86">
        <v>0.95138888888888884</v>
      </c>
      <c r="E3747" s="10">
        <v>139</v>
      </c>
      <c r="H3747" s="3">
        <v>285</v>
      </c>
      <c r="I3747" s="12" t="s">
        <v>1040</v>
      </c>
      <c r="J3747" s="12"/>
      <c r="K3747" s="12"/>
      <c r="L3747" s="12"/>
      <c r="M3747" s="12"/>
      <c r="N3747" s="12"/>
    </row>
    <row r="3748" spans="1:14" x14ac:dyDescent="0.25">
      <c r="B3748" s="86">
        <v>0.95277777777777772</v>
      </c>
      <c r="C3748" s="14"/>
      <c r="D3748" s="14"/>
      <c r="E3748" s="14"/>
      <c r="F3748" s="14"/>
      <c r="G3748" s="14" t="s">
        <v>1032</v>
      </c>
    </row>
    <row r="3749" spans="1:14" x14ac:dyDescent="0.25">
      <c r="B3749" s="86">
        <v>0.96180555555555558</v>
      </c>
      <c r="E3749" s="62">
        <v>126</v>
      </c>
      <c r="G3749" s="14" t="s">
        <v>1032</v>
      </c>
    </row>
    <row r="3750" spans="1:14" x14ac:dyDescent="0.25">
      <c r="B3750" s="86">
        <v>0.97222222222222221</v>
      </c>
      <c r="E3750" s="157">
        <v>91</v>
      </c>
      <c r="G3750" s="14" t="s">
        <v>1032</v>
      </c>
      <c r="I3750" s="194" t="s">
        <v>1033</v>
      </c>
      <c r="J3750" s="194"/>
      <c r="K3750" s="194"/>
      <c r="L3750" s="194"/>
      <c r="M3750" s="194"/>
    </row>
    <row r="3751" spans="1:14" x14ac:dyDescent="0.25">
      <c r="B3751" s="86">
        <v>0.98263888888888884</v>
      </c>
      <c r="E3751" s="14">
        <v>89</v>
      </c>
      <c r="G3751" s="14" t="s">
        <v>1032</v>
      </c>
      <c r="I3751" s="11" t="s">
        <v>1034</v>
      </c>
      <c r="J3751" s="11"/>
      <c r="K3751" s="11"/>
      <c r="L3751" s="11"/>
      <c r="M3751" s="11"/>
    </row>
    <row r="3752" spans="1:14" ht="18.75" thickBot="1" x14ac:dyDescent="0.3">
      <c r="B3752" s="22">
        <v>0.99305555555555558</v>
      </c>
      <c r="E3752" s="157">
        <v>92</v>
      </c>
      <c r="G3752" s="231" t="s">
        <v>1415</v>
      </c>
    </row>
    <row r="3753" spans="1:14" ht="18" x14ac:dyDescent="0.25">
      <c r="A3753" s="5">
        <v>45869</v>
      </c>
      <c r="B3753" s="6">
        <v>3.472222222222222E-3</v>
      </c>
      <c r="E3753" s="157">
        <v>97</v>
      </c>
      <c r="G3753" s="231" t="s">
        <v>1416</v>
      </c>
    </row>
    <row r="3754" spans="1:14" ht="18" x14ac:dyDescent="0.25">
      <c r="A3754" s="5" t="s">
        <v>211</v>
      </c>
      <c r="B3754" s="6">
        <v>1.3888888888888888E-2</v>
      </c>
      <c r="E3754" s="157">
        <v>98</v>
      </c>
      <c r="G3754" s="231" t="s">
        <v>1417</v>
      </c>
    </row>
    <row r="3755" spans="1:14" x14ac:dyDescent="0.25">
      <c r="B3755" s="6">
        <v>2.4305555555555556E-2</v>
      </c>
      <c r="E3755" s="3">
        <v>104</v>
      </c>
    </row>
    <row r="3756" spans="1:14" x14ac:dyDescent="0.25">
      <c r="B3756" s="6">
        <v>3.4722222222222224E-2</v>
      </c>
      <c r="E3756" s="3">
        <v>107</v>
      </c>
    </row>
    <row r="3757" spans="1:14" x14ac:dyDescent="0.25">
      <c r="B3757" s="6">
        <v>4.5138888888888888E-2</v>
      </c>
      <c r="E3757" s="3">
        <v>104</v>
      </c>
    </row>
    <row r="3758" spans="1:14" x14ac:dyDescent="0.25">
      <c r="B3758" s="6">
        <v>5.5555555555555552E-2</v>
      </c>
      <c r="E3758" s="3">
        <v>102</v>
      </c>
    </row>
    <row r="3759" spans="1:14" x14ac:dyDescent="0.25">
      <c r="B3759" s="6">
        <v>6.5972222222222224E-2</v>
      </c>
      <c r="E3759" s="3">
        <v>102</v>
      </c>
    </row>
    <row r="3760" spans="1:14" x14ac:dyDescent="0.25">
      <c r="B3760" s="6">
        <v>7.6388888888888895E-2</v>
      </c>
      <c r="E3760" s="3">
        <v>104</v>
      </c>
    </row>
    <row r="3761" spans="2:9" x14ac:dyDescent="0.25">
      <c r="B3761" s="6">
        <v>8.6805555555555552E-2</v>
      </c>
      <c r="E3761" s="3">
        <v>102</v>
      </c>
    </row>
    <row r="3762" spans="2:9" x14ac:dyDescent="0.25">
      <c r="B3762" s="6">
        <v>9.7222222222222224E-2</v>
      </c>
      <c r="E3762" s="3">
        <v>100</v>
      </c>
    </row>
    <row r="3763" spans="2:9" x14ac:dyDescent="0.25">
      <c r="B3763" s="6">
        <v>0.1076388888888889</v>
      </c>
      <c r="E3763" s="3">
        <v>104</v>
      </c>
    </row>
    <row r="3764" spans="2:9" x14ac:dyDescent="0.25">
      <c r="B3764" s="6">
        <v>0.11805555555555555</v>
      </c>
      <c r="E3764" s="3">
        <v>110</v>
      </c>
    </row>
    <row r="3765" spans="2:9" x14ac:dyDescent="0.25">
      <c r="B3765" s="6">
        <v>0.12847222222222221</v>
      </c>
      <c r="E3765" s="3">
        <v>104</v>
      </c>
    </row>
    <row r="3766" spans="2:9" x14ac:dyDescent="0.25">
      <c r="B3766" s="6">
        <v>0.1388888888888889</v>
      </c>
      <c r="E3766" s="3">
        <v>102</v>
      </c>
    </row>
    <row r="3767" spans="2:9" x14ac:dyDescent="0.25">
      <c r="B3767" s="6">
        <v>0.14930555555555555</v>
      </c>
      <c r="E3767" s="3">
        <v>100</v>
      </c>
    </row>
    <row r="3768" spans="2:9" x14ac:dyDescent="0.25">
      <c r="B3768" s="6">
        <v>0.15972222222222221</v>
      </c>
      <c r="E3768" s="3">
        <v>101</v>
      </c>
    </row>
    <row r="3769" spans="2:9" x14ac:dyDescent="0.25">
      <c r="B3769" s="6">
        <v>0.1701388888888889</v>
      </c>
      <c r="E3769" s="3">
        <v>101</v>
      </c>
      <c r="I3769" s="564">
        <f>AVERAGE(E3692:E3769)</f>
        <v>110.61428571428571</v>
      </c>
    </row>
    <row r="3770" spans="2:9" ht="15.75" thickBot="1" x14ac:dyDescent="0.3">
      <c r="B3770" s="22">
        <v>0.18055555555555555</v>
      </c>
      <c r="D3770" s="3">
        <v>164</v>
      </c>
    </row>
    <row r="3771" spans="2:9" x14ac:dyDescent="0.25">
      <c r="B3771" s="6">
        <v>0.34722222222222221</v>
      </c>
      <c r="E3771" s="14">
        <v>84</v>
      </c>
    </row>
    <row r="3772" spans="2:9" x14ac:dyDescent="0.25">
      <c r="B3772" s="6">
        <v>0.3576388888888889</v>
      </c>
      <c r="E3772" s="14">
        <v>84</v>
      </c>
    </row>
    <row r="3773" spans="2:9" x14ac:dyDescent="0.25">
      <c r="B3773" s="6">
        <v>0.36805555555555558</v>
      </c>
      <c r="E3773" s="14">
        <v>82</v>
      </c>
    </row>
    <row r="3774" spans="2:9" x14ac:dyDescent="0.25">
      <c r="B3774" s="6">
        <v>0.37847222222222221</v>
      </c>
      <c r="E3774" s="14">
        <v>86</v>
      </c>
    </row>
    <row r="3775" spans="2:9" x14ac:dyDescent="0.25">
      <c r="B3775" s="6">
        <v>0.3888888888888889</v>
      </c>
      <c r="E3775" s="157">
        <v>94</v>
      </c>
    </row>
    <row r="3776" spans="2:9" x14ac:dyDescent="0.25">
      <c r="B3776" s="6">
        <v>0.39930555555555558</v>
      </c>
      <c r="E3776" s="157">
        <v>94</v>
      </c>
    </row>
    <row r="3777" spans="2:16" x14ac:dyDescent="0.25">
      <c r="B3777" s="6">
        <v>0.40972222222222221</v>
      </c>
      <c r="E3777" s="14">
        <v>84</v>
      </c>
    </row>
    <row r="3778" spans="2:16" x14ac:dyDescent="0.25">
      <c r="B3778" s="6">
        <v>0.4201388888888889</v>
      </c>
      <c r="E3778" s="14">
        <v>86</v>
      </c>
    </row>
    <row r="3779" spans="2:16" x14ac:dyDescent="0.25">
      <c r="B3779" s="6">
        <v>0.43055555555555558</v>
      </c>
      <c r="E3779" s="157">
        <v>90</v>
      </c>
    </row>
    <row r="3780" spans="2:16" x14ac:dyDescent="0.25">
      <c r="B3780" s="6">
        <v>0.44097222222222221</v>
      </c>
      <c r="E3780" s="14">
        <v>88</v>
      </c>
    </row>
    <row r="3781" spans="2:16" x14ac:dyDescent="0.25">
      <c r="B3781" s="6">
        <v>0.4513888888888889</v>
      </c>
      <c r="E3781" s="14">
        <v>82</v>
      </c>
    </row>
    <row r="3782" spans="2:16" x14ac:dyDescent="0.25">
      <c r="B3782" s="6">
        <v>0.46180555555555558</v>
      </c>
      <c r="E3782" s="59">
        <v>78</v>
      </c>
    </row>
    <row r="3783" spans="2:16" x14ac:dyDescent="0.25">
      <c r="B3783" s="6">
        <v>0.47222222222222221</v>
      </c>
      <c r="E3783" s="157">
        <v>92</v>
      </c>
    </row>
    <row r="3784" spans="2:16" x14ac:dyDescent="0.25">
      <c r="B3784" s="6">
        <v>0.4826388888888889</v>
      </c>
      <c r="E3784" s="157">
        <v>92</v>
      </c>
      <c r="F3784" s="3">
        <v>92</v>
      </c>
    </row>
    <row r="3785" spans="2:16" x14ac:dyDescent="0.25">
      <c r="B3785" s="90">
        <v>0.49305555555555558</v>
      </c>
      <c r="C3785" s="8">
        <v>91</v>
      </c>
      <c r="D3785" s="8"/>
      <c r="E3785" s="8"/>
      <c r="F3785" s="8"/>
      <c r="G3785" s="8" t="s">
        <v>208</v>
      </c>
      <c r="H3785" s="8"/>
      <c r="I3785" s="36" t="s">
        <v>1043</v>
      </c>
      <c r="J3785" s="36"/>
      <c r="K3785" s="36"/>
      <c r="L3785" s="36"/>
      <c r="M3785" s="36"/>
      <c r="N3785" s="36"/>
      <c r="O3785" s="36"/>
      <c r="P3785" s="36"/>
    </row>
    <row r="3786" spans="2:16" x14ac:dyDescent="0.25">
      <c r="B3786" s="6">
        <v>0.49652777777777779</v>
      </c>
      <c r="E3786" s="3">
        <v>102</v>
      </c>
    </row>
    <row r="3787" spans="2:16" x14ac:dyDescent="0.25">
      <c r="B3787" s="6">
        <v>0.50347222222222221</v>
      </c>
      <c r="E3787" s="3">
        <v>107</v>
      </c>
    </row>
    <row r="3788" spans="2:16" x14ac:dyDescent="0.25">
      <c r="B3788" s="6">
        <v>0.51388888888888884</v>
      </c>
      <c r="E3788" s="101">
        <v>115</v>
      </c>
      <c r="I3788" s="135" t="s">
        <v>1041</v>
      </c>
      <c r="J3788" s="135"/>
      <c r="K3788" s="135"/>
      <c r="L3788" s="135"/>
      <c r="M3788" s="135"/>
      <c r="N3788" s="135"/>
    </row>
    <row r="3789" spans="2:16" x14ac:dyDescent="0.25">
      <c r="B3789" s="6">
        <v>0.52430555555555558</v>
      </c>
      <c r="E3789" s="99">
        <v>115</v>
      </c>
    </row>
    <row r="3790" spans="2:16" x14ac:dyDescent="0.25">
      <c r="B3790" s="6">
        <v>0.53472222222222221</v>
      </c>
      <c r="E3790" s="3">
        <v>108</v>
      </c>
    </row>
    <row r="3791" spans="2:16" x14ac:dyDescent="0.25">
      <c r="B3791" s="6">
        <v>0.54513888888888884</v>
      </c>
      <c r="E3791" s="157">
        <v>99</v>
      </c>
      <c r="G3791" s="3" t="s">
        <v>1044</v>
      </c>
    </row>
    <row r="3792" spans="2:16" x14ac:dyDescent="0.25">
      <c r="B3792" s="6">
        <v>0.55555555555555558</v>
      </c>
      <c r="E3792" s="3">
        <v>104</v>
      </c>
      <c r="G3792" s="3" t="s">
        <v>1044</v>
      </c>
    </row>
    <row r="3793" spans="2:14" x14ac:dyDescent="0.25">
      <c r="B3793" s="6">
        <v>0.56597222222222221</v>
      </c>
      <c r="E3793" s="101">
        <v>114</v>
      </c>
      <c r="G3793" s="3" t="s">
        <v>1044</v>
      </c>
      <c r="I3793" s="135" t="s">
        <v>1042</v>
      </c>
      <c r="J3793" s="135"/>
      <c r="K3793" s="135"/>
      <c r="L3793" s="135"/>
      <c r="M3793" s="135"/>
      <c r="N3793" s="135"/>
    </row>
    <row r="3794" spans="2:14" x14ac:dyDescent="0.25">
      <c r="B3794" s="6">
        <v>0.57638888888888884</v>
      </c>
      <c r="E3794" s="3">
        <v>103</v>
      </c>
      <c r="G3794" s="3" t="s">
        <v>1044</v>
      </c>
    </row>
    <row r="3795" spans="2:14" x14ac:dyDescent="0.25">
      <c r="B3795" s="6">
        <v>0.58680555555555558</v>
      </c>
      <c r="E3795" s="3">
        <v>108</v>
      </c>
      <c r="G3795" s="3" t="s">
        <v>1044</v>
      </c>
    </row>
    <row r="3796" spans="2:14" x14ac:dyDescent="0.25">
      <c r="B3796" s="6">
        <v>0.59722222222222221</v>
      </c>
      <c r="E3796" s="99">
        <v>114</v>
      </c>
      <c r="G3796" s="3" t="s">
        <v>1044</v>
      </c>
    </row>
    <row r="3797" spans="2:14" x14ac:dyDescent="0.25">
      <c r="B3797" s="6">
        <v>0.60763888888888884</v>
      </c>
      <c r="E3797" s="99">
        <v>115</v>
      </c>
      <c r="G3797" s="3" t="s">
        <v>1044</v>
      </c>
    </row>
    <row r="3798" spans="2:14" x14ac:dyDescent="0.25">
      <c r="B3798" s="86">
        <v>0.60972222222222228</v>
      </c>
      <c r="E3798" s="99">
        <v>116</v>
      </c>
      <c r="G3798" s="3" t="s">
        <v>1044</v>
      </c>
    </row>
    <row r="3799" spans="2:14" x14ac:dyDescent="0.25">
      <c r="B3799" s="86">
        <v>0.61805555555555558</v>
      </c>
      <c r="E3799" s="97">
        <v>123</v>
      </c>
      <c r="G3799" s="3" t="s">
        <v>1044</v>
      </c>
      <c r="I3799" s="63" t="s">
        <v>1045</v>
      </c>
      <c r="J3799" s="63"/>
      <c r="K3799" s="63"/>
      <c r="L3799" s="63"/>
      <c r="M3799" s="63"/>
      <c r="N3799" s="63"/>
    </row>
    <row r="3800" spans="2:14" x14ac:dyDescent="0.25">
      <c r="B3800" s="86">
        <v>0.62847222222222221</v>
      </c>
      <c r="E3800" s="99">
        <v>110</v>
      </c>
      <c r="G3800" s="3" t="s">
        <v>1044</v>
      </c>
    </row>
    <row r="3801" spans="2:14" x14ac:dyDescent="0.25">
      <c r="B3801" s="6">
        <v>0.63888888888888884</v>
      </c>
      <c r="E3801" s="3">
        <v>104</v>
      </c>
      <c r="G3801" s="3" t="s">
        <v>1044</v>
      </c>
    </row>
    <row r="3802" spans="2:14" x14ac:dyDescent="0.25">
      <c r="B3802" s="6">
        <v>0.64930555555555558</v>
      </c>
      <c r="E3802" s="62">
        <v>122</v>
      </c>
      <c r="G3802" s="3" t="s">
        <v>1044</v>
      </c>
    </row>
    <row r="3803" spans="2:14" x14ac:dyDescent="0.25">
      <c r="B3803" s="6">
        <v>0.65972222222222221</v>
      </c>
      <c r="E3803" s="62">
        <v>123</v>
      </c>
    </row>
    <row r="3804" spans="2:14" x14ac:dyDescent="0.25">
      <c r="B3804" s="6">
        <v>0.67013888888888884</v>
      </c>
      <c r="E3804" s="62">
        <v>123</v>
      </c>
    </row>
    <row r="3805" spans="2:14" x14ac:dyDescent="0.25">
      <c r="B3805" s="6">
        <v>0.68055555555555558</v>
      </c>
      <c r="E3805" s="97">
        <v>126</v>
      </c>
      <c r="I3805" s="63" t="s">
        <v>1046</v>
      </c>
      <c r="J3805" s="63"/>
      <c r="K3805" s="63"/>
      <c r="L3805" s="63"/>
      <c r="M3805" s="63"/>
      <c r="N3805" s="63"/>
    </row>
    <row r="3806" spans="2:14" x14ac:dyDescent="0.25">
      <c r="B3806" s="6">
        <v>0.69097222222222221</v>
      </c>
      <c r="E3806" s="3">
        <v>107</v>
      </c>
    </row>
    <row r="3807" spans="2:14" x14ac:dyDescent="0.25">
      <c r="B3807" s="86">
        <v>0.69791666666666663</v>
      </c>
      <c r="G3807" s="14" t="s">
        <v>1049</v>
      </c>
    </row>
    <row r="3808" spans="2:14" x14ac:dyDescent="0.25">
      <c r="B3808" s="86">
        <v>0.70138888888888884</v>
      </c>
      <c r="E3808" s="99">
        <v>110</v>
      </c>
      <c r="G3808" s="14" t="s">
        <v>1049</v>
      </c>
    </row>
    <row r="3809" spans="2:22" x14ac:dyDescent="0.25">
      <c r="B3809" s="86">
        <v>0.71180555555555558</v>
      </c>
      <c r="E3809" s="3">
        <v>105</v>
      </c>
      <c r="G3809" s="14" t="s">
        <v>1049</v>
      </c>
    </row>
    <row r="3810" spans="2:22" x14ac:dyDescent="0.25">
      <c r="B3810" s="86">
        <v>0.72222222222222221</v>
      </c>
      <c r="E3810" s="3">
        <v>102</v>
      </c>
      <c r="F3810" s="3">
        <v>102</v>
      </c>
      <c r="G3810" s="14" t="s">
        <v>1049</v>
      </c>
    </row>
    <row r="3811" spans="2:22" x14ac:dyDescent="0.25">
      <c r="B3811" s="90">
        <v>0.72916666666666663</v>
      </c>
      <c r="C3811" s="8">
        <v>91</v>
      </c>
      <c r="D3811" s="8"/>
      <c r="E3811" s="8"/>
      <c r="F3811" s="8"/>
      <c r="G3811" s="8" t="s">
        <v>313</v>
      </c>
      <c r="H3811" s="8"/>
      <c r="I3811" s="36" t="s">
        <v>1048</v>
      </c>
      <c r="J3811" s="36"/>
      <c r="K3811" s="36"/>
      <c r="L3811" s="36"/>
      <c r="M3811" s="36"/>
      <c r="N3811" s="36"/>
      <c r="O3811" s="36"/>
      <c r="P3811" s="36"/>
      <c r="Q3811" s="8"/>
      <c r="R3811" s="8"/>
      <c r="S3811" s="8"/>
      <c r="T3811" s="8"/>
      <c r="U3811" s="8"/>
      <c r="V3811" s="8"/>
    </row>
    <row r="3812" spans="2:22" x14ac:dyDescent="0.25">
      <c r="B3812" s="86">
        <v>0.73263888888888884</v>
      </c>
      <c r="E3812" s="99">
        <v>117</v>
      </c>
    </row>
    <row r="3813" spans="2:22" x14ac:dyDescent="0.25">
      <c r="B3813" s="6">
        <v>0.74305555555555558</v>
      </c>
      <c r="E3813" s="62">
        <v>125</v>
      </c>
    </row>
    <row r="3814" spans="2:22" x14ac:dyDescent="0.25">
      <c r="B3814" s="6">
        <v>0.75347222222222221</v>
      </c>
      <c r="E3814" s="9">
        <v>133</v>
      </c>
    </row>
    <row r="3815" spans="2:22" x14ac:dyDescent="0.25">
      <c r="B3815" s="6">
        <v>0.76388888888888884</v>
      </c>
      <c r="E3815" s="9">
        <v>137</v>
      </c>
    </row>
    <row r="3816" spans="2:22" x14ac:dyDescent="0.25">
      <c r="B3816" s="6">
        <v>0.77430555555555558</v>
      </c>
      <c r="E3816" s="9">
        <v>139</v>
      </c>
    </row>
    <row r="3817" spans="2:22" x14ac:dyDescent="0.25">
      <c r="B3817" s="6">
        <v>0.78472222222222221</v>
      </c>
      <c r="E3817" s="103">
        <v>141</v>
      </c>
      <c r="H3817" s="3">
        <v>80</v>
      </c>
      <c r="I3817" s="144" t="s">
        <v>1050</v>
      </c>
      <c r="J3817" s="144"/>
      <c r="K3817" s="144"/>
      <c r="L3817" s="144"/>
      <c r="M3817" s="144"/>
      <c r="N3817" s="144"/>
    </row>
    <row r="3818" spans="2:22" x14ac:dyDescent="0.25">
      <c r="B3818" s="6">
        <v>0.79513888888888884</v>
      </c>
      <c r="E3818" s="9">
        <v>139</v>
      </c>
    </row>
    <row r="3819" spans="2:22" x14ac:dyDescent="0.25">
      <c r="B3819" s="6">
        <v>0.80555555555555558</v>
      </c>
      <c r="E3819" s="62">
        <v>128</v>
      </c>
    </row>
    <row r="3820" spans="2:22" x14ac:dyDescent="0.25">
      <c r="B3820" s="6">
        <v>0.80694444444444446</v>
      </c>
      <c r="G3820" s="14" t="s">
        <v>1047</v>
      </c>
    </row>
    <row r="3821" spans="2:22" x14ac:dyDescent="0.25">
      <c r="B3821" s="6">
        <v>0.81597222222222221</v>
      </c>
      <c r="E3821" s="99">
        <v>118</v>
      </c>
      <c r="G3821" s="14" t="s">
        <v>1047</v>
      </c>
    </row>
    <row r="3822" spans="2:22" x14ac:dyDescent="0.25">
      <c r="B3822" s="6">
        <v>0.82638888888888884</v>
      </c>
      <c r="E3822" s="99">
        <v>111</v>
      </c>
      <c r="G3822" s="14" t="s">
        <v>1047</v>
      </c>
    </row>
    <row r="3823" spans="2:22" x14ac:dyDescent="0.25">
      <c r="B3823" s="86">
        <v>0.83680555555555558</v>
      </c>
      <c r="E3823" s="62">
        <v>120</v>
      </c>
    </row>
    <row r="3824" spans="2:22" x14ac:dyDescent="0.25">
      <c r="B3824" s="86">
        <v>0.84722222222222221</v>
      </c>
      <c r="E3824" s="9">
        <v>135</v>
      </c>
    </row>
    <row r="3825" spans="2:14" x14ac:dyDescent="0.25">
      <c r="B3825" s="86">
        <v>0.85763888888888884</v>
      </c>
      <c r="E3825" s="104">
        <v>143</v>
      </c>
      <c r="H3825" s="3">
        <v>185</v>
      </c>
      <c r="I3825" s="144" t="s">
        <v>1052</v>
      </c>
      <c r="J3825" s="144"/>
      <c r="K3825" s="144"/>
      <c r="L3825" s="144"/>
      <c r="M3825" s="144"/>
      <c r="N3825" s="144"/>
    </row>
    <row r="3826" spans="2:14" x14ac:dyDescent="0.25">
      <c r="B3826" s="86">
        <v>0.86111111111111116</v>
      </c>
      <c r="G3826" s="14" t="s">
        <v>1051</v>
      </c>
    </row>
    <row r="3827" spans="2:14" x14ac:dyDescent="0.25">
      <c r="B3827" s="86">
        <v>0.86805555555555558</v>
      </c>
      <c r="E3827" s="9">
        <v>134</v>
      </c>
      <c r="G3827" s="14" t="s">
        <v>1051</v>
      </c>
    </row>
    <row r="3828" spans="2:14" x14ac:dyDescent="0.25">
      <c r="B3828" s="86">
        <v>0.87847222222222221</v>
      </c>
      <c r="E3828" s="157">
        <v>96</v>
      </c>
      <c r="G3828" s="14" t="s">
        <v>1051</v>
      </c>
    </row>
    <row r="3829" spans="2:14" x14ac:dyDescent="0.25">
      <c r="B3829" s="6">
        <v>0.88888888888888884</v>
      </c>
      <c r="E3829" s="3">
        <v>100</v>
      </c>
    </row>
    <row r="3830" spans="2:14" x14ac:dyDescent="0.25">
      <c r="B3830" s="6">
        <v>0.89930555555555558</v>
      </c>
      <c r="E3830" s="62">
        <v>123</v>
      </c>
    </row>
    <row r="3831" spans="2:14" x14ac:dyDescent="0.25">
      <c r="B3831" s="6">
        <v>0.90972222222222221</v>
      </c>
      <c r="E3831" s="9">
        <v>136</v>
      </c>
    </row>
    <row r="3832" spans="2:14" x14ac:dyDescent="0.25">
      <c r="B3832" s="86">
        <v>0.90972222222222221</v>
      </c>
      <c r="E3832" s="9">
        <v>138</v>
      </c>
    </row>
    <row r="3833" spans="2:14" x14ac:dyDescent="0.25">
      <c r="B3833" s="86">
        <v>0.92013888888888884</v>
      </c>
      <c r="E3833" s="103">
        <v>140</v>
      </c>
      <c r="H3833" s="3">
        <v>275</v>
      </c>
      <c r="I3833" s="144" t="s">
        <v>1053</v>
      </c>
      <c r="J3833" s="144"/>
      <c r="K3833" s="144"/>
      <c r="L3833" s="144"/>
      <c r="M3833" s="144"/>
      <c r="N3833" s="144"/>
    </row>
    <row r="3834" spans="2:14" x14ac:dyDescent="0.25">
      <c r="B3834" s="6">
        <v>0.93055555555555558</v>
      </c>
      <c r="E3834" s="9">
        <v>132</v>
      </c>
    </row>
    <row r="3835" spans="2:14" x14ac:dyDescent="0.25">
      <c r="B3835" s="6">
        <v>0.94097222222222221</v>
      </c>
      <c r="E3835" s="9">
        <v>133</v>
      </c>
    </row>
    <row r="3836" spans="2:14" x14ac:dyDescent="0.25">
      <c r="B3836" s="86">
        <v>0.95138888888888884</v>
      </c>
      <c r="E3836" s="99">
        <v>114</v>
      </c>
    </row>
    <row r="3837" spans="2:14" x14ac:dyDescent="0.25">
      <c r="B3837" s="86">
        <v>0.95694444444444449</v>
      </c>
      <c r="G3837" s="14" t="s">
        <v>1054</v>
      </c>
      <c r="I3837" t="s">
        <v>1055</v>
      </c>
    </row>
    <row r="3838" spans="2:14" x14ac:dyDescent="0.25">
      <c r="B3838" s="86">
        <v>0.96180555555555558</v>
      </c>
      <c r="E3838" s="99">
        <v>114</v>
      </c>
      <c r="G3838" s="14" t="s">
        <v>1054</v>
      </c>
    </row>
    <row r="3839" spans="2:14" x14ac:dyDescent="0.25">
      <c r="B3839" s="86">
        <v>0.97222222222222221</v>
      </c>
      <c r="E3839" s="14">
        <v>82</v>
      </c>
      <c r="G3839" s="14" t="s">
        <v>1054</v>
      </c>
    </row>
    <row r="3840" spans="2:14" x14ac:dyDescent="0.25">
      <c r="B3840" s="6">
        <v>0.98263888888888884</v>
      </c>
      <c r="E3840" s="157">
        <v>97</v>
      </c>
      <c r="G3840" s="14" t="s">
        <v>1054</v>
      </c>
    </row>
    <row r="3841" spans="1:14" ht="18.75" thickBot="1" x14ac:dyDescent="0.3">
      <c r="B3841" s="22">
        <v>0.99305555555555558</v>
      </c>
      <c r="E3841" s="99">
        <v>119</v>
      </c>
      <c r="G3841" s="286" t="s">
        <v>1412</v>
      </c>
    </row>
    <row r="3842" spans="1:14" ht="18" x14ac:dyDescent="0.25">
      <c r="A3842" s="5">
        <v>45870</v>
      </c>
      <c r="B3842" s="6">
        <v>3.472222222222222E-3</v>
      </c>
      <c r="E3842" s="99">
        <v>110</v>
      </c>
      <c r="G3842" s="286" t="s">
        <v>1414</v>
      </c>
    </row>
    <row r="3843" spans="1:14" ht="18" x14ac:dyDescent="0.25">
      <c r="A3843" s="5" t="s">
        <v>212</v>
      </c>
      <c r="B3843" s="6">
        <v>1.3888888888888888E-2</v>
      </c>
      <c r="E3843" s="62">
        <v>124</v>
      </c>
      <c r="G3843" s="287" t="s">
        <v>1413</v>
      </c>
      <c r="I3843" s="63" t="s">
        <v>1058</v>
      </c>
      <c r="J3843" s="63"/>
      <c r="K3843" s="63"/>
      <c r="L3843" s="63"/>
      <c r="M3843" s="63"/>
      <c r="N3843" s="63"/>
    </row>
    <row r="3844" spans="1:14" x14ac:dyDescent="0.25">
      <c r="B3844" s="6">
        <v>2.4305555555555556E-2</v>
      </c>
      <c r="E3844" s="99">
        <v>116</v>
      </c>
    </row>
    <row r="3845" spans="1:14" x14ac:dyDescent="0.25">
      <c r="B3845" s="6">
        <v>3.4722222222222224E-2</v>
      </c>
      <c r="E3845" s="3">
        <v>108</v>
      </c>
    </row>
    <row r="3846" spans="1:14" x14ac:dyDescent="0.25">
      <c r="B3846" s="6">
        <v>4.5138888888888888E-2</v>
      </c>
      <c r="E3846" s="3">
        <v>107</v>
      </c>
    </row>
    <row r="3847" spans="1:14" x14ac:dyDescent="0.25">
      <c r="B3847" s="6">
        <v>5.5555555555555552E-2</v>
      </c>
      <c r="E3847" s="3">
        <v>106</v>
      </c>
    </row>
    <row r="3848" spans="1:14" x14ac:dyDescent="0.25">
      <c r="B3848" s="6">
        <v>6.5972222222222224E-2</v>
      </c>
      <c r="E3848" s="3">
        <v>107</v>
      </c>
    </row>
    <row r="3849" spans="1:14" x14ac:dyDescent="0.25">
      <c r="B3849" s="6">
        <v>7.6388888888888895E-2</v>
      </c>
      <c r="E3849" s="3">
        <v>109</v>
      </c>
    </row>
    <row r="3850" spans="1:14" x14ac:dyDescent="0.25">
      <c r="B3850" s="6">
        <v>8.6805555555555552E-2</v>
      </c>
      <c r="E3850" s="3">
        <v>109</v>
      </c>
    </row>
    <row r="3851" spans="1:14" x14ac:dyDescent="0.25">
      <c r="B3851" s="6">
        <v>9.7222222222222224E-2</v>
      </c>
      <c r="E3851" s="3">
        <v>104</v>
      </c>
    </row>
    <row r="3852" spans="1:14" x14ac:dyDescent="0.25">
      <c r="B3852" s="6">
        <v>0.1076388888888889</v>
      </c>
      <c r="E3852" s="3">
        <v>104</v>
      </c>
    </row>
    <row r="3853" spans="1:14" x14ac:dyDescent="0.25">
      <c r="B3853" s="6">
        <v>0.11805555555555555</v>
      </c>
      <c r="E3853" s="3">
        <v>104</v>
      </c>
    </row>
    <row r="3854" spans="1:14" x14ac:dyDescent="0.25">
      <c r="B3854" s="6">
        <v>0.12847222222222221</v>
      </c>
      <c r="E3854" s="3">
        <v>104</v>
      </c>
    </row>
    <row r="3855" spans="1:14" x14ac:dyDescent="0.25">
      <c r="B3855" s="6">
        <v>0.1388888888888889</v>
      </c>
      <c r="E3855" s="3">
        <v>103</v>
      </c>
    </row>
    <row r="3856" spans="1:14" x14ac:dyDescent="0.25">
      <c r="B3856" s="6">
        <v>0.14930555555555555</v>
      </c>
      <c r="E3856" s="3">
        <v>105</v>
      </c>
    </row>
    <row r="3857" spans="2:9" x14ac:dyDescent="0.25">
      <c r="B3857" s="6">
        <v>0.15972222222222221</v>
      </c>
      <c r="D3857" s="3">
        <v>182</v>
      </c>
      <c r="E3857" s="3">
        <v>104</v>
      </c>
    </row>
    <row r="3858" spans="2:9" x14ac:dyDescent="0.25">
      <c r="B3858" s="6">
        <v>0.1701388888888889</v>
      </c>
      <c r="E3858" s="3">
        <v>104</v>
      </c>
    </row>
    <row r="3859" spans="2:9" x14ac:dyDescent="0.25">
      <c r="B3859" s="6">
        <v>0.18055555555555555</v>
      </c>
      <c r="E3859" s="3">
        <v>105</v>
      </c>
    </row>
    <row r="3860" spans="2:9" ht="15.75" thickBot="1" x14ac:dyDescent="0.3">
      <c r="B3860" s="22">
        <v>0.19097222222222221</v>
      </c>
      <c r="E3860" s="3">
        <v>104</v>
      </c>
      <c r="I3860" s="564">
        <f>AVERAGE(E3771:E3860)</f>
        <v>110.38095238095238</v>
      </c>
    </row>
    <row r="3861" spans="2:9" x14ac:dyDescent="0.25">
      <c r="B3861" s="6">
        <v>0.34722222222222221</v>
      </c>
      <c r="E3861" s="14">
        <v>86</v>
      </c>
    </row>
    <row r="3862" spans="2:9" x14ac:dyDescent="0.25">
      <c r="B3862" s="6">
        <v>0.3576388888888889</v>
      </c>
      <c r="E3862" s="14">
        <v>88</v>
      </c>
    </row>
    <row r="3863" spans="2:9" x14ac:dyDescent="0.25">
      <c r="B3863" s="6">
        <v>0.36805555555555558</v>
      </c>
      <c r="E3863" s="157">
        <v>98</v>
      </c>
    </row>
    <row r="3864" spans="2:9" x14ac:dyDescent="0.25">
      <c r="B3864" s="6">
        <v>0.37847222222222221</v>
      </c>
      <c r="E3864" s="157">
        <v>99</v>
      </c>
    </row>
    <row r="3865" spans="2:9" x14ac:dyDescent="0.25">
      <c r="B3865" s="6">
        <v>0.3888888888888889</v>
      </c>
      <c r="E3865" s="157">
        <v>98</v>
      </c>
    </row>
    <row r="3866" spans="2:9" x14ac:dyDescent="0.25">
      <c r="B3866" s="6">
        <v>0.39930555555555558</v>
      </c>
      <c r="E3866" s="157">
        <v>96</v>
      </c>
    </row>
    <row r="3867" spans="2:9" x14ac:dyDescent="0.25">
      <c r="B3867" s="6">
        <v>0.40972222222222221</v>
      </c>
      <c r="E3867" s="157">
        <v>90</v>
      </c>
    </row>
    <row r="3868" spans="2:9" x14ac:dyDescent="0.25">
      <c r="B3868" s="6">
        <v>0.4201388888888889</v>
      </c>
      <c r="E3868" s="14">
        <v>85</v>
      </c>
    </row>
    <row r="3869" spans="2:9" x14ac:dyDescent="0.25">
      <c r="B3869" s="6">
        <v>0.43055555555555558</v>
      </c>
      <c r="E3869" s="157">
        <v>94</v>
      </c>
    </row>
    <row r="3870" spans="2:9" x14ac:dyDescent="0.25">
      <c r="B3870" s="6">
        <v>0.44097222222222221</v>
      </c>
      <c r="E3870" s="157">
        <v>96</v>
      </c>
    </row>
    <row r="3871" spans="2:9" x14ac:dyDescent="0.25">
      <c r="B3871" s="6">
        <v>0.4513888888888889</v>
      </c>
      <c r="E3871" s="157">
        <v>98</v>
      </c>
    </row>
    <row r="3872" spans="2:9" x14ac:dyDescent="0.25">
      <c r="B3872" s="6">
        <v>0.46180555555555558</v>
      </c>
      <c r="E3872" s="3">
        <v>100</v>
      </c>
    </row>
    <row r="3873" spans="2:20" x14ac:dyDescent="0.25">
      <c r="B3873" s="6">
        <v>0.47222222222222221</v>
      </c>
      <c r="E3873" s="14">
        <v>89</v>
      </c>
    </row>
    <row r="3874" spans="2:20" x14ac:dyDescent="0.25">
      <c r="B3874" s="6">
        <v>0.4826388888888889</v>
      </c>
      <c r="E3874" s="157">
        <v>96</v>
      </c>
    </row>
    <row r="3875" spans="2:20" x14ac:dyDescent="0.25">
      <c r="B3875" s="6">
        <v>0.49305555555555558</v>
      </c>
      <c r="E3875" s="157">
        <v>93</v>
      </c>
    </row>
    <row r="3876" spans="2:20" x14ac:dyDescent="0.25">
      <c r="B3876" s="6">
        <v>0.50347222222222221</v>
      </c>
      <c r="E3876" s="157">
        <v>98</v>
      </c>
    </row>
    <row r="3877" spans="2:20" x14ac:dyDescent="0.25">
      <c r="B3877" s="6">
        <v>0.51388888888888884</v>
      </c>
      <c r="E3877" s="3">
        <v>100</v>
      </c>
    </row>
    <row r="3878" spans="2:20" x14ac:dyDescent="0.25">
      <c r="B3878" s="90">
        <v>0.52430555555555558</v>
      </c>
      <c r="C3878" s="8">
        <v>38</v>
      </c>
      <c r="D3878" s="8"/>
      <c r="E3878" s="8">
        <v>88</v>
      </c>
      <c r="F3878" s="8">
        <v>88</v>
      </c>
      <c r="G3878" s="8" t="s">
        <v>112</v>
      </c>
      <c r="H3878" s="8"/>
      <c r="I3878" s="36" t="s">
        <v>1060</v>
      </c>
      <c r="J3878" s="36"/>
      <c r="K3878" s="36"/>
      <c r="L3878" s="36"/>
      <c r="M3878" s="36"/>
      <c r="N3878" s="36"/>
      <c r="O3878" s="36"/>
      <c r="P3878" s="36"/>
      <c r="Q3878" s="8"/>
      <c r="R3878" s="8"/>
      <c r="S3878" s="8"/>
      <c r="T3878" s="8"/>
    </row>
    <row r="3879" spans="2:20" x14ac:dyDescent="0.25">
      <c r="B3879" s="6">
        <v>0.53472222222222221</v>
      </c>
      <c r="E3879" s="3">
        <v>103</v>
      </c>
      <c r="G3879" s="3" t="s">
        <v>16</v>
      </c>
    </row>
    <row r="3880" spans="2:20" x14ac:dyDescent="0.25">
      <c r="B3880" s="6">
        <v>0.54513888888888884</v>
      </c>
      <c r="E3880" s="3">
        <v>107</v>
      </c>
      <c r="G3880" s="3" t="s">
        <v>16</v>
      </c>
    </row>
    <row r="3881" spans="2:20" x14ac:dyDescent="0.25">
      <c r="B3881" s="6">
        <v>0.55555555555555558</v>
      </c>
      <c r="E3881" s="99">
        <v>117</v>
      </c>
      <c r="G3881" s="3" t="s">
        <v>16</v>
      </c>
      <c r="H3881" s="3">
        <v>45</v>
      </c>
      <c r="I3881" s="135" t="s">
        <v>1061</v>
      </c>
      <c r="J3881" s="135"/>
      <c r="K3881" s="135"/>
      <c r="L3881" s="135"/>
      <c r="M3881" s="135"/>
      <c r="N3881" s="135"/>
    </row>
    <row r="3882" spans="2:20" x14ac:dyDescent="0.25">
      <c r="B3882" s="6">
        <v>0.56597222222222221</v>
      </c>
      <c r="E3882" s="157">
        <v>99</v>
      </c>
      <c r="G3882" s="3" t="s">
        <v>16</v>
      </c>
    </row>
    <row r="3883" spans="2:20" x14ac:dyDescent="0.25">
      <c r="B3883" s="6">
        <v>0.57638888888888884</v>
      </c>
      <c r="E3883" s="3">
        <v>101</v>
      </c>
      <c r="G3883" s="3" t="s">
        <v>16</v>
      </c>
    </row>
    <row r="3884" spans="2:20" x14ac:dyDescent="0.25">
      <c r="B3884" s="6">
        <v>0.58680555555555558</v>
      </c>
      <c r="E3884" s="157">
        <v>99</v>
      </c>
      <c r="G3884" s="3" t="s">
        <v>16</v>
      </c>
    </row>
    <row r="3885" spans="2:20" x14ac:dyDescent="0.25">
      <c r="B3885" s="6">
        <v>0.59722222222222221</v>
      </c>
      <c r="E3885" s="3">
        <v>105</v>
      </c>
      <c r="G3885" s="3" t="s">
        <v>16</v>
      </c>
    </row>
    <row r="3886" spans="2:20" x14ac:dyDescent="0.25">
      <c r="B3886" s="6">
        <v>0.60763888888888884</v>
      </c>
      <c r="E3886" s="157">
        <v>94</v>
      </c>
      <c r="G3886" s="3" t="s">
        <v>16</v>
      </c>
    </row>
    <row r="3887" spans="2:20" x14ac:dyDescent="0.25">
      <c r="B3887" s="86">
        <v>0.60972222222222228</v>
      </c>
      <c r="E3887" s="99">
        <v>114</v>
      </c>
      <c r="G3887" s="3" t="s">
        <v>16</v>
      </c>
    </row>
    <row r="3888" spans="2:20" x14ac:dyDescent="0.25">
      <c r="B3888" s="86">
        <v>0.61805555555555558</v>
      </c>
      <c r="E3888" s="99">
        <v>110</v>
      </c>
      <c r="G3888" s="3" t="s">
        <v>16</v>
      </c>
    </row>
    <row r="3889" spans="2:20" x14ac:dyDescent="0.25">
      <c r="B3889" s="86">
        <v>0.62847222222222221</v>
      </c>
      <c r="E3889" s="62">
        <v>121</v>
      </c>
      <c r="G3889" s="3" t="s">
        <v>16</v>
      </c>
    </row>
    <row r="3890" spans="2:20" x14ac:dyDescent="0.25">
      <c r="B3890" s="6">
        <v>0.63888888888888884</v>
      </c>
      <c r="E3890" s="9">
        <v>132</v>
      </c>
      <c r="G3890" s="3" t="s">
        <v>16</v>
      </c>
      <c r="H3890" s="3">
        <v>150</v>
      </c>
      <c r="I3890" s="12" t="s">
        <v>1062</v>
      </c>
      <c r="J3890" s="12"/>
      <c r="K3890" s="12"/>
      <c r="L3890" s="12"/>
      <c r="M3890" s="12"/>
      <c r="N3890" s="12"/>
    </row>
    <row r="3891" spans="2:20" x14ac:dyDescent="0.25">
      <c r="B3891" s="6">
        <v>0.64930555555555558</v>
      </c>
      <c r="E3891" s="62">
        <v>127</v>
      </c>
      <c r="G3891" s="3" t="s">
        <v>16</v>
      </c>
    </row>
    <row r="3892" spans="2:20" x14ac:dyDescent="0.25">
      <c r="B3892" s="6">
        <v>0.65972222222222221</v>
      </c>
      <c r="E3892" s="62">
        <v>123</v>
      </c>
      <c r="G3892" s="3" t="s">
        <v>16</v>
      </c>
    </row>
    <row r="3893" spans="2:20" x14ac:dyDescent="0.25">
      <c r="B3893" s="6">
        <v>0.67013888888888884</v>
      </c>
      <c r="E3893" s="62">
        <v>127</v>
      </c>
      <c r="G3893" s="3" t="s">
        <v>16</v>
      </c>
    </row>
    <row r="3894" spans="2:20" x14ac:dyDescent="0.25">
      <c r="B3894" s="6">
        <v>0.68055555555555558</v>
      </c>
      <c r="E3894" s="62">
        <v>123</v>
      </c>
      <c r="G3894" s="3" t="s">
        <v>16</v>
      </c>
    </row>
    <row r="3895" spans="2:20" x14ac:dyDescent="0.25">
      <c r="B3895" s="6">
        <v>0.69097222222222221</v>
      </c>
      <c r="E3895" s="99">
        <v>119</v>
      </c>
      <c r="G3895" s="3" t="s">
        <v>16</v>
      </c>
    </row>
    <row r="3896" spans="2:20" x14ac:dyDescent="0.25">
      <c r="B3896" s="6">
        <v>0.70138888888888884</v>
      </c>
      <c r="E3896" s="99">
        <v>115</v>
      </c>
      <c r="G3896" s="3" t="s">
        <v>16</v>
      </c>
    </row>
    <row r="3897" spans="2:20" x14ac:dyDescent="0.25">
      <c r="B3897" s="6">
        <v>0.71180555555555558</v>
      </c>
      <c r="E3897" s="99">
        <v>111</v>
      </c>
      <c r="G3897" s="3" t="s">
        <v>16</v>
      </c>
    </row>
    <row r="3898" spans="2:20" x14ac:dyDescent="0.25">
      <c r="B3898" s="86">
        <v>0.21736111111111112</v>
      </c>
      <c r="G3898" s="14" t="s">
        <v>1064</v>
      </c>
    </row>
    <row r="3899" spans="2:20" x14ac:dyDescent="0.25">
      <c r="B3899" s="86">
        <v>0.72222222222222221</v>
      </c>
      <c r="E3899" s="3">
        <v>107</v>
      </c>
      <c r="G3899" s="14" t="s">
        <v>1064</v>
      </c>
    </row>
    <row r="3900" spans="2:20" x14ac:dyDescent="0.25">
      <c r="B3900" s="86">
        <v>0.73263888888888884</v>
      </c>
      <c r="E3900" s="14">
        <v>88</v>
      </c>
      <c r="F3900" s="14">
        <v>88</v>
      </c>
      <c r="G3900" s="14" t="s">
        <v>1064</v>
      </c>
    </row>
    <row r="3901" spans="2:20" x14ac:dyDescent="0.25">
      <c r="B3901" s="90">
        <v>0.73611111111111116</v>
      </c>
      <c r="C3901" s="8">
        <v>60</v>
      </c>
      <c r="D3901" s="8"/>
      <c r="E3901" s="8"/>
      <c r="F3901" s="8"/>
      <c r="G3901" s="8" t="s">
        <v>313</v>
      </c>
      <c r="H3901" s="8"/>
      <c r="I3901" s="36" t="s">
        <v>1063</v>
      </c>
      <c r="J3901" s="36"/>
      <c r="K3901" s="36"/>
      <c r="L3901" s="36"/>
      <c r="M3901" s="36"/>
      <c r="N3901" s="36"/>
      <c r="O3901" s="36"/>
      <c r="P3901" s="36"/>
      <c r="Q3901" s="8"/>
      <c r="R3901" s="8"/>
      <c r="S3901" s="8"/>
      <c r="T3901" s="8"/>
    </row>
    <row r="3902" spans="2:20" x14ac:dyDescent="0.25">
      <c r="B3902" s="6">
        <v>0.74305555555555558</v>
      </c>
      <c r="E3902" s="14">
        <v>89</v>
      </c>
    </row>
    <row r="3903" spans="2:20" x14ac:dyDescent="0.25">
      <c r="B3903" s="6">
        <v>0.75347222222222221</v>
      </c>
      <c r="E3903" s="3">
        <v>105</v>
      </c>
    </row>
    <row r="3904" spans="2:20" x14ac:dyDescent="0.25">
      <c r="B3904" s="6">
        <v>0.76388888888888884</v>
      </c>
      <c r="E3904" s="62">
        <v>129</v>
      </c>
    </row>
    <row r="3905" spans="2:14" x14ac:dyDescent="0.25">
      <c r="B3905" s="6">
        <v>0.77430555555555558</v>
      </c>
      <c r="E3905" s="10">
        <v>132</v>
      </c>
      <c r="H3905" s="3">
        <v>40</v>
      </c>
      <c r="I3905" s="12" t="s">
        <v>1071</v>
      </c>
      <c r="J3905" s="12"/>
      <c r="K3905" s="12"/>
      <c r="L3905" s="12"/>
      <c r="M3905" s="12"/>
      <c r="N3905" s="12"/>
    </row>
    <row r="3906" spans="2:14" x14ac:dyDescent="0.25">
      <c r="B3906" s="6">
        <v>0.78472222222222221</v>
      </c>
      <c r="E3906" s="62">
        <v>128</v>
      </c>
    </row>
    <row r="3907" spans="2:14" x14ac:dyDescent="0.25">
      <c r="B3907" s="6">
        <v>0.79513888888888884</v>
      </c>
      <c r="E3907" s="62">
        <v>127</v>
      </c>
    </row>
    <row r="3908" spans="2:14" x14ac:dyDescent="0.25">
      <c r="B3908" s="6">
        <v>0.80555555555555558</v>
      </c>
      <c r="E3908" s="9">
        <v>135</v>
      </c>
    </row>
    <row r="3909" spans="2:14" x14ac:dyDescent="0.25">
      <c r="B3909" s="6">
        <v>0.81597222222222221</v>
      </c>
      <c r="E3909" s="103">
        <v>141</v>
      </c>
      <c r="H3909" s="3">
        <v>115</v>
      </c>
      <c r="I3909" s="144" t="s">
        <v>1070</v>
      </c>
      <c r="J3909" s="144"/>
      <c r="K3909" s="144"/>
      <c r="L3909" s="144"/>
      <c r="M3909" s="144"/>
      <c r="N3909" s="144"/>
    </row>
    <row r="3910" spans="2:14" x14ac:dyDescent="0.25">
      <c r="B3910" s="6">
        <v>0.82638888888888884</v>
      </c>
      <c r="E3910" s="62">
        <v>123</v>
      </c>
      <c r="G3910" s="14" t="s">
        <v>1065</v>
      </c>
    </row>
    <row r="3911" spans="2:14" x14ac:dyDescent="0.25">
      <c r="B3911" s="6">
        <v>0.83680555555555558</v>
      </c>
      <c r="E3911" s="62">
        <v>125</v>
      </c>
    </row>
    <row r="3912" spans="2:14" x14ac:dyDescent="0.25">
      <c r="B3912" s="86">
        <v>0.84027777777777779</v>
      </c>
      <c r="G3912" s="14" t="s">
        <v>1066</v>
      </c>
    </row>
    <row r="3913" spans="2:14" x14ac:dyDescent="0.25">
      <c r="B3913" s="86">
        <v>0.84722222222222221</v>
      </c>
      <c r="E3913" s="62">
        <v>124</v>
      </c>
      <c r="G3913" s="14" t="s">
        <v>1066</v>
      </c>
    </row>
    <row r="3914" spans="2:14" x14ac:dyDescent="0.25">
      <c r="B3914" s="86">
        <v>0.85763888888888884</v>
      </c>
      <c r="E3914" s="3">
        <v>101</v>
      </c>
      <c r="G3914" s="14" t="s">
        <v>1066</v>
      </c>
    </row>
    <row r="3915" spans="2:14" x14ac:dyDescent="0.25">
      <c r="B3915" s="86">
        <v>0.86805555555555558</v>
      </c>
      <c r="E3915" s="3">
        <v>103</v>
      </c>
      <c r="G3915" s="14" t="s">
        <v>1066</v>
      </c>
    </row>
    <row r="3916" spans="2:14" x14ac:dyDescent="0.25">
      <c r="B3916" s="6">
        <v>0.87847222222222221</v>
      </c>
      <c r="E3916" s="62">
        <v>123</v>
      </c>
    </row>
    <row r="3917" spans="2:14" x14ac:dyDescent="0.25">
      <c r="B3917" s="6">
        <v>0.88888888888888884</v>
      </c>
      <c r="E3917" s="9">
        <v>131</v>
      </c>
    </row>
    <row r="3918" spans="2:14" x14ac:dyDescent="0.25">
      <c r="B3918" s="6">
        <v>0.89930555555555558</v>
      </c>
      <c r="E3918" s="9">
        <v>138</v>
      </c>
      <c r="H3918" s="3">
        <v>235</v>
      </c>
      <c r="I3918" s="12" t="s">
        <v>1069</v>
      </c>
      <c r="J3918" s="12"/>
      <c r="K3918" s="12"/>
      <c r="L3918" s="12"/>
      <c r="M3918" s="12"/>
      <c r="N3918" s="12"/>
    </row>
    <row r="3919" spans="2:14" x14ac:dyDescent="0.25">
      <c r="B3919" s="86">
        <v>0.90486111111111112</v>
      </c>
      <c r="G3919" s="14" t="s">
        <v>1068</v>
      </c>
    </row>
    <row r="3920" spans="2:14" x14ac:dyDescent="0.25">
      <c r="B3920" s="86">
        <v>0.90972222222222221</v>
      </c>
      <c r="E3920" s="62">
        <v>129</v>
      </c>
      <c r="G3920" s="14" t="s">
        <v>1067</v>
      </c>
    </row>
    <row r="3921" spans="1:8" x14ac:dyDescent="0.25">
      <c r="B3921" s="86">
        <v>0.92013888888888884</v>
      </c>
      <c r="E3921" s="157">
        <v>90</v>
      </c>
      <c r="G3921" s="14" t="s">
        <v>1067</v>
      </c>
    </row>
    <row r="3922" spans="1:8" x14ac:dyDescent="0.25">
      <c r="B3922" s="6">
        <v>0.93055555555555558</v>
      </c>
      <c r="E3922" s="14">
        <v>88</v>
      </c>
      <c r="G3922" s="14" t="s">
        <v>1067</v>
      </c>
    </row>
    <row r="3923" spans="1:8" x14ac:dyDescent="0.25">
      <c r="B3923" s="6">
        <v>0.94097222222222221</v>
      </c>
      <c r="E3923" s="3">
        <v>104</v>
      </c>
    </row>
    <row r="3924" spans="1:8" x14ac:dyDescent="0.25">
      <c r="B3924" s="6">
        <v>0.95138888888888884</v>
      </c>
      <c r="E3924" s="99">
        <v>110</v>
      </c>
    </row>
    <row r="3925" spans="1:8" x14ac:dyDescent="0.25">
      <c r="B3925" s="6">
        <v>0.96180555555555558</v>
      </c>
      <c r="E3925" s="99">
        <v>116</v>
      </c>
    </row>
    <row r="3926" spans="1:8" x14ac:dyDescent="0.25">
      <c r="B3926" s="6">
        <v>0.97222222222222221</v>
      </c>
      <c r="E3926" s="3">
        <v>109</v>
      </c>
    </row>
    <row r="3927" spans="1:8" ht="18" x14ac:dyDescent="0.25">
      <c r="B3927" s="6">
        <v>0.98263888888888884</v>
      </c>
      <c r="E3927" s="3">
        <v>106</v>
      </c>
      <c r="G3927" s="275">
        <f>AVERAGE(E3861:E3932)</f>
        <v>108.07352941176471</v>
      </c>
      <c r="H3927" s="296" t="s">
        <v>1660</v>
      </c>
    </row>
    <row r="3928" spans="1:8" ht="18.75" thickBot="1" x14ac:dyDescent="0.3">
      <c r="B3928" s="22">
        <v>0.99305555555555558</v>
      </c>
      <c r="E3928" s="3">
        <v>101</v>
      </c>
      <c r="G3928" s="231" t="s">
        <v>1410</v>
      </c>
    </row>
    <row r="3929" spans="1:8" ht="18" x14ac:dyDescent="0.25">
      <c r="A3929" s="5">
        <v>45871</v>
      </c>
      <c r="B3929" s="6">
        <v>3.472222222222222E-3</v>
      </c>
      <c r="E3929" s="3">
        <v>100</v>
      </c>
      <c r="G3929" s="231" t="s">
        <v>1411</v>
      </c>
    </row>
    <row r="3930" spans="1:8" ht="18.75" x14ac:dyDescent="0.3">
      <c r="A3930" s="5" t="s">
        <v>228</v>
      </c>
      <c r="B3930" s="6">
        <v>1.3888888888888888E-2</v>
      </c>
      <c r="E3930" s="3">
        <v>102</v>
      </c>
      <c r="G3930" s="220" t="s">
        <v>1072</v>
      </c>
    </row>
    <row r="3931" spans="1:8" ht="18" x14ac:dyDescent="0.25">
      <c r="B3931" s="6">
        <v>2.4305555555555556E-2</v>
      </c>
      <c r="E3931" s="3">
        <v>104</v>
      </c>
      <c r="G3931" s="295" t="s">
        <v>1659</v>
      </c>
    </row>
    <row r="3932" spans="1:8" x14ac:dyDescent="0.25">
      <c r="B3932" s="6">
        <v>3.4722222222222224E-2</v>
      </c>
      <c r="E3932" s="3">
        <v>102</v>
      </c>
    </row>
    <row r="3933" spans="1:8" x14ac:dyDescent="0.25">
      <c r="B3933" s="6">
        <v>4.5138888888888888E-2</v>
      </c>
    </row>
    <row r="3934" spans="1:8" x14ac:dyDescent="0.25">
      <c r="B3934" s="6">
        <v>5.5555555555555552E-2</v>
      </c>
    </row>
    <row r="3935" spans="1:8" x14ac:dyDescent="0.25">
      <c r="B3935" s="6">
        <v>6.5972222222222224E-2</v>
      </c>
    </row>
    <row r="3936" spans="1:8" x14ac:dyDescent="0.25">
      <c r="B3936" s="6">
        <v>7.6388888888888895E-2</v>
      </c>
    </row>
    <row r="3937" spans="2:14" x14ac:dyDescent="0.25">
      <c r="B3937" s="6">
        <v>8.6805555555555552E-2</v>
      </c>
    </row>
    <row r="3938" spans="2:14" x14ac:dyDescent="0.25">
      <c r="B3938" s="6">
        <v>9.7222222222222224E-2</v>
      </c>
    </row>
    <row r="3939" spans="2:14" x14ac:dyDescent="0.25">
      <c r="B3939" s="6">
        <v>0.1076388888888889</v>
      </c>
    </row>
    <row r="3940" spans="2:14" x14ac:dyDescent="0.25">
      <c r="B3940" s="6">
        <v>0.11805555555555555</v>
      </c>
    </row>
    <row r="3941" spans="2:14" x14ac:dyDescent="0.25">
      <c r="B3941" s="6">
        <v>0.12847222222222221</v>
      </c>
    </row>
    <row r="3942" spans="2:14" x14ac:dyDescent="0.25">
      <c r="B3942" s="6">
        <v>0.1388888888888889</v>
      </c>
    </row>
    <row r="3943" spans="2:14" x14ac:dyDescent="0.25">
      <c r="B3943" s="6">
        <v>0.14930555555555555</v>
      </c>
    </row>
    <row r="3944" spans="2:14" ht="15.75" thickBot="1" x14ac:dyDescent="0.3">
      <c r="B3944" s="22">
        <v>0.15972222222222221</v>
      </c>
      <c r="D3944" s="3">
        <v>98</v>
      </c>
    </row>
    <row r="3946" spans="2:14" x14ac:dyDescent="0.25">
      <c r="B3946" s="6">
        <v>0.3263888888888889</v>
      </c>
      <c r="E3946" s="157">
        <v>90</v>
      </c>
    </row>
    <row r="3947" spans="2:14" x14ac:dyDescent="0.25">
      <c r="B3947" s="6">
        <v>0.33680555555555558</v>
      </c>
      <c r="E3947" s="157">
        <v>94</v>
      </c>
      <c r="F3947" s="157">
        <v>94</v>
      </c>
    </row>
    <row r="3948" spans="2:14" x14ac:dyDescent="0.25">
      <c r="B3948" s="6">
        <v>0.34375</v>
      </c>
      <c r="C3948" s="8">
        <v>48</v>
      </c>
      <c r="D3948" s="8"/>
      <c r="E3948" s="8"/>
      <c r="F3948" s="8"/>
      <c r="G3948" s="8" t="s">
        <v>326</v>
      </c>
      <c r="H3948" s="37" t="s">
        <v>1079</v>
      </c>
      <c r="I3948" s="36"/>
      <c r="J3948" s="36"/>
      <c r="K3948" s="36"/>
      <c r="L3948" s="36"/>
      <c r="M3948" s="36"/>
    </row>
    <row r="3949" spans="2:14" x14ac:dyDescent="0.25">
      <c r="B3949" s="6">
        <v>0.34722222222222221</v>
      </c>
      <c r="E3949" s="157">
        <v>98</v>
      </c>
    </row>
    <row r="3950" spans="2:14" x14ac:dyDescent="0.25">
      <c r="B3950" s="6">
        <v>0.3576388888888889</v>
      </c>
      <c r="E3950" s="99">
        <v>110</v>
      </c>
    </row>
    <row r="3951" spans="2:14" x14ac:dyDescent="0.25">
      <c r="B3951" s="6">
        <v>0.36805555555555558</v>
      </c>
      <c r="E3951" s="62">
        <v>124</v>
      </c>
    </row>
    <row r="3952" spans="2:14" x14ac:dyDescent="0.25">
      <c r="B3952" s="6">
        <v>0.37847222222222221</v>
      </c>
      <c r="E3952" s="10">
        <v>134</v>
      </c>
      <c r="H3952" s="3">
        <v>50</v>
      </c>
      <c r="I3952" s="31" t="s">
        <v>1080</v>
      </c>
      <c r="J3952" s="12"/>
      <c r="K3952" s="12"/>
      <c r="L3952" s="12"/>
      <c r="M3952" s="12"/>
      <c r="N3952" s="12"/>
    </row>
    <row r="3953" spans="2:15" x14ac:dyDescent="0.25">
      <c r="B3953" s="6">
        <v>0.3888888888888889</v>
      </c>
      <c r="E3953" s="99">
        <v>118</v>
      </c>
    </row>
    <row r="3954" spans="2:15" x14ac:dyDescent="0.25">
      <c r="B3954" s="6">
        <v>0.39930555555555558</v>
      </c>
      <c r="E3954" s="99">
        <v>112</v>
      </c>
    </row>
    <row r="3955" spans="2:15" x14ac:dyDescent="0.25">
      <c r="B3955" s="6">
        <v>0.40972222222222221</v>
      </c>
      <c r="E3955" s="99">
        <v>113</v>
      </c>
    </row>
    <row r="3956" spans="2:15" x14ac:dyDescent="0.25">
      <c r="B3956" s="6">
        <v>0.4201388888888889</v>
      </c>
      <c r="E3956" s="99">
        <v>115</v>
      </c>
    </row>
    <row r="3957" spans="2:15" x14ac:dyDescent="0.25">
      <c r="B3957" s="6">
        <v>0.43055555555555558</v>
      </c>
      <c r="E3957" s="14">
        <v>88</v>
      </c>
    </row>
    <row r="3958" spans="2:15" x14ac:dyDescent="0.25">
      <c r="B3958" s="6">
        <v>0.44097222222222221</v>
      </c>
      <c r="E3958" s="157">
        <v>97</v>
      </c>
      <c r="G3958" s="3" t="s">
        <v>1077</v>
      </c>
    </row>
    <row r="3959" spans="2:15" x14ac:dyDescent="0.25">
      <c r="B3959" s="6">
        <v>0.4513888888888889</v>
      </c>
      <c r="E3959" s="14">
        <v>82</v>
      </c>
      <c r="G3959" s="3" t="s">
        <v>1077</v>
      </c>
    </row>
    <row r="3960" spans="2:15" x14ac:dyDescent="0.25">
      <c r="B3960" s="6">
        <v>0.46180555555555558</v>
      </c>
      <c r="E3960" s="157">
        <v>95</v>
      </c>
      <c r="G3960" s="3" t="s">
        <v>1077</v>
      </c>
    </row>
    <row r="3961" spans="2:15" x14ac:dyDescent="0.25">
      <c r="B3961" s="6">
        <v>0.47222222222222221</v>
      </c>
      <c r="E3961" s="99">
        <v>115</v>
      </c>
      <c r="G3961" s="3" t="s">
        <v>1077</v>
      </c>
    </row>
    <row r="3962" spans="2:15" x14ac:dyDescent="0.25">
      <c r="B3962" s="6">
        <v>0.4826388888888889</v>
      </c>
      <c r="E3962" s="62">
        <v>121</v>
      </c>
      <c r="G3962" s="3" t="s">
        <v>1077</v>
      </c>
    </row>
    <row r="3963" spans="2:15" x14ac:dyDescent="0.25">
      <c r="B3963" s="6">
        <v>0.49305555555555558</v>
      </c>
      <c r="E3963" s="97">
        <v>124</v>
      </c>
      <c r="G3963" s="3" t="s">
        <v>1077</v>
      </c>
      <c r="H3963" s="3">
        <v>215</v>
      </c>
      <c r="I3963" s="218" t="s">
        <v>1081</v>
      </c>
      <c r="J3963" s="63"/>
      <c r="K3963" s="63"/>
      <c r="L3963" s="63"/>
      <c r="M3963" s="63"/>
      <c r="N3963" s="63"/>
    </row>
    <row r="3964" spans="2:15" x14ac:dyDescent="0.25">
      <c r="B3964" s="6">
        <v>0.50347222222222221</v>
      </c>
      <c r="E3964" s="62">
        <v>121</v>
      </c>
    </row>
    <row r="3965" spans="2:15" x14ac:dyDescent="0.25">
      <c r="B3965" s="86">
        <v>0.50416666666666665</v>
      </c>
      <c r="G3965" s="14" t="s">
        <v>1078</v>
      </c>
    </row>
    <row r="3966" spans="2:15" x14ac:dyDescent="0.25">
      <c r="B3966" s="86">
        <v>0.51388888888888884</v>
      </c>
      <c r="E3966" s="62">
        <v>120</v>
      </c>
      <c r="G3966" s="14" t="s">
        <v>1078</v>
      </c>
    </row>
    <row r="3967" spans="2:15" x14ac:dyDescent="0.25">
      <c r="B3967" s="86">
        <v>0.52430555555555558</v>
      </c>
      <c r="E3967" s="157">
        <v>95</v>
      </c>
      <c r="F3967" s="157">
        <v>95</v>
      </c>
      <c r="G3967" s="14" t="s">
        <v>1078</v>
      </c>
    </row>
    <row r="3968" spans="2:15" x14ac:dyDescent="0.25">
      <c r="B3968" s="6">
        <v>0.52430555555555558</v>
      </c>
      <c r="C3968" s="8">
        <v>30</v>
      </c>
      <c r="D3968" s="8"/>
      <c r="E3968" s="8"/>
      <c r="F3968" s="8"/>
      <c r="G3968" s="8" t="s">
        <v>112</v>
      </c>
      <c r="H3968" s="8"/>
      <c r="I3968" s="36" t="s">
        <v>1076</v>
      </c>
      <c r="J3968" s="36"/>
      <c r="K3968" s="36"/>
      <c r="L3968" s="36"/>
      <c r="M3968" s="36"/>
      <c r="N3968" s="36"/>
      <c r="O3968" s="36"/>
    </row>
    <row r="3969" spans="2:14" x14ac:dyDescent="0.25">
      <c r="B3969" s="6">
        <v>0.53472222222222221</v>
      </c>
      <c r="E3969" s="3">
        <v>109</v>
      </c>
    </row>
    <row r="3970" spans="2:14" x14ac:dyDescent="0.25">
      <c r="B3970" s="6">
        <v>0.54513888888888884</v>
      </c>
      <c r="E3970" s="97">
        <v>124</v>
      </c>
      <c r="H3970" s="3">
        <v>30</v>
      </c>
      <c r="I3970" s="63" t="s">
        <v>1082</v>
      </c>
      <c r="J3970" s="63"/>
      <c r="K3970" s="63"/>
      <c r="L3970" s="63"/>
      <c r="M3970" s="63"/>
      <c r="N3970" s="63"/>
    </row>
    <row r="3971" spans="2:14" x14ac:dyDescent="0.25">
      <c r="B3971" s="6">
        <v>0.55555555555555558</v>
      </c>
      <c r="E3971" s="99">
        <v>113</v>
      </c>
    </row>
    <row r="3972" spans="2:14" x14ac:dyDescent="0.25">
      <c r="B3972" s="6">
        <v>0.56597222222222221</v>
      </c>
      <c r="E3972" s="3">
        <v>108</v>
      </c>
      <c r="G3972" s="3" t="s">
        <v>1087</v>
      </c>
    </row>
    <row r="3973" spans="2:14" x14ac:dyDescent="0.25">
      <c r="B3973" s="6">
        <v>0.57638888888888884</v>
      </c>
      <c r="E3973" s="99">
        <v>114</v>
      </c>
      <c r="G3973" s="3" t="s">
        <v>1087</v>
      </c>
    </row>
    <row r="3974" spans="2:14" x14ac:dyDescent="0.25">
      <c r="B3974" s="6">
        <v>0.58680555555555558</v>
      </c>
      <c r="E3974" s="99">
        <v>117</v>
      </c>
      <c r="G3974" s="3" t="s">
        <v>1087</v>
      </c>
    </row>
    <row r="3975" spans="2:14" x14ac:dyDescent="0.25">
      <c r="B3975" s="6">
        <v>0.59722222222222221</v>
      </c>
      <c r="E3975" s="62">
        <v>123</v>
      </c>
      <c r="G3975" s="3" t="s">
        <v>1087</v>
      </c>
    </row>
    <row r="3976" spans="2:14" x14ac:dyDescent="0.25">
      <c r="B3976" s="6">
        <v>0.60763888888888884</v>
      </c>
      <c r="E3976" s="62">
        <v>124</v>
      </c>
      <c r="G3976" s="3" t="s">
        <v>1087</v>
      </c>
    </row>
    <row r="3977" spans="2:14" x14ac:dyDescent="0.25">
      <c r="B3977" s="86">
        <v>0.61805555555555558</v>
      </c>
      <c r="E3977" s="97">
        <v>126</v>
      </c>
      <c r="G3977" s="3" t="s">
        <v>1087</v>
      </c>
      <c r="H3977" s="3">
        <v>135</v>
      </c>
      <c r="I3977" s="63" t="s">
        <v>1083</v>
      </c>
      <c r="J3977" s="63"/>
      <c r="K3977" s="63"/>
      <c r="L3977" s="63"/>
      <c r="M3977" s="63"/>
      <c r="N3977" s="63"/>
    </row>
    <row r="3978" spans="2:14" x14ac:dyDescent="0.25">
      <c r="B3978" s="86">
        <v>0.62847222222222221</v>
      </c>
      <c r="E3978" s="99">
        <v>117</v>
      </c>
      <c r="G3978" s="3" t="s">
        <v>1087</v>
      </c>
    </row>
    <row r="3979" spans="2:14" x14ac:dyDescent="0.25">
      <c r="B3979" s="6">
        <v>0.63888888888888884</v>
      </c>
      <c r="E3979" s="99">
        <v>117</v>
      </c>
    </row>
    <row r="3980" spans="2:14" x14ac:dyDescent="0.25">
      <c r="B3980" s="6">
        <v>0.64930555555555558</v>
      </c>
      <c r="E3980" s="3">
        <v>109</v>
      </c>
    </row>
    <row r="3981" spans="2:14" x14ac:dyDescent="0.25">
      <c r="B3981" s="6">
        <v>0.65972222222222221</v>
      </c>
      <c r="E3981" s="99">
        <v>110</v>
      </c>
    </row>
    <row r="3982" spans="2:14" x14ac:dyDescent="0.25">
      <c r="B3982" s="6">
        <v>0.67013888888888884</v>
      </c>
      <c r="E3982" s="3">
        <v>105</v>
      </c>
    </row>
    <row r="3983" spans="2:14" x14ac:dyDescent="0.25">
      <c r="B3983" s="6">
        <v>0.68055555555555558</v>
      </c>
      <c r="E3983" s="3">
        <v>101</v>
      </c>
    </row>
    <row r="3984" spans="2:14" x14ac:dyDescent="0.25">
      <c r="B3984" s="6">
        <v>0.69097222222222221</v>
      </c>
      <c r="E3984" s="157">
        <v>98</v>
      </c>
    </row>
    <row r="3985" spans="2:22" x14ac:dyDescent="0.25">
      <c r="B3985" s="6">
        <v>0.70138888888888884</v>
      </c>
      <c r="E3985" s="157">
        <v>95</v>
      </c>
      <c r="F3985" s="157">
        <v>95</v>
      </c>
    </row>
    <row r="3986" spans="2:22" x14ac:dyDescent="0.25">
      <c r="B3986" s="6">
        <v>0.70486111111111116</v>
      </c>
      <c r="C3986" s="8">
        <v>37</v>
      </c>
      <c r="D3986" s="8"/>
      <c r="E3986" s="8"/>
      <c r="F3986" s="8"/>
      <c r="G3986" s="8" t="s">
        <v>313</v>
      </c>
      <c r="H3986" s="8"/>
      <c r="I3986" s="36" t="s">
        <v>1074</v>
      </c>
      <c r="J3986" s="36"/>
      <c r="K3986" s="36"/>
      <c r="L3986" s="36"/>
      <c r="M3986" s="36"/>
      <c r="N3986" s="36"/>
      <c r="O3986" s="36"/>
      <c r="P3986" s="36"/>
      <c r="Q3986" s="8"/>
      <c r="R3986" s="8"/>
      <c r="S3986" s="8"/>
      <c r="T3986" s="8"/>
      <c r="U3986" s="8"/>
      <c r="V3986" s="8"/>
    </row>
    <row r="3987" spans="2:22" x14ac:dyDescent="0.25">
      <c r="B3987" s="6">
        <v>0.71180555555555558</v>
      </c>
      <c r="E3987" s="3">
        <v>101</v>
      </c>
      <c r="G3987" s="3" t="s">
        <v>1086</v>
      </c>
    </row>
    <row r="3988" spans="2:22" x14ac:dyDescent="0.25">
      <c r="B3988" s="6">
        <v>0.72222222222222221</v>
      </c>
      <c r="E3988" s="62">
        <v>124</v>
      </c>
      <c r="G3988" s="3" t="s">
        <v>1086</v>
      </c>
    </row>
    <row r="3989" spans="2:22" x14ac:dyDescent="0.25">
      <c r="B3989" s="6">
        <v>0.73263888888888884</v>
      </c>
      <c r="E3989" s="104">
        <v>143</v>
      </c>
      <c r="G3989" s="3" t="s">
        <v>1086</v>
      </c>
    </row>
    <row r="3990" spans="2:22" x14ac:dyDescent="0.25">
      <c r="B3990" s="6">
        <v>0.74305555555555558</v>
      </c>
      <c r="E3990" s="13">
        <v>156</v>
      </c>
      <c r="G3990" s="3" t="s">
        <v>1086</v>
      </c>
      <c r="H3990" s="3">
        <v>55</v>
      </c>
      <c r="I3990" s="28" t="s">
        <v>1084</v>
      </c>
      <c r="J3990" s="28"/>
      <c r="K3990" s="28"/>
      <c r="L3990" s="28"/>
      <c r="M3990" s="28"/>
      <c r="N3990" s="28"/>
    </row>
    <row r="3991" spans="2:22" x14ac:dyDescent="0.25">
      <c r="B3991" s="6">
        <v>0.75347222222222221</v>
      </c>
      <c r="E3991" s="38">
        <v>155</v>
      </c>
      <c r="G3991" s="3" t="s">
        <v>1086</v>
      </c>
    </row>
    <row r="3992" spans="2:22" x14ac:dyDescent="0.25">
      <c r="B3992" s="6">
        <v>0.76388888888888884</v>
      </c>
      <c r="E3992" s="38">
        <v>154</v>
      </c>
      <c r="G3992" s="3" t="s">
        <v>1086</v>
      </c>
    </row>
    <row r="3993" spans="2:22" x14ac:dyDescent="0.25">
      <c r="B3993" s="86">
        <v>0.7729166666666667</v>
      </c>
      <c r="G3993" s="14" t="s">
        <v>1073</v>
      </c>
    </row>
    <row r="3994" spans="2:22" x14ac:dyDescent="0.25">
      <c r="B3994" s="86">
        <v>0.77430555555555558</v>
      </c>
      <c r="E3994" s="38">
        <v>152</v>
      </c>
      <c r="G3994" s="14" t="s">
        <v>1073</v>
      </c>
    </row>
    <row r="3995" spans="2:22" x14ac:dyDescent="0.25">
      <c r="B3995" s="86">
        <v>0.78472222222222221</v>
      </c>
      <c r="E3995" s="104">
        <v>134</v>
      </c>
      <c r="G3995" s="14" t="s">
        <v>1073</v>
      </c>
    </row>
    <row r="3996" spans="2:22" x14ac:dyDescent="0.25">
      <c r="B3996" s="86">
        <v>0.79513888888888884</v>
      </c>
      <c r="E3996" s="99">
        <v>117</v>
      </c>
      <c r="G3996" s="14" t="s">
        <v>1073</v>
      </c>
    </row>
    <row r="3997" spans="2:22" x14ac:dyDescent="0.25">
      <c r="B3997" s="86">
        <v>0.80555555555555558</v>
      </c>
      <c r="E3997" s="3">
        <v>109</v>
      </c>
      <c r="G3997" s="14" t="s">
        <v>1073</v>
      </c>
    </row>
    <row r="3998" spans="2:22" x14ac:dyDescent="0.25">
      <c r="B3998" s="6">
        <v>0.81597222222222221</v>
      </c>
      <c r="E3998" s="62">
        <v>124</v>
      </c>
    </row>
    <row r="3999" spans="2:22" x14ac:dyDescent="0.25">
      <c r="B3999" s="6">
        <v>0.82638888888888884</v>
      </c>
      <c r="E3999" s="10">
        <v>133</v>
      </c>
      <c r="H3999" s="3">
        <v>175</v>
      </c>
      <c r="I3999" s="12" t="s">
        <v>1085</v>
      </c>
      <c r="J3999" s="12"/>
      <c r="K3999" s="12"/>
      <c r="L3999" s="12"/>
      <c r="M3999" s="12"/>
      <c r="N3999" s="12"/>
    </row>
    <row r="4000" spans="2:22" x14ac:dyDescent="0.25">
      <c r="B4000" s="86">
        <v>0.82777777777777772</v>
      </c>
      <c r="G4000" s="14" t="s">
        <v>1075</v>
      </c>
    </row>
    <row r="4001" spans="2:7" x14ac:dyDescent="0.25">
      <c r="B4001" s="86">
        <v>0.83680555555555558</v>
      </c>
      <c r="E4001" s="62">
        <v>121</v>
      </c>
      <c r="G4001" s="14" t="s">
        <v>1075</v>
      </c>
    </row>
    <row r="4002" spans="2:7" x14ac:dyDescent="0.25">
      <c r="B4002" s="86">
        <v>0.84722222222222221</v>
      </c>
      <c r="E4002" s="14">
        <v>83</v>
      </c>
      <c r="G4002" s="14" t="s">
        <v>1075</v>
      </c>
    </row>
    <row r="4003" spans="2:7" x14ac:dyDescent="0.25">
      <c r="B4003" s="86">
        <v>0.85763888888888884</v>
      </c>
      <c r="E4003" s="14">
        <v>88</v>
      </c>
    </row>
    <row r="4004" spans="2:7" x14ac:dyDescent="0.25">
      <c r="B4004" s="6">
        <v>0.86805555555555558</v>
      </c>
      <c r="E4004" s="3">
        <v>102</v>
      </c>
    </row>
    <row r="4005" spans="2:7" x14ac:dyDescent="0.25">
      <c r="B4005" s="6">
        <v>0.87847222222222221</v>
      </c>
      <c r="E4005" s="99">
        <v>110</v>
      </c>
    </row>
    <row r="4006" spans="2:7" x14ac:dyDescent="0.25">
      <c r="B4006" s="6">
        <v>0.88888888888888884</v>
      </c>
      <c r="E4006" s="99">
        <v>110</v>
      </c>
    </row>
    <row r="4007" spans="2:7" x14ac:dyDescent="0.25">
      <c r="B4007" s="6">
        <v>0.89930555555555558</v>
      </c>
      <c r="E4007" s="3">
        <v>108</v>
      </c>
    </row>
    <row r="4008" spans="2:7" x14ac:dyDescent="0.25">
      <c r="B4008" s="6">
        <v>0.90972222222222221</v>
      </c>
      <c r="E4008" s="3">
        <v>106</v>
      </c>
    </row>
    <row r="4009" spans="2:7" x14ac:dyDescent="0.25">
      <c r="B4009" s="6">
        <v>0.90972222222222221</v>
      </c>
      <c r="E4009" s="3">
        <v>104</v>
      </c>
    </row>
    <row r="4010" spans="2:7" x14ac:dyDescent="0.25">
      <c r="B4010" s="6">
        <v>0.92013888888888884</v>
      </c>
      <c r="E4010" s="3">
        <v>105</v>
      </c>
    </row>
    <row r="4011" spans="2:7" x14ac:dyDescent="0.25">
      <c r="B4011" s="6">
        <v>0.93055555555555558</v>
      </c>
      <c r="E4011" s="3">
        <v>104</v>
      </c>
    </row>
    <row r="4012" spans="2:7" x14ac:dyDescent="0.25">
      <c r="B4012" s="6">
        <v>0.94097222222222221</v>
      </c>
      <c r="E4012" s="3">
        <v>105</v>
      </c>
    </row>
    <row r="4013" spans="2:7" x14ac:dyDescent="0.25">
      <c r="B4013" s="6">
        <v>0.94791666666666663</v>
      </c>
      <c r="E4013" s="3">
        <v>108</v>
      </c>
    </row>
    <row r="4014" spans="2:7" x14ac:dyDescent="0.25">
      <c r="B4014" s="6">
        <v>0.95138888888888884</v>
      </c>
      <c r="E4014" s="3">
        <v>107</v>
      </c>
    </row>
    <row r="4015" spans="2:7" x14ac:dyDescent="0.25">
      <c r="B4015" s="6">
        <v>0.96180555555555558</v>
      </c>
      <c r="E4015" s="3">
        <v>107</v>
      </c>
    </row>
    <row r="4016" spans="2:7" x14ac:dyDescent="0.25">
      <c r="B4016" s="6">
        <v>0.97222222222222221</v>
      </c>
      <c r="E4016" s="3">
        <v>104</v>
      </c>
    </row>
    <row r="4017" spans="1:8" ht="18" x14ac:dyDescent="0.25">
      <c r="B4017" s="6">
        <v>0.98263888888888884</v>
      </c>
      <c r="E4017" s="3">
        <v>105</v>
      </c>
      <c r="G4017" s="275">
        <f>AVERAGE(E3946:E4030)</f>
        <v>111.07594936708861</v>
      </c>
      <c r="H4017" s="285" t="s">
        <v>1660</v>
      </c>
    </row>
    <row r="4018" spans="1:8" ht="19.5" thickBot="1" x14ac:dyDescent="0.35">
      <c r="B4018" s="22">
        <v>0.99305555555555558</v>
      </c>
      <c r="E4018" s="3">
        <v>102</v>
      </c>
      <c r="G4018" s="220" t="s">
        <v>1408</v>
      </c>
    </row>
    <row r="4019" spans="1:8" ht="18" x14ac:dyDescent="0.25">
      <c r="A4019" s="5">
        <v>45872</v>
      </c>
      <c r="B4019" s="6">
        <v>3.472222222222222E-3</v>
      </c>
      <c r="E4019" s="3">
        <v>101</v>
      </c>
      <c r="G4019" s="231" t="s">
        <v>1409</v>
      </c>
    </row>
    <row r="4020" spans="1:8" ht="18.75" x14ac:dyDescent="0.3">
      <c r="A4020" s="5" t="s">
        <v>275</v>
      </c>
      <c r="B4020" s="6">
        <v>1.3888888888888888E-2</v>
      </c>
      <c r="E4020" s="3">
        <v>101</v>
      </c>
      <c r="G4020" s="220" t="s">
        <v>1088</v>
      </c>
    </row>
    <row r="4021" spans="1:8" ht="18.75" x14ac:dyDescent="0.3">
      <c r="B4021" s="6">
        <v>2.4305555555555556E-2</v>
      </c>
      <c r="E4021" s="3">
        <v>103</v>
      </c>
      <c r="G4021" s="220" t="s">
        <v>1661</v>
      </c>
    </row>
    <row r="4022" spans="1:8" x14ac:dyDescent="0.25">
      <c r="B4022" s="6">
        <v>3.4722222222222224E-2</v>
      </c>
      <c r="E4022" s="3">
        <v>101</v>
      </c>
    </row>
    <row r="4023" spans="1:8" x14ac:dyDescent="0.25">
      <c r="B4023" s="6">
        <v>4.5138888888888888E-2</v>
      </c>
      <c r="E4023" s="3">
        <v>104</v>
      </c>
    </row>
    <row r="4024" spans="1:8" x14ac:dyDescent="0.25">
      <c r="B4024" s="6">
        <v>5.5555555555555552E-2</v>
      </c>
      <c r="E4024" s="3">
        <v>100</v>
      </c>
    </row>
    <row r="4025" spans="1:8" x14ac:dyDescent="0.25">
      <c r="B4025" s="6">
        <v>6.5972222222222224E-2</v>
      </c>
      <c r="E4025" s="3">
        <v>101</v>
      </c>
    </row>
    <row r="4026" spans="1:8" x14ac:dyDescent="0.25">
      <c r="B4026" s="6">
        <v>7.6388888888888895E-2</v>
      </c>
      <c r="E4026" s="157">
        <v>98</v>
      </c>
    </row>
    <row r="4027" spans="1:8" x14ac:dyDescent="0.25">
      <c r="B4027" s="6">
        <v>8.6805555555555552E-2</v>
      </c>
      <c r="E4027" s="3">
        <v>106</v>
      </c>
    </row>
    <row r="4028" spans="1:8" x14ac:dyDescent="0.25">
      <c r="B4028" s="6">
        <v>9.7222222222222224E-2</v>
      </c>
      <c r="E4028" s="3">
        <v>100</v>
      </c>
    </row>
    <row r="4029" spans="1:8" x14ac:dyDescent="0.25">
      <c r="B4029" s="6">
        <v>0.1076388888888889</v>
      </c>
      <c r="E4029" s="3">
        <v>101</v>
      </c>
    </row>
    <row r="4030" spans="1:8" x14ac:dyDescent="0.25">
      <c r="B4030" s="6">
        <v>0.11805555555555555</v>
      </c>
      <c r="E4030" s="3">
        <v>102</v>
      </c>
    </row>
    <row r="4031" spans="1:8" x14ac:dyDescent="0.25">
      <c r="B4031" s="6">
        <v>0.12847222222222221</v>
      </c>
    </row>
    <row r="4032" spans="1:8" x14ac:dyDescent="0.25">
      <c r="B4032" s="6">
        <v>0.1388888888888889</v>
      </c>
    </row>
    <row r="4033" spans="2:12" x14ac:dyDescent="0.25">
      <c r="B4033" s="6">
        <v>0.14930555555555555</v>
      </c>
    </row>
    <row r="4034" spans="2:12" ht="15.75" thickBot="1" x14ac:dyDescent="0.3">
      <c r="B4034" s="22">
        <v>0.15972222222222221</v>
      </c>
      <c r="D4034" s="157">
        <v>115</v>
      </c>
    </row>
    <row r="4035" spans="2:12" x14ac:dyDescent="0.25">
      <c r="B4035" s="6">
        <v>0.34722222222222221</v>
      </c>
      <c r="E4035" s="14">
        <v>84</v>
      </c>
    </row>
    <row r="4036" spans="2:12" x14ac:dyDescent="0.25">
      <c r="B4036" s="6">
        <v>0.3576388888888889</v>
      </c>
      <c r="E4036" s="14">
        <v>86</v>
      </c>
    </row>
    <row r="4037" spans="2:12" x14ac:dyDescent="0.25">
      <c r="B4037" s="6">
        <v>0.36805555555555558</v>
      </c>
      <c r="E4037" s="14">
        <v>88</v>
      </c>
    </row>
    <row r="4038" spans="2:12" x14ac:dyDescent="0.25">
      <c r="B4038" s="6">
        <v>0.37847222222222221</v>
      </c>
      <c r="E4038" s="157">
        <v>90</v>
      </c>
    </row>
    <row r="4039" spans="2:12" x14ac:dyDescent="0.25">
      <c r="B4039" s="6">
        <v>0.3888888888888889</v>
      </c>
      <c r="E4039" s="157">
        <v>91</v>
      </c>
    </row>
    <row r="4040" spans="2:12" x14ac:dyDescent="0.25">
      <c r="B4040" s="6">
        <v>0.39930555555555558</v>
      </c>
      <c r="E4040" s="157">
        <v>92</v>
      </c>
    </row>
    <row r="4041" spans="2:12" x14ac:dyDescent="0.25">
      <c r="B4041" s="6">
        <v>0.40972222222222221</v>
      </c>
      <c r="E4041" s="157">
        <v>94</v>
      </c>
    </row>
    <row r="4042" spans="2:12" x14ac:dyDescent="0.25">
      <c r="B4042" s="6">
        <v>0.4201388888888889</v>
      </c>
      <c r="E4042" s="157">
        <v>96</v>
      </c>
    </row>
    <row r="4043" spans="2:12" x14ac:dyDescent="0.25">
      <c r="B4043" s="6">
        <v>0.43055555555555558</v>
      </c>
      <c r="E4043" s="157">
        <v>98</v>
      </c>
      <c r="F4043" s="157">
        <v>98</v>
      </c>
    </row>
    <row r="4044" spans="2:12" x14ac:dyDescent="0.25">
      <c r="B4044" s="90">
        <v>0.4375</v>
      </c>
      <c r="C4044" s="8">
        <v>9</v>
      </c>
      <c r="D4044" s="8"/>
      <c r="E4044" s="8"/>
      <c r="F4044" s="8"/>
      <c r="G4044" s="8" t="s">
        <v>326</v>
      </c>
      <c r="H4044" s="8"/>
      <c r="I4044" s="36" t="s">
        <v>1090</v>
      </c>
      <c r="J4044" s="36"/>
      <c r="K4044" s="36"/>
      <c r="L4044" s="36"/>
    </row>
    <row r="4045" spans="2:12" x14ac:dyDescent="0.25">
      <c r="B4045" s="6">
        <v>0.44097222222222221</v>
      </c>
      <c r="E4045" s="3">
        <v>104</v>
      </c>
      <c r="G4045" s="3" t="s">
        <v>16</v>
      </c>
    </row>
    <row r="4046" spans="2:12" x14ac:dyDescent="0.25">
      <c r="B4046" s="6">
        <v>0.4513888888888889</v>
      </c>
      <c r="E4046" s="3">
        <v>103</v>
      </c>
      <c r="G4046" s="3" t="s">
        <v>16</v>
      </c>
    </row>
    <row r="4047" spans="2:12" x14ac:dyDescent="0.25">
      <c r="B4047" s="6">
        <v>0.46180555555555558</v>
      </c>
      <c r="E4047" s="3">
        <v>102</v>
      </c>
      <c r="G4047" s="3" t="s">
        <v>16</v>
      </c>
    </row>
    <row r="4048" spans="2:12" x14ac:dyDescent="0.25">
      <c r="B4048" s="6">
        <v>0.47222222222222221</v>
      </c>
      <c r="E4048" s="157">
        <v>99</v>
      </c>
      <c r="G4048" s="3" t="s">
        <v>16</v>
      </c>
    </row>
    <row r="4049" spans="2:17" x14ac:dyDescent="0.25">
      <c r="B4049" s="6">
        <v>0.4826388888888889</v>
      </c>
      <c r="E4049" s="3">
        <v>102</v>
      </c>
      <c r="G4049" s="3" t="s">
        <v>16</v>
      </c>
    </row>
    <row r="4050" spans="2:17" x14ac:dyDescent="0.25">
      <c r="B4050" s="6">
        <v>0.49305555555555558</v>
      </c>
      <c r="E4050" s="3">
        <v>105</v>
      </c>
      <c r="G4050" s="3" t="s">
        <v>16</v>
      </c>
    </row>
    <row r="4051" spans="2:17" x14ac:dyDescent="0.25">
      <c r="B4051" s="6">
        <v>0.50347222222222221</v>
      </c>
      <c r="E4051" s="3">
        <v>105</v>
      </c>
      <c r="G4051" s="3" t="s">
        <v>16</v>
      </c>
    </row>
    <row r="4052" spans="2:17" x14ac:dyDescent="0.25">
      <c r="B4052" s="6">
        <v>0.51388888888888884</v>
      </c>
      <c r="E4052" s="3">
        <v>106</v>
      </c>
      <c r="G4052" s="3" t="s">
        <v>16</v>
      </c>
    </row>
    <row r="4053" spans="2:17" x14ac:dyDescent="0.25">
      <c r="B4053" s="6">
        <v>0.52430555555555558</v>
      </c>
      <c r="E4053" s="3">
        <v>107</v>
      </c>
      <c r="G4053" s="3" t="s">
        <v>16</v>
      </c>
    </row>
    <row r="4054" spans="2:17" x14ac:dyDescent="0.25">
      <c r="B4054" s="6">
        <v>0.53472222222222221</v>
      </c>
      <c r="E4054" s="99">
        <v>110</v>
      </c>
      <c r="G4054" s="3" t="s">
        <v>16</v>
      </c>
    </row>
    <row r="4055" spans="2:17" x14ac:dyDescent="0.25">
      <c r="B4055" s="6">
        <v>0.54513888888888884</v>
      </c>
      <c r="E4055" s="99">
        <v>111</v>
      </c>
      <c r="G4055" s="3" t="s">
        <v>16</v>
      </c>
      <c r="H4055" s="3">
        <v>155</v>
      </c>
      <c r="I4055" s="135" t="s">
        <v>1109</v>
      </c>
      <c r="J4055" s="135"/>
      <c r="K4055" s="135"/>
      <c r="L4055" s="135"/>
      <c r="M4055" s="135"/>
      <c r="N4055" s="135"/>
      <c r="O4055" s="135"/>
    </row>
    <row r="4056" spans="2:17" x14ac:dyDescent="0.25">
      <c r="B4056" s="6">
        <v>0.55555555555555558</v>
      </c>
      <c r="E4056" s="3">
        <v>102</v>
      </c>
      <c r="G4056" s="3" t="s">
        <v>16</v>
      </c>
    </row>
    <row r="4057" spans="2:17" x14ac:dyDescent="0.25">
      <c r="B4057" s="6">
        <v>0.56597222222222221</v>
      </c>
      <c r="E4057" s="3">
        <v>103</v>
      </c>
      <c r="G4057" s="3" t="s">
        <v>1091</v>
      </c>
    </row>
    <row r="4058" spans="2:17" x14ac:dyDescent="0.25">
      <c r="B4058" s="6">
        <v>0.57638888888888884</v>
      </c>
      <c r="E4058" s="3">
        <v>108</v>
      </c>
      <c r="G4058" s="3" t="s">
        <v>16</v>
      </c>
    </row>
    <row r="4059" spans="2:17" x14ac:dyDescent="0.25">
      <c r="B4059" s="6">
        <v>0.58680555555555558</v>
      </c>
      <c r="E4059" s="3">
        <v>106</v>
      </c>
      <c r="F4059" s="3">
        <v>106</v>
      </c>
      <c r="G4059" s="3" t="s">
        <v>16</v>
      </c>
    </row>
    <row r="4060" spans="2:17" x14ac:dyDescent="0.25">
      <c r="B4060" s="90">
        <v>0.59027777777777779</v>
      </c>
      <c r="C4060" s="8">
        <v>38</v>
      </c>
      <c r="D4060" s="8"/>
      <c r="E4060" s="8"/>
      <c r="F4060" s="8"/>
      <c r="G4060" s="8" t="s">
        <v>208</v>
      </c>
      <c r="H4060" s="8"/>
      <c r="I4060" s="36" t="s">
        <v>1107</v>
      </c>
      <c r="J4060" s="36"/>
      <c r="K4060" s="36"/>
      <c r="L4060" s="36"/>
      <c r="M4060" s="36"/>
      <c r="N4060" s="36"/>
      <c r="O4060" s="36"/>
      <c r="P4060" s="36"/>
      <c r="Q4060" s="8"/>
    </row>
    <row r="4061" spans="2:17" x14ac:dyDescent="0.25">
      <c r="B4061" s="6">
        <v>0.59722222222222221</v>
      </c>
      <c r="E4061" s="99">
        <v>113</v>
      </c>
      <c r="G4061" s="3" t="s">
        <v>16</v>
      </c>
    </row>
    <row r="4062" spans="2:17" x14ac:dyDescent="0.25">
      <c r="B4062" s="6">
        <v>0.60763888888888884</v>
      </c>
      <c r="E4062" s="9">
        <v>138</v>
      </c>
      <c r="G4062" s="3" t="s">
        <v>16</v>
      </c>
    </row>
    <row r="4063" spans="2:17" x14ac:dyDescent="0.25">
      <c r="B4063" s="6">
        <v>0.61805555555555558</v>
      </c>
      <c r="E4063" s="104">
        <v>140</v>
      </c>
      <c r="G4063" s="3" t="s">
        <v>16</v>
      </c>
      <c r="H4063" s="3">
        <v>40</v>
      </c>
      <c r="I4063" s="144" t="s">
        <v>1108</v>
      </c>
      <c r="J4063" s="144"/>
      <c r="K4063" s="144"/>
      <c r="L4063" s="144"/>
      <c r="M4063" s="144"/>
      <c r="N4063" s="144"/>
    </row>
    <row r="4064" spans="2:17" x14ac:dyDescent="0.25">
      <c r="B4064" s="6">
        <v>0.62152777777777779</v>
      </c>
      <c r="C4064" s="222">
        <v>91</v>
      </c>
      <c r="D4064" s="8"/>
      <c r="E4064" s="8"/>
      <c r="F4064" s="8"/>
      <c r="G4064" s="8" t="s">
        <v>532</v>
      </c>
      <c r="H4064" s="8"/>
      <c r="I4064" s="36" t="s">
        <v>1089</v>
      </c>
      <c r="J4064" s="36"/>
      <c r="K4064" s="36"/>
      <c r="L4064" s="36"/>
      <c r="M4064" s="36"/>
      <c r="N4064" s="36"/>
      <c r="O4064" s="36"/>
    </row>
    <row r="4065" spans="2:22" x14ac:dyDescent="0.25">
      <c r="B4065" s="6">
        <v>0.62847222222222221</v>
      </c>
      <c r="E4065" s="62">
        <v>129</v>
      </c>
      <c r="G4065" s="3" t="s">
        <v>16</v>
      </c>
    </row>
    <row r="4066" spans="2:22" x14ac:dyDescent="0.25">
      <c r="B4066" s="6">
        <v>0.63888888888888884</v>
      </c>
      <c r="E4066" s="99">
        <v>115</v>
      </c>
      <c r="G4066" s="3" t="s">
        <v>16</v>
      </c>
    </row>
    <row r="4067" spans="2:22" x14ac:dyDescent="0.25">
      <c r="B4067" s="6">
        <v>0.64930555555555558</v>
      </c>
      <c r="E4067" s="99">
        <v>119</v>
      </c>
      <c r="G4067" s="3" t="s">
        <v>16</v>
      </c>
    </row>
    <row r="4068" spans="2:22" x14ac:dyDescent="0.25">
      <c r="B4068" s="86">
        <v>0.65902777777777777</v>
      </c>
      <c r="G4068" s="14" t="s">
        <v>1096</v>
      </c>
    </row>
    <row r="4069" spans="2:22" x14ac:dyDescent="0.25">
      <c r="B4069" s="86">
        <v>0.65972222222222221</v>
      </c>
      <c r="E4069" s="10">
        <v>132</v>
      </c>
      <c r="G4069" s="14" t="s">
        <v>1096</v>
      </c>
      <c r="H4069" s="3">
        <v>100</v>
      </c>
      <c r="I4069" s="12" t="s">
        <v>1110</v>
      </c>
      <c r="J4069" s="12"/>
      <c r="K4069" s="12"/>
      <c r="L4069" s="12"/>
      <c r="M4069" s="12"/>
      <c r="N4069" s="12"/>
      <c r="O4069" s="12"/>
      <c r="P4069" s="12"/>
      <c r="Q4069" s="9"/>
    </row>
    <row r="4070" spans="2:22" x14ac:dyDescent="0.25">
      <c r="B4070" s="86">
        <v>0.67013888888888884</v>
      </c>
      <c r="E4070" s="99">
        <v>111</v>
      </c>
      <c r="G4070" s="14" t="s">
        <v>1096</v>
      </c>
      <c r="I4070" s="135" t="s">
        <v>1098</v>
      </c>
      <c r="J4070" s="135"/>
      <c r="K4070" s="135"/>
      <c r="L4070" s="135"/>
      <c r="M4070" s="135"/>
    </row>
    <row r="4071" spans="2:22" x14ac:dyDescent="0.25">
      <c r="B4071" s="86">
        <v>0.68055555555555558</v>
      </c>
      <c r="E4071" s="3">
        <v>108</v>
      </c>
      <c r="G4071" s="14" t="s">
        <v>1096</v>
      </c>
      <c r="I4071" s="1" t="s">
        <v>1100</v>
      </c>
      <c r="J4071" s="1"/>
      <c r="K4071" s="1"/>
      <c r="L4071" s="1"/>
      <c r="M4071" s="1"/>
    </row>
    <row r="4072" spans="2:22" x14ac:dyDescent="0.25">
      <c r="B4072" s="86">
        <v>0.69097222222222221</v>
      </c>
      <c r="E4072" s="3">
        <v>106</v>
      </c>
      <c r="G4072" s="14" t="s">
        <v>1096</v>
      </c>
      <c r="I4072" s="1" t="s">
        <v>1099</v>
      </c>
      <c r="J4072" s="1"/>
      <c r="K4072" s="1"/>
      <c r="L4072" s="1"/>
      <c r="M4072" s="1"/>
    </row>
    <row r="4073" spans="2:22" x14ac:dyDescent="0.25">
      <c r="B4073" s="86">
        <v>0.70138888888888884</v>
      </c>
      <c r="E4073" s="99">
        <v>112</v>
      </c>
      <c r="G4073" s="14" t="s">
        <v>1096</v>
      </c>
    </row>
    <row r="4074" spans="2:22" x14ac:dyDescent="0.25">
      <c r="B4074" s="6">
        <v>0.71180555555555558</v>
      </c>
      <c r="E4074" s="99">
        <v>114</v>
      </c>
    </row>
    <row r="4075" spans="2:22" x14ac:dyDescent="0.25">
      <c r="B4075" s="86">
        <v>0.72222222222222221</v>
      </c>
      <c r="E4075" s="10">
        <v>132</v>
      </c>
      <c r="H4075" s="3">
        <v>190</v>
      </c>
      <c r="I4075" s="12" t="s">
        <v>1112</v>
      </c>
      <c r="J4075" s="12"/>
      <c r="K4075" s="12"/>
      <c r="L4075" s="12"/>
      <c r="M4075" s="12"/>
      <c r="N4075" s="12"/>
      <c r="O4075" s="12"/>
      <c r="P4075" s="12"/>
      <c r="Q4075" s="9"/>
      <c r="R4075" s="9"/>
      <c r="S4075" s="9"/>
      <c r="T4075" s="9"/>
      <c r="U4075" s="9"/>
      <c r="V4075" s="9"/>
    </row>
    <row r="4076" spans="2:22" x14ac:dyDescent="0.25">
      <c r="B4076" s="86">
        <v>0.73263888888888884</v>
      </c>
      <c r="E4076" s="9">
        <v>131</v>
      </c>
    </row>
    <row r="4077" spans="2:22" x14ac:dyDescent="0.25">
      <c r="B4077" s="6">
        <v>0.74305555555555558</v>
      </c>
      <c r="E4077" s="62">
        <v>124</v>
      </c>
    </row>
    <row r="4078" spans="2:22" x14ac:dyDescent="0.25">
      <c r="B4078" s="6">
        <v>0.75347222222222221</v>
      </c>
      <c r="E4078" s="99">
        <v>115</v>
      </c>
    </row>
    <row r="4079" spans="2:22" x14ac:dyDescent="0.25">
      <c r="B4079" s="6">
        <v>0.76388888888888884</v>
      </c>
      <c r="E4079" s="99">
        <v>112</v>
      </c>
      <c r="G4079" s="14" t="s">
        <v>1095</v>
      </c>
    </row>
    <row r="4080" spans="2:22" x14ac:dyDescent="0.25">
      <c r="B4080" s="86">
        <v>0.77430555555555558</v>
      </c>
      <c r="E4080" s="157">
        <v>99</v>
      </c>
      <c r="G4080" s="14" t="s">
        <v>1095</v>
      </c>
      <c r="I4080" s="224" t="s">
        <v>1106</v>
      </c>
      <c r="J4080" s="224"/>
      <c r="K4080" s="224"/>
      <c r="L4080" s="224"/>
      <c r="M4080" s="224"/>
    </row>
    <row r="4081" spans="2:21" x14ac:dyDescent="0.25">
      <c r="B4081" s="86">
        <v>0.78472222222222221</v>
      </c>
      <c r="E4081" s="157">
        <v>96</v>
      </c>
      <c r="F4081" s="3">
        <v>96</v>
      </c>
      <c r="G4081" s="14" t="s">
        <v>1095</v>
      </c>
      <c r="I4081" s="224" t="s">
        <v>1105</v>
      </c>
      <c r="J4081" s="224"/>
      <c r="K4081" s="224"/>
      <c r="L4081" s="224"/>
      <c r="M4081" s="224"/>
    </row>
    <row r="4082" spans="2:21" x14ac:dyDescent="0.25">
      <c r="B4082" s="90">
        <v>0.78472222222222221</v>
      </c>
      <c r="C4082" s="8">
        <v>61</v>
      </c>
      <c r="D4082" s="8"/>
      <c r="E4082" s="8"/>
      <c r="F4082" s="8"/>
      <c r="G4082" s="8" t="s">
        <v>313</v>
      </c>
      <c r="H4082" s="8"/>
      <c r="I4082" s="36" t="s">
        <v>1093</v>
      </c>
      <c r="J4082" s="36"/>
      <c r="K4082" s="36"/>
      <c r="L4082" s="36"/>
      <c r="M4082" s="36"/>
      <c r="N4082" s="36"/>
      <c r="O4082" s="36"/>
      <c r="P4082" s="36"/>
      <c r="Q4082" s="8"/>
      <c r="R4082" s="8"/>
      <c r="S4082" s="8"/>
      <c r="T4082" s="8"/>
      <c r="U4082" s="8"/>
    </row>
    <row r="4083" spans="2:21" x14ac:dyDescent="0.25">
      <c r="B4083" s="6">
        <v>0.79513888888888884</v>
      </c>
      <c r="E4083" s="3">
        <v>104</v>
      </c>
    </row>
    <row r="4084" spans="2:21" x14ac:dyDescent="0.25">
      <c r="B4084" s="6">
        <v>0.80555555555555558</v>
      </c>
      <c r="E4084" s="9">
        <v>138</v>
      </c>
    </row>
    <row r="4085" spans="2:21" x14ac:dyDescent="0.25">
      <c r="B4085" s="6">
        <v>0.81597222222222221</v>
      </c>
      <c r="E4085" s="38">
        <v>154</v>
      </c>
    </row>
    <row r="4086" spans="2:21" x14ac:dyDescent="0.25">
      <c r="B4086" s="6">
        <v>0.82638888888888884</v>
      </c>
      <c r="E4086" s="147">
        <v>165</v>
      </c>
      <c r="H4086" s="3">
        <v>60</v>
      </c>
      <c r="I4086" s="149" t="s">
        <v>1094</v>
      </c>
      <c r="J4086" s="149"/>
      <c r="K4086" s="149"/>
      <c r="L4086" s="149"/>
      <c r="M4086" s="149"/>
      <c r="N4086" s="149"/>
    </row>
    <row r="4087" spans="2:21" x14ac:dyDescent="0.25">
      <c r="B4087" s="6">
        <v>0.83680555555555558</v>
      </c>
      <c r="E4087" s="38">
        <v>150</v>
      </c>
    </row>
    <row r="4088" spans="2:21" x14ac:dyDescent="0.25">
      <c r="B4088" s="6">
        <v>0.84722222222222221</v>
      </c>
      <c r="E4088" s="62">
        <v>128</v>
      </c>
    </row>
    <row r="4089" spans="2:21" x14ac:dyDescent="0.25">
      <c r="B4089" s="86">
        <v>0.84861111111111109</v>
      </c>
      <c r="G4089" s="14" t="s">
        <v>1092</v>
      </c>
    </row>
    <row r="4090" spans="2:21" x14ac:dyDescent="0.25">
      <c r="B4090" s="86">
        <v>0.85763888888888884</v>
      </c>
      <c r="E4090" s="157">
        <v>95</v>
      </c>
      <c r="G4090" s="14" t="s">
        <v>1092</v>
      </c>
      <c r="I4090" s="224" t="s">
        <v>1097</v>
      </c>
      <c r="J4090" s="224"/>
      <c r="K4090" s="224"/>
      <c r="L4090" s="224"/>
      <c r="M4090" s="224"/>
    </row>
    <row r="4091" spans="2:21" x14ac:dyDescent="0.25">
      <c r="B4091" s="86">
        <v>0.86805555555555558</v>
      </c>
      <c r="E4091" s="157">
        <v>93</v>
      </c>
      <c r="G4091" s="14" t="s">
        <v>1092</v>
      </c>
      <c r="I4091" s="224" t="s">
        <v>1113</v>
      </c>
      <c r="J4091" s="224"/>
      <c r="K4091" s="224"/>
      <c r="L4091" s="224"/>
      <c r="M4091" s="224"/>
    </row>
    <row r="4092" spans="2:21" x14ac:dyDescent="0.25">
      <c r="B4092" s="6">
        <v>0.87847222222222221</v>
      </c>
      <c r="E4092" s="99">
        <v>113</v>
      </c>
      <c r="I4092" s="223" t="s">
        <v>943</v>
      </c>
      <c r="J4092" s="223"/>
      <c r="K4092" s="223"/>
      <c r="L4092" s="223"/>
      <c r="M4092" s="223"/>
    </row>
    <row r="4093" spans="2:21" x14ac:dyDescent="0.25">
      <c r="B4093" s="6">
        <v>0.88888888888888884</v>
      </c>
      <c r="E4093" s="9">
        <v>132</v>
      </c>
    </row>
    <row r="4094" spans="2:21" x14ac:dyDescent="0.25">
      <c r="B4094" s="6">
        <v>0.89930555555555558</v>
      </c>
      <c r="E4094" s="9">
        <v>135</v>
      </c>
    </row>
    <row r="4095" spans="2:21" x14ac:dyDescent="0.25">
      <c r="B4095" s="6">
        <v>0.90972222222222221</v>
      </c>
      <c r="E4095" s="9">
        <v>135</v>
      </c>
    </row>
    <row r="4096" spans="2:21" x14ac:dyDescent="0.25">
      <c r="B4096" s="221">
        <v>0.90972222222222221</v>
      </c>
      <c r="E4096" s="10">
        <v>138</v>
      </c>
      <c r="H4096" s="3">
        <v>180</v>
      </c>
      <c r="I4096" s="12" t="s">
        <v>1975</v>
      </c>
      <c r="J4096" s="12"/>
      <c r="K4096" s="12"/>
      <c r="L4096" s="12"/>
      <c r="M4096" s="12"/>
      <c r="N4096" s="12"/>
      <c r="O4096" s="12"/>
    </row>
    <row r="4097" spans="1:15" x14ac:dyDescent="0.25">
      <c r="B4097" s="6">
        <v>0.91805555555555551</v>
      </c>
      <c r="G4097" s="14" t="s">
        <v>1104</v>
      </c>
    </row>
    <row r="4098" spans="1:15" x14ac:dyDescent="0.25">
      <c r="B4098" s="6">
        <v>0.92013888888888884</v>
      </c>
      <c r="E4098" s="62">
        <v>128</v>
      </c>
      <c r="G4098" s="14" t="s">
        <v>1101</v>
      </c>
    </row>
    <row r="4099" spans="1:15" x14ac:dyDescent="0.25">
      <c r="B4099" s="6">
        <v>0.93055555555555558</v>
      </c>
      <c r="E4099" s="14">
        <v>85</v>
      </c>
      <c r="G4099" s="14" t="s">
        <v>1101</v>
      </c>
      <c r="I4099" s="16" t="s">
        <v>1102</v>
      </c>
      <c r="J4099" s="16"/>
      <c r="K4099" s="16"/>
      <c r="L4099" s="16"/>
      <c r="M4099" s="16"/>
      <c r="N4099" s="16"/>
      <c r="O4099" s="11"/>
    </row>
    <row r="4100" spans="1:15" x14ac:dyDescent="0.25">
      <c r="B4100" s="6">
        <v>0.94097222222222221</v>
      </c>
      <c r="E4100" s="59">
        <v>79</v>
      </c>
      <c r="G4100" s="14" t="s">
        <v>1101</v>
      </c>
      <c r="I4100" s="16" t="s">
        <v>1103</v>
      </c>
      <c r="J4100" s="16"/>
      <c r="K4100" s="16"/>
      <c r="L4100" s="16"/>
      <c r="M4100" s="16"/>
      <c r="N4100" s="16"/>
    </row>
    <row r="4101" spans="1:15" x14ac:dyDescent="0.25">
      <c r="B4101" s="6">
        <v>0.95138888888888884</v>
      </c>
      <c r="E4101" s="99">
        <v>111</v>
      </c>
      <c r="I4101" s="223" t="s">
        <v>1111</v>
      </c>
      <c r="J4101" s="223"/>
      <c r="K4101" s="223"/>
      <c r="L4101" s="223"/>
      <c r="M4101" s="223"/>
    </row>
    <row r="4102" spans="1:15" x14ac:dyDescent="0.25">
      <c r="B4102" s="6">
        <v>0.96180555555555558</v>
      </c>
      <c r="E4102" s="62">
        <v>120</v>
      </c>
    </row>
    <row r="4103" spans="1:15" x14ac:dyDescent="0.25">
      <c r="B4103" s="6">
        <v>0.97222222222222221</v>
      </c>
      <c r="E4103" s="62">
        <v>118</v>
      </c>
    </row>
    <row r="4104" spans="1:15" x14ac:dyDescent="0.25">
      <c r="B4104" s="6">
        <v>0.98263888888888884</v>
      </c>
      <c r="E4104" s="3">
        <v>109</v>
      </c>
    </row>
    <row r="4105" spans="1:15" ht="15.75" thickBot="1" x14ac:dyDescent="0.3">
      <c r="B4105" s="22">
        <v>0.99305555555555558</v>
      </c>
      <c r="D4105" s="3">
        <v>190</v>
      </c>
      <c r="E4105" s="3">
        <v>104</v>
      </c>
    </row>
    <row r="4106" spans="1:15" ht="18.75" x14ac:dyDescent="0.3">
      <c r="C4106" s="73" t="s">
        <v>1115</v>
      </c>
      <c r="D4106" s="220" t="s">
        <v>1114</v>
      </c>
      <c r="E4106" s="225">
        <f>AVERAGE(E4019:E4105)</f>
        <v>110.39473684210526</v>
      </c>
      <c r="F4106" s="220"/>
      <c r="G4106" s="226" t="s">
        <v>1116</v>
      </c>
    </row>
    <row r="4107" spans="1:15" x14ac:dyDescent="0.25">
      <c r="A4107" s="5">
        <v>45873</v>
      </c>
      <c r="B4107" s="6">
        <v>3.472222222222222E-3</v>
      </c>
      <c r="E4107" s="3">
        <v>103</v>
      </c>
    </row>
    <row r="4108" spans="1:15" x14ac:dyDescent="0.25">
      <c r="A4108" s="5" t="s">
        <v>303</v>
      </c>
      <c r="B4108" s="6">
        <v>1.3888888888888888E-2</v>
      </c>
      <c r="E4108" s="3">
        <v>102</v>
      </c>
    </row>
    <row r="4109" spans="1:15" x14ac:dyDescent="0.25">
      <c r="B4109" s="6">
        <v>2.4305555555555556E-2</v>
      </c>
      <c r="E4109" s="3">
        <v>103</v>
      </c>
    </row>
    <row r="4110" spans="1:15" x14ac:dyDescent="0.25">
      <c r="B4110" s="6">
        <v>3.4722222222222224E-2</v>
      </c>
      <c r="E4110" s="3">
        <v>104</v>
      </c>
    </row>
    <row r="4111" spans="1:15" x14ac:dyDescent="0.25">
      <c r="B4111" s="6">
        <v>4.5138888888888888E-2</v>
      </c>
      <c r="E4111" s="3">
        <v>107</v>
      </c>
    </row>
    <row r="4112" spans="1:15" x14ac:dyDescent="0.25">
      <c r="B4112" s="6">
        <v>5.5555555555555552E-2</v>
      </c>
      <c r="E4112" s="3">
        <v>105</v>
      </c>
    </row>
    <row r="4113" spans="2:5" x14ac:dyDescent="0.25">
      <c r="B4113" s="6">
        <v>6.5972222222222224E-2</v>
      </c>
      <c r="E4113" s="3">
        <v>103</v>
      </c>
    </row>
    <row r="4114" spans="2:5" x14ac:dyDescent="0.25">
      <c r="B4114" s="6">
        <v>7.6388888888888895E-2</v>
      </c>
      <c r="E4114" s="3">
        <v>104</v>
      </c>
    </row>
    <row r="4115" spans="2:5" x14ac:dyDescent="0.25">
      <c r="B4115" s="6">
        <v>8.6805555555555552E-2</v>
      </c>
      <c r="E4115" s="3">
        <v>102</v>
      </c>
    </row>
    <row r="4116" spans="2:5" x14ac:dyDescent="0.25">
      <c r="B4116" s="6">
        <v>9.7222222222222224E-2</v>
      </c>
      <c r="E4116" s="3">
        <v>101</v>
      </c>
    </row>
    <row r="4117" spans="2:5" x14ac:dyDescent="0.25">
      <c r="B4117" s="6">
        <v>0.1076388888888889</v>
      </c>
      <c r="E4117" s="3">
        <v>100</v>
      </c>
    </row>
    <row r="4118" spans="2:5" x14ac:dyDescent="0.25">
      <c r="B4118" s="6">
        <v>0.11805555555555555</v>
      </c>
      <c r="E4118" s="3">
        <v>103</v>
      </c>
    </row>
    <row r="4119" spans="2:5" x14ac:dyDescent="0.25">
      <c r="B4119" s="6">
        <v>0.12847222222222221</v>
      </c>
      <c r="E4119" s="3">
        <v>104</v>
      </c>
    </row>
    <row r="4120" spans="2:5" x14ac:dyDescent="0.25">
      <c r="B4120" s="6">
        <v>0.1388888888888889</v>
      </c>
      <c r="E4120" s="3">
        <v>103</v>
      </c>
    </row>
    <row r="4121" spans="2:5" x14ac:dyDescent="0.25">
      <c r="B4121" s="6">
        <v>0.14930555555555555</v>
      </c>
      <c r="E4121" s="3">
        <v>105</v>
      </c>
    </row>
    <row r="4122" spans="2:5" ht="15.75" thickBot="1" x14ac:dyDescent="0.3">
      <c r="B4122" s="22">
        <v>0.15972222222222221</v>
      </c>
      <c r="E4122" s="3">
        <v>105</v>
      </c>
    </row>
    <row r="4123" spans="2:5" x14ac:dyDescent="0.25">
      <c r="B4123" s="6">
        <v>0.34722222222222221</v>
      </c>
      <c r="E4123" s="157">
        <v>90</v>
      </c>
    </row>
    <row r="4124" spans="2:5" x14ac:dyDescent="0.25">
      <c r="B4124" s="6">
        <v>0.3576388888888889</v>
      </c>
      <c r="E4124" s="157">
        <v>92</v>
      </c>
    </row>
    <row r="4125" spans="2:5" x14ac:dyDescent="0.25">
      <c r="B4125" s="6">
        <v>0.36805555555555558</v>
      </c>
      <c r="E4125" s="157">
        <v>94</v>
      </c>
    </row>
    <row r="4126" spans="2:5" x14ac:dyDescent="0.25">
      <c r="B4126" s="6">
        <v>0.37847222222222221</v>
      </c>
      <c r="E4126" s="157">
        <v>96</v>
      </c>
    </row>
    <row r="4127" spans="2:5" x14ac:dyDescent="0.25">
      <c r="B4127" s="6">
        <v>0.3888888888888889</v>
      </c>
      <c r="E4127" s="157">
        <v>98</v>
      </c>
    </row>
    <row r="4128" spans="2:5" x14ac:dyDescent="0.25">
      <c r="B4128" s="6">
        <v>0.39930555555555558</v>
      </c>
      <c r="E4128" s="14">
        <v>88</v>
      </c>
    </row>
    <row r="4129" spans="2:16" x14ac:dyDescent="0.25">
      <c r="B4129" s="6">
        <v>0.40972222222222221</v>
      </c>
      <c r="E4129" s="14">
        <v>84</v>
      </c>
    </row>
    <row r="4130" spans="2:16" x14ac:dyDescent="0.25">
      <c r="B4130" s="6">
        <v>0.4201388888888889</v>
      </c>
      <c r="E4130" s="14">
        <v>82</v>
      </c>
    </row>
    <row r="4131" spans="2:16" x14ac:dyDescent="0.25">
      <c r="B4131" s="6">
        <v>0.43055555555555558</v>
      </c>
      <c r="E4131" s="14">
        <v>84</v>
      </c>
    </row>
    <row r="4132" spans="2:16" x14ac:dyDescent="0.25">
      <c r="B4132" s="6">
        <v>0.44097222222222221</v>
      </c>
      <c r="E4132" s="14">
        <v>85</v>
      </c>
    </row>
    <row r="4133" spans="2:16" x14ac:dyDescent="0.25">
      <c r="B4133" s="6">
        <v>0.4513888888888889</v>
      </c>
      <c r="E4133" s="14">
        <v>88</v>
      </c>
    </row>
    <row r="4134" spans="2:16" x14ac:dyDescent="0.25">
      <c r="B4134" s="6">
        <v>0.46180555555555558</v>
      </c>
      <c r="E4134" s="157">
        <v>90</v>
      </c>
    </row>
    <row r="4135" spans="2:16" x14ac:dyDescent="0.25">
      <c r="B4135" s="6">
        <v>0.47222222222222221</v>
      </c>
      <c r="E4135" s="3">
        <v>100</v>
      </c>
    </row>
    <row r="4136" spans="2:16" x14ac:dyDescent="0.25">
      <c r="B4136" s="6">
        <v>0.4826388888888889</v>
      </c>
      <c r="E4136" s="157">
        <v>98</v>
      </c>
    </row>
    <row r="4137" spans="2:16" x14ac:dyDescent="0.25">
      <c r="B4137" s="6">
        <v>0.49305555555555558</v>
      </c>
      <c r="E4137" s="157">
        <v>96</v>
      </c>
    </row>
    <row r="4138" spans="2:16" x14ac:dyDescent="0.25">
      <c r="B4138" s="6">
        <v>0.50347222222222221</v>
      </c>
      <c r="E4138" s="3">
        <v>100</v>
      </c>
      <c r="F4138" s="3">
        <v>100</v>
      </c>
    </row>
    <row r="4139" spans="2:16" x14ac:dyDescent="0.25">
      <c r="B4139" s="90">
        <v>0.50694444444444442</v>
      </c>
      <c r="C4139" s="8">
        <v>47</v>
      </c>
      <c r="D4139" s="8"/>
      <c r="E4139" s="8"/>
      <c r="F4139" s="8"/>
      <c r="G4139" s="8" t="s">
        <v>112</v>
      </c>
      <c r="H4139" s="8"/>
      <c r="I4139" s="36" t="s">
        <v>1117</v>
      </c>
      <c r="J4139" s="36"/>
      <c r="K4139" s="36"/>
      <c r="L4139" s="36"/>
      <c r="M4139" s="36"/>
      <c r="N4139" s="36"/>
      <c r="O4139" s="36"/>
      <c r="P4139" s="36"/>
    </row>
    <row r="4140" spans="2:16" x14ac:dyDescent="0.25">
      <c r="B4140" s="6">
        <v>0.51388888888888884</v>
      </c>
      <c r="E4140" s="3">
        <v>104</v>
      </c>
      <c r="G4140" s="3" t="s">
        <v>16</v>
      </c>
    </row>
    <row r="4141" spans="2:16" x14ac:dyDescent="0.25">
      <c r="B4141" s="6">
        <v>0.52430555555555558</v>
      </c>
      <c r="E4141" s="99">
        <v>118</v>
      </c>
      <c r="G4141" s="3" t="s">
        <v>16</v>
      </c>
    </row>
    <row r="4142" spans="2:16" x14ac:dyDescent="0.25">
      <c r="B4142" s="6">
        <v>0.53472222222222221</v>
      </c>
      <c r="E4142" s="97">
        <v>128</v>
      </c>
      <c r="G4142" s="3" t="s">
        <v>16</v>
      </c>
      <c r="H4142" s="3">
        <v>40</v>
      </c>
      <c r="I4142" s="63" t="s">
        <v>1118</v>
      </c>
      <c r="J4142" s="63"/>
      <c r="K4142" s="63"/>
      <c r="L4142" s="63"/>
      <c r="M4142" s="63"/>
      <c r="N4142" s="63"/>
    </row>
    <row r="4143" spans="2:16" x14ac:dyDescent="0.25">
      <c r="B4143" s="6">
        <v>0.54513888888888884</v>
      </c>
      <c r="E4143" s="157">
        <v>91</v>
      </c>
      <c r="G4143" s="3" t="s">
        <v>16</v>
      </c>
    </row>
    <row r="4144" spans="2:16" x14ac:dyDescent="0.25">
      <c r="B4144" s="6">
        <v>0.55555555555555558</v>
      </c>
      <c r="E4144" s="157">
        <v>99</v>
      </c>
      <c r="G4144" s="3" t="s">
        <v>16</v>
      </c>
    </row>
    <row r="4145" spans="2:14" x14ac:dyDescent="0.25">
      <c r="B4145" s="6">
        <v>0.56597222222222221</v>
      </c>
      <c r="E4145" s="99">
        <v>110</v>
      </c>
      <c r="G4145" s="3" t="s">
        <v>16</v>
      </c>
    </row>
    <row r="4146" spans="2:14" x14ac:dyDescent="0.25">
      <c r="B4146" s="6">
        <v>0.57638888888888884</v>
      </c>
      <c r="E4146" s="97">
        <v>128</v>
      </c>
      <c r="G4146" s="3" t="s">
        <v>16</v>
      </c>
      <c r="H4146" s="3">
        <v>100</v>
      </c>
      <c r="I4146" s="63" t="s">
        <v>1119</v>
      </c>
      <c r="J4146" s="63"/>
      <c r="K4146" s="63"/>
      <c r="L4146" s="63"/>
      <c r="M4146" s="63"/>
      <c r="N4146" s="63"/>
    </row>
    <row r="4147" spans="2:14" x14ac:dyDescent="0.25">
      <c r="B4147" s="6">
        <v>0.58680555555555558</v>
      </c>
      <c r="E4147" s="99">
        <v>118</v>
      </c>
      <c r="G4147" s="3" t="s">
        <v>16</v>
      </c>
    </row>
    <row r="4148" spans="2:14" x14ac:dyDescent="0.25">
      <c r="B4148" s="6">
        <v>0.59722222222222221</v>
      </c>
      <c r="E4148" s="62">
        <v>121</v>
      </c>
      <c r="G4148" s="3" t="s">
        <v>16</v>
      </c>
    </row>
    <row r="4149" spans="2:14" x14ac:dyDescent="0.25">
      <c r="B4149" s="6">
        <v>0.60763888888888884</v>
      </c>
      <c r="E4149" s="10">
        <v>132</v>
      </c>
      <c r="G4149" s="3" t="s">
        <v>16</v>
      </c>
      <c r="H4149" s="3">
        <v>145</v>
      </c>
      <c r="I4149" s="12" t="s">
        <v>1120</v>
      </c>
      <c r="J4149" s="12"/>
      <c r="K4149" s="12"/>
      <c r="L4149" s="12"/>
      <c r="M4149" s="12"/>
      <c r="N4149" s="12"/>
    </row>
    <row r="4150" spans="2:14" x14ac:dyDescent="0.25">
      <c r="B4150" s="86">
        <v>0.60972222222222228</v>
      </c>
      <c r="E4150" s="157">
        <v>119</v>
      </c>
      <c r="G4150" s="3" t="s">
        <v>16</v>
      </c>
    </row>
    <row r="4151" spans="2:14" x14ac:dyDescent="0.25">
      <c r="B4151" s="86">
        <v>0.61805555555555558</v>
      </c>
      <c r="E4151" s="62">
        <v>121</v>
      </c>
      <c r="G4151" s="3" t="s">
        <v>16</v>
      </c>
    </row>
    <row r="4152" spans="2:14" x14ac:dyDescent="0.25">
      <c r="B4152" s="86">
        <v>0.62847222222222221</v>
      </c>
      <c r="E4152" s="62">
        <v>122</v>
      </c>
      <c r="G4152" s="3" t="s">
        <v>16</v>
      </c>
    </row>
    <row r="4153" spans="2:14" x14ac:dyDescent="0.25">
      <c r="B4153" s="6">
        <v>0.63888888888888884</v>
      </c>
      <c r="E4153" s="62">
        <v>121</v>
      </c>
      <c r="G4153" s="3" t="s">
        <v>16</v>
      </c>
    </row>
    <row r="4154" spans="2:14" x14ac:dyDescent="0.25">
      <c r="B4154" s="6">
        <v>0.64930555555555558</v>
      </c>
      <c r="E4154" s="62">
        <v>123</v>
      </c>
      <c r="G4154" s="3" t="s">
        <v>16</v>
      </c>
    </row>
    <row r="4155" spans="2:14" x14ac:dyDescent="0.25">
      <c r="B4155" s="6">
        <v>0.65972222222222221</v>
      </c>
      <c r="E4155" s="62">
        <v>122</v>
      </c>
      <c r="G4155" s="3" t="s">
        <v>1121</v>
      </c>
    </row>
    <row r="4156" spans="2:14" x14ac:dyDescent="0.25">
      <c r="B4156" s="6">
        <v>0.67013888888888884</v>
      </c>
      <c r="E4156" s="62">
        <v>122</v>
      </c>
      <c r="G4156" s="3" t="s">
        <v>16</v>
      </c>
    </row>
    <row r="4157" spans="2:14" x14ac:dyDescent="0.25">
      <c r="B4157" s="6">
        <v>0.68055555555555558</v>
      </c>
      <c r="E4157" s="62">
        <v>123</v>
      </c>
      <c r="G4157" s="3" t="s">
        <v>16</v>
      </c>
    </row>
    <row r="4158" spans="2:14" x14ac:dyDescent="0.25">
      <c r="B4158" s="6">
        <v>0.69097222222222221</v>
      </c>
      <c r="E4158" s="62">
        <v>120</v>
      </c>
      <c r="G4158" s="3" t="s">
        <v>16</v>
      </c>
    </row>
    <row r="4159" spans="2:14" x14ac:dyDescent="0.25">
      <c r="B4159" s="6">
        <v>0.70138888888888884</v>
      </c>
      <c r="E4159" s="99">
        <v>117</v>
      </c>
      <c r="G4159" s="3" t="s">
        <v>16</v>
      </c>
    </row>
    <row r="4160" spans="2:14" x14ac:dyDescent="0.25">
      <c r="B4160" s="6">
        <v>0.71180555555555558</v>
      </c>
      <c r="E4160" s="99">
        <v>115</v>
      </c>
      <c r="G4160" s="3" t="s">
        <v>16</v>
      </c>
    </row>
    <row r="4161" spans="2:14" x14ac:dyDescent="0.25">
      <c r="B4161" s="6">
        <v>0.72222222222222221</v>
      </c>
      <c r="E4161" s="99">
        <v>114</v>
      </c>
    </row>
    <row r="4162" spans="2:14" x14ac:dyDescent="0.25">
      <c r="B4162" s="6">
        <v>0.73263888888888884</v>
      </c>
      <c r="E4162" s="99">
        <v>112</v>
      </c>
    </row>
    <row r="4163" spans="2:14" x14ac:dyDescent="0.25">
      <c r="B4163" s="86">
        <v>0.73263888888888884</v>
      </c>
      <c r="G4163" s="14" t="s">
        <v>1124</v>
      </c>
    </row>
    <row r="4164" spans="2:14" x14ac:dyDescent="0.25">
      <c r="B4164" s="86">
        <v>0.74305555555555558</v>
      </c>
      <c r="E4164" s="3">
        <v>101</v>
      </c>
      <c r="G4164" s="14" t="s">
        <v>1124</v>
      </c>
      <c r="I4164" s="1" t="s">
        <v>1126</v>
      </c>
    </row>
    <row r="4165" spans="2:14" x14ac:dyDescent="0.25">
      <c r="B4165" s="86">
        <v>0.75347222222222221</v>
      </c>
      <c r="E4165" s="3">
        <v>100</v>
      </c>
      <c r="F4165" s="3">
        <v>100</v>
      </c>
      <c r="G4165" s="14" t="s">
        <v>1124</v>
      </c>
    </row>
    <row r="4166" spans="2:14" x14ac:dyDescent="0.25">
      <c r="B4166" s="90">
        <v>0.75347222222222221</v>
      </c>
      <c r="C4166" s="8">
        <v>72</v>
      </c>
      <c r="D4166" s="8"/>
      <c r="E4166" s="8"/>
      <c r="F4166" s="8"/>
      <c r="G4166" s="8" t="s">
        <v>313</v>
      </c>
      <c r="H4166" s="8"/>
      <c r="I4166" s="36" t="s">
        <v>1123</v>
      </c>
      <c r="J4166" s="36"/>
      <c r="K4166" s="36"/>
      <c r="L4166" s="36"/>
      <c r="M4166" s="36"/>
      <c r="N4166" s="36"/>
    </row>
    <row r="4167" spans="2:14" x14ac:dyDescent="0.25">
      <c r="B4167" s="6">
        <v>0.76388888888888884</v>
      </c>
      <c r="E4167" s="99">
        <v>114</v>
      </c>
    </row>
    <row r="4168" spans="2:14" x14ac:dyDescent="0.25">
      <c r="B4168" s="6">
        <v>0.77430555555555558</v>
      </c>
      <c r="E4168" s="3">
        <v>146</v>
      </c>
    </row>
    <row r="4169" spans="2:14" x14ac:dyDescent="0.25">
      <c r="B4169" s="6">
        <v>0.78472222222222221</v>
      </c>
      <c r="E4169" s="103">
        <v>149</v>
      </c>
      <c r="H4169" s="3">
        <v>50</v>
      </c>
      <c r="I4169" s="144" t="s">
        <v>1662</v>
      </c>
      <c r="J4169" s="144"/>
      <c r="K4169" s="144"/>
      <c r="L4169" s="144"/>
      <c r="M4169" s="144"/>
    </row>
    <row r="4170" spans="2:14" x14ac:dyDescent="0.25">
      <c r="B4170" s="6">
        <v>0.79513888888888884</v>
      </c>
      <c r="E4170" s="62">
        <v>127</v>
      </c>
    </row>
    <row r="4171" spans="2:14" x14ac:dyDescent="0.25">
      <c r="B4171" s="6">
        <v>0.80555555555555558</v>
      </c>
      <c r="E4171" s="3">
        <v>108</v>
      </c>
    </row>
    <row r="4172" spans="2:14" x14ac:dyDescent="0.25">
      <c r="B4172" s="6">
        <v>0.81597222222222221</v>
      </c>
      <c r="E4172" s="99">
        <v>117</v>
      </c>
    </row>
    <row r="4173" spans="2:14" x14ac:dyDescent="0.25">
      <c r="B4173" s="6">
        <v>0.82638888888888884</v>
      </c>
      <c r="E4173" s="99">
        <v>117</v>
      </c>
    </row>
    <row r="4174" spans="2:14" x14ac:dyDescent="0.25">
      <c r="B4174" s="6">
        <v>0.83680555555555558</v>
      </c>
      <c r="E4174" s="62">
        <v>123</v>
      </c>
    </row>
    <row r="4175" spans="2:14" x14ac:dyDescent="0.25">
      <c r="B4175" s="6">
        <v>0.84722222222222221</v>
      </c>
      <c r="E4175" s="62">
        <v>126</v>
      </c>
    </row>
    <row r="4176" spans="2:14" x14ac:dyDescent="0.25">
      <c r="B4176" s="6">
        <v>0.85763888888888884</v>
      </c>
      <c r="E4176" s="9">
        <v>131</v>
      </c>
    </row>
    <row r="4177" spans="1:13" x14ac:dyDescent="0.25">
      <c r="B4177" s="6">
        <v>0.86805555555555558</v>
      </c>
      <c r="E4177" s="62">
        <v>129</v>
      </c>
    </row>
    <row r="4178" spans="1:13" x14ac:dyDescent="0.25">
      <c r="B4178" s="6">
        <v>0.87847222222222221</v>
      </c>
      <c r="E4178" s="9">
        <v>132</v>
      </c>
    </row>
    <row r="4179" spans="1:13" x14ac:dyDescent="0.25">
      <c r="B4179" s="6">
        <v>0.88888888888888884</v>
      </c>
      <c r="E4179" s="9">
        <v>135</v>
      </c>
    </row>
    <row r="4180" spans="1:13" x14ac:dyDescent="0.25">
      <c r="B4180" s="6">
        <v>0.89930555555555558</v>
      </c>
      <c r="E4180" s="9">
        <v>135</v>
      </c>
    </row>
    <row r="4181" spans="1:13" x14ac:dyDescent="0.25">
      <c r="B4181" s="86">
        <v>0.89930555555555558</v>
      </c>
      <c r="E4181" s="10">
        <v>136</v>
      </c>
      <c r="G4181" s="14" t="s">
        <v>1122</v>
      </c>
      <c r="H4181" s="3">
        <v>210</v>
      </c>
      <c r="I4181" s="12" t="s">
        <v>1663</v>
      </c>
      <c r="J4181" s="12"/>
      <c r="K4181" s="12"/>
      <c r="L4181" s="12"/>
      <c r="M4181" s="12"/>
    </row>
    <row r="4182" spans="1:13" x14ac:dyDescent="0.25">
      <c r="B4182" s="86">
        <v>0.90972222222222221</v>
      </c>
      <c r="E4182" s="3">
        <v>107</v>
      </c>
      <c r="G4182" s="14" t="s">
        <v>1122</v>
      </c>
      <c r="I4182" s="1" t="s">
        <v>1125</v>
      </c>
    </row>
    <row r="4183" spans="1:13" x14ac:dyDescent="0.25">
      <c r="B4183" s="86">
        <v>0.90972222222222221</v>
      </c>
      <c r="G4183" s="14" t="s">
        <v>1122</v>
      </c>
    </row>
    <row r="4184" spans="1:13" x14ac:dyDescent="0.25">
      <c r="B4184" s="86">
        <v>0.92013888888888884</v>
      </c>
      <c r="E4184" s="14">
        <v>80</v>
      </c>
      <c r="G4184" s="14" t="s">
        <v>1122</v>
      </c>
      <c r="I4184" s="1" t="s">
        <v>1127</v>
      </c>
    </row>
    <row r="4185" spans="1:13" x14ac:dyDescent="0.25">
      <c r="B4185" s="6">
        <v>0.93055555555555558</v>
      </c>
      <c r="E4185" s="14">
        <v>83</v>
      </c>
    </row>
    <row r="4186" spans="1:13" x14ac:dyDescent="0.25">
      <c r="B4186" s="6">
        <v>0.94097222222222221</v>
      </c>
      <c r="E4186" s="157">
        <v>92</v>
      </c>
    </row>
    <row r="4187" spans="1:13" x14ac:dyDescent="0.25">
      <c r="B4187" s="6">
        <v>0.95138888888888884</v>
      </c>
      <c r="E4187" s="157">
        <v>91</v>
      </c>
    </row>
    <row r="4188" spans="1:13" x14ac:dyDescent="0.25">
      <c r="B4188" s="6">
        <v>0.96180555555555558</v>
      </c>
      <c r="E4188" s="157">
        <v>96</v>
      </c>
    </row>
    <row r="4189" spans="1:13" x14ac:dyDescent="0.25">
      <c r="B4189" s="6">
        <v>0.97222222222222221</v>
      </c>
      <c r="E4189" s="3">
        <v>103</v>
      </c>
    </row>
    <row r="4190" spans="1:13" x14ac:dyDescent="0.25">
      <c r="B4190" s="6">
        <v>0.98263888888888884</v>
      </c>
      <c r="E4190" s="3">
        <v>105</v>
      </c>
    </row>
    <row r="4191" spans="1:13" ht="15.75" thickBot="1" x14ac:dyDescent="0.3">
      <c r="B4191" s="22">
        <v>0.99305555555555558</v>
      </c>
      <c r="E4191" s="3">
        <v>105</v>
      </c>
    </row>
    <row r="4192" spans="1:13" ht="18" x14ac:dyDescent="0.25">
      <c r="A4192" s="5">
        <v>45874</v>
      </c>
      <c r="B4192" s="6">
        <v>3.472222222222222E-3</v>
      </c>
      <c r="E4192" s="3">
        <v>105</v>
      </c>
      <c r="G4192" s="231" t="s">
        <v>1155</v>
      </c>
    </row>
    <row r="4193" spans="1:8" ht="18" x14ac:dyDescent="0.25">
      <c r="A4193" s="5" t="s">
        <v>422</v>
      </c>
      <c r="B4193" s="6">
        <v>1.3888888888888888E-2</v>
      </c>
      <c r="E4193" s="3">
        <v>106</v>
      </c>
      <c r="G4193" s="276">
        <f>AVERAGE(E4107:E4191)</f>
        <v>108.72839506172839</v>
      </c>
      <c r="H4193" s="274" t="s">
        <v>1407</v>
      </c>
    </row>
    <row r="4194" spans="1:8" x14ac:dyDescent="0.25">
      <c r="B4194" s="6">
        <v>2.4305555555555556E-2</v>
      </c>
      <c r="E4194" s="3">
        <v>104</v>
      </c>
    </row>
    <row r="4195" spans="1:8" x14ac:dyDescent="0.25">
      <c r="B4195" s="6">
        <v>3.4722222222222224E-2</v>
      </c>
      <c r="E4195" s="3">
        <v>103</v>
      </c>
    </row>
    <row r="4196" spans="1:8" x14ac:dyDescent="0.25">
      <c r="B4196" s="6">
        <v>4.5138888888888888E-2</v>
      </c>
      <c r="E4196" s="3">
        <v>105</v>
      </c>
    </row>
    <row r="4197" spans="1:8" x14ac:dyDescent="0.25">
      <c r="B4197" s="6">
        <v>5.5555555555555552E-2</v>
      </c>
      <c r="E4197" s="3">
        <v>102</v>
      </c>
    </row>
    <row r="4198" spans="1:8" x14ac:dyDescent="0.25">
      <c r="B4198" s="6">
        <v>6.5972222222222224E-2</v>
      </c>
      <c r="E4198" s="3">
        <v>103</v>
      </c>
    </row>
    <row r="4199" spans="1:8" x14ac:dyDescent="0.25">
      <c r="B4199" s="6">
        <v>7.6388888888888895E-2</v>
      </c>
      <c r="E4199" s="3">
        <v>102</v>
      </c>
    </row>
    <row r="4200" spans="1:8" x14ac:dyDescent="0.25">
      <c r="B4200" s="6">
        <v>8.6805555555555552E-2</v>
      </c>
      <c r="E4200" s="3">
        <v>104</v>
      </c>
    </row>
    <row r="4201" spans="1:8" x14ac:dyDescent="0.25">
      <c r="B4201" s="6">
        <v>9.7222222222222224E-2</v>
      </c>
      <c r="E4201" s="3">
        <v>103</v>
      </c>
    </row>
    <row r="4202" spans="1:8" x14ac:dyDescent="0.25">
      <c r="B4202" s="6">
        <v>0.1076388888888889</v>
      </c>
      <c r="E4202" s="3">
        <v>102</v>
      </c>
    </row>
    <row r="4203" spans="1:8" x14ac:dyDescent="0.25">
      <c r="B4203" s="6">
        <v>0.11805555555555555</v>
      </c>
      <c r="E4203" s="3">
        <v>102</v>
      </c>
    </row>
    <row r="4204" spans="1:8" x14ac:dyDescent="0.25">
      <c r="B4204" s="6">
        <v>0.12847222222222221</v>
      </c>
      <c r="E4204" s="3">
        <v>102</v>
      </c>
    </row>
    <row r="4205" spans="1:8" x14ac:dyDescent="0.25">
      <c r="B4205" s="6">
        <v>0.1388888888888889</v>
      </c>
      <c r="E4205" s="3">
        <v>101</v>
      </c>
    </row>
    <row r="4206" spans="1:8" x14ac:dyDescent="0.25">
      <c r="B4206" s="6">
        <v>0.14930555555555555</v>
      </c>
      <c r="E4206" s="3">
        <v>103</v>
      </c>
    </row>
    <row r="4207" spans="1:8" ht="15.75" thickBot="1" x14ac:dyDescent="0.3">
      <c r="B4207" s="22">
        <v>0.15972222222222221</v>
      </c>
      <c r="D4207" s="14">
        <v>119</v>
      </c>
      <c r="E4207" s="3">
        <v>103</v>
      </c>
    </row>
    <row r="4208" spans="1:8" x14ac:dyDescent="0.25">
      <c r="B4208" s="6">
        <v>0.34722222222222221</v>
      </c>
      <c r="E4208" s="14">
        <v>88</v>
      </c>
    </row>
    <row r="4209" spans="2:20" x14ac:dyDescent="0.25">
      <c r="B4209" s="6">
        <v>0.3576388888888889</v>
      </c>
      <c r="E4209" s="157">
        <v>90</v>
      </c>
    </row>
    <row r="4210" spans="2:20" x14ac:dyDescent="0.25">
      <c r="B4210" s="6">
        <v>0.36805555555555558</v>
      </c>
      <c r="E4210" s="14">
        <v>88</v>
      </c>
    </row>
    <row r="4211" spans="2:20" x14ac:dyDescent="0.25">
      <c r="B4211" s="6">
        <v>0.37847222222222221</v>
      </c>
      <c r="E4211" s="157">
        <v>90</v>
      </c>
    </row>
    <row r="4212" spans="2:20" x14ac:dyDescent="0.25">
      <c r="B4212" s="6">
        <v>0.3888888888888889</v>
      </c>
      <c r="E4212" s="157">
        <v>90</v>
      </c>
    </row>
    <row r="4213" spans="2:20" x14ac:dyDescent="0.25">
      <c r="B4213" s="6">
        <v>0.39930555555555558</v>
      </c>
      <c r="E4213" s="157">
        <v>92</v>
      </c>
    </row>
    <row r="4214" spans="2:20" x14ac:dyDescent="0.25">
      <c r="B4214" s="6">
        <v>0.40972222222222221</v>
      </c>
      <c r="E4214" s="157">
        <v>90</v>
      </c>
    </row>
    <row r="4215" spans="2:20" x14ac:dyDescent="0.25">
      <c r="B4215" s="6">
        <v>0.4201388888888889</v>
      </c>
      <c r="E4215" s="157">
        <v>90</v>
      </c>
    </row>
    <row r="4216" spans="2:20" x14ac:dyDescent="0.25">
      <c r="B4216" s="6">
        <v>0.43055555555555558</v>
      </c>
      <c r="E4216" s="157">
        <v>92</v>
      </c>
    </row>
    <row r="4217" spans="2:20" x14ac:dyDescent="0.25">
      <c r="B4217" s="6">
        <v>0.44097222222222221</v>
      </c>
      <c r="E4217" s="157">
        <v>92</v>
      </c>
    </row>
    <row r="4218" spans="2:20" x14ac:dyDescent="0.25">
      <c r="B4218" s="6">
        <v>0.4513888888888889</v>
      </c>
      <c r="E4218" s="157">
        <v>92</v>
      </c>
    </row>
    <row r="4219" spans="2:20" x14ac:dyDescent="0.25">
      <c r="B4219" s="6">
        <v>0.46180555555555558</v>
      </c>
      <c r="E4219" s="157">
        <v>92</v>
      </c>
    </row>
    <row r="4220" spans="2:20" x14ac:dyDescent="0.25">
      <c r="B4220" s="6">
        <v>0.47222222222222221</v>
      </c>
      <c r="E4220" s="157">
        <v>96</v>
      </c>
      <c r="F4220" s="157">
        <v>96</v>
      </c>
      <c r="G4220" s="3" t="s">
        <v>1154</v>
      </c>
    </row>
    <row r="4221" spans="2:20" x14ac:dyDescent="0.25">
      <c r="B4221" s="90">
        <v>0.48125000000000001</v>
      </c>
      <c r="C4221" s="8">
        <v>40</v>
      </c>
      <c r="D4221" s="8"/>
      <c r="E4221" s="8"/>
      <c r="F4221" s="8"/>
      <c r="G4221" s="8"/>
      <c r="H4221" s="8"/>
      <c r="I4221" s="36" t="s">
        <v>1129</v>
      </c>
      <c r="J4221" s="36"/>
      <c r="K4221" s="36"/>
      <c r="L4221" s="36"/>
      <c r="M4221" s="36"/>
      <c r="N4221" s="36"/>
      <c r="O4221" s="36"/>
      <c r="P4221" s="36"/>
      <c r="Q4221" s="8"/>
      <c r="R4221" s="8"/>
      <c r="S4221" s="8"/>
      <c r="T4221" s="8"/>
    </row>
    <row r="4222" spans="2:20" x14ac:dyDescent="0.25">
      <c r="B4222" s="6">
        <v>0.4826388888888889</v>
      </c>
      <c r="E4222" s="157">
        <v>98</v>
      </c>
    </row>
    <row r="4223" spans="2:20" x14ac:dyDescent="0.25">
      <c r="B4223" s="6">
        <v>0.49305555555555558</v>
      </c>
      <c r="E4223" s="3">
        <v>101</v>
      </c>
    </row>
    <row r="4224" spans="2:20" x14ac:dyDescent="0.25">
      <c r="B4224" s="6">
        <v>0.50347222222222221</v>
      </c>
      <c r="E4224" s="3">
        <v>105</v>
      </c>
      <c r="G4224" s="3" t="s">
        <v>1149</v>
      </c>
    </row>
    <row r="4225" spans="2:14" x14ac:dyDescent="0.25">
      <c r="B4225" s="6">
        <v>0.51388888888888884</v>
      </c>
      <c r="E4225" s="3">
        <v>108</v>
      </c>
      <c r="G4225" s="3" t="s">
        <v>1149</v>
      </c>
    </row>
    <row r="4226" spans="2:14" x14ac:dyDescent="0.25">
      <c r="B4226" s="6">
        <v>0.52430555555555558</v>
      </c>
      <c r="E4226" s="99">
        <v>116</v>
      </c>
      <c r="G4226" s="3" t="s">
        <v>1149</v>
      </c>
    </row>
    <row r="4227" spans="2:14" x14ac:dyDescent="0.25">
      <c r="B4227" s="6">
        <v>0.53472222222222221</v>
      </c>
      <c r="E4227" s="99">
        <v>114</v>
      </c>
      <c r="G4227" s="3" t="s">
        <v>1149</v>
      </c>
    </row>
    <row r="4228" spans="2:14" x14ac:dyDescent="0.25">
      <c r="B4228" s="6">
        <v>0.54513888888888884</v>
      </c>
      <c r="E4228" s="101">
        <v>118</v>
      </c>
      <c r="G4228" s="3" t="s">
        <v>1150</v>
      </c>
      <c r="H4228" s="3">
        <v>92</v>
      </c>
      <c r="I4228" s="135" t="s">
        <v>1141</v>
      </c>
      <c r="J4228" s="135"/>
      <c r="K4228" s="135"/>
      <c r="L4228" s="135"/>
      <c r="M4228" s="135"/>
      <c r="N4228" s="135"/>
    </row>
    <row r="4229" spans="2:14" x14ac:dyDescent="0.25">
      <c r="B4229" s="6">
        <v>0.55555555555555558</v>
      </c>
      <c r="E4229" s="99">
        <v>113</v>
      </c>
      <c r="G4229" s="3" t="s">
        <v>1150</v>
      </c>
    </row>
    <row r="4230" spans="2:14" x14ac:dyDescent="0.25">
      <c r="B4230" s="6">
        <v>0.56597222222222221</v>
      </c>
      <c r="E4230" s="99">
        <v>110</v>
      </c>
      <c r="G4230" s="3" t="s">
        <v>1150</v>
      </c>
    </row>
    <row r="4231" spans="2:14" x14ac:dyDescent="0.25">
      <c r="B4231" s="6">
        <v>0.57638888888888884</v>
      </c>
      <c r="E4231" s="99">
        <v>118</v>
      </c>
      <c r="G4231" s="3" t="s">
        <v>1150</v>
      </c>
    </row>
    <row r="4232" spans="2:14" x14ac:dyDescent="0.25">
      <c r="B4232" s="6">
        <v>0.58680555555555558</v>
      </c>
      <c r="E4232" s="62">
        <v>125</v>
      </c>
      <c r="G4232" s="3" t="s">
        <v>1151</v>
      </c>
    </row>
    <row r="4233" spans="2:14" x14ac:dyDescent="0.25">
      <c r="B4233" s="6">
        <v>0.59722222222222221</v>
      </c>
      <c r="E4233" s="62">
        <v>128</v>
      </c>
      <c r="G4233" s="3" t="s">
        <v>1151</v>
      </c>
    </row>
    <row r="4234" spans="2:14" x14ac:dyDescent="0.25">
      <c r="B4234" s="6">
        <v>0.60763888888888884</v>
      </c>
      <c r="E4234" s="9">
        <v>135</v>
      </c>
      <c r="G4234" s="3" t="s">
        <v>1151</v>
      </c>
    </row>
    <row r="4235" spans="2:14" x14ac:dyDescent="0.25">
      <c r="B4235" s="6">
        <v>0.61805555555555558</v>
      </c>
      <c r="E4235" s="103">
        <v>144</v>
      </c>
      <c r="G4235" s="3" t="s">
        <v>1151</v>
      </c>
      <c r="H4235" s="3">
        <v>197</v>
      </c>
      <c r="I4235" s="144" t="s">
        <v>1142</v>
      </c>
      <c r="J4235" s="144"/>
      <c r="K4235" s="144"/>
      <c r="L4235" s="144"/>
      <c r="M4235" s="144"/>
      <c r="N4235" s="144"/>
    </row>
    <row r="4236" spans="2:14" x14ac:dyDescent="0.25">
      <c r="B4236" s="6">
        <v>0.62847222222222221</v>
      </c>
      <c r="E4236" s="104">
        <v>144</v>
      </c>
      <c r="G4236" s="3" t="s">
        <v>1151</v>
      </c>
    </row>
    <row r="4237" spans="2:14" x14ac:dyDescent="0.25">
      <c r="B4237" s="6">
        <v>0.63888888888888884</v>
      </c>
      <c r="E4237" s="9">
        <v>136</v>
      </c>
      <c r="G4237" s="3" t="s">
        <v>1151</v>
      </c>
    </row>
    <row r="4238" spans="2:14" x14ac:dyDescent="0.25">
      <c r="B4238" s="6">
        <v>0.64930555555555558</v>
      </c>
      <c r="E4238" s="62">
        <v>126</v>
      </c>
      <c r="G4238" s="3" t="s">
        <v>1152</v>
      </c>
    </row>
    <row r="4239" spans="2:14" x14ac:dyDescent="0.25">
      <c r="B4239" s="6">
        <v>0.65972222222222221</v>
      </c>
      <c r="E4239" s="99">
        <v>119</v>
      </c>
      <c r="G4239" s="3" t="s">
        <v>1152</v>
      </c>
    </row>
    <row r="4240" spans="2:14" x14ac:dyDescent="0.25">
      <c r="B4240" s="6">
        <v>0.67013888888888884</v>
      </c>
      <c r="E4240" s="99">
        <v>114</v>
      </c>
      <c r="G4240" s="3" t="s">
        <v>1152</v>
      </c>
    </row>
    <row r="4241" spans="2:19" x14ac:dyDescent="0.25">
      <c r="B4241" s="6">
        <v>0.68055555555555558</v>
      </c>
      <c r="E4241" s="99">
        <v>117</v>
      </c>
      <c r="G4241" s="3" t="s">
        <v>1020</v>
      </c>
    </row>
    <row r="4242" spans="2:19" x14ac:dyDescent="0.25">
      <c r="B4242" s="6">
        <v>0.69097222222222221</v>
      </c>
      <c r="E4242" s="3">
        <v>108</v>
      </c>
      <c r="G4242" s="3" t="s">
        <v>1020</v>
      </c>
    </row>
    <row r="4243" spans="2:19" x14ac:dyDescent="0.25">
      <c r="B4243" s="6">
        <v>0.70138888888888884</v>
      </c>
      <c r="E4243" s="3">
        <v>103</v>
      </c>
      <c r="G4243" s="3" t="s">
        <v>1153</v>
      </c>
    </row>
    <row r="4244" spans="2:19" x14ac:dyDescent="0.25">
      <c r="B4244" s="6">
        <v>0.71180555555555558</v>
      </c>
      <c r="E4244" s="157">
        <v>96</v>
      </c>
      <c r="G4244" s="3" t="s">
        <v>1153</v>
      </c>
    </row>
    <row r="4245" spans="2:19" x14ac:dyDescent="0.25">
      <c r="B4245" s="6">
        <v>0.72222222222222221</v>
      </c>
      <c r="E4245" s="157">
        <v>98</v>
      </c>
      <c r="F4245" s="157">
        <v>98</v>
      </c>
      <c r="G4245" s="3" t="s">
        <v>1153</v>
      </c>
    </row>
    <row r="4246" spans="2:19" x14ac:dyDescent="0.25">
      <c r="B4246" s="90">
        <v>0.73055555555555551</v>
      </c>
      <c r="C4246" s="8">
        <v>74</v>
      </c>
      <c r="D4246" s="8"/>
      <c r="E4246" s="8"/>
      <c r="F4246" s="8"/>
      <c r="G4246" s="8" t="s">
        <v>313</v>
      </c>
      <c r="H4246" s="8"/>
      <c r="I4246" s="36" t="s">
        <v>1134</v>
      </c>
      <c r="J4246" s="36"/>
      <c r="K4246" s="36"/>
      <c r="L4246" s="36"/>
      <c r="M4246" s="36"/>
      <c r="N4246" s="36"/>
      <c r="O4246" s="36"/>
      <c r="P4246" s="36"/>
      <c r="Q4246" s="8"/>
      <c r="R4246" s="8"/>
      <c r="S4246" s="8"/>
    </row>
    <row r="4247" spans="2:19" x14ac:dyDescent="0.25">
      <c r="B4247" s="6">
        <v>0.73263888888888884</v>
      </c>
      <c r="E4247" s="3">
        <v>100</v>
      </c>
    </row>
    <row r="4248" spans="2:19" x14ac:dyDescent="0.25">
      <c r="B4248" s="6">
        <v>0.74305555555555558</v>
      </c>
      <c r="E4248" s="3">
        <v>100</v>
      </c>
    </row>
    <row r="4249" spans="2:19" x14ac:dyDescent="0.25">
      <c r="B4249" s="6">
        <v>0.75347222222222221</v>
      </c>
      <c r="E4249" s="99">
        <v>117</v>
      </c>
    </row>
    <row r="4250" spans="2:19" x14ac:dyDescent="0.25">
      <c r="B4250" s="6">
        <v>0.76388888888888884</v>
      </c>
      <c r="E4250" s="99">
        <v>117</v>
      </c>
    </row>
    <row r="4251" spans="2:19" x14ac:dyDescent="0.25">
      <c r="B4251" s="86">
        <v>0.76388888888888884</v>
      </c>
      <c r="E4251" s="10">
        <v>130</v>
      </c>
      <c r="G4251" s="14" t="s">
        <v>1133</v>
      </c>
      <c r="H4251" s="3">
        <v>48</v>
      </c>
      <c r="I4251" s="12" t="s">
        <v>1135</v>
      </c>
      <c r="J4251" s="12"/>
      <c r="K4251" s="12"/>
      <c r="L4251" s="12"/>
      <c r="M4251" s="12"/>
      <c r="N4251" s="12"/>
    </row>
    <row r="4252" spans="2:19" x14ac:dyDescent="0.25">
      <c r="B4252" s="86">
        <v>0.77430555555555558</v>
      </c>
      <c r="E4252" s="62">
        <v>121</v>
      </c>
      <c r="G4252" s="14" t="s">
        <v>1133</v>
      </c>
    </row>
    <row r="4253" spans="2:19" x14ac:dyDescent="0.25">
      <c r="B4253" s="86">
        <v>0.78472222222222221</v>
      </c>
      <c r="E4253" s="99">
        <v>119</v>
      </c>
      <c r="G4253" s="14" t="s">
        <v>1133</v>
      </c>
      <c r="I4253" s="135" t="s">
        <v>1148</v>
      </c>
      <c r="J4253" s="135"/>
      <c r="K4253" s="135"/>
      <c r="L4253" s="135"/>
      <c r="M4253" s="135"/>
      <c r="N4253" s="135"/>
      <c r="O4253" s="135"/>
    </row>
    <row r="4254" spans="2:19" x14ac:dyDescent="0.25">
      <c r="B4254" s="86">
        <v>0.78680555555555554</v>
      </c>
      <c r="G4254" s="14" t="s">
        <v>1132</v>
      </c>
    </row>
    <row r="4255" spans="2:19" x14ac:dyDescent="0.25">
      <c r="B4255" s="86">
        <v>0.79513888888888884</v>
      </c>
      <c r="E4255" s="62">
        <v>121</v>
      </c>
      <c r="G4255" s="14" t="s">
        <v>1132</v>
      </c>
    </row>
    <row r="4256" spans="2:19" x14ac:dyDescent="0.25">
      <c r="B4256" s="86">
        <v>0.80555555555555558</v>
      </c>
      <c r="E4256" s="99">
        <v>116</v>
      </c>
      <c r="G4256" s="14" t="s">
        <v>1132</v>
      </c>
    </row>
    <row r="4257" spans="2:17" x14ac:dyDescent="0.25">
      <c r="B4257" s="86">
        <v>0.81597222222222221</v>
      </c>
      <c r="E4257" s="99">
        <v>114</v>
      </c>
      <c r="G4257" s="14" t="s">
        <v>1132</v>
      </c>
      <c r="I4257" s="135" t="s">
        <v>1147</v>
      </c>
      <c r="J4257" s="135"/>
      <c r="K4257" s="135"/>
      <c r="L4257" s="135"/>
      <c r="M4257" s="135"/>
      <c r="N4257" s="135"/>
      <c r="O4257" s="135"/>
      <c r="P4257" s="135"/>
    </row>
    <row r="4258" spans="2:17" x14ac:dyDescent="0.25">
      <c r="B4258" s="86">
        <v>0.82638888888888884</v>
      </c>
      <c r="E4258" s="99">
        <v>115</v>
      </c>
      <c r="G4258" s="14" t="s">
        <v>1132</v>
      </c>
    </row>
    <row r="4259" spans="2:17" x14ac:dyDescent="0.25">
      <c r="B4259" s="6">
        <v>0.83680555555555558</v>
      </c>
      <c r="E4259" s="62">
        <v>127</v>
      </c>
    </row>
    <row r="4260" spans="2:17" x14ac:dyDescent="0.25">
      <c r="B4260" s="6">
        <v>0.84722222222222221</v>
      </c>
      <c r="E4260" s="10">
        <v>138</v>
      </c>
      <c r="H4260" s="3">
        <v>168</v>
      </c>
      <c r="I4260" s="12" t="s">
        <v>1136</v>
      </c>
      <c r="J4260" s="12"/>
      <c r="K4260" s="12"/>
      <c r="L4260" s="12"/>
      <c r="M4260" s="12"/>
      <c r="N4260" s="12"/>
    </row>
    <row r="4261" spans="2:17" x14ac:dyDescent="0.25">
      <c r="B4261" s="86">
        <v>0.8569444444444444</v>
      </c>
      <c r="G4261" s="14" t="s">
        <v>1131</v>
      </c>
    </row>
    <row r="4262" spans="2:17" x14ac:dyDescent="0.25">
      <c r="B4262" s="86">
        <v>0.85763888888888884</v>
      </c>
      <c r="E4262" s="9">
        <v>138</v>
      </c>
      <c r="G4262" s="14" t="s">
        <v>1131</v>
      </c>
    </row>
    <row r="4263" spans="2:17" x14ac:dyDescent="0.25">
      <c r="B4263" s="86">
        <v>0.85763888888888884</v>
      </c>
      <c r="G4263" s="14" t="s">
        <v>1131</v>
      </c>
    </row>
    <row r="4264" spans="2:17" x14ac:dyDescent="0.25">
      <c r="B4264" s="86">
        <v>0.86805555555555558</v>
      </c>
      <c r="E4264" s="3">
        <v>103</v>
      </c>
      <c r="G4264" s="14" t="s">
        <v>1131</v>
      </c>
      <c r="I4264" t="s">
        <v>1146</v>
      </c>
    </row>
    <row r="4265" spans="2:17" x14ac:dyDescent="0.25">
      <c r="B4265" s="86">
        <v>0.87847222222222221</v>
      </c>
      <c r="E4265" s="157">
        <v>91</v>
      </c>
      <c r="G4265" s="14" t="s">
        <v>1131</v>
      </c>
      <c r="I4265" s="194" t="s">
        <v>1145</v>
      </c>
      <c r="J4265" s="194"/>
      <c r="K4265" s="194"/>
      <c r="L4265" s="194"/>
      <c r="M4265" s="194"/>
      <c r="N4265" s="194"/>
    </row>
    <row r="4266" spans="2:17" x14ac:dyDescent="0.25">
      <c r="B4266" s="86">
        <v>0.88888888888888884</v>
      </c>
      <c r="E4266" s="3">
        <v>102</v>
      </c>
      <c r="G4266" s="14" t="s">
        <v>1131</v>
      </c>
    </row>
    <row r="4267" spans="2:17" x14ac:dyDescent="0.25">
      <c r="B4267" s="6">
        <v>0.89930555555555558</v>
      </c>
      <c r="E4267" s="97">
        <v>125</v>
      </c>
      <c r="H4267" s="3">
        <v>237</v>
      </c>
      <c r="I4267" s="63" t="s">
        <v>1137</v>
      </c>
      <c r="J4267" s="63"/>
      <c r="K4267" s="63"/>
      <c r="L4267" s="63"/>
      <c r="M4267" s="63"/>
      <c r="N4267" s="63"/>
    </row>
    <row r="4268" spans="2:17" x14ac:dyDescent="0.25">
      <c r="B4268" s="86">
        <v>0.90069444444444446</v>
      </c>
      <c r="G4268" s="14" t="s">
        <v>1130</v>
      </c>
    </row>
    <row r="4269" spans="2:17" x14ac:dyDescent="0.25">
      <c r="B4269" s="86">
        <v>0.90972222222222221</v>
      </c>
      <c r="E4269" s="62">
        <v>120</v>
      </c>
      <c r="G4269" s="14" t="s">
        <v>1130</v>
      </c>
    </row>
    <row r="4270" spans="2:17" x14ac:dyDescent="0.25">
      <c r="B4270" s="86">
        <v>0.92013888888888884</v>
      </c>
      <c r="E4270" s="3">
        <v>100</v>
      </c>
      <c r="G4270" s="14" t="s">
        <v>1130</v>
      </c>
      <c r="I4270" t="s">
        <v>1143</v>
      </c>
    </row>
    <row r="4271" spans="2:17" x14ac:dyDescent="0.25">
      <c r="B4271" s="6">
        <v>0.93055555555555558</v>
      </c>
      <c r="E4271" s="157">
        <v>97</v>
      </c>
      <c r="I4271" s="194" t="s">
        <v>1144</v>
      </c>
      <c r="J4271" s="194"/>
      <c r="K4271" s="194"/>
      <c r="L4271" s="194"/>
      <c r="M4271" s="194"/>
      <c r="N4271" s="194"/>
      <c r="O4271" s="194"/>
      <c r="P4271" s="194"/>
      <c r="Q4271" s="157"/>
    </row>
    <row r="4272" spans="2:17" x14ac:dyDescent="0.25">
      <c r="B4272" s="6">
        <v>0.94097222222222221</v>
      </c>
      <c r="E4272" s="3">
        <v>103</v>
      </c>
    </row>
    <row r="4273" spans="1:11" x14ac:dyDescent="0.25">
      <c r="B4273" s="6">
        <v>0.95138888888888884</v>
      </c>
      <c r="E4273" s="3">
        <v>108</v>
      </c>
    </row>
    <row r="4274" spans="1:11" x14ac:dyDescent="0.25">
      <c r="B4274" s="6">
        <v>0.96180555555555558</v>
      </c>
      <c r="E4274" s="99">
        <v>110</v>
      </c>
    </row>
    <row r="4275" spans="1:11" x14ac:dyDescent="0.25">
      <c r="B4275" s="6">
        <v>0.97222222222222221</v>
      </c>
      <c r="E4275" s="3">
        <v>108</v>
      </c>
    </row>
    <row r="4276" spans="1:11" x14ac:dyDescent="0.25">
      <c r="B4276" s="6">
        <v>0.98263888888888884</v>
      </c>
      <c r="E4276" s="99">
        <v>110</v>
      </c>
    </row>
    <row r="4277" spans="1:11" ht="15.75" x14ac:dyDescent="0.25">
      <c r="B4277" s="86">
        <v>0.9868055555555556</v>
      </c>
      <c r="G4277" s="227" t="s">
        <v>1139</v>
      </c>
    </row>
    <row r="4278" spans="1:11" ht="16.5" thickBot="1" x14ac:dyDescent="0.3">
      <c r="B4278" s="215">
        <v>0.99305555555555558</v>
      </c>
      <c r="E4278" s="99">
        <v>110</v>
      </c>
      <c r="G4278" s="227" t="s">
        <v>1140</v>
      </c>
    </row>
    <row r="4279" spans="1:11" ht="15.75" x14ac:dyDescent="0.25">
      <c r="A4279" s="5" t="s">
        <v>1057</v>
      </c>
      <c r="B4279" s="86">
        <v>3.472222222222222E-3</v>
      </c>
      <c r="E4279" s="99">
        <v>116</v>
      </c>
      <c r="G4279" s="227" t="s">
        <v>1139</v>
      </c>
    </row>
    <row r="4280" spans="1:11" ht="15.75" x14ac:dyDescent="0.25">
      <c r="A4280" s="5" t="s">
        <v>571</v>
      </c>
      <c r="B4280" s="86">
        <v>1.3888888888888888E-2</v>
      </c>
      <c r="E4280" s="62">
        <v>126</v>
      </c>
      <c r="G4280" s="227" t="s">
        <v>1140</v>
      </c>
    </row>
    <row r="4281" spans="1:11" ht="18" x14ac:dyDescent="0.25">
      <c r="B4281" s="6">
        <v>2.4305555555555556E-2</v>
      </c>
      <c r="E4281" s="62">
        <v>124</v>
      </c>
      <c r="G4281" s="231" t="s">
        <v>1138</v>
      </c>
    </row>
    <row r="4282" spans="1:11" ht="18" x14ac:dyDescent="0.25">
      <c r="B4282" s="6">
        <v>3.4722222222222224E-2</v>
      </c>
      <c r="E4282" s="99">
        <v>115</v>
      </c>
      <c r="G4282" s="231" t="s">
        <v>1156</v>
      </c>
    </row>
    <row r="4283" spans="1:11" ht="18" x14ac:dyDescent="0.25">
      <c r="B4283" s="6">
        <v>4.5138888888888888E-2</v>
      </c>
      <c r="E4283" s="3">
        <v>105</v>
      </c>
      <c r="G4283" s="231" t="s">
        <v>1406</v>
      </c>
    </row>
    <row r="4284" spans="1:11" ht="18" x14ac:dyDescent="0.25">
      <c r="B4284" s="6">
        <v>5.5555555555555552E-2</v>
      </c>
      <c r="E4284" s="3">
        <v>104</v>
      </c>
      <c r="G4284" s="295" t="s">
        <v>1664</v>
      </c>
      <c r="H4284" s="14"/>
      <c r="I4284" s="11"/>
      <c r="J4284" s="11"/>
      <c r="K4284" s="11"/>
    </row>
    <row r="4285" spans="1:11" x14ac:dyDescent="0.25">
      <c r="B4285" s="6">
        <v>6.5972222222222224E-2</v>
      </c>
      <c r="E4285" s="3">
        <v>104</v>
      </c>
    </row>
    <row r="4286" spans="1:11" x14ac:dyDescent="0.25">
      <c r="B4286" s="6">
        <v>7.6388888888888895E-2</v>
      </c>
      <c r="E4286" s="3">
        <v>104</v>
      </c>
    </row>
    <row r="4287" spans="1:11" x14ac:dyDescent="0.25">
      <c r="B4287" s="6">
        <v>8.6805555555555552E-2</v>
      </c>
      <c r="E4287" s="3">
        <v>103</v>
      </c>
    </row>
    <row r="4288" spans="1:11" x14ac:dyDescent="0.25">
      <c r="B4288" s="6">
        <v>9.7222222222222224E-2</v>
      </c>
      <c r="E4288" s="3">
        <v>101</v>
      </c>
    </row>
    <row r="4289" spans="2:9" x14ac:dyDescent="0.25">
      <c r="B4289" s="6">
        <v>0.1076388888888889</v>
      </c>
      <c r="E4289" s="3">
        <v>100</v>
      </c>
    </row>
    <row r="4290" spans="2:9" x14ac:dyDescent="0.25">
      <c r="B4290" s="6">
        <v>0.11805555555555555</v>
      </c>
      <c r="E4290" s="157">
        <v>99</v>
      </c>
    </row>
    <row r="4291" spans="2:9" x14ac:dyDescent="0.25">
      <c r="B4291" s="6">
        <v>0.12847222222222221</v>
      </c>
      <c r="E4291" s="3">
        <v>100</v>
      </c>
    </row>
    <row r="4292" spans="2:9" x14ac:dyDescent="0.25">
      <c r="B4292" s="6">
        <v>0.1388888888888889</v>
      </c>
      <c r="E4292" s="3">
        <v>100</v>
      </c>
      <c r="I4292" s="564">
        <f>AVERAGE(E4208:E4292)</f>
        <v>109.44871794871794</v>
      </c>
    </row>
    <row r="4293" spans="2:9" x14ac:dyDescent="0.25">
      <c r="B4293" s="6">
        <v>0.14930555555555555</v>
      </c>
    </row>
    <row r="4294" spans="2:9" ht="14.25" customHeight="1" thickBot="1" x14ac:dyDescent="0.3">
      <c r="B4294" s="22">
        <v>0.15972222222222221</v>
      </c>
      <c r="D4294" s="3">
        <v>114</v>
      </c>
    </row>
    <row r="4295" spans="2:9" x14ac:dyDescent="0.25">
      <c r="B4295" s="6">
        <v>0.34722222222222221</v>
      </c>
      <c r="E4295" s="157">
        <v>96</v>
      </c>
    </row>
    <row r="4296" spans="2:9" x14ac:dyDescent="0.25">
      <c r="B4296" s="6">
        <v>0.3576388888888889</v>
      </c>
      <c r="E4296" s="157">
        <v>98</v>
      </c>
    </row>
    <row r="4297" spans="2:9" x14ac:dyDescent="0.25">
      <c r="B4297" s="6">
        <v>0.36805555555555558</v>
      </c>
      <c r="E4297" s="157">
        <v>98</v>
      </c>
    </row>
    <row r="4298" spans="2:9" x14ac:dyDescent="0.25">
      <c r="B4298" s="6">
        <v>0.37847222222222221</v>
      </c>
      <c r="E4298" s="157">
        <v>98</v>
      </c>
    </row>
    <row r="4299" spans="2:9" x14ac:dyDescent="0.25">
      <c r="B4299" s="6">
        <v>0.3888888888888889</v>
      </c>
      <c r="E4299" s="157">
        <v>92</v>
      </c>
    </row>
    <row r="4300" spans="2:9" x14ac:dyDescent="0.25">
      <c r="B4300" s="6">
        <v>0.39930555555555558</v>
      </c>
      <c r="E4300" s="157">
        <v>93</v>
      </c>
    </row>
    <row r="4301" spans="2:9" x14ac:dyDescent="0.25">
      <c r="B4301" s="6">
        <v>0.40972222222222221</v>
      </c>
      <c r="E4301" s="157">
        <v>92</v>
      </c>
    </row>
    <row r="4302" spans="2:9" x14ac:dyDescent="0.25">
      <c r="B4302" s="6">
        <v>0.4201388888888889</v>
      </c>
      <c r="E4302" s="157">
        <v>95</v>
      </c>
    </row>
    <row r="4303" spans="2:9" x14ac:dyDescent="0.25">
      <c r="B4303" s="6">
        <v>0.43055555555555558</v>
      </c>
      <c r="E4303" s="157">
        <v>94</v>
      </c>
    </row>
    <row r="4304" spans="2:9" x14ac:dyDescent="0.25">
      <c r="B4304" s="6">
        <v>0.44097222222222221</v>
      </c>
      <c r="E4304" s="157">
        <v>99</v>
      </c>
    </row>
    <row r="4305" spans="2:19" x14ac:dyDescent="0.25">
      <c r="B4305" s="6">
        <v>0.4513888888888889</v>
      </c>
      <c r="E4305" s="157">
        <v>97</v>
      </c>
    </row>
    <row r="4306" spans="2:19" x14ac:dyDescent="0.25">
      <c r="B4306" s="6">
        <v>0.46180555555555558</v>
      </c>
      <c r="E4306" s="157">
        <v>96</v>
      </c>
    </row>
    <row r="4307" spans="2:19" x14ac:dyDescent="0.25">
      <c r="B4307" s="6">
        <v>0.47222222222222221</v>
      </c>
      <c r="E4307" s="157">
        <v>98</v>
      </c>
    </row>
    <row r="4308" spans="2:19" x14ac:dyDescent="0.25">
      <c r="B4308" s="6">
        <v>0.4826388888888889</v>
      </c>
      <c r="E4308" s="157">
        <v>94</v>
      </c>
    </row>
    <row r="4309" spans="2:19" x14ac:dyDescent="0.25">
      <c r="B4309" s="6">
        <v>0.49305555555555558</v>
      </c>
      <c r="E4309" s="157">
        <v>96</v>
      </c>
    </row>
    <row r="4310" spans="2:19" x14ac:dyDescent="0.25">
      <c r="B4310" s="6">
        <v>0.50347222222222221</v>
      </c>
      <c r="E4310" s="157">
        <v>97</v>
      </c>
    </row>
    <row r="4311" spans="2:19" x14ac:dyDescent="0.25">
      <c r="B4311" s="6">
        <v>0.51388888888888884</v>
      </c>
      <c r="E4311" s="157">
        <v>96</v>
      </c>
    </row>
    <row r="4312" spans="2:19" x14ac:dyDescent="0.25">
      <c r="B4312" s="6">
        <v>0.52430555555555558</v>
      </c>
      <c r="E4312" s="157">
        <v>92</v>
      </c>
    </row>
    <row r="4313" spans="2:19" x14ac:dyDescent="0.25">
      <c r="B4313" s="6">
        <v>0.53472222222222221</v>
      </c>
      <c r="E4313" s="157">
        <v>92</v>
      </c>
    </row>
    <row r="4314" spans="2:19" x14ac:dyDescent="0.25">
      <c r="B4314" s="6">
        <v>0.54513888888888884</v>
      </c>
      <c r="E4314" s="157">
        <v>92</v>
      </c>
    </row>
    <row r="4315" spans="2:19" x14ac:dyDescent="0.25">
      <c r="B4315" s="6">
        <v>0.55555555555555558</v>
      </c>
      <c r="E4315" s="157">
        <v>95</v>
      </c>
      <c r="F4315" s="3">
        <v>95</v>
      </c>
    </row>
    <row r="4316" spans="2:19" x14ac:dyDescent="0.25">
      <c r="B4316" s="90">
        <v>0.5625</v>
      </c>
      <c r="C4316" s="8">
        <v>52</v>
      </c>
      <c r="E4316" s="8"/>
      <c r="F4316" s="8"/>
      <c r="G4316" s="8" t="s">
        <v>208</v>
      </c>
      <c r="H4316" s="8"/>
      <c r="I4316" s="36" t="s">
        <v>1158</v>
      </c>
      <c r="J4316" s="36"/>
      <c r="K4316" s="36"/>
      <c r="L4316" s="36"/>
      <c r="M4316" s="36"/>
      <c r="N4316" s="36"/>
      <c r="O4316" s="36"/>
      <c r="P4316" s="36"/>
      <c r="Q4316" s="8"/>
      <c r="R4316" s="8"/>
      <c r="S4316" s="8"/>
    </row>
    <row r="4317" spans="2:19" x14ac:dyDescent="0.25">
      <c r="B4317" s="6">
        <v>0.56597222222222221</v>
      </c>
      <c r="E4317" s="157">
        <v>99</v>
      </c>
    </row>
    <row r="4318" spans="2:19" x14ac:dyDescent="0.25">
      <c r="B4318" s="6">
        <v>0.57638888888888884</v>
      </c>
      <c r="E4318" s="3">
        <v>101</v>
      </c>
    </row>
    <row r="4319" spans="2:19" x14ac:dyDescent="0.25">
      <c r="B4319" s="86">
        <v>0.57847222222222228</v>
      </c>
      <c r="C4319" s="14"/>
      <c r="E4319" s="14"/>
      <c r="F4319" s="14"/>
      <c r="G4319" s="14" t="s">
        <v>1157</v>
      </c>
    </row>
    <row r="4320" spans="2:19" x14ac:dyDescent="0.25">
      <c r="B4320" s="86">
        <v>0.58680555555555558</v>
      </c>
      <c r="E4320" s="99">
        <v>114</v>
      </c>
      <c r="G4320" s="14" t="s">
        <v>1157</v>
      </c>
    </row>
    <row r="4321" spans="2:16" x14ac:dyDescent="0.25">
      <c r="B4321" s="86">
        <v>0.59722222222222221</v>
      </c>
      <c r="E4321" s="157">
        <v>96</v>
      </c>
      <c r="G4321" s="14" t="s">
        <v>1157</v>
      </c>
    </row>
    <row r="4322" spans="2:16" x14ac:dyDescent="0.25">
      <c r="B4322" s="86">
        <v>0.60763888888888884</v>
      </c>
      <c r="E4322" s="3">
        <v>102</v>
      </c>
      <c r="G4322" s="14" t="s">
        <v>1157</v>
      </c>
    </row>
    <row r="4323" spans="2:16" x14ac:dyDescent="0.25">
      <c r="B4323" s="6">
        <v>0.61805555555555558</v>
      </c>
      <c r="E4323" s="3">
        <v>109</v>
      </c>
    </row>
    <row r="4324" spans="2:16" x14ac:dyDescent="0.25">
      <c r="B4324" s="6">
        <v>0.62847222222222221</v>
      </c>
      <c r="E4324" s="3">
        <v>107</v>
      </c>
    </row>
    <row r="4325" spans="2:16" x14ac:dyDescent="0.25">
      <c r="B4325" s="6">
        <v>0.63888888888888884</v>
      </c>
      <c r="E4325" s="99">
        <v>111</v>
      </c>
    </row>
    <row r="4326" spans="2:16" x14ac:dyDescent="0.25">
      <c r="B4326" s="6">
        <v>0.65972222222222221</v>
      </c>
      <c r="E4326" s="10">
        <v>130</v>
      </c>
      <c r="H4326" s="3">
        <v>140</v>
      </c>
      <c r="I4326" s="12" t="s">
        <v>1163</v>
      </c>
      <c r="J4326" s="12"/>
      <c r="K4326" s="12"/>
      <c r="L4326" s="12"/>
      <c r="M4326" s="12"/>
      <c r="N4326" s="12"/>
      <c r="O4326" s="12"/>
    </row>
    <row r="4327" spans="2:16" x14ac:dyDescent="0.25">
      <c r="B4327" s="6">
        <v>0.67013888888888884</v>
      </c>
      <c r="E4327" s="62">
        <v>128</v>
      </c>
    </row>
    <row r="4328" spans="2:16" x14ac:dyDescent="0.25">
      <c r="B4328" s="6">
        <v>0.68055555555555558</v>
      </c>
      <c r="E4328" s="62">
        <v>122</v>
      </c>
    </row>
    <row r="4329" spans="2:16" x14ac:dyDescent="0.25">
      <c r="B4329" s="6">
        <v>0.69097222222222221</v>
      </c>
      <c r="E4329" s="99">
        <v>119</v>
      </c>
    </row>
    <row r="4330" spans="2:16" x14ac:dyDescent="0.25">
      <c r="B4330" s="6">
        <v>0.70138888888888884</v>
      </c>
      <c r="E4330" s="99">
        <v>117</v>
      </c>
    </row>
    <row r="4331" spans="2:16" x14ac:dyDescent="0.25">
      <c r="B4331" s="6">
        <v>0.71180555555555558</v>
      </c>
      <c r="E4331" s="99">
        <v>117</v>
      </c>
    </row>
    <row r="4332" spans="2:16" x14ac:dyDescent="0.25">
      <c r="B4332" s="6">
        <v>0.72222222222222221</v>
      </c>
      <c r="E4332" s="62">
        <v>121</v>
      </c>
    </row>
    <row r="4333" spans="2:16" x14ac:dyDescent="0.25">
      <c r="B4333" s="6">
        <v>0.73263888888888884</v>
      </c>
      <c r="E4333" s="97">
        <v>124</v>
      </c>
      <c r="F4333" s="62">
        <v>124</v>
      </c>
      <c r="H4333" s="3">
        <v>255</v>
      </c>
      <c r="I4333" s="63" t="s">
        <v>1164</v>
      </c>
      <c r="J4333" s="63"/>
      <c r="K4333" s="63"/>
      <c r="L4333" s="63"/>
      <c r="M4333" s="63"/>
      <c r="N4333" s="63"/>
      <c r="O4333" s="63"/>
    </row>
    <row r="4334" spans="2:16" x14ac:dyDescent="0.25">
      <c r="B4334" s="90">
        <v>0.73958333333333337</v>
      </c>
      <c r="C4334" s="8">
        <v>15</v>
      </c>
      <c r="E4334" s="8"/>
      <c r="F4334" s="8"/>
      <c r="G4334" s="8" t="s">
        <v>313</v>
      </c>
      <c r="H4334" s="8"/>
      <c r="I4334" s="36" t="s">
        <v>1159</v>
      </c>
      <c r="J4334" s="36"/>
      <c r="K4334" s="36"/>
      <c r="L4334" s="36"/>
      <c r="M4334" s="36"/>
      <c r="N4334" s="36"/>
      <c r="O4334" s="36"/>
      <c r="P4334" s="36"/>
    </row>
    <row r="4335" spans="2:16" x14ac:dyDescent="0.25">
      <c r="B4335" s="6">
        <v>0.74305555555555558</v>
      </c>
      <c r="E4335" s="62">
        <v>128</v>
      </c>
    </row>
    <row r="4336" spans="2:16" x14ac:dyDescent="0.25">
      <c r="B4336" s="6">
        <v>0.75347222222222221</v>
      </c>
      <c r="E4336" s="9">
        <v>136</v>
      </c>
    </row>
    <row r="4337" spans="2:15" x14ac:dyDescent="0.25">
      <c r="B4337" s="6">
        <v>0.76388888888888884</v>
      </c>
      <c r="E4337" s="9">
        <v>134</v>
      </c>
    </row>
    <row r="4338" spans="2:15" x14ac:dyDescent="0.25">
      <c r="B4338" s="6">
        <v>0.77430555555555558</v>
      </c>
      <c r="E4338" s="9">
        <v>130</v>
      </c>
    </row>
    <row r="4339" spans="2:15" x14ac:dyDescent="0.25">
      <c r="B4339" s="6">
        <v>0.78472222222222221</v>
      </c>
      <c r="C4339" s="3">
        <v>45</v>
      </c>
      <c r="E4339" s="9">
        <v>136</v>
      </c>
      <c r="G4339" s="8" t="s">
        <v>314</v>
      </c>
      <c r="H4339" s="8"/>
      <c r="I4339" s="36" t="s">
        <v>1160</v>
      </c>
      <c r="J4339" s="36"/>
      <c r="K4339" s="36"/>
      <c r="L4339" s="36"/>
    </row>
    <row r="4340" spans="2:15" x14ac:dyDescent="0.25">
      <c r="B4340" s="6">
        <v>0.79513888888888884</v>
      </c>
      <c r="E4340" s="10">
        <v>139</v>
      </c>
      <c r="H4340" s="3">
        <v>80</v>
      </c>
      <c r="I4340" s="12" t="s">
        <v>1165</v>
      </c>
      <c r="J4340" s="12"/>
      <c r="K4340" s="12"/>
      <c r="L4340" s="12"/>
      <c r="M4340" s="12"/>
      <c r="N4340" s="12"/>
      <c r="O4340" s="12"/>
    </row>
    <row r="4341" spans="2:15" x14ac:dyDescent="0.25">
      <c r="B4341" s="6">
        <v>0.80555555555555558</v>
      </c>
      <c r="E4341" s="9">
        <v>134</v>
      </c>
    </row>
    <row r="4342" spans="2:15" x14ac:dyDescent="0.25">
      <c r="B4342" s="6">
        <v>0.81597222222222221</v>
      </c>
      <c r="E4342" s="99">
        <v>113</v>
      </c>
    </row>
    <row r="4343" spans="2:15" x14ac:dyDescent="0.25">
      <c r="B4343" s="6">
        <v>0.82638888888888884</v>
      </c>
      <c r="E4343" s="99">
        <v>119</v>
      </c>
    </row>
    <row r="4344" spans="2:15" x14ac:dyDescent="0.25">
      <c r="B4344" s="86">
        <v>0.82777777777777772</v>
      </c>
      <c r="E4344" s="99"/>
      <c r="G4344" s="14" t="s">
        <v>1161</v>
      </c>
    </row>
    <row r="4345" spans="2:15" x14ac:dyDescent="0.25">
      <c r="B4345" s="86">
        <v>0.83680555555555558</v>
      </c>
      <c r="E4345" s="99">
        <v>112</v>
      </c>
      <c r="G4345" s="14" t="s">
        <v>1161</v>
      </c>
    </row>
    <row r="4346" spans="2:15" x14ac:dyDescent="0.25">
      <c r="B4346" s="86">
        <v>0.84722222222222221</v>
      </c>
      <c r="E4346" s="157">
        <v>93</v>
      </c>
      <c r="G4346" s="14" t="s">
        <v>1161</v>
      </c>
      <c r="I4346" s="194" t="s">
        <v>1162</v>
      </c>
      <c r="J4346" s="194"/>
      <c r="K4346" s="194"/>
      <c r="L4346" s="194"/>
      <c r="M4346" s="194"/>
      <c r="N4346" s="194"/>
    </row>
    <row r="4347" spans="2:15" x14ac:dyDescent="0.25">
      <c r="B4347" s="6">
        <v>0.85763888888888884</v>
      </c>
      <c r="E4347" s="3">
        <v>100</v>
      </c>
    </row>
    <row r="4348" spans="2:15" x14ac:dyDescent="0.25">
      <c r="B4348" s="6">
        <v>0.85763888888888884</v>
      </c>
      <c r="E4348" s="3">
        <v>103</v>
      </c>
    </row>
    <row r="4349" spans="2:15" x14ac:dyDescent="0.25">
      <c r="B4349" s="6">
        <v>0.86805555555555558</v>
      </c>
      <c r="E4349" s="3">
        <v>107</v>
      </c>
    </row>
    <row r="4350" spans="2:15" x14ac:dyDescent="0.25">
      <c r="B4350" s="6">
        <v>0.87847222222222221</v>
      </c>
      <c r="E4350" s="99">
        <v>111</v>
      </c>
    </row>
    <row r="4351" spans="2:15" x14ac:dyDescent="0.25">
      <c r="B4351" s="6">
        <v>0.88888888888888884</v>
      </c>
      <c r="E4351" s="99">
        <v>113</v>
      </c>
    </row>
    <row r="4352" spans="2:15" x14ac:dyDescent="0.25">
      <c r="B4352" s="6">
        <v>0.89930555555555558</v>
      </c>
      <c r="E4352" s="99">
        <v>110</v>
      </c>
    </row>
    <row r="4353" spans="1:8" x14ac:dyDescent="0.25">
      <c r="B4353" s="6">
        <v>0.90972222222222221</v>
      </c>
      <c r="E4353" s="99">
        <v>111</v>
      </c>
    </row>
    <row r="4354" spans="1:8" x14ac:dyDescent="0.25">
      <c r="B4354" s="6">
        <v>0.92013888888888884</v>
      </c>
      <c r="E4354" s="3">
        <v>108</v>
      </c>
    </row>
    <row r="4355" spans="1:8" x14ac:dyDescent="0.25">
      <c r="B4355" s="6">
        <v>0.93055555555555558</v>
      </c>
      <c r="E4355" s="99">
        <v>110</v>
      </c>
    </row>
    <row r="4356" spans="1:8" x14ac:dyDescent="0.25">
      <c r="B4356" s="6">
        <v>0.94097222222222221</v>
      </c>
      <c r="E4356" s="99">
        <v>110</v>
      </c>
    </row>
    <row r="4357" spans="1:8" x14ac:dyDescent="0.25">
      <c r="B4357" s="6">
        <v>0.95138888888888884</v>
      </c>
      <c r="E4357" s="3">
        <v>106</v>
      </c>
    </row>
    <row r="4358" spans="1:8" x14ac:dyDescent="0.25">
      <c r="B4358" s="6">
        <v>0.96180555555555558</v>
      </c>
      <c r="E4358" s="3">
        <v>106</v>
      </c>
    </row>
    <row r="4359" spans="1:8" x14ac:dyDescent="0.25">
      <c r="B4359" s="6">
        <v>0.97222222222222221</v>
      </c>
      <c r="E4359" s="3">
        <v>101</v>
      </c>
    </row>
    <row r="4360" spans="1:8" x14ac:dyDescent="0.25">
      <c r="B4360" s="6">
        <v>0.98263888888888884</v>
      </c>
      <c r="E4360" s="3">
        <v>100</v>
      </c>
    </row>
    <row r="4361" spans="1:8" ht="15.75" thickBot="1" x14ac:dyDescent="0.3">
      <c r="B4361" s="22">
        <v>0.99305555555555558</v>
      </c>
      <c r="E4361" s="3">
        <v>100</v>
      </c>
    </row>
    <row r="4362" spans="1:8" ht="18.75" x14ac:dyDescent="0.3">
      <c r="A4362" s="5">
        <v>45876</v>
      </c>
      <c r="B4362" s="6">
        <v>3.472222222222222E-3</v>
      </c>
      <c r="E4362" s="3">
        <v>100</v>
      </c>
      <c r="G4362" s="276">
        <f>AVERAGE(E4295:E4361)</f>
        <v>107.73015873015873</v>
      </c>
      <c r="H4362" s="282" t="s">
        <v>1404</v>
      </c>
    </row>
    <row r="4363" spans="1:8" ht="18.75" x14ac:dyDescent="0.3">
      <c r="A4363" s="5" t="s">
        <v>211</v>
      </c>
      <c r="B4363" s="6">
        <v>1.3888888888888888E-2</v>
      </c>
      <c r="E4363" s="3">
        <v>102</v>
      </c>
      <c r="G4363" s="242" t="s">
        <v>1166</v>
      </c>
      <c r="H4363" s="190"/>
    </row>
    <row r="4364" spans="1:8" ht="18.75" x14ac:dyDescent="0.3">
      <c r="B4364" s="6">
        <v>2.4305555555555556E-2</v>
      </c>
      <c r="E4364" s="3">
        <v>102</v>
      </c>
      <c r="G4364" s="283" t="s">
        <v>1405</v>
      </c>
      <c r="H4364" s="284"/>
    </row>
    <row r="4365" spans="1:8" x14ac:dyDescent="0.25">
      <c r="B4365" s="6">
        <v>3.4722222222222224E-2</v>
      </c>
      <c r="E4365" s="3">
        <v>102</v>
      </c>
    </row>
    <row r="4366" spans="1:8" x14ac:dyDescent="0.25">
      <c r="B4366" s="6">
        <v>4.5138888888888888E-2</v>
      </c>
      <c r="E4366" s="157">
        <v>99</v>
      </c>
    </row>
    <row r="4367" spans="1:8" x14ac:dyDescent="0.25">
      <c r="B4367" s="6">
        <v>5.5555555555555552E-2</v>
      </c>
      <c r="E4367" s="3">
        <v>102</v>
      </c>
    </row>
    <row r="4368" spans="1:8" x14ac:dyDescent="0.25">
      <c r="B4368" s="6">
        <v>6.5972222222222224E-2</v>
      </c>
      <c r="E4368" s="3">
        <v>101</v>
      </c>
    </row>
    <row r="4369" spans="2:5" x14ac:dyDescent="0.25">
      <c r="B4369" s="6">
        <v>7.6388888888888895E-2</v>
      </c>
      <c r="E4369" s="157">
        <v>97</v>
      </c>
    </row>
    <row r="4370" spans="2:5" x14ac:dyDescent="0.25">
      <c r="B4370" s="6">
        <v>8.6805555555555552E-2</v>
      </c>
      <c r="E4370" s="157">
        <v>93</v>
      </c>
    </row>
    <row r="4371" spans="2:5" x14ac:dyDescent="0.25">
      <c r="B4371" s="6">
        <v>9.7222222222222224E-2</v>
      </c>
      <c r="E4371" s="157">
        <v>99</v>
      </c>
    </row>
    <row r="4372" spans="2:5" x14ac:dyDescent="0.25">
      <c r="B4372" s="6">
        <v>0.1076388888888889</v>
      </c>
      <c r="E4372" s="157">
        <v>97</v>
      </c>
    </row>
    <row r="4373" spans="2:5" x14ac:dyDescent="0.25">
      <c r="B4373" s="6">
        <v>0.11805555555555555</v>
      </c>
      <c r="E4373" s="157">
        <v>98</v>
      </c>
    </row>
    <row r="4374" spans="2:5" x14ac:dyDescent="0.25">
      <c r="B4374" s="6">
        <v>0.12847222222222221</v>
      </c>
      <c r="E4374" s="157">
        <v>98</v>
      </c>
    </row>
    <row r="4375" spans="2:5" x14ac:dyDescent="0.25">
      <c r="B4375" s="6">
        <v>0.1388888888888889</v>
      </c>
      <c r="E4375" s="157">
        <v>99</v>
      </c>
    </row>
    <row r="4376" spans="2:5" x14ac:dyDescent="0.25">
      <c r="B4376" s="6">
        <v>0.14930555555555555</v>
      </c>
      <c r="E4376" s="3">
        <v>100</v>
      </c>
    </row>
    <row r="4377" spans="2:5" ht="15.75" thickBot="1" x14ac:dyDescent="0.3">
      <c r="B4377" s="22">
        <v>0.15972222222222221</v>
      </c>
      <c r="D4377" s="3">
        <v>112</v>
      </c>
      <c r="E4377" s="157">
        <v>99</v>
      </c>
    </row>
    <row r="4378" spans="2:5" x14ac:dyDescent="0.25">
      <c r="B4378" s="6">
        <v>0.34722222222222221</v>
      </c>
      <c r="E4378" s="3">
        <v>88</v>
      </c>
    </row>
    <row r="4379" spans="2:5" x14ac:dyDescent="0.25">
      <c r="B4379" s="6">
        <v>0.3576388888888889</v>
      </c>
      <c r="E4379" s="3">
        <v>90</v>
      </c>
    </row>
    <row r="4380" spans="2:5" x14ac:dyDescent="0.25">
      <c r="B4380" s="6">
        <v>0.36805555555555558</v>
      </c>
      <c r="E4380" s="3">
        <v>92</v>
      </c>
    </row>
    <row r="4381" spans="2:5" x14ac:dyDescent="0.25">
      <c r="B4381" s="6">
        <v>0.37847222222222221</v>
      </c>
      <c r="E4381" s="3">
        <v>90</v>
      </c>
    </row>
    <row r="4382" spans="2:5" x14ac:dyDescent="0.25">
      <c r="B4382" s="6">
        <v>0.3888888888888889</v>
      </c>
      <c r="E4382" s="3">
        <v>89</v>
      </c>
    </row>
    <row r="4383" spans="2:5" x14ac:dyDescent="0.25">
      <c r="B4383" s="6">
        <v>0.39930555555555558</v>
      </c>
      <c r="E4383" s="3">
        <v>87</v>
      </c>
    </row>
    <row r="4384" spans="2:5" x14ac:dyDescent="0.25">
      <c r="B4384" s="6">
        <v>0.40972222222222221</v>
      </c>
      <c r="E4384" s="3">
        <v>88</v>
      </c>
    </row>
    <row r="4385" spans="2:18" x14ac:dyDescent="0.25">
      <c r="B4385" s="6">
        <v>0.4201388888888889</v>
      </c>
      <c r="E4385" s="3">
        <v>90</v>
      </c>
    </row>
    <row r="4386" spans="2:18" x14ac:dyDescent="0.25">
      <c r="B4386" s="6">
        <v>0.43055555555555558</v>
      </c>
      <c r="E4386" s="3">
        <v>86</v>
      </c>
    </row>
    <row r="4387" spans="2:18" x14ac:dyDescent="0.25">
      <c r="B4387" s="6">
        <v>0.44097222222222221</v>
      </c>
      <c r="E4387" s="3">
        <v>88</v>
      </c>
    </row>
    <row r="4388" spans="2:18" x14ac:dyDescent="0.25">
      <c r="B4388" s="6">
        <v>0.4513888888888889</v>
      </c>
      <c r="E4388" s="3">
        <v>87</v>
      </c>
    </row>
    <row r="4389" spans="2:18" x14ac:dyDescent="0.25">
      <c r="B4389" s="6">
        <v>0.46180555555555558</v>
      </c>
      <c r="E4389" s="3">
        <v>90</v>
      </c>
    </row>
    <row r="4390" spans="2:18" x14ac:dyDescent="0.25">
      <c r="B4390" s="6">
        <v>0.47222222222222221</v>
      </c>
      <c r="E4390" s="3">
        <v>99</v>
      </c>
    </row>
    <row r="4391" spans="2:18" x14ac:dyDescent="0.25">
      <c r="B4391" s="6">
        <v>0.4826388888888889</v>
      </c>
      <c r="E4391" s="3">
        <v>102</v>
      </c>
    </row>
    <row r="4392" spans="2:18" x14ac:dyDescent="0.25">
      <c r="B4392" s="6">
        <v>0.49305555555555558</v>
      </c>
      <c r="E4392" s="157">
        <v>98</v>
      </c>
      <c r="F4392" s="3">
        <v>98</v>
      </c>
    </row>
    <row r="4393" spans="2:18" x14ac:dyDescent="0.25">
      <c r="B4393" s="90">
        <v>0.5</v>
      </c>
      <c r="C4393" s="8">
        <v>82</v>
      </c>
      <c r="D4393" s="8"/>
      <c r="E4393" s="8"/>
      <c r="F4393" s="8"/>
      <c r="G4393" s="8" t="s">
        <v>112</v>
      </c>
      <c r="H4393" s="8"/>
      <c r="I4393" s="36" t="s">
        <v>1169</v>
      </c>
      <c r="J4393" s="36"/>
      <c r="K4393" s="36"/>
      <c r="L4393" s="36"/>
      <c r="M4393" s="36"/>
      <c r="N4393" s="36"/>
      <c r="O4393" s="36"/>
      <c r="P4393" s="36"/>
      <c r="Q4393" s="8"/>
      <c r="R4393" s="8"/>
    </row>
    <row r="4394" spans="2:18" x14ac:dyDescent="0.25">
      <c r="B4394" s="6">
        <v>0.50347222222222221</v>
      </c>
      <c r="E4394" s="3">
        <v>101</v>
      </c>
    </row>
    <row r="4395" spans="2:18" x14ac:dyDescent="0.25">
      <c r="B4395" s="6">
        <v>0.51388888888888884</v>
      </c>
      <c r="E4395" s="3">
        <v>108</v>
      </c>
    </row>
    <row r="4396" spans="2:18" x14ac:dyDescent="0.25">
      <c r="B4396" s="6">
        <v>0.52430555555555558</v>
      </c>
      <c r="E4396" s="99">
        <v>110</v>
      </c>
    </row>
    <row r="4397" spans="2:18" x14ac:dyDescent="0.25">
      <c r="B4397" s="6">
        <v>0.53472222222222221</v>
      </c>
      <c r="E4397" s="99">
        <v>110</v>
      </c>
    </row>
    <row r="4398" spans="2:18" x14ac:dyDescent="0.25">
      <c r="B4398" s="6">
        <v>0.54513888888888884</v>
      </c>
      <c r="E4398" s="101">
        <v>111</v>
      </c>
      <c r="H4398" s="3">
        <v>65</v>
      </c>
      <c r="I4398" s="135" t="s">
        <v>1196</v>
      </c>
      <c r="J4398" s="135"/>
      <c r="K4398" s="135"/>
      <c r="L4398" s="135"/>
      <c r="M4398" s="135"/>
      <c r="N4398" s="135"/>
    </row>
    <row r="4399" spans="2:18" x14ac:dyDescent="0.25">
      <c r="B4399" s="86">
        <v>0.54513888888888884</v>
      </c>
      <c r="G4399" s="14" t="s">
        <v>1168</v>
      </c>
    </row>
    <row r="4400" spans="2:18" x14ac:dyDescent="0.25">
      <c r="B4400" s="86">
        <v>0.55555555555555558</v>
      </c>
      <c r="E4400" s="162">
        <v>98</v>
      </c>
      <c r="G4400" s="14" t="s">
        <v>1168</v>
      </c>
      <c r="I4400" s="224" t="s">
        <v>1197</v>
      </c>
      <c r="J4400" s="194"/>
      <c r="K4400" s="194"/>
      <c r="L4400" s="194"/>
      <c r="M4400" s="194"/>
    </row>
    <row r="4401" spans="2:14" x14ac:dyDescent="0.25">
      <c r="B4401" s="86">
        <v>0.56597222222222221</v>
      </c>
      <c r="E4401" s="157">
        <v>90</v>
      </c>
      <c r="G4401" s="14" t="s">
        <v>1168</v>
      </c>
    </row>
    <row r="4402" spans="2:14" x14ac:dyDescent="0.25">
      <c r="B4402" s="6">
        <v>0.57638888888888884</v>
      </c>
      <c r="E4402" s="3">
        <v>102</v>
      </c>
    </row>
    <row r="4403" spans="2:14" x14ac:dyDescent="0.25">
      <c r="B4403" s="6">
        <v>0.58680555555555558</v>
      </c>
      <c r="E4403" s="99">
        <v>112</v>
      </c>
    </row>
    <row r="4404" spans="2:14" x14ac:dyDescent="0.25">
      <c r="B4404" s="6">
        <v>0.59722222222222221</v>
      </c>
      <c r="E4404" s="99">
        <v>119</v>
      </c>
    </row>
    <row r="4405" spans="2:14" x14ac:dyDescent="0.25">
      <c r="B4405" s="6">
        <v>0.60763888888888884</v>
      </c>
      <c r="E4405" s="9">
        <v>131</v>
      </c>
    </row>
    <row r="4406" spans="2:14" x14ac:dyDescent="0.25">
      <c r="B4406" s="6">
        <v>0.61805555555555558</v>
      </c>
      <c r="E4406" s="10">
        <v>135</v>
      </c>
      <c r="H4406" s="3">
        <v>170</v>
      </c>
      <c r="I4406" s="12" t="s">
        <v>1176</v>
      </c>
      <c r="J4406" s="12"/>
      <c r="K4406" s="12"/>
      <c r="L4406" s="12"/>
      <c r="M4406" s="12"/>
      <c r="N4406" s="12"/>
    </row>
    <row r="4407" spans="2:14" x14ac:dyDescent="0.25">
      <c r="B4407" s="86">
        <v>0.62569444444444444</v>
      </c>
      <c r="G4407" s="14" t="s">
        <v>1167</v>
      </c>
    </row>
    <row r="4408" spans="2:14" x14ac:dyDescent="0.25">
      <c r="B4408" s="86">
        <v>0.62847222222222221</v>
      </c>
      <c r="E4408" s="99">
        <v>117</v>
      </c>
      <c r="G4408" s="14" t="s">
        <v>1167</v>
      </c>
    </row>
    <row r="4409" spans="2:14" x14ac:dyDescent="0.25">
      <c r="B4409" s="86">
        <v>0.63888888888888884</v>
      </c>
      <c r="E4409" s="4">
        <v>100</v>
      </c>
      <c r="G4409" s="14" t="s">
        <v>1167</v>
      </c>
      <c r="I4409" s="1" t="s">
        <v>1198</v>
      </c>
    </row>
    <row r="4410" spans="2:14" x14ac:dyDescent="0.25">
      <c r="B4410" s="86">
        <v>0.64930555555555558</v>
      </c>
      <c r="E4410" s="3">
        <v>106</v>
      </c>
      <c r="G4410" s="14" t="s">
        <v>1167</v>
      </c>
    </row>
    <row r="4411" spans="2:14" x14ac:dyDescent="0.25">
      <c r="B4411" s="86">
        <v>0.65972222222222221</v>
      </c>
      <c r="E4411" s="3">
        <v>109</v>
      </c>
      <c r="G4411" s="14" t="s">
        <v>1167</v>
      </c>
    </row>
    <row r="4412" spans="2:14" x14ac:dyDescent="0.25">
      <c r="B4412" s="86">
        <v>0.67013888888888884</v>
      </c>
      <c r="E4412" s="3">
        <v>107</v>
      </c>
      <c r="G4412" s="14" t="s">
        <v>1167</v>
      </c>
    </row>
    <row r="4413" spans="2:14" x14ac:dyDescent="0.25">
      <c r="B4413" s="6">
        <v>0.68055555555555558</v>
      </c>
      <c r="E4413" s="3">
        <v>107</v>
      </c>
    </row>
    <row r="4414" spans="2:14" x14ac:dyDescent="0.25">
      <c r="B4414" s="6">
        <v>0.69097222222222221</v>
      </c>
      <c r="E4414" s="3">
        <v>106</v>
      </c>
    </row>
    <row r="4415" spans="2:14" x14ac:dyDescent="0.25">
      <c r="B4415" s="6">
        <v>0.70138888888888884</v>
      </c>
      <c r="E4415" s="3">
        <v>106</v>
      </c>
    </row>
    <row r="4416" spans="2:14" x14ac:dyDescent="0.25">
      <c r="B4416" s="86">
        <v>0.70277777777777772</v>
      </c>
      <c r="C4416" s="14"/>
      <c r="D4416" s="14"/>
      <c r="E4416" s="14"/>
      <c r="F4416" s="14"/>
      <c r="G4416" s="14" t="s">
        <v>1170</v>
      </c>
    </row>
    <row r="4417" spans="2:19" x14ac:dyDescent="0.25">
      <c r="B4417" s="6">
        <v>0.71180555555555558</v>
      </c>
      <c r="E4417" s="3">
        <v>105</v>
      </c>
      <c r="F4417" s="3">
        <v>105</v>
      </c>
    </row>
    <row r="4418" spans="2:19" x14ac:dyDescent="0.25">
      <c r="B4418" s="90">
        <v>0.72152777777777777</v>
      </c>
      <c r="C4418" s="8">
        <v>93</v>
      </c>
      <c r="D4418" s="8"/>
      <c r="E4418" s="8"/>
      <c r="F4418" s="8"/>
      <c r="G4418" s="8" t="s">
        <v>313</v>
      </c>
      <c r="H4418" s="8"/>
      <c r="I4418" s="36" t="s">
        <v>1172</v>
      </c>
      <c r="J4418" s="36"/>
      <c r="K4418" s="36"/>
      <c r="L4418" s="36"/>
      <c r="M4418" s="36"/>
      <c r="N4418" s="36"/>
      <c r="O4418" s="36"/>
      <c r="P4418" s="36"/>
      <c r="Q4418" s="8"/>
      <c r="R4418" s="8"/>
      <c r="S4418" s="8"/>
    </row>
    <row r="4419" spans="2:19" x14ac:dyDescent="0.25">
      <c r="B4419" s="6">
        <v>0.72222222222222221</v>
      </c>
      <c r="E4419" s="3">
        <v>107</v>
      </c>
    </row>
    <row r="4420" spans="2:19" x14ac:dyDescent="0.25">
      <c r="B4420" s="6">
        <v>0.73263888888888884</v>
      </c>
      <c r="E4420" s="99">
        <v>112</v>
      </c>
    </row>
    <row r="4421" spans="2:19" x14ac:dyDescent="0.25">
      <c r="B4421" s="6">
        <v>0.74305555555555558</v>
      </c>
      <c r="E4421" s="10">
        <v>138</v>
      </c>
      <c r="H4421" s="3">
        <v>41</v>
      </c>
      <c r="I4421" s="12" t="s">
        <v>1174</v>
      </c>
      <c r="J4421" s="12"/>
      <c r="K4421" s="12"/>
      <c r="L4421" s="12"/>
      <c r="M4421" s="12"/>
      <c r="N4421" s="12"/>
    </row>
    <row r="4422" spans="2:19" x14ac:dyDescent="0.25">
      <c r="B4422" s="86">
        <v>0.74791666666666667</v>
      </c>
      <c r="G4422" s="14" t="s">
        <v>1171</v>
      </c>
    </row>
    <row r="4423" spans="2:19" x14ac:dyDescent="0.25">
      <c r="B4423" s="86">
        <v>0.75347222222222221</v>
      </c>
      <c r="E4423" s="62">
        <v>129</v>
      </c>
      <c r="G4423" s="14" t="s">
        <v>1171</v>
      </c>
    </row>
    <row r="4424" spans="2:19" x14ac:dyDescent="0.25">
      <c r="B4424" s="86">
        <v>0.76388888888888884</v>
      </c>
      <c r="E4424" s="99">
        <v>111</v>
      </c>
      <c r="G4424" s="14" t="s">
        <v>1171</v>
      </c>
      <c r="I4424" s="135" t="s">
        <v>1180</v>
      </c>
      <c r="J4424" s="135"/>
      <c r="K4424" s="135"/>
      <c r="L4424" s="135"/>
      <c r="M4424" s="135"/>
    </row>
    <row r="4425" spans="2:19" x14ac:dyDescent="0.25">
      <c r="B4425" s="86">
        <v>0.77430555555555558</v>
      </c>
      <c r="E4425" s="99">
        <v>114</v>
      </c>
      <c r="G4425" s="14" t="s">
        <v>1171</v>
      </c>
    </row>
    <row r="4426" spans="2:19" x14ac:dyDescent="0.25">
      <c r="B4426" s="6">
        <v>0.78472222222222221</v>
      </c>
      <c r="E4426" s="99">
        <v>114</v>
      </c>
    </row>
    <row r="4427" spans="2:19" x14ac:dyDescent="0.25">
      <c r="B4427" s="6">
        <v>0.79513888888888884</v>
      </c>
      <c r="E4427" s="10">
        <v>131</v>
      </c>
      <c r="H4427" s="3">
        <v>106</v>
      </c>
      <c r="I4427" s="12" t="s">
        <v>1184</v>
      </c>
      <c r="J4427" s="12"/>
      <c r="K4427" s="12"/>
      <c r="L4427" s="12"/>
      <c r="M4427" s="12"/>
      <c r="N4427" s="12"/>
      <c r="O4427" s="12"/>
      <c r="P4427" s="12"/>
      <c r="Q4427" s="9"/>
    </row>
    <row r="4428" spans="2:19" x14ac:dyDescent="0.25">
      <c r="B4428" s="86">
        <v>0.79652777777777772</v>
      </c>
      <c r="G4428" s="14" t="s">
        <v>1173</v>
      </c>
    </row>
    <row r="4429" spans="2:19" x14ac:dyDescent="0.25">
      <c r="B4429" s="86">
        <v>0.80555555555555558</v>
      </c>
      <c r="E4429" s="62">
        <v>127</v>
      </c>
      <c r="G4429" s="14" t="s">
        <v>1173</v>
      </c>
    </row>
    <row r="4430" spans="2:19" x14ac:dyDescent="0.25">
      <c r="B4430" s="86">
        <v>0.81597222222222221</v>
      </c>
      <c r="E4430" s="99">
        <v>112</v>
      </c>
      <c r="G4430" s="14" t="s">
        <v>1173</v>
      </c>
      <c r="I4430" t="s">
        <v>1179</v>
      </c>
    </row>
    <row r="4431" spans="2:19" x14ac:dyDescent="0.25">
      <c r="B4431" s="86">
        <v>0.82638888888888884</v>
      </c>
      <c r="E4431" s="99">
        <v>115</v>
      </c>
      <c r="G4431" s="14" t="s">
        <v>1173</v>
      </c>
    </row>
    <row r="4432" spans="2:19" x14ac:dyDescent="0.25">
      <c r="B4432" s="86">
        <v>0.83680555555555558</v>
      </c>
      <c r="E4432" s="3">
        <v>108</v>
      </c>
      <c r="G4432" s="14" t="s">
        <v>1173</v>
      </c>
      <c r="I4432" s="1" t="s">
        <v>1199</v>
      </c>
    </row>
    <row r="4433" spans="2:20" x14ac:dyDescent="0.25">
      <c r="B4433" s="6">
        <v>0.84722222222222221</v>
      </c>
      <c r="E4433" s="62">
        <v>123</v>
      </c>
      <c r="I4433" s="63" t="s">
        <v>1177</v>
      </c>
      <c r="J4433" s="63"/>
      <c r="K4433" s="63"/>
      <c r="L4433" s="63"/>
      <c r="M4433" s="63"/>
    </row>
    <row r="4434" spans="2:20" x14ac:dyDescent="0.25">
      <c r="B4434" s="6">
        <v>0.85763888888888884</v>
      </c>
      <c r="E4434" s="9">
        <v>130</v>
      </c>
      <c r="I4434" s="12" t="s">
        <v>1178</v>
      </c>
      <c r="J4434" s="12"/>
      <c r="K4434" s="12"/>
      <c r="L4434" s="12"/>
      <c r="M4434" s="12"/>
    </row>
    <row r="4435" spans="2:20" x14ac:dyDescent="0.25">
      <c r="B4435" s="6">
        <v>0.86805555555555558</v>
      </c>
      <c r="E4435" s="62">
        <v>129</v>
      </c>
    </row>
    <row r="4436" spans="2:20" x14ac:dyDescent="0.25">
      <c r="B4436" s="6">
        <v>0.87847222222222221</v>
      </c>
      <c r="E4436" s="10">
        <v>131</v>
      </c>
      <c r="H4436" s="3">
        <v>226</v>
      </c>
      <c r="I4436" s="12" t="s">
        <v>1175</v>
      </c>
      <c r="J4436" s="12"/>
      <c r="K4436" s="12"/>
      <c r="L4436" s="12"/>
      <c r="M4436" s="12"/>
      <c r="N4436" s="12"/>
      <c r="O4436" s="12"/>
      <c r="P4436" s="12"/>
      <c r="Q4436" s="9"/>
    </row>
    <row r="4437" spans="2:20" x14ac:dyDescent="0.25">
      <c r="B4437" s="6">
        <v>0.88888888888888884</v>
      </c>
      <c r="E4437" s="99">
        <v>117</v>
      </c>
    </row>
    <row r="4438" spans="2:20" x14ac:dyDescent="0.25">
      <c r="B4438" s="6">
        <v>0.89930555555555558</v>
      </c>
      <c r="E4438" s="10">
        <v>138</v>
      </c>
    </row>
    <row r="4439" spans="2:20" x14ac:dyDescent="0.25">
      <c r="B4439" s="6">
        <v>0.90972222222222221</v>
      </c>
      <c r="E4439" s="103">
        <v>144</v>
      </c>
      <c r="H4439" s="3">
        <v>271</v>
      </c>
      <c r="I4439" s="144" t="s">
        <v>1181</v>
      </c>
      <c r="J4439" s="144"/>
      <c r="K4439" s="144"/>
      <c r="L4439" s="144"/>
      <c r="M4439" s="144"/>
      <c r="N4439" s="144"/>
      <c r="O4439" s="144"/>
      <c r="P4439" s="144"/>
      <c r="Q4439" s="104"/>
    </row>
    <row r="4440" spans="2:20" x14ac:dyDescent="0.25">
      <c r="B4440" s="86">
        <v>0.91319444444444442</v>
      </c>
      <c r="E4440" s="4"/>
      <c r="G4440" s="14" t="s">
        <v>1182</v>
      </c>
    </row>
    <row r="4441" spans="2:20" x14ac:dyDescent="0.25">
      <c r="B4441" s="86">
        <v>0.92013888888888884</v>
      </c>
      <c r="E4441" s="9">
        <v>131</v>
      </c>
      <c r="G4441" s="14" t="s">
        <v>1182</v>
      </c>
    </row>
    <row r="4442" spans="2:20" x14ac:dyDescent="0.25">
      <c r="B4442" s="86">
        <v>0.93055555555555558</v>
      </c>
      <c r="E4442" s="162">
        <v>91</v>
      </c>
      <c r="G4442" s="14" t="s">
        <v>1182</v>
      </c>
      <c r="I4442" s="224" t="s">
        <v>1200</v>
      </c>
      <c r="J4442" s="194"/>
      <c r="K4442" s="194"/>
      <c r="L4442" s="194"/>
      <c r="M4442" s="194"/>
      <c r="N4442" s="194"/>
      <c r="O4442" s="194"/>
      <c r="P4442" s="194"/>
      <c r="Q4442" s="157"/>
      <c r="R4442" s="157"/>
      <c r="S4442" s="157"/>
      <c r="T4442" s="157"/>
    </row>
    <row r="4443" spans="2:20" x14ac:dyDescent="0.25">
      <c r="B4443" s="86">
        <v>0.93611111111111112</v>
      </c>
      <c r="E4443" s="162"/>
      <c r="G4443" s="14" t="s">
        <v>1189</v>
      </c>
    </row>
    <row r="4444" spans="2:20" x14ac:dyDescent="0.25">
      <c r="B4444" s="86">
        <v>0.94097222222222221</v>
      </c>
      <c r="E4444" s="3">
        <v>101</v>
      </c>
      <c r="G4444" s="14" t="s">
        <v>1189</v>
      </c>
    </row>
    <row r="4445" spans="2:20" x14ac:dyDescent="0.25">
      <c r="B4445" s="6">
        <v>0.95138888888888884</v>
      </c>
      <c r="E4445" s="62">
        <v>122</v>
      </c>
      <c r="I4445" s="63" t="s">
        <v>1183</v>
      </c>
      <c r="J4445" s="63"/>
      <c r="K4445" s="63"/>
      <c r="L4445" s="63"/>
      <c r="M4445" s="63"/>
      <c r="N4445" s="63"/>
      <c r="O4445" s="63"/>
      <c r="P4445" s="63"/>
      <c r="Q4445" s="62"/>
    </row>
    <row r="4446" spans="2:20" x14ac:dyDescent="0.25">
      <c r="B4446" s="6">
        <v>0.96180555555555558</v>
      </c>
      <c r="E4446" s="103">
        <v>142</v>
      </c>
      <c r="H4446" s="3">
        <v>346</v>
      </c>
      <c r="I4446" s="144" t="s">
        <v>1187</v>
      </c>
      <c r="J4446" s="144"/>
      <c r="K4446" s="144"/>
      <c r="L4446" s="144"/>
      <c r="M4446" s="144"/>
      <c r="N4446" s="144"/>
      <c r="O4446" s="144"/>
      <c r="P4446" s="144"/>
      <c r="Q4446" s="104"/>
      <c r="R4446" s="104"/>
      <c r="S4446" s="104"/>
      <c r="T4446" s="104"/>
    </row>
    <row r="4447" spans="2:20" x14ac:dyDescent="0.25">
      <c r="B4447" s="86">
        <v>0.96527777777777779</v>
      </c>
      <c r="E4447" s="4"/>
      <c r="G4447" s="14" t="s">
        <v>1188</v>
      </c>
    </row>
    <row r="4448" spans="2:20" x14ac:dyDescent="0.25">
      <c r="B4448" s="86">
        <v>0.97222222222222221</v>
      </c>
      <c r="E4448" s="9">
        <v>133</v>
      </c>
      <c r="G4448" s="14" t="s">
        <v>1188</v>
      </c>
    </row>
    <row r="4449" spans="1:17" x14ac:dyDescent="0.25">
      <c r="B4449" s="86">
        <v>0.98263888888888884</v>
      </c>
      <c r="E4449" s="157">
        <v>98</v>
      </c>
      <c r="G4449" s="14" t="s">
        <v>1188</v>
      </c>
    </row>
    <row r="4450" spans="1:17" ht="15.75" thickBot="1" x14ac:dyDescent="0.3">
      <c r="B4450" s="22">
        <v>0.99305555555555558</v>
      </c>
      <c r="E4450" s="157">
        <v>97</v>
      </c>
    </row>
    <row r="4451" spans="1:17" ht="19.5" thickBot="1" x14ac:dyDescent="0.35">
      <c r="A4451" s="5">
        <v>45877</v>
      </c>
      <c r="B4451" s="6">
        <v>3.472222222222222E-3</v>
      </c>
      <c r="E4451" s="99">
        <v>112</v>
      </c>
      <c r="G4451" s="231" t="s">
        <v>1190</v>
      </c>
      <c r="H4451" s="190"/>
    </row>
    <row r="4452" spans="1:17" ht="18.75" thickBot="1" x14ac:dyDescent="0.3">
      <c r="A4452" s="5" t="s">
        <v>212</v>
      </c>
      <c r="B4452" s="6">
        <v>1.3888888888888888E-2</v>
      </c>
      <c r="E4452" s="62">
        <v>123</v>
      </c>
      <c r="G4452" s="280">
        <f>AVERAGE(E4378:E4450)</f>
        <v>109.50793650793651</v>
      </c>
      <c r="H4452" s="255" t="s">
        <v>1185</v>
      </c>
    </row>
    <row r="4453" spans="1:17" ht="18.75" thickBot="1" x14ac:dyDescent="0.3">
      <c r="B4453" s="6">
        <v>2.4305555555555556E-2</v>
      </c>
      <c r="E4453" s="9">
        <v>136</v>
      </c>
      <c r="G4453" s="254">
        <f>AVERAGE(F4392:F4417)</f>
        <v>101.5</v>
      </c>
      <c r="H4453" s="255" t="s">
        <v>1186</v>
      </c>
    </row>
    <row r="4454" spans="1:17" ht="19.5" thickBot="1" x14ac:dyDescent="0.35">
      <c r="B4454" s="6">
        <v>3.4722222222222224E-2</v>
      </c>
      <c r="E4454" s="9">
        <v>137</v>
      </c>
      <c r="G4454" s="281" t="s">
        <v>1403</v>
      </c>
      <c r="H4454" s="190">
        <v>459</v>
      </c>
      <c r="I4454" s="12" t="s">
        <v>1191</v>
      </c>
      <c r="J4454" s="12"/>
      <c r="K4454" s="12"/>
      <c r="L4454" s="12"/>
      <c r="M4454" s="12"/>
      <c r="N4454" s="12"/>
      <c r="O4454" s="12"/>
      <c r="P4454" s="12"/>
      <c r="Q4454" s="9"/>
    </row>
    <row r="4455" spans="1:17" ht="18" x14ac:dyDescent="0.25">
      <c r="B4455" s="6">
        <v>4.5138888888888888E-2</v>
      </c>
      <c r="E4455" s="62">
        <v>128</v>
      </c>
      <c r="G4455" s="295" t="s">
        <v>1665</v>
      </c>
      <c r="H4455" s="14"/>
      <c r="I4455" s="11"/>
    </row>
    <row r="4456" spans="1:17" x14ac:dyDescent="0.25">
      <c r="B4456" s="6">
        <v>5.5555555555555552E-2</v>
      </c>
      <c r="E4456" s="99">
        <v>117</v>
      </c>
    </row>
    <row r="4457" spans="1:17" x14ac:dyDescent="0.25">
      <c r="B4457" s="6">
        <v>6.5972222222222224E-2</v>
      </c>
      <c r="E4457" s="99">
        <v>112</v>
      </c>
    </row>
    <row r="4458" spans="1:17" x14ac:dyDescent="0.25">
      <c r="B4458" s="6">
        <v>7.6388888888888895E-2</v>
      </c>
      <c r="E4458" s="3">
        <v>107</v>
      </c>
    </row>
    <row r="4459" spans="1:17" x14ac:dyDescent="0.25">
      <c r="B4459" s="6">
        <v>8.6805555555555552E-2</v>
      </c>
      <c r="E4459" s="3">
        <v>103</v>
      </c>
    </row>
    <row r="4460" spans="1:17" x14ac:dyDescent="0.25">
      <c r="B4460" s="6">
        <v>9.7222222222222224E-2</v>
      </c>
      <c r="E4460" s="157">
        <v>99</v>
      </c>
    </row>
    <row r="4461" spans="1:17" x14ac:dyDescent="0.25">
      <c r="B4461" s="6">
        <v>0.1076388888888889</v>
      </c>
      <c r="E4461" s="3">
        <v>103</v>
      </c>
    </row>
    <row r="4462" spans="1:17" x14ac:dyDescent="0.25">
      <c r="B4462" s="6">
        <v>0.11805555555555555</v>
      </c>
      <c r="E4462" s="157">
        <v>99</v>
      </c>
    </row>
    <row r="4463" spans="1:17" x14ac:dyDescent="0.25">
      <c r="B4463" s="6">
        <v>0.12847222222222221</v>
      </c>
      <c r="E4463" s="157">
        <v>98</v>
      </c>
    </row>
    <row r="4464" spans="1:17" x14ac:dyDescent="0.25">
      <c r="B4464" s="6">
        <v>0.1388888888888889</v>
      </c>
      <c r="E4464" s="157">
        <v>99</v>
      </c>
    </row>
    <row r="4465" spans="2:14" x14ac:dyDescent="0.25">
      <c r="B4465" s="6">
        <v>0.14930555555555555</v>
      </c>
    </row>
    <row r="4466" spans="2:14" ht="15.75" thickBot="1" x14ac:dyDescent="0.3">
      <c r="B4466" s="22">
        <v>0.15972222222222221</v>
      </c>
      <c r="D4466" s="3">
        <v>175</v>
      </c>
    </row>
    <row r="4467" spans="2:14" x14ac:dyDescent="0.25">
      <c r="B4467" s="6">
        <v>0.34722222222222221</v>
      </c>
      <c r="E4467" s="157">
        <v>92</v>
      </c>
    </row>
    <row r="4468" spans="2:14" x14ac:dyDescent="0.25">
      <c r="B4468" s="6">
        <v>0.3576388888888889</v>
      </c>
      <c r="E4468" s="157">
        <v>94</v>
      </c>
    </row>
    <row r="4469" spans="2:14" x14ac:dyDescent="0.25">
      <c r="B4469" s="6">
        <v>0.36805555555555558</v>
      </c>
      <c r="E4469" s="157">
        <v>94</v>
      </c>
    </row>
    <row r="4470" spans="2:14" x14ac:dyDescent="0.25">
      <c r="B4470" s="6">
        <v>0.37847222222222221</v>
      </c>
      <c r="E4470" s="157">
        <v>99</v>
      </c>
    </row>
    <row r="4471" spans="2:14" x14ac:dyDescent="0.25">
      <c r="B4471" s="6">
        <v>0.3888888888888889</v>
      </c>
      <c r="E4471" s="157">
        <v>98</v>
      </c>
    </row>
    <row r="4472" spans="2:14" x14ac:dyDescent="0.25">
      <c r="B4472" s="6">
        <v>0.39930555555555558</v>
      </c>
      <c r="E4472" s="157">
        <v>90</v>
      </c>
    </row>
    <row r="4473" spans="2:14" x14ac:dyDescent="0.25">
      <c r="B4473" s="6">
        <v>0.40972222222222221</v>
      </c>
      <c r="E4473" s="157">
        <v>94</v>
      </c>
    </row>
    <row r="4474" spans="2:14" x14ac:dyDescent="0.25">
      <c r="B4474" s="6">
        <v>0.4201388888888889</v>
      </c>
      <c r="E4474" s="157">
        <v>94</v>
      </c>
    </row>
    <row r="4475" spans="2:14" x14ac:dyDescent="0.25">
      <c r="B4475" s="6">
        <v>0.43055555555555558</v>
      </c>
      <c r="E4475" s="157">
        <v>94</v>
      </c>
    </row>
    <row r="4476" spans="2:14" x14ac:dyDescent="0.25">
      <c r="B4476" s="6">
        <v>0.44097222222222221</v>
      </c>
      <c r="E4476" s="157">
        <v>97</v>
      </c>
    </row>
    <row r="4477" spans="2:14" x14ac:dyDescent="0.25">
      <c r="B4477" s="6">
        <v>0.4513888888888889</v>
      </c>
      <c r="E4477" s="157">
        <v>98</v>
      </c>
    </row>
    <row r="4478" spans="2:14" x14ac:dyDescent="0.25">
      <c r="B4478" s="6">
        <v>0.46180555555555558</v>
      </c>
      <c r="E4478" s="157">
        <v>99</v>
      </c>
      <c r="F4478" s="157">
        <v>99</v>
      </c>
    </row>
    <row r="4479" spans="2:14" x14ac:dyDescent="0.25">
      <c r="B4479" s="90">
        <v>0.47152777777777777</v>
      </c>
      <c r="C4479" s="9">
        <v>90</v>
      </c>
      <c r="D4479" s="8"/>
      <c r="E4479" s="8"/>
      <c r="F4479" s="8"/>
      <c r="G4479" s="8" t="s">
        <v>208</v>
      </c>
      <c r="H4479" s="8"/>
      <c r="I4479" s="36" t="s">
        <v>1218</v>
      </c>
      <c r="J4479" s="36"/>
      <c r="K4479" s="36"/>
      <c r="L4479" s="36"/>
      <c r="M4479" s="36"/>
      <c r="N4479" s="36"/>
    </row>
    <row r="4480" spans="2:14" x14ac:dyDescent="0.25">
      <c r="B4480" s="6">
        <v>0.47222222222222221</v>
      </c>
      <c r="E4480" s="3">
        <v>106</v>
      </c>
    </row>
    <row r="4481" spans="2:14" x14ac:dyDescent="0.25">
      <c r="B4481" s="6">
        <v>0.4826388888888889</v>
      </c>
      <c r="E4481" s="99">
        <v>111</v>
      </c>
    </row>
    <row r="4482" spans="2:14" x14ac:dyDescent="0.25">
      <c r="B4482" s="6">
        <v>0.49305555555555558</v>
      </c>
      <c r="E4482" s="9">
        <v>136</v>
      </c>
    </row>
    <row r="4483" spans="2:14" x14ac:dyDescent="0.25">
      <c r="B4483" s="6">
        <v>0.50347222222222221</v>
      </c>
      <c r="E4483" s="10">
        <v>138</v>
      </c>
      <c r="H4483" s="3">
        <v>46</v>
      </c>
      <c r="I4483" s="63" t="s">
        <v>1194</v>
      </c>
      <c r="J4483" s="63"/>
      <c r="K4483" s="63"/>
      <c r="L4483" s="63"/>
      <c r="M4483" s="63"/>
      <c r="N4483" s="63"/>
    </row>
    <row r="4484" spans="2:14" x14ac:dyDescent="0.25">
      <c r="B4484" s="6">
        <v>0.51388888888888884</v>
      </c>
      <c r="E4484" s="62">
        <v>126</v>
      </c>
    </row>
    <row r="4485" spans="2:14" x14ac:dyDescent="0.25">
      <c r="B4485" s="6">
        <v>0.52430555555555558</v>
      </c>
      <c r="E4485" s="99">
        <v>114</v>
      </c>
    </row>
    <row r="4486" spans="2:14" x14ac:dyDescent="0.25">
      <c r="B4486" s="6">
        <v>0.53472222222222221</v>
      </c>
      <c r="E4486" s="3">
        <v>101</v>
      </c>
      <c r="I4486" t="s">
        <v>1193</v>
      </c>
    </row>
    <row r="4487" spans="2:14" x14ac:dyDescent="0.25">
      <c r="B4487" s="6">
        <v>0.54513888888888884</v>
      </c>
      <c r="E4487" s="3">
        <v>107</v>
      </c>
    </row>
    <row r="4488" spans="2:14" x14ac:dyDescent="0.25">
      <c r="B4488" s="6">
        <v>0.55555555555555558</v>
      </c>
      <c r="E4488" s="157">
        <v>98</v>
      </c>
      <c r="I4488" s="194" t="s">
        <v>1192</v>
      </c>
      <c r="J4488" s="194"/>
      <c r="K4488" s="194"/>
      <c r="L4488" s="194"/>
      <c r="M4488" s="194"/>
    </row>
    <row r="4489" spans="2:14" x14ac:dyDescent="0.25">
      <c r="B4489" s="6">
        <v>0.56597222222222221</v>
      </c>
      <c r="E4489" s="157">
        <v>94</v>
      </c>
    </row>
    <row r="4490" spans="2:14" x14ac:dyDescent="0.25">
      <c r="B4490" s="6">
        <v>0.57638888888888884</v>
      </c>
      <c r="E4490" s="3">
        <v>105</v>
      </c>
    </row>
    <row r="4491" spans="2:14" x14ac:dyDescent="0.25">
      <c r="B4491" s="6">
        <v>0.58680555555555558</v>
      </c>
      <c r="E4491" s="62">
        <v>122</v>
      </c>
    </row>
    <row r="4492" spans="2:14" x14ac:dyDescent="0.25">
      <c r="B4492" s="6">
        <v>0.59722222222222221</v>
      </c>
      <c r="E4492" s="62">
        <v>120</v>
      </c>
    </row>
    <row r="4493" spans="2:14" x14ac:dyDescent="0.25">
      <c r="B4493" s="6">
        <v>0.60763888888888884</v>
      </c>
      <c r="E4493" s="99">
        <v>119</v>
      </c>
    </row>
    <row r="4494" spans="2:14" x14ac:dyDescent="0.25">
      <c r="B4494" s="6">
        <v>0.61805555555555558</v>
      </c>
      <c r="E4494" s="97">
        <v>124</v>
      </c>
      <c r="H4494" s="3">
        <v>211</v>
      </c>
      <c r="I4494" s="63" t="s">
        <v>1195</v>
      </c>
      <c r="J4494" s="63"/>
      <c r="K4494" s="63"/>
      <c r="L4494" s="63"/>
      <c r="M4494" s="63"/>
      <c r="N4494" s="63"/>
    </row>
    <row r="4495" spans="2:14" x14ac:dyDescent="0.25">
      <c r="B4495" s="6">
        <v>0.62847222222222221</v>
      </c>
      <c r="E4495" s="62">
        <v>123</v>
      </c>
    </row>
    <row r="4496" spans="2:14" x14ac:dyDescent="0.25">
      <c r="B4496" s="6">
        <v>0.64930555555555558</v>
      </c>
      <c r="E4496" s="99">
        <v>118</v>
      </c>
    </row>
    <row r="4497" spans="2:22" x14ac:dyDescent="0.25">
      <c r="B4497" s="6">
        <v>0.65972222222222221</v>
      </c>
      <c r="E4497" s="62">
        <v>121</v>
      </c>
    </row>
    <row r="4498" spans="2:22" x14ac:dyDescent="0.25">
      <c r="B4498" s="6">
        <v>0.67013888888888884</v>
      </c>
      <c r="E4498" s="99">
        <v>117</v>
      </c>
    </row>
    <row r="4499" spans="2:22" x14ac:dyDescent="0.25">
      <c r="B4499" s="6">
        <v>0.68055555555555558</v>
      </c>
      <c r="E4499" s="3">
        <v>108</v>
      </c>
    </row>
    <row r="4500" spans="2:22" x14ac:dyDescent="0.25">
      <c r="B4500" s="6">
        <v>0.69097222222222221</v>
      </c>
      <c r="E4500" s="3">
        <v>104</v>
      </c>
    </row>
    <row r="4501" spans="2:22" x14ac:dyDescent="0.25">
      <c r="B4501" s="6">
        <v>0.70138888888888884</v>
      </c>
      <c r="E4501" s="3">
        <v>105</v>
      </c>
    </row>
    <row r="4502" spans="2:22" x14ac:dyDescent="0.25">
      <c r="B4502" s="6">
        <v>0.71180555555555558</v>
      </c>
      <c r="E4502" s="3">
        <v>108</v>
      </c>
    </row>
    <row r="4503" spans="2:22" x14ac:dyDescent="0.25">
      <c r="B4503" s="86">
        <v>0.71805555555555556</v>
      </c>
      <c r="G4503" s="14" t="s">
        <v>1204</v>
      </c>
    </row>
    <row r="4504" spans="2:22" x14ac:dyDescent="0.25">
      <c r="B4504" s="86">
        <v>0.72222222222222221</v>
      </c>
      <c r="E4504" s="3">
        <v>107</v>
      </c>
      <c r="G4504" s="14" t="s">
        <v>1204</v>
      </c>
    </row>
    <row r="4505" spans="2:22" x14ac:dyDescent="0.25">
      <c r="B4505" s="86">
        <v>0.73263888888888884</v>
      </c>
      <c r="E4505" s="3">
        <v>102</v>
      </c>
      <c r="G4505" s="14" t="s">
        <v>1204</v>
      </c>
    </row>
    <row r="4506" spans="2:22" x14ac:dyDescent="0.25">
      <c r="B4506" s="86">
        <v>0.74305555555555558</v>
      </c>
      <c r="E4506" s="3">
        <v>101</v>
      </c>
      <c r="F4506" s="3">
        <v>101</v>
      </c>
      <c r="G4506" s="14" t="s">
        <v>1204</v>
      </c>
    </row>
    <row r="4507" spans="2:22" x14ac:dyDescent="0.25">
      <c r="B4507" s="90">
        <v>0.75347222222222221</v>
      </c>
      <c r="C4507" s="8">
        <v>124</v>
      </c>
      <c r="D4507" s="8"/>
      <c r="E4507" s="8"/>
      <c r="F4507" s="8"/>
      <c r="G4507" s="8" t="s">
        <v>313</v>
      </c>
      <c r="H4507" s="8"/>
      <c r="I4507" s="36" t="s">
        <v>1203</v>
      </c>
      <c r="J4507" s="36"/>
      <c r="K4507" s="36"/>
      <c r="L4507" s="36"/>
      <c r="M4507" s="36"/>
      <c r="N4507" s="36"/>
      <c r="O4507" s="36"/>
      <c r="P4507" s="36"/>
      <c r="Q4507" s="8"/>
      <c r="R4507" s="8"/>
      <c r="S4507" s="8"/>
      <c r="T4507" s="8"/>
      <c r="U4507" s="8"/>
      <c r="V4507" s="8"/>
    </row>
    <row r="4508" spans="2:22" x14ac:dyDescent="0.25">
      <c r="B4508" s="6">
        <v>0.75347222222222221</v>
      </c>
      <c r="E4508" s="3">
        <v>105</v>
      </c>
    </row>
    <row r="4509" spans="2:22" x14ac:dyDescent="0.25">
      <c r="B4509" s="6">
        <v>0.76388888888888884</v>
      </c>
      <c r="E4509" s="3">
        <v>106</v>
      </c>
    </row>
    <row r="4510" spans="2:22" x14ac:dyDescent="0.25">
      <c r="B4510" s="6">
        <v>0.77430555555555558</v>
      </c>
      <c r="E4510" s="62">
        <v>125</v>
      </c>
    </row>
    <row r="4511" spans="2:22" x14ac:dyDescent="0.25">
      <c r="B4511" s="6">
        <v>0.78472222222222221</v>
      </c>
      <c r="E4511" s="104">
        <v>145</v>
      </c>
    </row>
    <row r="4512" spans="2:22" x14ac:dyDescent="0.25">
      <c r="B4512" s="6">
        <v>0.79513888888888884</v>
      </c>
      <c r="E4512" s="147">
        <v>160</v>
      </c>
      <c r="H4512" s="3">
        <v>60</v>
      </c>
      <c r="I4512" s="149" t="s">
        <v>1205</v>
      </c>
      <c r="J4512" s="149"/>
      <c r="K4512" s="149"/>
      <c r="L4512" s="149"/>
      <c r="M4512" s="149"/>
      <c r="N4512" s="149"/>
    </row>
    <row r="4513" spans="2:19" x14ac:dyDescent="0.25">
      <c r="B4513" s="86">
        <v>0.2986111111111111</v>
      </c>
      <c r="G4513" s="14" t="s">
        <v>1202</v>
      </c>
    </row>
    <row r="4514" spans="2:19" x14ac:dyDescent="0.25">
      <c r="B4514" s="86">
        <v>0.80555555555555558</v>
      </c>
      <c r="E4514" s="104">
        <v>145</v>
      </c>
      <c r="G4514" s="14" t="s">
        <v>1202</v>
      </c>
    </row>
    <row r="4515" spans="2:19" x14ac:dyDescent="0.25">
      <c r="B4515" s="86">
        <v>0.81597222222222221</v>
      </c>
      <c r="E4515" s="3">
        <v>107</v>
      </c>
      <c r="G4515" s="14" t="s">
        <v>1202</v>
      </c>
      <c r="I4515" s="1" t="s">
        <v>1206</v>
      </c>
    </row>
    <row r="4516" spans="2:19" x14ac:dyDescent="0.25">
      <c r="B4516" s="86">
        <v>0.82638888888888884</v>
      </c>
      <c r="E4516" s="3">
        <v>109</v>
      </c>
      <c r="G4516" s="14" t="s">
        <v>1202</v>
      </c>
    </row>
    <row r="4517" spans="2:19" x14ac:dyDescent="0.25">
      <c r="B4517" s="86">
        <v>0.83680555555555558</v>
      </c>
      <c r="E4517" s="99">
        <v>118</v>
      </c>
      <c r="G4517" s="14" t="s">
        <v>1202</v>
      </c>
    </row>
    <row r="4518" spans="2:19" x14ac:dyDescent="0.25">
      <c r="B4518" s="86">
        <v>0.84722222222222221</v>
      </c>
      <c r="E4518" s="62">
        <v>127</v>
      </c>
      <c r="G4518" s="14" t="s">
        <v>1202</v>
      </c>
      <c r="I4518" s="63" t="s">
        <v>1208</v>
      </c>
      <c r="J4518" s="63"/>
      <c r="K4518" s="63"/>
      <c r="L4518" s="63"/>
      <c r="M4518" s="63"/>
    </row>
    <row r="4519" spans="2:19" x14ac:dyDescent="0.25">
      <c r="B4519" s="6">
        <v>0.85763888888888884</v>
      </c>
      <c r="E4519" s="9">
        <v>133</v>
      </c>
      <c r="I4519" s="12" t="s">
        <v>1209</v>
      </c>
      <c r="J4519" s="12"/>
      <c r="K4519" s="12"/>
      <c r="L4519" s="12"/>
      <c r="M4519" s="12"/>
    </row>
    <row r="4520" spans="2:19" x14ac:dyDescent="0.25">
      <c r="B4520" s="6">
        <v>0.86805555555555558</v>
      </c>
      <c r="E4520" s="104">
        <v>145</v>
      </c>
      <c r="I4520" s="144" t="s">
        <v>1210</v>
      </c>
      <c r="J4520" s="144"/>
      <c r="K4520" s="144"/>
      <c r="L4520" s="144"/>
      <c r="M4520" s="144"/>
    </row>
    <row r="4521" spans="2:19" x14ac:dyDescent="0.25">
      <c r="B4521" s="86">
        <v>0.87291666666666667</v>
      </c>
      <c r="G4521" s="14" t="s">
        <v>1201</v>
      </c>
    </row>
    <row r="4522" spans="2:19" x14ac:dyDescent="0.25">
      <c r="B4522" s="86">
        <v>0.87847222222222221</v>
      </c>
      <c r="E4522" s="103">
        <v>149</v>
      </c>
      <c r="G4522" s="14" t="s">
        <v>1201</v>
      </c>
      <c r="H4522" s="3">
        <v>180</v>
      </c>
      <c r="I4522" s="144" t="s">
        <v>1211</v>
      </c>
      <c r="J4522" s="144"/>
      <c r="K4522" s="144"/>
      <c r="L4522" s="144"/>
      <c r="M4522" s="144"/>
      <c r="N4522" s="144"/>
      <c r="O4522" s="144"/>
      <c r="P4522" s="144"/>
      <c r="Q4522" s="104"/>
    </row>
    <row r="4523" spans="2:19" x14ac:dyDescent="0.25">
      <c r="B4523" s="86">
        <v>0.88888888888888884</v>
      </c>
      <c r="E4523" s="99">
        <v>117</v>
      </c>
      <c r="G4523" s="14" t="s">
        <v>1201</v>
      </c>
      <c r="I4523" s="229" t="s">
        <v>1212</v>
      </c>
      <c r="J4523" s="229"/>
      <c r="K4523" s="229"/>
      <c r="L4523" s="229"/>
      <c r="M4523" s="229"/>
      <c r="N4523" s="229"/>
    </row>
    <row r="4524" spans="2:19" x14ac:dyDescent="0.25">
      <c r="B4524" s="86">
        <v>0.89930555555555558</v>
      </c>
      <c r="E4524" s="3">
        <v>108</v>
      </c>
      <c r="G4524" s="14" t="s">
        <v>1201</v>
      </c>
      <c r="I4524" s="1" t="s">
        <v>1207</v>
      </c>
    </row>
    <row r="4525" spans="2:19" x14ac:dyDescent="0.25">
      <c r="B4525" s="6">
        <v>0.90972222222222221</v>
      </c>
      <c r="E4525" s="99">
        <v>116</v>
      </c>
      <c r="I4525" s="229" t="s">
        <v>1214</v>
      </c>
      <c r="J4525" s="135"/>
      <c r="K4525" s="135"/>
      <c r="L4525" s="135"/>
      <c r="M4525" s="135"/>
    </row>
    <row r="4526" spans="2:19" x14ac:dyDescent="0.25">
      <c r="B4526" s="6">
        <v>0.92013888888888884</v>
      </c>
      <c r="E4526" s="9">
        <v>135</v>
      </c>
      <c r="I4526" s="15" t="s">
        <v>1213</v>
      </c>
      <c r="J4526" s="12"/>
      <c r="K4526" s="12"/>
      <c r="L4526" s="12"/>
      <c r="M4526" s="12"/>
    </row>
    <row r="4527" spans="2:19" x14ac:dyDescent="0.25">
      <c r="B4527" s="6">
        <v>0.93055555555555558</v>
      </c>
      <c r="E4527" s="104">
        <v>141</v>
      </c>
      <c r="H4527" s="3">
        <v>255</v>
      </c>
      <c r="I4527" s="230" t="s">
        <v>1215</v>
      </c>
      <c r="J4527" s="144"/>
      <c r="K4527" s="144"/>
      <c r="L4527" s="144"/>
      <c r="M4527" s="144"/>
      <c r="N4527" s="144"/>
      <c r="O4527" s="144"/>
      <c r="P4527" s="144"/>
      <c r="Q4527" s="104"/>
      <c r="R4527" s="104"/>
      <c r="S4527" s="104"/>
    </row>
    <row r="4528" spans="2:19" x14ac:dyDescent="0.25">
      <c r="B4528" s="6">
        <v>0.94097222222222221</v>
      </c>
      <c r="E4528" s="9">
        <v>135</v>
      </c>
    </row>
    <row r="4529" spans="1:15" x14ac:dyDescent="0.25">
      <c r="B4529" s="6">
        <v>0.95138888888888884</v>
      </c>
      <c r="E4529" s="99">
        <v>118</v>
      </c>
    </row>
    <row r="4530" spans="1:15" x14ac:dyDescent="0.25">
      <c r="B4530" s="6">
        <v>0.96180555555555558</v>
      </c>
      <c r="E4530" s="3">
        <v>108</v>
      </c>
    </row>
    <row r="4531" spans="1:15" x14ac:dyDescent="0.25">
      <c r="B4531" s="6">
        <v>0.97222222222222221</v>
      </c>
      <c r="E4531" s="3">
        <v>102</v>
      </c>
      <c r="I4531" s="1" t="s">
        <v>1216</v>
      </c>
    </row>
    <row r="4532" spans="1:15" x14ac:dyDescent="0.25">
      <c r="B4532" s="6">
        <v>0.98263888888888884</v>
      </c>
      <c r="E4532" s="3">
        <v>100</v>
      </c>
    </row>
    <row r="4533" spans="1:15" ht="16.5" thickBot="1" x14ac:dyDescent="0.3">
      <c r="B4533" s="22">
        <v>0.99305555555555558</v>
      </c>
      <c r="E4533" s="3">
        <v>97</v>
      </c>
      <c r="G4533" s="228" t="s">
        <v>779</v>
      </c>
    </row>
    <row r="4534" spans="1:15" ht="18" x14ac:dyDescent="0.25">
      <c r="A4534" s="5">
        <v>45878</v>
      </c>
      <c r="B4534" s="6">
        <v>3.472222222222222E-3</v>
      </c>
      <c r="E4534" s="3">
        <v>98</v>
      </c>
      <c r="G4534" s="278">
        <f>AVERAGE(E4451:E4533)</f>
        <v>113.18421052631579</v>
      </c>
      <c r="H4534" s="279" t="s">
        <v>1254</v>
      </c>
    </row>
    <row r="4535" spans="1:15" ht="18" x14ac:dyDescent="0.25">
      <c r="A4535" s="5" t="s">
        <v>228</v>
      </c>
      <c r="B4535" s="6">
        <v>1.3888888888888888E-2</v>
      </c>
      <c r="E4535" s="3">
        <v>97</v>
      </c>
      <c r="G4535" s="277">
        <f>AVERAGE(F4478:F4506)</f>
        <v>100</v>
      </c>
      <c r="H4535" s="274" t="s">
        <v>1186</v>
      </c>
    </row>
    <row r="4536" spans="1:15" ht="18.75" x14ac:dyDescent="0.3">
      <c r="B4536" s="6">
        <v>2.4305555555555556E-2</v>
      </c>
      <c r="E4536" s="3">
        <v>96</v>
      </c>
      <c r="G4536" s="231" t="s">
        <v>1402</v>
      </c>
      <c r="H4536" s="190"/>
    </row>
    <row r="4537" spans="1:15" ht="18.75" x14ac:dyDescent="0.3">
      <c r="B4537" s="6">
        <v>3.4722222222222224E-2</v>
      </c>
      <c r="E4537" s="3">
        <v>99</v>
      </c>
      <c r="G4537" s="242" t="s">
        <v>1217</v>
      </c>
      <c r="H4537" s="190"/>
    </row>
    <row r="4538" spans="1:15" ht="18" x14ac:dyDescent="0.25">
      <c r="B4538" s="6">
        <v>0.14930555555555555</v>
      </c>
      <c r="G4538" s="295" t="s">
        <v>1666</v>
      </c>
      <c r="H4538" s="14"/>
    </row>
    <row r="4539" spans="1:15" ht="15.75" thickBot="1" x14ac:dyDescent="0.3">
      <c r="B4539" s="22">
        <v>0.15972222222222221</v>
      </c>
      <c r="D4539" s="13">
        <v>214</v>
      </c>
    </row>
    <row r="4540" spans="1:15" x14ac:dyDescent="0.25">
      <c r="B4540" s="6">
        <v>0.31597222222222221</v>
      </c>
      <c r="E4540" s="157">
        <v>94</v>
      </c>
    </row>
    <row r="4541" spans="1:15" x14ac:dyDescent="0.25">
      <c r="B4541" s="6">
        <v>0.3263888888888889</v>
      </c>
      <c r="E4541" s="157">
        <v>96</v>
      </c>
      <c r="F4541" s="3">
        <v>96</v>
      </c>
    </row>
    <row r="4542" spans="1:15" x14ac:dyDescent="0.25">
      <c r="B4542" s="90">
        <v>0.33680555555555558</v>
      </c>
      <c r="C4542" s="8">
        <v>33</v>
      </c>
      <c r="D4542" s="8"/>
      <c r="E4542" s="8"/>
      <c r="F4542" s="8"/>
      <c r="G4542" s="8" t="s">
        <v>326</v>
      </c>
      <c r="H4542" s="8"/>
      <c r="I4542" s="36" t="s">
        <v>1219</v>
      </c>
      <c r="J4542" s="36"/>
      <c r="K4542" s="36"/>
      <c r="L4542" s="36"/>
      <c r="M4542" s="36"/>
      <c r="N4542" s="36"/>
      <c r="O4542" s="36"/>
    </row>
    <row r="4543" spans="1:15" x14ac:dyDescent="0.25">
      <c r="B4543" s="6">
        <v>0.33680555555555558</v>
      </c>
      <c r="E4543" s="157">
        <v>99</v>
      </c>
    </row>
    <row r="4544" spans="1:15" x14ac:dyDescent="0.25">
      <c r="B4544" s="6">
        <v>0.34722222222222221</v>
      </c>
      <c r="E4544" s="157">
        <v>98</v>
      </c>
    </row>
    <row r="4545" spans="2:14" x14ac:dyDescent="0.25">
      <c r="B4545" s="6">
        <v>0.3576388888888889</v>
      </c>
      <c r="E4545" s="99">
        <v>117</v>
      </c>
    </row>
    <row r="4546" spans="2:14" x14ac:dyDescent="0.25">
      <c r="B4546" s="6">
        <v>0.36805555555555558</v>
      </c>
      <c r="E4546" s="9">
        <v>131</v>
      </c>
    </row>
    <row r="4547" spans="2:14" x14ac:dyDescent="0.25">
      <c r="B4547" s="6">
        <v>0.37847222222222221</v>
      </c>
      <c r="E4547" s="10">
        <v>136</v>
      </c>
      <c r="H4547" s="3">
        <v>60</v>
      </c>
      <c r="I4547" s="12" t="s">
        <v>1220</v>
      </c>
      <c r="J4547" s="12"/>
      <c r="K4547" s="12"/>
      <c r="L4547" s="12"/>
      <c r="M4547" s="12"/>
      <c r="N4547" s="12"/>
    </row>
    <row r="4548" spans="2:14" x14ac:dyDescent="0.25">
      <c r="B4548" s="6">
        <v>0.3888888888888889</v>
      </c>
      <c r="E4548" s="62">
        <v>123</v>
      </c>
    </row>
    <row r="4549" spans="2:14" x14ac:dyDescent="0.25">
      <c r="B4549" s="6">
        <v>0.39930555555555558</v>
      </c>
      <c r="E4549" s="157">
        <v>116</v>
      </c>
    </row>
    <row r="4550" spans="2:14" x14ac:dyDescent="0.25">
      <c r="B4550" s="6">
        <v>0.40972222222222221</v>
      </c>
      <c r="E4550" s="3">
        <v>106</v>
      </c>
    </row>
    <row r="4551" spans="2:14" x14ac:dyDescent="0.25">
      <c r="B4551" s="6">
        <v>0.4201388888888889</v>
      </c>
      <c r="E4551" s="3">
        <v>104</v>
      </c>
    </row>
    <row r="4552" spans="2:14" x14ac:dyDescent="0.25">
      <c r="B4552" s="6">
        <v>0.43055555555555558</v>
      </c>
      <c r="E4552" s="3">
        <v>100</v>
      </c>
    </row>
    <row r="4553" spans="2:14" x14ac:dyDescent="0.25">
      <c r="B4553" s="6">
        <v>0.44097222222222221</v>
      </c>
      <c r="E4553" s="3">
        <v>101</v>
      </c>
    </row>
    <row r="4554" spans="2:14" x14ac:dyDescent="0.25">
      <c r="B4554" s="6">
        <v>0.4513888888888889</v>
      </c>
      <c r="E4554" s="3">
        <v>101</v>
      </c>
    </row>
    <row r="4555" spans="2:14" x14ac:dyDescent="0.25">
      <c r="B4555" s="6">
        <v>0.46180555555555558</v>
      </c>
      <c r="E4555" s="3">
        <v>103</v>
      </c>
    </row>
    <row r="4556" spans="2:14" x14ac:dyDescent="0.25">
      <c r="B4556" s="6">
        <v>0.47222222222222221</v>
      </c>
      <c r="E4556" s="3">
        <v>102</v>
      </c>
    </row>
    <row r="4557" spans="2:14" x14ac:dyDescent="0.25">
      <c r="B4557" s="6">
        <v>0.4826388888888889</v>
      </c>
      <c r="E4557" s="3">
        <v>103</v>
      </c>
    </row>
    <row r="4558" spans="2:14" x14ac:dyDescent="0.25">
      <c r="B4558" s="6">
        <v>0.49305555555555558</v>
      </c>
      <c r="E4558" s="3">
        <v>106</v>
      </c>
    </row>
    <row r="4559" spans="2:14" x14ac:dyDescent="0.25">
      <c r="B4559" s="6">
        <v>0.50347222222222221</v>
      </c>
      <c r="E4559" s="3">
        <v>104</v>
      </c>
    </row>
    <row r="4560" spans="2:14" x14ac:dyDescent="0.25">
      <c r="B4560" s="6">
        <v>0.51388888888888884</v>
      </c>
      <c r="E4560" s="3">
        <v>103</v>
      </c>
    </row>
    <row r="4561" spans="2:16" x14ac:dyDescent="0.25">
      <c r="B4561" s="6">
        <v>0.52430555555555558</v>
      </c>
      <c r="E4561" s="3">
        <v>101</v>
      </c>
    </row>
    <row r="4562" spans="2:16" x14ac:dyDescent="0.25">
      <c r="B4562" s="86">
        <v>0.52430555555555558</v>
      </c>
      <c r="G4562" s="14" t="s">
        <v>1221</v>
      </c>
    </row>
    <row r="4563" spans="2:16" x14ac:dyDescent="0.25">
      <c r="B4563" s="86">
        <v>0.53472222222222221</v>
      </c>
      <c r="E4563" s="157">
        <v>93</v>
      </c>
      <c r="F4563" s="157">
        <v>93</v>
      </c>
      <c r="G4563" s="14" t="s">
        <v>1221</v>
      </c>
    </row>
    <row r="4564" spans="2:16" x14ac:dyDescent="0.25">
      <c r="B4564" s="90">
        <v>0.54166666666666663</v>
      </c>
      <c r="C4564" s="8">
        <v>67</v>
      </c>
      <c r="D4564" s="8"/>
      <c r="E4564" s="8"/>
      <c r="F4564" s="8"/>
      <c r="G4564" s="8" t="s">
        <v>112</v>
      </c>
      <c r="H4564" s="8"/>
      <c r="I4564" s="36" t="s">
        <v>1222</v>
      </c>
      <c r="J4564" s="36"/>
      <c r="K4564" s="36"/>
      <c r="L4564" s="36"/>
      <c r="M4564" s="36"/>
      <c r="N4564" s="36"/>
      <c r="O4564" s="36"/>
      <c r="P4564" s="36"/>
    </row>
    <row r="4565" spans="2:16" x14ac:dyDescent="0.25">
      <c r="B4565" s="6">
        <v>0.54513888888888884</v>
      </c>
      <c r="E4565" s="157">
        <v>93</v>
      </c>
    </row>
    <row r="4566" spans="2:16" x14ac:dyDescent="0.25">
      <c r="B4566" s="6">
        <v>0.55555555555555558</v>
      </c>
      <c r="E4566" s="99">
        <v>110</v>
      </c>
    </row>
    <row r="4567" spans="2:16" x14ac:dyDescent="0.25">
      <c r="B4567" s="6">
        <v>0.56597222222222221</v>
      </c>
      <c r="E4567" s="62">
        <v>122</v>
      </c>
    </row>
    <row r="4568" spans="2:16" x14ac:dyDescent="0.25">
      <c r="B4568" s="6">
        <v>0.57638888888888884</v>
      </c>
      <c r="E4568" s="97">
        <v>126</v>
      </c>
      <c r="H4568" s="3">
        <v>50</v>
      </c>
      <c r="I4568" s="63" t="s">
        <v>1223</v>
      </c>
      <c r="J4568" s="63"/>
      <c r="K4568" s="63"/>
      <c r="L4568" s="63"/>
      <c r="M4568" s="63"/>
      <c r="N4568" s="63"/>
    </row>
    <row r="4569" spans="2:16" x14ac:dyDescent="0.25">
      <c r="B4569" s="6">
        <v>0.58680555555555558</v>
      </c>
      <c r="E4569" s="99">
        <v>114</v>
      </c>
    </row>
    <row r="4570" spans="2:16" x14ac:dyDescent="0.25">
      <c r="B4570" s="6">
        <v>0.59722222222222221</v>
      </c>
      <c r="E4570" s="157">
        <v>96</v>
      </c>
    </row>
    <row r="4571" spans="2:16" x14ac:dyDescent="0.25">
      <c r="B4571" s="6">
        <v>0.60763888888888884</v>
      </c>
      <c r="E4571" s="3">
        <v>101</v>
      </c>
    </row>
    <row r="4572" spans="2:16" x14ac:dyDescent="0.25">
      <c r="B4572" s="6">
        <v>0.61805555555555558</v>
      </c>
      <c r="E4572" s="99">
        <v>115</v>
      </c>
    </row>
    <row r="4573" spans="2:16" x14ac:dyDescent="0.25">
      <c r="B4573" s="6">
        <v>0.62847222222222221</v>
      </c>
      <c r="E4573" s="99">
        <v>117</v>
      </c>
    </row>
    <row r="4574" spans="2:16" x14ac:dyDescent="0.25">
      <c r="B4574" s="6">
        <v>0.63888888888888884</v>
      </c>
      <c r="E4574" s="62">
        <v>121</v>
      </c>
    </row>
    <row r="4575" spans="2:16" x14ac:dyDescent="0.25">
      <c r="B4575" s="6">
        <v>0.64930555555555558</v>
      </c>
      <c r="E4575" s="62">
        <v>125</v>
      </c>
    </row>
    <row r="4576" spans="2:16" x14ac:dyDescent="0.25">
      <c r="B4576" s="6">
        <v>0.65972222222222221</v>
      </c>
      <c r="E4576" s="62">
        <v>124</v>
      </c>
    </row>
    <row r="4577" spans="2:18" x14ac:dyDescent="0.25">
      <c r="B4577" s="6">
        <v>0.67013888888888884</v>
      </c>
      <c r="E4577" s="62">
        <v>124</v>
      </c>
    </row>
    <row r="4578" spans="2:18" x14ac:dyDescent="0.25">
      <c r="B4578" s="6">
        <v>0.68055555555555558</v>
      </c>
      <c r="E4578" s="62">
        <v>123</v>
      </c>
    </row>
    <row r="4579" spans="2:18" x14ac:dyDescent="0.25">
      <c r="B4579" s="6">
        <v>0.69097222222222221</v>
      </c>
      <c r="E4579" s="62">
        <v>127</v>
      </c>
      <c r="H4579" s="3">
        <v>215</v>
      </c>
      <c r="I4579" s="63" t="s">
        <v>1224</v>
      </c>
      <c r="J4579" s="63"/>
      <c r="K4579" s="63"/>
      <c r="L4579" s="63"/>
      <c r="M4579" s="63"/>
      <c r="N4579" s="63"/>
    </row>
    <row r="4580" spans="2:18" x14ac:dyDescent="0.25">
      <c r="B4580" s="6">
        <v>0.70138888888888884</v>
      </c>
    </row>
    <row r="4581" spans="2:18" x14ac:dyDescent="0.25">
      <c r="B4581" s="6">
        <v>0.71180555555555558</v>
      </c>
    </row>
    <row r="4582" spans="2:18" x14ac:dyDescent="0.25">
      <c r="B4582" s="6">
        <v>0.72222222222222221</v>
      </c>
    </row>
    <row r="4583" spans="2:18" x14ac:dyDescent="0.25">
      <c r="B4583" s="6">
        <v>0.73263888888888884</v>
      </c>
    </row>
    <row r="4584" spans="2:18" x14ac:dyDescent="0.25">
      <c r="B4584" s="6">
        <v>0.74305555555555558</v>
      </c>
      <c r="E4584" s="157">
        <v>99</v>
      </c>
      <c r="F4584" s="157">
        <v>99</v>
      </c>
    </row>
    <row r="4585" spans="2:18" x14ac:dyDescent="0.25">
      <c r="B4585" s="90">
        <v>0.75</v>
      </c>
      <c r="C4585" s="8">
        <v>35</v>
      </c>
      <c r="D4585" s="8"/>
      <c r="E4585" s="8"/>
      <c r="F4585" s="8"/>
      <c r="G4585" s="8" t="s">
        <v>114</v>
      </c>
      <c r="H4585" s="8"/>
      <c r="I4585" s="36" t="s">
        <v>1227</v>
      </c>
      <c r="J4585" s="36"/>
      <c r="K4585" s="36"/>
      <c r="L4585" s="36"/>
      <c r="M4585" s="36"/>
      <c r="N4585" s="36"/>
      <c r="O4585" s="36"/>
      <c r="P4585" s="36"/>
      <c r="Q4585" s="8"/>
      <c r="R4585" s="8"/>
    </row>
    <row r="4586" spans="2:18" x14ac:dyDescent="0.25">
      <c r="B4586" s="6">
        <v>0.75347222222222221</v>
      </c>
      <c r="E4586" s="3">
        <v>103</v>
      </c>
    </row>
    <row r="4587" spans="2:18" x14ac:dyDescent="0.25">
      <c r="B4587" s="6">
        <v>0.75347222222222221</v>
      </c>
    </row>
    <row r="4588" spans="2:18" x14ac:dyDescent="0.25">
      <c r="B4588" s="6">
        <v>0.76388888888888884</v>
      </c>
      <c r="E4588" s="99">
        <v>115</v>
      </c>
    </row>
    <row r="4589" spans="2:18" x14ac:dyDescent="0.25">
      <c r="B4589" s="86">
        <v>0.77083333333333337</v>
      </c>
      <c r="G4589" s="14" t="s">
        <v>1226</v>
      </c>
    </row>
    <row r="4590" spans="2:18" x14ac:dyDescent="0.25">
      <c r="B4590" s="86">
        <v>0.77430555555555558</v>
      </c>
      <c r="E4590" s="62">
        <v>120</v>
      </c>
      <c r="G4590" s="14" t="s">
        <v>1225</v>
      </c>
      <c r="H4590" s="3">
        <v>35</v>
      </c>
      <c r="I4590" s="63" t="s">
        <v>1228</v>
      </c>
      <c r="J4590" s="63"/>
      <c r="K4590" s="63"/>
      <c r="L4590" s="63"/>
      <c r="M4590" s="63"/>
      <c r="N4590" s="63"/>
      <c r="O4590" s="63"/>
      <c r="P4590" s="63"/>
    </row>
    <row r="4591" spans="2:18" x14ac:dyDescent="0.25">
      <c r="B4591" s="86">
        <v>0.78472222222222221</v>
      </c>
      <c r="E4591" s="3">
        <v>107</v>
      </c>
      <c r="G4591" s="14" t="s">
        <v>1225</v>
      </c>
    </row>
    <row r="4592" spans="2:18" x14ac:dyDescent="0.25">
      <c r="B4592" s="86">
        <v>0.79513888888888884</v>
      </c>
      <c r="E4592" s="3">
        <v>107</v>
      </c>
      <c r="G4592" s="14" t="s">
        <v>1225</v>
      </c>
    </row>
    <row r="4593" spans="2:17" x14ac:dyDescent="0.25">
      <c r="B4593" s="86">
        <v>0.80555555555555558</v>
      </c>
      <c r="E4593" s="3">
        <v>108</v>
      </c>
      <c r="G4593" s="14" t="s">
        <v>1225</v>
      </c>
    </row>
    <row r="4594" spans="2:17" x14ac:dyDescent="0.25">
      <c r="B4594" s="86">
        <v>0.81597222222222221</v>
      </c>
      <c r="E4594" s="99">
        <v>112</v>
      </c>
      <c r="G4594" s="14" t="s">
        <v>1225</v>
      </c>
    </row>
    <row r="4595" spans="2:17" x14ac:dyDescent="0.25">
      <c r="B4595" s="6">
        <v>0.82638888888888884</v>
      </c>
      <c r="E4595" s="62">
        <v>126</v>
      </c>
      <c r="H4595" s="3">
        <v>110</v>
      </c>
      <c r="I4595" s="63" t="s">
        <v>1229</v>
      </c>
      <c r="J4595" s="63"/>
      <c r="K4595" s="63"/>
      <c r="L4595" s="63"/>
      <c r="M4595" s="63"/>
      <c r="N4595" s="63"/>
      <c r="O4595" s="63"/>
      <c r="P4595" s="63"/>
      <c r="Q4595" s="62"/>
    </row>
    <row r="4596" spans="2:17" x14ac:dyDescent="0.25">
      <c r="B4596" s="6">
        <v>0.83680555555555558</v>
      </c>
      <c r="E4596" s="99">
        <v>111</v>
      </c>
    </row>
    <row r="4597" spans="2:17" x14ac:dyDescent="0.25">
      <c r="B4597" s="6">
        <v>0.84722222222222221</v>
      </c>
      <c r="E4597" s="99">
        <v>110</v>
      </c>
    </row>
    <row r="4598" spans="2:17" x14ac:dyDescent="0.25">
      <c r="B4598" s="6">
        <v>0.85763888888888884</v>
      </c>
      <c r="E4598" s="3">
        <v>109</v>
      </c>
    </row>
    <row r="4599" spans="2:17" x14ac:dyDescent="0.25">
      <c r="B4599" s="90">
        <v>0.85763888888888884</v>
      </c>
      <c r="C4599" s="8">
        <v>56</v>
      </c>
      <c r="D4599" s="8"/>
      <c r="E4599" s="8"/>
      <c r="F4599" s="8"/>
      <c r="G4599" s="8" t="s">
        <v>193</v>
      </c>
      <c r="H4599" s="8"/>
      <c r="I4599" s="36" t="s">
        <v>1328</v>
      </c>
      <c r="J4599" s="36"/>
      <c r="K4599" s="36"/>
    </row>
    <row r="4600" spans="2:17" x14ac:dyDescent="0.25">
      <c r="B4600" s="6">
        <v>0.86805555555555558</v>
      </c>
      <c r="E4600" s="3">
        <v>106</v>
      </c>
    </row>
    <row r="4601" spans="2:17" x14ac:dyDescent="0.25">
      <c r="B4601" s="6">
        <v>0.87847222222222221</v>
      </c>
      <c r="E4601" s="99">
        <v>110</v>
      </c>
    </row>
    <row r="4602" spans="2:17" x14ac:dyDescent="0.25">
      <c r="B4602" s="6">
        <v>0.88888888888888884</v>
      </c>
      <c r="E4602" s="99">
        <v>113</v>
      </c>
    </row>
    <row r="4603" spans="2:17" x14ac:dyDescent="0.25">
      <c r="B4603" s="6">
        <v>0.89930555555555558</v>
      </c>
      <c r="E4603" s="99">
        <v>114</v>
      </c>
    </row>
    <row r="4604" spans="2:17" x14ac:dyDescent="0.25">
      <c r="B4604" s="6">
        <v>0.90972222222222221</v>
      </c>
      <c r="E4604" s="99">
        <v>118</v>
      </c>
    </row>
    <row r="4605" spans="2:17" x14ac:dyDescent="0.25">
      <c r="B4605" s="86">
        <v>0.91527777777777775</v>
      </c>
      <c r="G4605" s="14" t="s">
        <v>1231</v>
      </c>
    </row>
    <row r="4606" spans="2:17" x14ac:dyDescent="0.25">
      <c r="B4606" s="86">
        <v>0.92013888888888884</v>
      </c>
      <c r="E4606" s="62">
        <v>128</v>
      </c>
      <c r="G4606" s="14" t="s">
        <v>1231</v>
      </c>
      <c r="H4606" s="3">
        <v>90</v>
      </c>
      <c r="I4606" s="63" t="s">
        <v>1230</v>
      </c>
      <c r="J4606" s="63"/>
      <c r="K4606" s="63"/>
      <c r="L4606" s="63"/>
      <c r="M4606" s="63"/>
      <c r="N4606" s="63"/>
      <c r="O4606" s="63"/>
    </row>
    <row r="4607" spans="2:17" x14ac:dyDescent="0.25">
      <c r="B4607" s="86">
        <v>0.93055555555555558</v>
      </c>
      <c r="E4607" s="59">
        <v>78</v>
      </c>
      <c r="G4607" s="14" t="s">
        <v>1231</v>
      </c>
      <c r="I4607" s="89" t="s">
        <v>1232</v>
      </c>
      <c r="J4607" s="89"/>
      <c r="K4607" s="89"/>
      <c r="L4607" s="89"/>
      <c r="M4607" s="89"/>
    </row>
    <row r="4608" spans="2:17" x14ac:dyDescent="0.25">
      <c r="B4608" s="86">
        <v>0.94097222222222221</v>
      </c>
      <c r="E4608" s="3">
        <v>103</v>
      </c>
      <c r="G4608" s="14" t="s">
        <v>1231</v>
      </c>
    </row>
    <row r="4609" spans="1:8" x14ac:dyDescent="0.25">
      <c r="B4609" s="6">
        <v>0.95138888888888884</v>
      </c>
      <c r="E4609" s="99">
        <v>117</v>
      </c>
    </row>
    <row r="4610" spans="1:8" x14ac:dyDescent="0.25">
      <c r="B4610" s="6">
        <v>0.96180555555555558</v>
      </c>
      <c r="E4610" s="3">
        <v>109</v>
      </c>
    </row>
    <row r="4611" spans="1:8" x14ac:dyDescent="0.25">
      <c r="B4611" s="6">
        <v>0.97222222222222221</v>
      </c>
      <c r="E4611" s="99">
        <v>114</v>
      </c>
    </row>
    <row r="4612" spans="1:8" x14ac:dyDescent="0.25">
      <c r="B4612" s="6">
        <v>0.98263888888888884</v>
      </c>
      <c r="E4612" s="62">
        <v>125</v>
      </c>
    </row>
    <row r="4613" spans="1:8" ht="15.75" thickBot="1" x14ac:dyDescent="0.3">
      <c r="B4613" s="22">
        <v>0.99305555555555558</v>
      </c>
      <c r="E4613" s="3">
        <v>108</v>
      </c>
    </row>
    <row r="4614" spans="1:8" ht="18" x14ac:dyDescent="0.25">
      <c r="A4614" s="5">
        <v>45879</v>
      </c>
      <c r="B4614" s="6">
        <v>3.472222222222222E-3</v>
      </c>
      <c r="G4614" s="278">
        <f>AVERAGE(E4540:E4613)</f>
        <v>110.40322580645162</v>
      </c>
      <c r="H4614" s="279" t="s">
        <v>1254</v>
      </c>
    </row>
    <row r="4615" spans="1:8" ht="18" x14ac:dyDescent="0.25">
      <c r="A4615" s="5" t="s">
        <v>275</v>
      </c>
      <c r="B4615" s="6">
        <v>1.3888888888888888E-2</v>
      </c>
      <c r="G4615" s="277">
        <f>AVERAGE(F4558:F4586)</f>
        <v>96</v>
      </c>
      <c r="H4615" s="274" t="s">
        <v>1186</v>
      </c>
    </row>
    <row r="4616" spans="1:8" ht="18.75" x14ac:dyDescent="0.3">
      <c r="B4616" s="6">
        <v>2.4305555555555556E-2</v>
      </c>
      <c r="G4616" s="231" t="s">
        <v>1402</v>
      </c>
      <c r="H4616" s="190"/>
    </row>
    <row r="4617" spans="1:8" ht="18.75" x14ac:dyDescent="0.3">
      <c r="B4617" s="6">
        <v>3.4722222222222224E-2</v>
      </c>
      <c r="G4617" s="242" t="s">
        <v>1667</v>
      </c>
      <c r="H4617" s="190"/>
    </row>
    <row r="4618" spans="1:8" ht="18" x14ac:dyDescent="0.25">
      <c r="B4618" s="6">
        <v>4.5138888888888888E-2</v>
      </c>
      <c r="G4618" s="295" t="s">
        <v>1668</v>
      </c>
      <c r="H4618" s="14"/>
    </row>
    <row r="4619" spans="1:8" x14ac:dyDescent="0.25">
      <c r="B4619" s="6">
        <v>5.5555555555555552E-2</v>
      </c>
    </row>
    <row r="4620" spans="1:8" ht="15.75" thickBot="1" x14ac:dyDescent="0.3">
      <c r="B4620" s="22">
        <v>6.5972222222222224E-2</v>
      </c>
      <c r="D4620" s="3">
        <v>158</v>
      </c>
    </row>
    <row r="4621" spans="1:8" x14ac:dyDescent="0.25">
      <c r="B4621" s="6">
        <v>0.31597222222222221</v>
      </c>
    </row>
    <row r="4622" spans="1:8" x14ac:dyDescent="0.25">
      <c r="B4622" s="6">
        <v>0.3263888888888889</v>
      </c>
    </row>
    <row r="4623" spans="1:8" x14ac:dyDescent="0.25">
      <c r="B4623" s="6">
        <v>0.33680555555555558</v>
      </c>
    </row>
    <row r="4624" spans="1:8" x14ac:dyDescent="0.25">
      <c r="B4624" s="6">
        <v>0.34722222222222221</v>
      </c>
    </row>
    <row r="4625" spans="2:14" x14ac:dyDescent="0.25">
      <c r="B4625" s="6">
        <v>0.3576388888888889</v>
      </c>
      <c r="E4625" s="3">
        <v>101</v>
      </c>
    </row>
    <row r="4626" spans="2:14" x14ac:dyDescent="0.25">
      <c r="B4626" s="6">
        <v>0.36805555555555558</v>
      </c>
      <c r="E4626" s="157">
        <v>96</v>
      </c>
      <c r="F4626" s="157">
        <v>96</v>
      </c>
    </row>
    <row r="4627" spans="2:14" x14ac:dyDescent="0.25">
      <c r="B4627" s="90">
        <v>0.375</v>
      </c>
      <c r="C4627" s="8">
        <v>78</v>
      </c>
      <c r="D4627" s="8"/>
      <c r="E4627" s="8"/>
      <c r="F4627" s="8"/>
      <c r="G4627" s="8" t="s">
        <v>326</v>
      </c>
      <c r="H4627" s="8"/>
      <c r="I4627" s="36" t="s">
        <v>1327</v>
      </c>
      <c r="J4627" s="36"/>
      <c r="K4627" s="36"/>
      <c r="L4627" s="36"/>
      <c r="M4627" s="36"/>
      <c r="N4627" s="36"/>
    </row>
    <row r="4628" spans="2:14" x14ac:dyDescent="0.25">
      <c r="B4628" s="6">
        <v>0.37847222222222221</v>
      </c>
      <c r="E4628" s="3">
        <v>101</v>
      </c>
    </row>
    <row r="4629" spans="2:14" x14ac:dyDescent="0.25">
      <c r="B4629" s="6">
        <v>0.3888888888888889</v>
      </c>
      <c r="E4629" s="3">
        <v>100</v>
      </c>
    </row>
    <row r="4630" spans="2:14" x14ac:dyDescent="0.25">
      <c r="B4630" s="6">
        <v>0.39930555555555558</v>
      </c>
      <c r="E4630" s="3">
        <v>107</v>
      </c>
    </row>
    <row r="4631" spans="2:14" x14ac:dyDescent="0.25">
      <c r="B4631" s="6">
        <v>0.40972222222222221</v>
      </c>
      <c r="E4631" s="99">
        <v>119</v>
      </c>
    </row>
    <row r="4632" spans="2:14" x14ac:dyDescent="0.25">
      <c r="B4632" s="6">
        <v>0.4201388888888889</v>
      </c>
      <c r="E4632" s="97">
        <v>128</v>
      </c>
      <c r="H4632" s="3">
        <v>65</v>
      </c>
      <c r="I4632" s="63" t="s">
        <v>1242</v>
      </c>
      <c r="J4632" s="63"/>
      <c r="K4632" s="63"/>
      <c r="L4632" s="63"/>
      <c r="M4632" s="63"/>
      <c r="N4632" s="63"/>
    </row>
    <row r="4633" spans="2:14" x14ac:dyDescent="0.25">
      <c r="B4633" s="6">
        <v>0.43055555555555558</v>
      </c>
      <c r="E4633" s="99">
        <v>113</v>
      </c>
    </row>
    <row r="4634" spans="2:14" x14ac:dyDescent="0.25">
      <c r="B4634" s="6">
        <v>0.44097222222222221</v>
      </c>
      <c r="E4634" s="99">
        <v>111</v>
      </c>
    </row>
    <row r="4635" spans="2:14" x14ac:dyDescent="0.25">
      <c r="B4635" s="6">
        <v>0.4513888888888889</v>
      </c>
      <c r="E4635" s="99">
        <v>111</v>
      </c>
    </row>
    <row r="4636" spans="2:14" x14ac:dyDescent="0.25">
      <c r="B4636" s="6">
        <v>0.46180555555555558</v>
      </c>
      <c r="E4636" s="99">
        <v>118</v>
      </c>
    </row>
    <row r="4637" spans="2:14" x14ac:dyDescent="0.25">
      <c r="B4637" s="6">
        <v>0.47222222222222221</v>
      </c>
      <c r="E4637" s="99">
        <v>119</v>
      </c>
    </row>
    <row r="4638" spans="2:14" x14ac:dyDescent="0.25">
      <c r="B4638" s="6">
        <v>0.4826388888888889</v>
      </c>
      <c r="E4638" s="97">
        <v>120</v>
      </c>
      <c r="H4638" s="3">
        <v>155</v>
      </c>
      <c r="I4638" s="63" t="s">
        <v>1243</v>
      </c>
      <c r="J4638" s="63"/>
      <c r="K4638" s="63"/>
      <c r="L4638" s="63"/>
      <c r="M4638" s="63"/>
      <c r="N4638" s="63"/>
    </row>
    <row r="4639" spans="2:14" x14ac:dyDescent="0.25">
      <c r="B4639" s="6">
        <v>0.49305555555555558</v>
      </c>
      <c r="E4639" s="99">
        <v>110</v>
      </c>
    </row>
    <row r="4640" spans="2:14" x14ac:dyDescent="0.25">
      <c r="B4640" s="6">
        <v>0.50347222222222221</v>
      </c>
      <c r="E4640" s="3">
        <v>105</v>
      </c>
      <c r="F4640" s="3">
        <v>105</v>
      </c>
    </row>
    <row r="4641" spans="2:16" x14ac:dyDescent="0.25">
      <c r="B4641" s="90">
        <v>0.50347222222222221</v>
      </c>
      <c r="C4641" s="8">
        <v>90</v>
      </c>
      <c r="D4641" s="8"/>
      <c r="E4641" s="8"/>
      <c r="F4641" s="8"/>
      <c r="G4641" s="8" t="s">
        <v>112</v>
      </c>
      <c r="H4641" s="8"/>
      <c r="I4641" s="36" t="s">
        <v>1236</v>
      </c>
      <c r="J4641" s="36"/>
      <c r="K4641" s="36"/>
      <c r="L4641" s="36"/>
      <c r="M4641" s="36"/>
      <c r="N4641" s="36"/>
      <c r="O4641" s="36"/>
      <c r="P4641" s="36"/>
    </row>
    <row r="4642" spans="2:16" x14ac:dyDescent="0.25">
      <c r="B4642" s="6">
        <v>0.51388888888888884</v>
      </c>
      <c r="E4642" s="3">
        <v>108</v>
      </c>
    </row>
    <row r="4643" spans="2:16" x14ac:dyDescent="0.25">
      <c r="B4643" s="6">
        <v>0.52430555555555558</v>
      </c>
      <c r="E4643" s="157">
        <v>96</v>
      </c>
    </row>
    <row r="4644" spans="2:16" x14ac:dyDescent="0.25">
      <c r="B4644" s="6">
        <v>0.53472222222222221</v>
      </c>
      <c r="E4644" s="99">
        <v>111</v>
      </c>
    </row>
    <row r="4645" spans="2:16" x14ac:dyDescent="0.25">
      <c r="B4645" s="6">
        <v>0.54513888888888884</v>
      </c>
      <c r="E4645" s="97">
        <v>126</v>
      </c>
      <c r="H4645" s="3">
        <v>60</v>
      </c>
      <c r="I4645" s="63" t="s">
        <v>1238</v>
      </c>
      <c r="J4645" s="63"/>
      <c r="K4645" s="63"/>
      <c r="L4645" s="63"/>
      <c r="M4645" s="63"/>
      <c r="N4645" s="63"/>
    </row>
    <row r="4646" spans="2:16" x14ac:dyDescent="0.25">
      <c r="B4646" s="6">
        <v>0.55555555555555558</v>
      </c>
      <c r="E4646" s="99">
        <v>115</v>
      </c>
    </row>
    <row r="4647" spans="2:16" x14ac:dyDescent="0.25">
      <c r="B4647" s="6">
        <v>0.56597222222222221</v>
      </c>
      <c r="E4647" s="99">
        <v>119</v>
      </c>
    </row>
    <row r="4648" spans="2:16" x14ac:dyDescent="0.25">
      <c r="B4648" s="6">
        <v>0.57638888888888884</v>
      </c>
      <c r="E4648" s="62">
        <v>120</v>
      </c>
    </row>
    <row r="4649" spans="2:16" x14ac:dyDescent="0.25">
      <c r="B4649" s="6">
        <v>0.58680555555555558</v>
      </c>
      <c r="E4649" s="62">
        <v>123</v>
      </c>
    </row>
    <row r="4650" spans="2:16" x14ac:dyDescent="0.25">
      <c r="B4650" s="6">
        <v>0.59722222222222221</v>
      </c>
      <c r="E4650" s="62">
        <v>125</v>
      </c>
    </row>
    <row r="4651" spans="2:16" x14ac:dyDescent="0.25">
      <c r="B4651" s="6">
        <v>0.60763888888888884</v>
      </c>
      <c r="E4651" s="62">
        <v>122</v>
      </c>
    </row>
    <row r="4652" spans="2:16" x14ac:dyDescent="0.25">
      <c r="B4652" s="6">
        <v>0.61805555555555558</v>
      </c>
      <c r="E4652" s="62">
        <v>126</v>
      </c>
    </row>
    <row r="4653" spans="2:16" x14ac:dyDescent="0.25">
      <c r="B4653" s="6">
        <v>0.62847222222222221</v>
      </c>
      <c r="E4653" s="62">
        <v>126</v>
      </c>
    </row>
    <row r="4654" spans="2:16" x14ac:dyDescent="0.25">
      <c r="B4654" s="6">
        <v>0.64930555555555558</v>
      </c>
      <c r="E4654" s="9">
        <v>134</v>
      </c>
    </row>
    <row r="4655" spans="2:16" x14ac:dyDescent="0.25">
      <c r="B4655" s="6">
        <v>0.65972222222222221</v>
      </c>
      <c r="E4655" s="10">
        <v>139</v>
      </c>
      <c r="H4655" s="3">
        <v>225</v>
      </c>
      <c r="I4655" s="12" t="s">
        <v>1237</v>
      </c>
      <c r="J4655" s="12"/>
      <c r="K4655" s="12"/>
      <c r="L4655" s="12"/>
      <c r="M4655" s="12"/>
      <c r="N4655" s="12"/>
    </row>
    <row r="4656" spans="2:16" x14ac:dyDescent="0.25">
      <c r="B4656" s="6">
        <v>0.67013888888888884</v>
      </c>
      <c r="E4656" s="62">
        <v>127</v>
      </c>
    </row>
    <row r="4657" spans="2:24" x14ac:dyDescent="0.25">
      <c r="B4657" s="6">
        <v>0.68055555555555558</v>
      </c>
      <c r="E4657" s="99">
        <v>117</v>
      </c>
    </row>
    <row r="4658" spans="2:24" x14ac:dyDescent="0.25">
      <c r="B4658" s="6">
        <v>0.69097222222222221</v>
      </c>
      <c r="E4658" s="99">
        <v>115</v>
      </c>
    </row>
    <row r="4659" spans="2:24" x14ac:dyDescent="0.25">
      <c r="B4659" s="6">
        <v>0.70138888888888884</v>
      </c>
      <c r="E4659" s="99">
        <v>110</v>
      </c>
    </row>
    <row r="4660" spans="2:24" x14ac:dyDescent="0.25">
      <c r="B4660" s="6">
        <v>0.71180555555555558</v>
      </c>
      <c r="E4660" s="99">
        <v>110</v>
      </c>
    </row>
    <row r="4661" spans="2:24" x14ac:dyDescent="0.25">
      <c r="B4661" s="6">
        <v>0.72222222222222221</v>
      </c>
      <c r="E4661" s="99">
        <v>110</v>
      </c>
    </row>
    <row r="4662" spans="2:24" x14ac:dyDescent="0.25">
      <c r="B4662" s="6">
        <v>0.73263888888888884</v>
      </c>
      <c r="E4662" s="157">
        <v>97</v>
      </c>
    </row>
    <row r="4663" spans="2:24" x14ac:dyDescent="0.25">
      <c r="B4663" s="6">
        <v>0.74305555555555558</v>
      </c>
      <c r="E4663" s="157">
        <v>91</v>
      </c>
      <c r="F4663" s="157">
        <v>91</v>
      </c>
    </row>
    <row r="4664" spans="2:24" x14ac:dyDescent="0.25">
      <c r="B4664" s="90">
        <v>0.74652777777777779</v>
      </c>
      <c r="C4664" s="8">
        <v>50</v>
      </c>
      <c r="D4664" s="8"/>
      <c r="E4664" s="8"/>
      <c r="F4664" s="8"/>
      <c r="G4664" s="8" t="s">
        <v>313</v>
      </c>
      <c r="H4664" s="8"/>
      <c r="I4664" s="36" t="s">
        <v>1234</v>
      </c>
      <c r="J4664" s="36"/>
      <c r="K4664" s="36"/>
      <c r="L4664" s="36"/>
      <c r="M4664" s="36"/>
      <c r="N4664" s="36"/>
      <c r="O4664" s="36"/>
      <c r="P4664" s="36"/>
      <c r="Q4664" s="8"/>
      <c r="R4664" s="8"/>
      <c r="S4664" s="8"/>
      <c r="T4664" s="8"/>
      <c r="U4664" s="8"/>
      <c r="V4664" s="8"/>
      <c r="W4664" s="8"/>
      <c r="X4664" s="8"/>
    </row>
    <row r="4665" spans="2:24" x14ac:dyDescent="0.25">
      <c r="B4665" s="6">
        <v>0.75347222222222221</v>
      </c>
      <c r="E4665" s="99">
        <v>114</v>
      </c>
    </row>
    <row r="4666" spans="2:24" x14ac:dyDescent="0.25">
      <c r="B4666" s="6">
        <v>0.76388888888888884</v>
      </c>
      <c r="E4666" s="99">
        <v>115</v>
      </c>
    </row>
    <row r="4667" spans="2:24" x14ac:dyDescent="0.25">
      <c r="B4667" s="6">
        <v>0.77430555555555558</v>
      </c>
      <c r="E4667" s="97">
        <v>127</v>
      </c>
      <c r="H4667" s="3">
        <v>70</v>
      </c>
      <c r="I4667" s="63" t="s">
        <v>1239</v>
      </c>
      <c r="J4667" s="63"/>
      <c r="K4667" s="63"/>
      <c r="L4667" s="63"/>
      <c r="M4667" s="63"/>
      <c r="N4667" s="63"/>
    </row>
    <row r="4668" spans="2:24" x14ac:dyDescent="0.25">
      <c r="B4668" s="86">
        <v>0.77777777777777779</v>
      </c>
      <c r="G4668" s="14" t="s">
        <v>1235</v>
      </c>
    </row>
    <row r="4669" spans="2:24" x14ac:dyDescent="0.25">
      <c r="B4669" s="86">
        <v>0.78472222222222221</v>
      </c>
      <c r="E4669" s="59">
        <v>78</v>
      </c>
      <c r="G4669" s="14" t="s">
        <v>1235</v>
      </c>
    </row>
    <row r="4670" spans="2:24" x14ac:dyDescent="0.25">
      <c r="B4670" s="86">
        <v>0.79513888888888884</v>
      </c>
      <c r="E4670" s="59">
        <v>79</v>
      </c>
      <c r="G4670" s="14" t="s">
        <v>1235</v>
      </c>
    </row>
    <row r="4671" spans="2:24" x14ac:dyDescent="0.25">
      <c r="B4671" s="86">
        <v>0.80555555555555558</v>
      </c>
      <c r="E4671" s="3">
        <v>100</v>
      </c>
      <c r="G4671" s="14" t="s">
        <v>1235</v>
      </c>
    </row>
    <row r="4672" spans="2:24" x14ac:dyDescent="0.25">
      <c r="B4672" s="6">
        <v>0.81597222222222221</v>
      </c>
      <c r="E4672" s="97">
        <v>124</v>
      </c>
      <c r="H4672" s="3">
        <v>100</v>
      </c>
      <c r="I4672" t="s">
        <v>1240</v>
      </c>
    </row>
    <row r="4673" spans="2:9" x14ac:dyDescent="0.25">
      <c r="B4673" s="6">
        <v>0.82638888888888884</v>
      </c>
      <c r="E4673" s="99">
        <v>115</v>
      </c>
    </row>
    <row r="4674" spans="2:9" x14ac:dyDescent="0.25">
      <c r="B4674" s="6">
        <v>0.83680555555555558</v>
      </c>
      <c r="E4674" s="3">
        <v>109</v>
      </c>
    </row>
    <row r="4675" spans="2:9" x14ac:dyDescent="0.25">
      <c r="B4675" s="6">
        <v>0.84722222222222221</v>
      </c>
      <c r="E4675" s="99">
        <v>117</v>
      </c>
    </row>
    <row r="4676" spans="2:9" x14ac:dyDescent="0.25">
      <c r="B4676" s="6">
        <v>0.85763888888888884</v>
      </c>
      <c r="E4676" s="62">
        <v>126</v>
      </c>
    </row>
    <row r="4677" spans="2:9" x14ac:dyDescent="0.25">
      <c r="B4677" s="6">
        <v>0.86805555555555558</v>
      </c>
      <c r="E4677" s="62">
        <v>124</v>
      </c>
    </row>
    <row r="4678" spans="2:9" x14ac:dyDescent="0.25">
      <c r="B4678" s="6">
        <v>0.87847222222222221</v>
      </c>
      <c r="E4678" s="10">
        <v>132</v>
      </c>
      <c r="H4678" s="3">
        <v>190</v>
      </c>
      <c r="I4678" t="s">
        <v>1241</v>
      </c>
    </row>
    <row r="4679" spans="2:9" x14ac:dyDescent="0.25">
      <c r="B4679" s="86">
        <v>0.88194444444444442</v>
      </c>
      <c r="G4679" s="14" t="s">
        <v>1233</v>
      </c>
    </row>
    <row r="4680" spans="2:9" x14ac:dyDescent="0.25">
      <c r="B4680" s="86">
        <v>0.88888888888888884</v>
      </c>
      <c r="E4680" s="99">
        <v>117</v>
      </c>
      <c r="G4680" s="14" t="s">
        <v>1233</v>
      </c>
    </row>
    <row r="4681" spans="2:9" x14ac:dyDescent="0.25">
      <c r="B4681" s="86">
        <v>0.89930555555555558</v>
      </c>
      <c r="E4681" s="3">
        <v>103</v>
      </c>
      <c r="G4681" s="14" t="s">
        <v>1233</v>
      </c>
    </row>
    <row r="4682" spans="2:9" x14ac:dyDescent="0.25">
      <c r="B4682" s="86">
        <v>0.90972222222222221</v>
      </c>
      <c r="E4682" s="157">
        <v>97</v>
      </c>
      <c r="G4682" s="14" t="s">
        <v>1233</v>
      </c>
    </row>
    <row r="4683" spans="2:9" x14ac:dyDescent="0.25">
      <c r="B4683" s="86">
        <v>0.92013888888888884</v>
      </c>
      <c r="E4683" s="3">
        <v>106</v>
      </c>
      <c r="G4683" s="14" t="s">
        <v>1233</v>
      </c>
    </row>
    <row r="4684" spans="2:9" x14ac:dyDescent="0.25">
      <c r="B4684" s="6">
        <v>0.93055555555555558</v>
      </c>
      <c r="E4684" s="99">
        <v>115</v>
      </c>
    </row>
    <row r="4685" spans="2:9" x14ac:dyDescent="0.25">
      <c r="B4685" s="6">
        <v>0.94097222222222221</v>
      </c>
      <c r="E4685" s="99">
        <v>116</v>
      </c>
    </row>
    <row r="4686" spans="2:9" x14ac:dyDescent="0.25">
      <c r="B4686" s="6">
        <v>0.95138888888888884</v>
      </c>
      <c r="E4686" s="99">
        <v>118</v>
      </c>
    </row>
    <row r="4687" spans="2:9" x14ac:dyDescent="0.25">
      <c r="B4687" s="6">
        <v>0.96180555555555558</v>
      </c>
      <c r="E4687" s="99">
        <v>112</v>
      </c>
    </row>
    <row r="4688" spans="2:9" x14ac:dyDescent="0.25">
      <c r="B4688" s="6">
        <v>0.97222222222222221</v>
      </c>
      <c r="E4688" s="99">
        <v>110</v>
      </c>
    </row>
    <row r="4689" spans="1:8" ht="18" x14ac:dyDescent="0.25">
      <c r="B4689" s="6">
        <v>0.98263888888888884</v>
      </c>
      <c r="E4689" s="3">
        <v>105</v>
      </c>
      <c r="G4689" s="302">
        <v>98</v>
      </c>
      <c r="H4689" s="302" t="s">
        <v>1352</v>
      </c>
    </row>
    <row r="4690" spans="1:8" ht="18.75" thickBot="1" x14ac:dyDescent="0.3">
      <c r="B4690" s="22">
        <v>0.99305555555555558</v>
      </c>
      <c r="E4690" s="3">
        <v>107</v>
      </c>
      <c r="G4690" s="273">
        <f>AVERAGE(E4625:E4690)</f>
        <v>112.98360655737704</v>
      </c>
      <c r="H4690" s="274" t="s">
        <v>1262</v>
      </c>
    </row>
    <row r="4691" spans="1:8" ht="18" x14ac:dyDescent="0.25">
      <c r="A4691" s="5">
        <v>45880</v>
      </c>
      <c r="B4691" s="6">
        <v>3.472222222222222E-3</v>
      </c>
      <c r="D4691" s="3">
        <v>218</v>
      </c>
      <c r="G4691" s="242" t="s">
        <v>1672</v>
      </c>
    </row>
    <row r="4692" spans="1:8" ht="18" x14ac:dyDescent="0.25">
      <c r="A4692" s="5" t="s">
        <v>303</v>
      </c>
      <c r="B4692" s="6">
        <v>1.3888888888888888E-2</v>
      </c>
      <c r="G4692" s="231" t="s">
        <v>1670</v>
      </c>
    </row>
    <row r="4693" spans="1:8" ht="18" x14ac:dyDescent="0.25">
      <c r="B4693" s="6">
        <v>2.4305555555555556E-2</v>
      </c>
      <c r="G4693" s="242" t="s">
        <v>1669</v>
      </c>
    </row>
    <row r="4694" spans="1:8" x14ac:dyDescent="0.25">
      <c r="B4694" s="6">
        <v>3.4722222222222224E-2</v>
      </c>
    </row>
    <row r="4695" spans="1:8" x14ac:dyDescent="0.25">
      <c r="B4695" s="6">
        <v>4.5138888888888888E-2</v>
      </c>
    </row>
    <row r="4696" spans="1:8" x14ac:dyDescent="0.25">
      <c r="B4696" s="6">
        <v>5.5555555555555552E-2</v>
      </c>
    </row>
    <row r="4697" spans="1:8" x14ac:dyDescent="0.25">
      <c r="B4697" s="6">
        <v>6.5972222222222224E-2</v>
      </c>
    </row>
    <row r="4698" spans="1:8" x14ac:dyDescent="0.25">
      <c r="B4698" s="6">
        <v>7.6388888888888895E-2</v>
      </c>
    </row>
    <row r="4699" spans="1:8" x14ac:dyDescent="0.25">
      <c r="B4699" s="6">
        <v>8.6805555555555552E-2</v>
      </c>
    </row>
    <row r="4700" spans="1:8" x14ac:dyDescent="0.25">
      <c r="B4700" s="6">
        <v>9.7222222222222224E-2</v>
      </c>
    </row>
    <row r="4701" spans="1:8" x14ac:dyDescent="0.25">
      <c r="B4701" s="6">
        <v>0.1076388888888889</v>
      </c>
    </row>
    <row r="4702" spans="1:8" x14ac:dyDescent="0.25">
      <c r="B4702" s="6">
        <v>0.11805555555555555</v>
      </c>
    </row>
    <row r="4703" spans="1:8" x14ac:dyDescent="0.25">
      <c r="B4703" s="6">
        <v>0.12847222222222221</v>
      </c>
    </row>
    <row r="4704" spans="1:8" x14ac:dyDescent="0.25">
      <c r="B4704" s="6">
        <v>0.1388888888888889</v>
      </c>
    </row>
    <row r="4705" spans="2:13" x14ac:dyDescent="0.25">
      <c r="B4705" s="6">
        <v>0.14930555555555555</v>
      </c>
      <c r="G4705" s="4"/>
    </row>
    <row r="4706" spans="2:13" ht="15.75" thickBot="1" x14ac:dyDescent="0.3">
      <c r="B4706" s="22">
        <v>0.15972222222222221</v>
      </c>
    </row>
    <row r="4707" spans="2:13" x14ac:dyDescent="0.25">
      <c r="B4707" s="6">
        <v>0.31597222222222221</v>
      </c>
    </row>
    <row r="4708" spans="2:13" x14ac:dyDescent="0.25">
      <c r="B4708" s="6">
        <v>0.3263888888888889</v>
      </c>
    </row>
    <row r="4709" spans="2:13" x14ac:dyDescent="0.25">
      <c r="B4709" s="6">
        <v>0.33680555555555558</v>
      </c>
    </row>
    <row r="4710" spans="2:13" x14ac:dyDescent="0.25">
      <c r="B4710" s="6">
        <v>0.34722222222222221</v>
      </c>
    </row>
    <row r="4711" spans="2:13" x14ac:dyDescent="0.25">
      <c r="B4711" s="6">
        <v>0.3576388888888889</v>
      </c>
      <c r="E4711" s="3">
        <v>100</v>
      </c>
    </row>
    <row r="4712" spans="2:13" x14ac:dyDescent="0.25">
      <c r="B4712" s="6">
        <v>0.36805555555555558</v>
      </c>
      <c r="E4712" s="157">
        <v>98</v>
      </c>
      <c r="F4712" s="3">
        <v>98</v>
      </c>
    </row>
    <row r="4713" spans="2:13" x14ac:dyDescent="0.25">
      <c r="B4713" s="90">
        <v>0.36805555555555558</v>
      </c>
      <c r="C4713" s="8">
        <v>88</v>
      </c>
      <c r="D4713" s="8"/>
      <c r="E4713" s="8"/>
      <c r="F4713" s="8"/>
      <c r="G4713" s="8" t="s">
        <v>214</v>
      </c>
      <c r="H4713" s="8"/>
      <c r="I4713" s="36" t="s">
        <v>1326</v>
      </c>
      <c r="J4713" s="36"/>
      <c r="K4713" s="36"/>
      <c r="L4713" s="36"/>
      <c r="M4713" s="36"/>
    </row>
    <row r="4714" spans="2:13" x14ac:dyDescent="0.25">
      <c r="B4714" s="6">
        <v>0.37847222222222221</v>
      </c>
      <c r="E4714" s="3">
        <v>100</v>
      </c>
    </row>
    <row r="4715" spans="2:13" x14ac:dyDescent="0.25">
      <c r="B4715" s="6">
        <v>0.3888888888888889</v>
      </c>
      <c r="E4715" s="3">
        <v>104</v>
      </c>
    </row>
    <row r="4716" spans="2:13" x14ac:dyDescent="0.25">
      <c r="B4716" s="6">
        <v>0.39930555555555558</v>
      </c>
      <c r="E4716" s="3">
        <v>103</v>
      </c>
    </row>
    <row r="4717" spans="2:13" x14ac:dyDescent="0.25">
      <c r="B4717" s="6">
        <v>0.40972222222222221</v>
      </c>
      <c r="E4717" s="4">
        <v>109</v>
      </c>
      <c r="H4717" s="3">
        <v>60</v>
      </c>
      <c r="I4717" t="s">
        <v>1244</v>
      </c>
    </row>
    <row r="4718" spans="2:13" x14ac:dyDescent="0.25">
      <c r="B4718" s="6">
        <v>0.4201388888888889</v>
      </c>
      <c r="E4718" s="3">
        <v>105</v>
      </c>
    </row>
    <row r="4719" spans="2:13" x14ac:dyDescent="0.25">
      <c r="B4719" s="6">
        <v>0.43055555555555558</v>
      </c>
      <c r="E4719" s="3">
        <v>102</v>
      </c>
    </row>
    <row r="4720" spans="2:13" x14ac:dyDescent="0.25">
      <c r="B4720" s="6">
        <v>0.44097222222222221</v>
      </c>
      <c r="E4720" s="3">
        <v>103</v>
      </c>
    </row>
    <row r="4721" spans="2:18" x14ac:dyDescent="0.25">
      <c r="B4721" s="6">
        <v>0.4513888888888889</v>
      </c>
      <c r="E4721" s="3">
        <v>107</v>
      </c>
    </row>
    <row r="4722" spans="2:18" x14ac:dyDescent="0.25">
      <c r="B4722" s="6">
        <v>0.46180555555555558</v>
      </c>
      <c r="E4722" s="101">
        <v>111</v>
      </c>
      <c r="H4722" s="3">
        <v>135</v>
      </c>
      <c r="I4722" t="s">
        <v>1248</v>
      </c>
    </row>
    <row r="4723" spans="2:18" x14ac:dyDescent="0.25">
      <c r="B4723" s="6">
        <v>0.47222222222222221</v>
      </c>
      <c r="E4723" s="14">
        <v>89</v>
      </c>
    </row>
    <row r="4724" spans="2:18" x14ac:dyDescent="0.25">
      <c r="B4724" s="6">
        <v>0.4826388888888889</v>
      </c>
      <c r="E4724" s="157">
        <v>93</v>
      </c>
      <c r="F4724" s="157">
        <v>93</v>
      </c>
    </row>
    <row r="4725" spans="2:18" x14ac:dyDescent="0.25">
      <c r="B4725" s="90">
        <v>0.49236111111111114</v>
      </c>
      <c r="C4725" s="8">
        <v>30</v>
      </c>
      <c r="D4725" s="8"/>
      <c r="E4725" s="8"/>
      <c r="F4725" s="8"/>
      <c r="G4725" s="8" t="s">
        <v>112</v>
      </c>
      <c r="H4725" s="8"/>
      <c r="I4725" s="36" t="s">
        <v>1247</v>
      </c>
      <c r="J4725" s="36"/>
      <c r="K4725" s="36"/>
      <c r="L4725" s="36"/>
      <c r="M4725" s="36"/>
      <c r="N4725" s="36"/>
      <c r="O4725" s="36"/>
      <c r="P4725" s="36"/>
      <c r="Q4725" s="8"/>
      <c r="R4725" s="8"/>
    </row>
    <row r="4726" spans="2:18" x14ac:dyDescent="0.25">
      <c r="B4726" s="6">
        <v>0.49305555555555558</v>
      </c>
      <c r="E4726" s="157">
        <v>96</v>
      </c>
    </row>
    <row r="4727" spans="2:18" x14ac:dyDescent="0.25">
      <c r="B4727" s="6">
        <v>0.50347222222222221</v>
      </c>
      <c r="E4727" s="99">
        <v>117</v>
      </c>
    </row>
    <row r="4728" spans="2:18" x14ac:dyDescent="0.25">
      <c r="B4728" s="6">
        <v>0.51388888888888884</v>
      </c>
      <c r="E4728" s="97">
        <v>120</v>
      </c>
      <c r="H4728" s="3">
        <v>21</v>
      </c>
      <c r="I4728" t="s">
        <v>1249</v>
      </c>
    </row>
    <row r="4729" spans="2:18" x14ac:dyDescent="0.25">
      <c r="B4729" s="6">
        <v>0.52430555555555558</v>
      </c>
      <c r="E4729" s="99">
        <v>119</v>
      </c>
    </row>
    <row r="4730" spans="2:18" x14ac:dyDescent="0.25">
      <c r="B4730" s="6">
        <v>0.53472222222222221</v>
      </c>
      <c r="E4730" s="99">
        <v>111</v>
      </c>
    </row>
    <row r="4731" spans="2:18" x14ac:dyDescent="0.25">
      <c r="B4731" s="6">
        <v>0.54513888888888884</v>
      </c>
      <c r="E4731" s="3">
        <v>104</v>
      </c>
    </row>
    <row r="4732" spans="2:18" x14ac:dyDescent="0.25">
      <c r="B4732" s="6">
        <v>0.55555555555555558</v>
      </c>
      <c r="E4732" s="157">
        <v>97</v>
      </c>
    </row>
    <row r="4733" spans="2:18" x14ac:dyDescent="0.25">
      <c r="B4733" s="6">
        <v>0.56597222222222221</v>
      </c>
      <c r="E4733" s="99">
        <v>113</v>
      </c>
    </row>
    <row r="4734" spans="2:18" x14ac:dyDescent="0.25">
      <c r="B4734" s="6">
        <v>0.57638888888888884</v>
      </c>
      <c r="E4734" s="99">
        <v>118</v>
      </c>
    </row>
    <row r="4735" spans="2:18" x14ac:dyDescent="0.25">
      <c r="B4735" s="6">
        <v>0.58680555555555558</v>
      </c>
      <c r="E4735" s="99">
        <v>118</v>
      </c>
    </row>
    <row r="4736" spans="2:18" x14ac:dyDescent="0.25">
      <c r="B4736" s="6">
        <v>0.59722222222222221</v>
      </c>
      <c r="E4736" s="99">
        <v>119</v>
      </c>
    </row>
    <row r="4737" spans="2:16" x14ac:dyDescent="0.25">
      <c r="B4737" s="6">
        <v>0.60763888888888884</v>
      </c>
      <c r="E4737" s="3">
        <v>103</v>
      </c>
    </row>
    <row r="4738" spans="2:16" x14ac:dyDescent="0.25">
      <c r="B4738" s="6">
        <v>0.61805555555555558</v>
      </c>
      <c r="E4738" s="3">
        <v>107</v>
      </c>
    </row>
    <row r="4739" spans="2:16" x14ac:dyDescent="0.25">
      <c r="B4739" s="6">
        <v>0.62847222222222221</v>
      </c>
      <c r="E4739" s="3">
        <v>103</v>
      </c>
    </row>
    <row r="4740" spans="2:16" x14ac:dyDescent="0.25">
      <c r="B4740" s="6">
        <v>0.64930555555555558</v>
      </c>
      <c r="E4740" s="157">
        <v>99</v>
      </c>
    </row>
    <row r="4741" spans="2:16" x14ac:dyDescent="0.25">
      <c r="B4741" s="6">
        <v>0.65972222222222221</v>
      </c>
      <c r="E4741" s="3">
        <v>106</v>
      </c>
    </row>
    <row r="4742" spans="2:16" x14ac:dyDescent="0.25">
      <c r="B4742" s="6">
        <v>0.67013888888888884</v>
      </c>
      <c r="E4742" s="3">
        <v>105</v>
      </c>
    </row>
    <row r="4743" spans="2:16" x14ac:dyDescent="0.25">
      <c r="B4743" s="6">
        <v>0.68055555555555558</v>
      </c>
      <c r="E4743" s="3">
        <v>104</v>
      </c>
    </row>
    <row r="4744" spans="2:16" x14ac:dyDescent="0.25">
      <c r="B4744" s="6">
        <v>0.69097222222222221</v>
      </c>
      <c r="E4744" s="3">
        <v>103</v>
      </c>
      <c r="F4744" s="3">
        <v>103</v>
      </c>
    </row>
    <row r="4745" spans="2:16" x14ac:dyDescent="0.25">
      <c r="B4745" s="90">
        <v>0.69791666666666663</v>
      </c>
      <c r="C4745" s="8">
        <v>63</v>
      </c>
      <c r="D4745" s="8"/>
      <c r="E4745" s="8"/>
      <c r="F4745" s="8"/>
      <c r="G4745" s="8" t="s">
        <v>114</v>
      </c>
      <c r="H4745" s="8"/>
      <c r="I4745" s="123" t="s">
        <v>1246</v>
      </c>
      <c r="J4745" s="123"/>
      <c r="K4745" s="123"/>
      <c r="L4745" s="36"/>
      <c r="M4745" s="36"/>
      <c r="N4745" s="36"/>
      <c r="O4745" s="36"/>
      <c r="P4745" s="36"/>
    </row>
    <row r="4746" spans="2:16" x14ac:dyDescent="0.25">
      <c r="B4746" s="6">
        <v>0.70138888888888884</v>
      </c>
      <c r="E4746" s="3">
        <v>109</v>
      </c>
    </row>
    <row r="4747" spans="2:16" x14ac:dyDescent="0.25">
      <c r="B4747" s="6">
        <v>0.71180555555555558</v>
      </c>
      <c r="E4747" s="9">
        <v>130</v>
      </c>
      <c r="H4747" s="3">
        <v>15</v>
      </c>
      <c r="I4747" s="12" t="s">
        <v>1250</v>
      </c>
      <c r="J4747" s="12"/>
      <c r="K4747" s="12"/>
      <c r="L4747" s="12"/>
      <c r="M4747" s="12"/>
      <c r="N4747" s="12"/>
    </row>
    <row r="4748" spans="2:16" x14ac:dyDescent="0.25">
      <c r="B4748" s="6">
        <v>0.72222222222222221</v>
      </c>
      <c r="E4748" s="62">
        <v>128</v>
      </c>
    </row>
    <row r="4749" spans="2:16" x14ac:dyDescent="0.25">
      <c r="B4749" s="6">
        <v>0.73263888888888884</v>
      </c>
      <c r="E4749" s="62">
        <v>124</v>
      </c>
    </row>
    <row r="4750" spans="2:16" x14ac:dyDescent="0.25">
      <c r="B4750" s="6">
        <v>0.74305555555555558</v>
      </c>
      <c r="E4750" s="62">
        <v>121</v>
      </c>
    </row>
    <row r="4751" spans="2:16" x14ac:dyDescent="0.25">
      <c r="B4751" s="6">
        <v>0.75347222222222221</v>
      </c>
      <c r="E4751" s="99">
        <v>115</v>
      </c>
    </row>
    <row r="4752" spans="2:16" x14ac:dyDescent="0.25">
      <c r="B4752" s="6">
        <v>0.76388888888888884</v>
      </c>
      <c r="E4752" s="62">
        <v>121</v>
      </c>
    </row>
    <row r="4753" spans="2:14" x14ac:dyDescent="0.25">
      <c r="B4753" s="6">
        <v>0.77430555555555558</v>
      </c>
      <c r="E4753" s="62">
        <v>125</v>
      </c>
    </row>
    <row r="4754" spans="2:14" x14ac:dyDescent="0.25">
      <c r="B4754" s="6">
        <v>0.78472222222222221</v>
      </c>
      <c r="E4754" s="10">
        <v>137</v>
      </c>
      <c r="H4754" s="3">
        <v>105</v>
      </c>
      <c r="I4754" s="12" t="s">
        <v>1251</v>
      </c>
      <c r="J4754" s="12"/>
      <c r="K4754" s="12"/>
      <c r="L4754" s="12"/>
      <c r="M4754" s="12"/>
      <c r="N4754" s="12"/>
    </row>
    <row r="4755" spans="2:14" x14ac:dyDescent="0.25">
      <c r="B4755" s="6">
        <v>0.79513888888888884</v>
      </c>
      <c r="E4755" s="9">
        <v>137</v>
      </c>
    </row>
    <row r="4756" spans="2:14" x14ac:dyDescent="0.25">
      <c r="B4756" s="6">
        <v>0.80555555555555558</v>
      </c>
      <c r="E4756" s="62">
        <v>128</v>
      </c>
    </row>
    <row r="4757" spans="2:14" x14ac:dyDescent="0.25">
      <c r="B4757" s="6">
        <v>0.81597222222222221</v>
      </c>
      <c r="E4757" s="62">
        <v>128</v>
      </c>
    </row>
    <row r="4758" spans="2:14" x14ac:dyDescent="0.25">
      <c r="B4758" s="6">
        <v>0.82638888888888884</v>
      </c>
      <c r="E4758" s="62">
        <v>122</v>
      </c>
    </row>
    <row r="4759" spans="2:14" x14ac:dyDescent="0.25">
      <c r="B4759" s="6">
        <v>0.83680555555555558</v>
      </c>
      <c r="E4759" s="62">
        <v>127</v>
      </c>
    </row>
    <row r="4760" spans="2:14" x14ac:dyDescent="0.25">
      <c r="B4760" s="6">
        <v>0.84722222222222221</v>
      </c>
      <c r="E4760" s="62">
        <v>125</v>
      </c>
    </row>
    <row r="4761" spans="2:14" x14ac:dyDescent="0.25">
      <c r="B4761" s="90">
        <v>0.85416666666666663</v>
      </c>
      <c r="C4761" s="8">
        <v>70</v>
      </c>
      <c r="D4761" s="8"/>
      <c r="E4761" s="8"/>
      <c r="F4761" s="8"/>
      <c r="G4761" s="8" t="s">
        <v>193</v>
      </c>
      <c r="H4761" s="8"/>
      <c r="I4761" s="36" t="s">
        <v>1325</v>
      </c>
      <c r="J4761" s="36"/>
      <c r="K4761" s="36"/>
    </row>
    <row r="4762" spans="2:14" x14ac:dyDescent="0.25">
      <c r="B4762" s="6">
        <v>0.85763888888888884</v>
      </c>
      <c r="E4762" s="99">
        <v>118</v>
      </c>
    </row>
    <row r="4763" spans="2:14" x14ac:dyDescent="0.25">
      <c r="B4763" s="6">
        <v>0.86805555555555558</v>
      </c>
      <c r="E4763" s="62">
        <v>124</v>
      </c>
    </row>
    <row r="4764" spans="2:14" x14ac:dyDescent="0.25">
      <c r="B4764" s="6">
        <v>0.87847222222222221</v>
      </c>
      <c r="E4764" s="10">
        <v>133</v>
      </c>
      <c r="H4764" s="3">
        <v>264</v>
      </c>
      <c r="I4764" s="12" t="s">
        <v>1252</v>
      </c>
      <c r="J4764" s="12"/>
      <c r="K4764" s="12"/>
      <c r="L4764" s="12"/>
      <c r="M4764" s="12"/>
      <c r="N4764" s="12"/>
    </row>
    <row r="4765" spans="2:14" x14ac:dyDescent="0.25">
      <c r="B4765" s="86">
        <v>0.88124999999999998</v>
      </c>
      <c r="G4765" s="14" t="s">
        <v>1245</v>
      </c>
    </row>
    <row r="4766" spans="2:14" x14ac:dyDescent="0.25">
      <c r="B4766" s="86">
        <v>0.88888888888888884</v>
      </c>
      <c r="E4766" s="99">
        <v>115</v>
      </c>
      <c r="G4766" s="14" t="s">
        <v>1245</v>
      </c>
    </row>
    <row r="4767" spans="2:14" x14ac:dyDescent="0.25">
      <c r="B4767" s="86">
        <v>0.89930555555555558</v>
      </c>
      <c r="E4767" s="3">
        <v>102</v>
      </c>
      <c r="G4767" s="14" t="s">
        <v>1245</v>
      </c>
    </row>
    <row r="4768" spans="2:14" x14ac:dyDescent="0.25">
      <c r="B4768" s="6">
        <v>0.90972222222222221</v>
      </c>
      <c r="E4768" s="99">
        <v>116</v>
      </c>
    </row>
    <row r="4769" spans="1:8" x14ac:dyDescent="0.25">
      <c r="B4769" s="6">
        <v>0.92013888888888884</v>
      </c>
      <c r="E4769" s="99">
        <v>116</v>
      </c>
    </row>
    <row r="4770" spans="1:8" x14ac:dyDescent="0.25">
      <c r="B4770" s="6">
        <v>0.93055555555555558</v>
      </c>
      <c r="E4770" s="99">
        <v>113</v>
      </c>
    </row>
    <row r="4771" spans="1:8" x14ac:dyDescent="0.25">
      <c r="B4771" s="6">
        <v>0.94097222222222221</v>
      </c>
      <c r="E4771" s="99">
        <v>112</v>
      </c>
    </row>
    <row r="4772" spans="1:8" x14ac:dyDescent="0.25">
      <c r="B4772" s="6">
        <v>0.95138888888888884</v>
      </c>
      <c r="E4772" s="99">
        <v>111</v>
      </c>
    </row>
    <row r="4773" spans="1:8" x14ac:dyDescent="0.25">
      <c r="B4773" s="6">
        <v>0.96180555555555558</v>
      </c>
      <c r="E4773" s="3">
        <v>107</v>
      </c>
    </row>
    <row r="4774" spans="1:8" x14ac:dyDescent="0.25">
      <c r="B4774" s="6">
        <v>0.97222222222222221</v>
      </c>
      <c r="E4774" s="3">
        <v>103</v>
      </c>
    </row>
    <row r="4775" spans="1:8" x14ac:dyDescent="0.25">
      <c r="B4775" s="6">
        <v>0.98263888888888884</v>
      </c>
      <c r="E4775" s="157">
        <v>92</v>
      </c>
    </row>
    <row r="4776" spans="1:8" ht="18.75" thickBot="1" x14ac:dyDescent="0.3">
      <c r="B4776" s="22">
        <v>0.99305555555555558</v>
      </c>
      <c r="E4776" s="14">
        <v>87</v>
      </c>
      <c r="G4776" s="302" t="s">
        <v>1673</v>
      </c>
      <c r="H4776" s="231" t="s">
        <v>1671</v>
      </c>
    </row>
    <row r="4777" spans="1:8" ht="18" x14ac:dyDescent="0.25">
      <c r="A4777" s="5">
        <v>45881</v>
      </c>
      <c r="B4777" s="6">
        <v>3.472222222222222E-3</v>
      </c>
      <c r="E4777" s="14">
        <v>87</v>
      </c>
      <c r="G4777" s="273">
        <f>AVERAGE(E4711:E4779)</f>
        <v>110.421875</v>
      </c>
      <c r="H4777" s="274" t="s">
        <v>1262</v>
      </c>
    </row>
    <row r="4778" spans="1:8" ht="18" x14ac:dyDescent="0.25">
      <c r="A4778" s="5" t="s">
        <v>422</v>
      </c>
      <c r="B4778" s="6">
        <v>1.3888888888888888E-2</v>
      </c>
      <c r="E4778" s="14">
        <v>85</v>
      </c>
      <c r="G4778" s="242" t="s">
        <v>1674</v>
      </c>
    </row>
    <row r="4779" spans="1:8" x14ac:dyDescent="0.25">
      <c r="B4779" s="6">
        <v>2.4305555555555556E-2</v>
      </c>
      <c r="E4779" s="14">
        <v>83</v>
      </c>
    </row>
    <row r="4780" spans="1:8" x14ac:dyDescent="0.25">
      <c r="B4780" s="6">
        <v>3.4722222222222224E-2</v>
      </c>
    </row>
    <row r="4781" spans="1:8" x14ac:dyDescent="0.25">
      <c r="B4781" s="6">
        <v>4.5138888888888888E-2</v>
      </c>
    </row>
    <row r="4782" spans="1:8" x14ac:dyDescent="0.25">
      <c r="B4782" s="6">
        <v>5.5555555555555552E-2</v>
      </c>
    </row>
    <row r="4783" spans="1:8" x14ac:dyDescent="0.25">
      <c r="B4783" s="6">
        <v>6.5972222222222224E-2</v>
      </c>
    </row>
    <row r="4784" spans="1:8" x14ac:dyDescent="0.25">
      <c r="B4784" s="6">
        <v>7.6388888888888895E-2</v>
      </c>
    </row>
    <row r="4785" spans="2:6" x14ac:dyDescent="0.25">
      <c r="B4785" s="6">
        <v>8.6805555555555552E-2</v>
      </c>
    </row>
    <row r="4786" spans="2:6" x14ac:dyDescent="0.25">
      <c r="B4786" s="6">
        <v>9.7222222222222224E-2</v>
      </c>
    </row>
    <row r="4787" spans="2:6" x14ac:dyDescent="0.25">
      <c r="B4787" s="6">
        <v>0.1076388888888889</v>
      </c>
    </row>
    <row r="4788" spans="2:6" x14ac:dyDescent="0.25">
      <c r="B4788" s="6">
        <v>0.11805555555555555</v>
      </c>
    </row>
    <row r="4789" spans="2:6" x14ac:dyDescent="0.25">
      <c r="B4789" s="6">
        <v>0.12847222222222221</v>
      </c>
    </row>
    <row r="4790" spans="2:6" x14ac:dyDescent="0.25">
      <c r="B4790" s="6">
        <v>0.1388888888888889</v>
      </c>
    </row>
    <row r="4791" spans="2:6" x14ac:dyDescent="0.25">
      <c r="B4791" s="6">
        <v>0.14930555555555555</v>
      </c>
    </row>
    <row r="4792" spans="2:6" ht="15.75" thickBot="1" x14ac:dyDescent="0.3">
      <c r="B4792" s="22">
        <v>0.15972222222222221</v>
      </c>
      <c r="D4792" s="3">
        <v>163</v>
      </c>
    </row>
    <row r="4793" spans="2:6" x14ac:dyDescent="0.25">
      <c r="B4793" s="6">
        <v>0.31597222222222221</v>
      </c>
      <c r="E4793" s="14">
        <v>84</v>
      </c>
    </row>
    <row r="4794" spans="2:6" x14ac:dyDescent="0.25">
      <c r="B4794" s="6">
        <v>0.3263888888888889</v>
      </c>
      <c r="E4794" s="14">
        <v>86</v>
      </c>
    </row>
    <row r="4795" spans="2:6" x14ac:dyDescent="0.25">
      <c r="B4795" s="6">
        <v>0.33680555555555558</v>
      </c>
      <c r="E4795" s="14">
        <v>88</v>
      </c>
    </row>
    <row r="4796" spans="2:6" x14ac:dyDescent="0.25">
      <c r="B4796" s="6">
        <v>0.34722222222222221</v>
      </c>
      <c r="E4796" s="14">
        <v>86</v>
      </c>
    </row>
    <row r="4797" spans="2:6" x14ac:dyDescent="0.25">
      <c r="B4797" s="6">
        <v>0.3576388888888889</v>
      </c>
      <c r="E4797" s="14">
        <v>88</v>
      </c>
    </row>
    <row r="4798" spans="2:6" x14ac:dyDescent="0.25">
      <c r="B4798" s="6">
        <v>0.36805555555555558</v>
      </c>
      <c r="E4798" s="14">
        <v>89</v>
      </c>
    </row>
    <row r="4799" spans="2:6" x14ac:dyDescent="0.25">
      <c r="B4799" s="6">
        <v>0.37847222222222221</v>
      </c>
      <c r="E4799" s="157">
        <v>90</v>
      </c>
    </row>
    <row r="4800" spans="2:6" x14ac:dyDescent="0.25">
      <c r="B4800" s="6">
        <v>0.3888888888888889</v>
      </c>
      <c r="E4800" s="157">
        <v>92</v>
      </c>
      <c r="F4800" s="3">
        <v>92</v>
      </c>
    </row>
    <row r="4801" spans="2:25" x14ac:dyDescent="0.25">
      <c r="B4801" s="90">
        <v>0.39583333333333331</v>
      </c>
      <c r="C4801" s="8">
        <v>50</v>
      </c>
      <c r="E4801" s="8"/>
      <c r="F4801" s="8"/>
      <c r="G4801" s="8" t="s">
        <v>326</v>
      </c>
      <c r="H4801" s="8"/>
      <c r="I4801" s="36" t="s">
        <v>1319</v>
      </c>
      <c r="J4801" s="36"/>
      <c r="K4801" s="36"/>
    </row>
    <row r="4802" spans="2:25" x14ac:dyDescent="0.25">
      <c r="B4802" s="6">
        <v>0.39930555555555558</v>
      </c>
      <c r="E4802" s="157">
        <v>97</v>
      </c>
    </row>
    <row r="4803" spans="2:25" x14ac:dyDescent="0.25">
      <c r="B4803" s="6">
        <v>0.40972222222222221</v>
      </c>
      <c r="E4803" s="3">
        <v>107</v>
      </c>
    </row>
    <row r="4804" spans="2:25" x14ac:dyDescent="0.25">
      <c r="B4804" s="6">
        <v>0.4201388888888889</v>
      </c>
      <c r="E4804" s="14">
        <v>80</v>
      </c>
    </row>
    <row r="4805" spans="2:25" x14ac:dyDescent="0.25">
      <c r="B4805" s="6">
        <v>0.43055555555555558</v>
      </c>
      <c r="E4805" s="101">
        <v>110</v>
      </c>
      <c r="H4805" s="3">
        <v>50</v>
      </c>
      <c r="I4805" s="135" t="s">
        <v>1329</v>
      </c>
      <c r="J4805" s="135"/>
      <c r="K4805" s="135"/>
      <c r="L4805" s="135"/>
      <c r="M4805" s="135"/>
    </row>
    <row r="4806" spans="2:25" x14ac:dyDescent="0.25">
      <c r="B4806" s="6">
        <v>0.44097222222222221</v>
      </c>
      <c r="E4806" s="157">
        <v>97</v>
      </c>
    </row>
    <row r="4807" spans="2:25" x14ac:dyDescent="0.25">
      <c r="B4807" s="6">
        <v>0.4513888888888889</v>
      </c>
      <c r="E4807" s="99">
        <v>110</v>
      </c>
    </row>
    <row r="4808" spans="2:25" x14ac:dyDescent="0.25">
      <c r="B4808" s="6">
        <v>0.46180555555555558</v>
      </c>
      <c r="E4808" s="3">
        <v>102</v>
      </c>
    </row>
    <row r="4809" spans="2:25" x14ac:dyDescent="0.25">
      <c r="B4809" s="6">
        <v>0.47222222222222221</v>
      </c>
      <c r="E4809" s="14">
        <v>81</v>
      </c>
      <c r="F4809" s="3">
        <v>81</v>
      </c>
    </row>
    <row r="4810" spans="2:25" x14ac:dyDescent="0.25">
      <c r="B4810" s="90">
        <v>0.47916666666666669</v>
      </c>
      <c r="C4810" s="8">
        <v>112</v>
      </c>
      <c r="D4810" s="8"/>
      <c r="E4810" s="8"/>
      <c r="F4810" s="8"/>
      <c r="G4810" s="8" t="s">
        <v>112</v>
      </c>
      <c r="H4810" s="8"/>
      <c r="I4810" s="36" t="s">
        <v>1324</v>
      </c>
      <c r="J4810" s="36"/>
      <c r="K4810" s="36"/>
      <c r="L4810" s="36"/>
      <c r="M4810" s="36"/>
      <c r="N4810" s="36"/>
      <c r="O4810" s="36"/>
      <c r="P4810" s="36"/>
      <c r="Q4810" s="8"/>
      <c r="R4810" s="8"/>
      <c r="S4810" s="8"/>
      <c r="T4810" s="8"/>
      <c r="U4810" s="8"/>
      <c r="V4810" s="8"/>
      <c r="W4810" s="8"/>
      <c r="X4810" s="8"/>
      <c r="Y4810" s="8"/>
    </row>
    <row r="4811" spans="2:25" x14ac:dyDescent="0.25">
      <c r="B4811" s="6">
        <v>0.4826388888888889</v>
      </c>
      <c r="E4811" s="14">
        <v>85</v>
      </c>
    </row>
    <row r="4812" spans="2:25" x14ac:dyDescent="0.25">
      <c r="B4812" s="6">
        <v>0.49305555555555558</v>
      </c>
      <c r="E4812" s="157">
        <v>95</v>
      </c>
    </row>
    <row r="4813" spans="2:25" x14ac:dyDescent="0.25">
      <c r="B4813" s="6">
        <v>0.50347222222222221</v>
      </c>
      <c r="E4813" s="101">
        <v>118</v>
      </c>
      <c r="H4813" s="3">
        <v>35</v>
      </c>
      <c r="I4813" s="135" t="s">
        <v>1330</v>
      </c>
      <c r="J4813" s="135"/>
      <c r="K4813" s="135"/>
      <c r="L4813" s="135"/>
      <c r="M4813" s="135"/>
    </row>
    <row r="4814" spans="2:25" x14ac:dyDescent="0.25">
      <c r="B4814" s="6">
        <v>0.51388888888888884</v>
      </c>
      <c r="E4814" s="99">
        <v>113</v>
      </c>
    </row>
    <row r="4815" spans="2:25" x14ac:dyDescent="0.25">
      <c r="B4815" s="6">
        <v>0.52430555555555558</v>
      </c>
      <c r="E4815" s="3">
        <v>104</v>
      </c>
      <c r="G4815" s="3" t="s">
        <v>1651</v>
      </c>
    </row>
    <row r="4816" spans="2:25" x14ac:dyDescent="0.25">
      <c r="B4816" s="6">
        <v>0.53472222222222221</v>
      </c>
      <c r="E4816" s="3">
        <v>108</v>
      </c>
      <c r="G4816" s="3" t="s">
        <v>1651</v>
      </c>
    </row>
    <row r="4817" spans="2:13" x14ac:dyDescent="0.25">
      <c r="B4817" s="6">
        <v>0.54513888888888884</v>
      </c>
      <c r="E4817" s="99">
        <v>112</v>
      </c>
      <c r="G4817" s="3" t="s">
        <v>1651</v>
      </c>
    </row>
    <row r="4818" spans="2:13" x14ac:dyDescent="0.25">
      <c r="B4818" s="6">
        <v>0.55555555555555558</v>
      </c>
      <c r="E4818" s="99">
        <v>113</v>
      </c>
      <c r="G4818" s="3" t="s">
        <v>1651</v>
      </c>
    </row>
    <row r="4819" spans="2:13" x14ac:dyDescent="0.25">
      <c r="B4819" s="6">
        <v>0.56597222222222221</v>
      </c>
      <c r="E4819" s="3">
        <v>107</v>
      </c>
      <c r="G4819" s="3" t="s">
        <v>1651</v>
      </c>
    </row>
    <row r="4820" spans="2:13" x14ac:dyDescent="0.25">
      <c r="B4820" s="6">
        <v>0.57638888888888884</v>
      </c>
      <c r="E4820" s="97">
        <v>121</v>
      </c>
      <c r="G4820" s="3" t="s">
        <v>1651</v>
      </c>
      <c r="H4820" s="3">
        <v>140</v>
      </c>
      <c r="I4820" s="63" t="s">
        <v>1331</v>
      </c>
      <c r="J4820" s="63"/>
      <c r="K4820" s="63"/>
      <c r="L4820" s="63"/>
      <c r="M4820" s="63"/>
    </row>
    <row r="4821" spans="2:13" x14ac:dyDescent="0.25">
      <c r="B4821" s="6">
        <v>0.58680555555555558</v>
      </c>
      <c r="E4821" s="157">
        <v>98</v>
      </c>
      <c r="G4821" s="3" t="s">
        <v>1651</v>
      </c>
    </row>
    <row r="4822" spans="2:13" x14ac:dyDescent="0.25">
      <c r="B4822" s="6">
        <v>0.59722222222222221</v>
      </c>
      <c r="E4822" s="157">
        <v>94</v>
      </c>
      <c r="G4822" s="3" t="s">
        <v>1651</v>
      </c>
    </row>
    <row r="4823" spans="2:13" x14ac:dyDescent="0.25">
      <c r="B4823" s="6">
        <v>0.60763888888888884</v>
      </c>
      <c r="E4823" s="3">
        <v>108</v>
      </c>
      <c r="G4823" s="3" t="s">
        <v>1652</v>
      </c>
    </row>
    <row r="4824" spans="2:13" x14ac:dyDescent="0.25">
      <c r="B4824" s="6">
        <v>0.61805555555555558</v>
      </c>
      <c r="E4824" s="97">
        <v>121</v>
      </c>
      <c r="G4824" s="3" t="s">
        <v>1652</v>
      </c>
      <c r="H4824" s="3">
        <v>200</v>
      </c>
      <c r="I4824" s="63" t="s">
        <v>1332</v>
      </c>
      <c r="J4824" s="63"/>
      <c r="K4824" s="63"/>
      <c r="L4824" s="63"/>
      <c r="M4824" s="63"/>
    </row>
    <row r="4825" spans="2:13" x14ac:dyDescent="0.25">
      <c r="B4825" s="6">
        <v>0.62847222222222221</v>
      </c>
      <c r="E4825" s="3">
        <v>109</v>
      </c>
      <c r="G4825" s="3" t="s">
        <v>1652</v>
      </c>
    </row>
    <row r="4826" spans="2:13" x14ac:dyDescent="0.25">
      <c r="B4826" s="6">
        <v>0.64930555555555558</v>
      </c>
      <c r="E4826" s="99">
        <v>117</v>
      </c>
    </row>
    <row r="4827" spans="2:13" x14ac:dyDescent="0.25">
      <c r="B4827" s="6">
        <v>0.65972222222222221</v>
      </c>
      <c r="E4827" s="99">
        <v>113</v>
      </c>
    </row>
    <row r="4828" spans="2:13" x14ac:dyDescent="0.25">
      <c r="B4828" s="6">
        <v>0.67013888888888884</v>
      </c>
      <c r="E4828" s="97">
        <v>126</v>
      </c>
      <c r="H4828" s="3">
        <v>260</v>
      </c>
      <c r="I4828" s="63" t="s">
        <v>1333</v>
      </c>
      <c r="J4828" s="63"/>
      <c r="K4828" s="63"/>
      <c r="L4828" s="63"/>
      <c r="M4828" s="63"/>
    </row>
    <row r="4829" spans="2:13" x14ac:dyDescent="0.25">
      <c r="B4829" s="6">
        <v>0.68055555555555558</v>
      </c>
      <c r="E4829" s="99">
        <v>118</v>
      </c>
    </row>
    <row r="4830" spans="2:13" x14ac:dyDescent="0.25">
      <c r="B4830" s="6">
        <v>0.69097222222222221</v>
      </c>
      <c r="E4830" s="3">
        <v>100</v>
      </c>
    </row>
    <row r="4831" spans="2:13" x14ac:dyDescent="0.25">
      <c r="B4831" s="6">
        <v>0.70138888888888884</v>
      </c>
      <c r="E4831" s="157">
        <v>96</v>
      </c>
    </row>
    <row r="4832" spans="2:13" x14ac:dyDescent="0.25">
      <c r="B4832" s="6">
        <v>0.71180555555555558</v>
      </c>
      <c r="E4832" s="3">
        <v>100</v>
      </c>
    </row>
    <row r="4833" spans="2:21" x14ac:dyDescent="0.25">
      <c r="B4833" s="6">
        <v>0.72222222222222221</v>
      </c>
      <c r="E4833" s="3">
        <v>101</v>
      </c>
      <c r="F4833" s="3">
        <v>101</v>
      </c>
    </row>
    <row r="4834" spans="2:21" x14ac:dyDescent="0.25">
      <c r="B4834" s="90">
        <v>0.7319444444444444</v>
      </c>
      <c r="C4834" s="8">
        <v>10</v>
      </c>
      <c r="E4834" s="8"/>
      <c r="F4834" s="8"/>
      <c r="G4834" s="8" t="s">
        <v>114</v>
      </c>
      <c r="H4834" s="8"/>
      <c r="I4834" s="36" t="s">
        <v>1253</v>
      </c>
      <c r="J4834" s="36"/>
      <c r="K4834" s="36"/>
      <c r="L4834" s="36"/>
      <c r="M4834" s="36"/>
      <c r="N4834" s="36"/>
      <c r="O4834" s="36"/>
      <c r="P4834" s="36"/>
      <c r="Q4834" s="8"/>
      <c r="R4834" s="8"/>
      <c r="S4834" s="8"/>
      <c r="T4834" s="8"/>
      <c r="U4834" s="8"/>
    </row>
    <row r="4835" spans="2:21" x14ac:dyDescent="0.25">
      <c r="B4835" s="6">
        <v>0.73263888888888884</v>
      </c>
      <c r="E4835" s="3">
        <v>102</v>
      </c>
    </row>
    <row r="4836" spans="2:21" x14ac:dyDescent="0.25">
      <c r="B4836" s="6">
        <v>0.74305555555555558</v>
      </c>
      <c r="E4836" s="157">
        <v>96</v>
      </c>
    </row>
    <row r="4837" spans="2:21" x14ac:dyDescent="0.25">
      <c r="B4837" s="6">
        <v>0.75347222222222221</v>
      </c>
      <c r="E4837" s="157">
        <v>98</v>
      </c>
      <c r="F4837" s="3">
        <v>98</v>
      </c>
    </row>
    <row r="4838" spans="2:21" x14ac:dyDescent="0.25">
      <c r="B4838" s="90">
        <v>0.76388888888888884</v>
      </c>
      <c r="C4838" s="8">
        <v>35</v>
      </c>
      <c r="E4838" s="157">
        <v>96</v>
      </c>
      <c r="F4838" s="8"/>
      <c r="G4838" s="8" t="s">
        <v>193</v>
      </c>
      <c r="H4838" s="8"/>
      <c r="I4838" s="36" t="s">
        <v>1323</v>
      </c>
      <c r="J4838" s="36"/>
      <c r="K4838" s="36"/>
    </row>
    <row r="4839" spans="2:21" x14ac:dyDescent="0.25">
      <c r="B4839" s="6">
        <v>0.77430555555555558</v>
      </c>
      <c r="E4839" s="3">
        <v>104</v>
      </c>
    </row>
    <row r="4840" spans="2:21" x14ac:dyDescent="0.25">
      <c r="B4840" s="6">
        <v>0.78472222222222221</v>
      </c>
      <c r="E4840" s="97">
        <v>125</v>
      </c>
      <c r="H4840" s="3">
        <v>76</v>
      </c>
      <c r="I4840" s="63" t="s">
        <v>1334</v>
      </c>
      <c r="J4840" s="63"/>
      <c r="K4840" s="63"/>
      <c r="L4840" s="63"/>
      <c r="M4840" s="63"/>
    </row>
    <row r="4841" spans="2:21" x14ac:dyDescent="0.25">
      <c r="B4841" s="6">
        <v>0.79513888888888884</v>
      </c>
      <c r="E4841" s="99">
        <v>110</v>
      </c>
    </row>
    <row r="4842" spans="2:21" x14ac:dyDescent="0.25">
      <c r="B4842" s="6">
        <v>0.80555555555555558</v>
      </c>
      <c r="E4842" s="99">
        <v>118</v>
      </c>
    </row>
    <row r="4843" spans="2:21" x14ac:dyDescent="0.25">
      <c r="B4843" s="6">
        <v>0.81597222222222221</v>
      </c>
      <c r="E4843" s="99">
        <v>111</v>
      </c>
    </row>
    <row r="4844" spans="2:21" x14ac:dyDescent="0.25">
      <c r="B4844" s="6">
        <v>0.82638888888888884</v>
      </c>
      <c r="E4844" s="99">
        <v>116</v>
      </c>
    </row>
    <row r="4845" spans="2:21" x14ac:dyDescent="0.25">
      <c r="B4845" s="6">
        <v>0.83680555555555558</v>
      </c>
      <c r="E4845" s="99">
        <v>117</v>
      </c>
    </row>
    <row r="4846" spans="2:21" x14ac:dyDescent="0.25">
      <c r="B4846" s="6">
        <v>0.84722222222222221</v>
      </c>
      <c r="E4846" s="99">
        <v>117</v>
      </c>
    </row>
    <row r="4847" spans="2:21" x14ac:dyDescent="0.25">
      <c r="B4847" s="6">
        <v>0.85763888888888884</v>
      </c>
      <c r="E4847" s="99">
        <v>115</v>
      </c>
    </row>
    <row r="4848" spans="2:21" x14ac:dyDescent="0.25">
      <c r="B4848" s="6">
        <v>0.86805555555555558</v>
      </c>
      <c r="E4848" s="3">
        <v>105</v>
      </c>
    </row>
    <row r="4849" spans="1:14" x14ac:dyDescent="0.25">
      <c r="B4849" s="6">
        <v>0.87847222222222221</v>
      </c>
      <c r="E4849" s="3">
        <v>107</v>
      </c>
    </row>
    <row r="4850" spans="1:14" x14ac:dyDescent="0.25">
      <c r="B4850" s="6">
        <v>0.88888888888888884</v>
      </c>
      <c r="E4850" s="99">
        <v>112</v>
      </c>
    </row>
    <row r="4851" spans="1:14" x14ac:dyDescent="0.25">
      <c r="B4851" s="6">
        <v>0.89930555555555558</v>
      </c>
      <c r="E4851" s="99">
        <v>111</v>
      </c>
    </row>
    <row r="4852" spans="1:14" x14ac:dyDescent="0.25">
      <c r="B4852" s="6">
        <v>0.90972222222222221</v>
      </c>
      <c r="E4852" s="3">
        <v>107</v>
      </c>
    </row>
    <row r="4853" spans="1:14" x14ac:dyDescent="0.25">
      <c r="B4853" s="6">
        <v>0.92013888888888884</v>
      </c>
      <c r="E4853" s="3">
        <v>102</v>
      </c>
    </row>
    <row r="4854" spans="1:14" x14ac:dyDescent="0.25">
      <c r="B4854" s="6">
        <v>0.93055555555555558</v>
      </c>
      <c r="E4854" s="99">
        <v>110</v>
      </c>
    </row>
    <row r="4855" spans="1:14" x14ac:dyDescent="0.25">
      <c r="B4855" s="6">
        <v>0.94097222222222221</v>
      </c>
      <c r="E4855" s="97">
        <v>123</v>
      </c>
      <c r="H4855" s="3">
        <v>301</v>
      </c>
      <c r="I4855" s="63" t="s">
        <v>1335</v>
      </c>
      <c r="J4855" s="63"/>
      <c r="K4855" s="63"/>
      <c r="L4855" s="63"/>
      <c r="M4855" s="63"/>
    </row>
    <row r="4856" spans="1:14" x14ac:dyDescent="0.25">
      <c r="B4856" s="6">
        <v>0.95138888888888884</v>
      </c>
      <c r="E4856" s="99">
        <v>117</v>
      </c>
    </row>
    <row r="4857" spans="1:14" x14ac:dyDescent="0.25">
      <c r="B4857" s="6">
        <v>0.96180555555555558</v>
      </c>
      <c r="E4857" s="3">
        <v>114</v>
      </c>
    </row>
    <row r="4858" spans="1:14" x14ac:dyDescent="0.25">
      <c r="B4858" s="6">
        <v>0.97222222222222221</v>
      </c>
      <c r="E4858" s="3">
        <v>111</v>
      </c>
    </row>
    <row r="4859" spans="1:14" x14ac:dyDescent="0.25">
      <c r="B4859" s="86">
        <v>0.98263888888888884</v>
      </c>
      <c r="E4859" s="3">
        <v>107</v>
      </c>
      <c r="F4859"/>
      <c r="G4859" s="232" t="s">
        <v>1257</v>
      </c>
      <c r="H4859" s="14"/>
      <c r="I4859" s="11"/>
      <c r="J4859" s="11"/>
      <c r="K4859" s="11"/>
      <c r="L4859" s="11"/>
      <c r="M4859" s="11"/>
    </row>
    <row r="4860" spans="1:14" ht="15.75" thickBot="1" x14ac:dyDescent="0.3">
      <c r="B4860" s="215">
        <v>0.99305555555555558</v>
      </c>
      <c r="E4860" s="3">
        <v>108</v>
      </c>
      <c r="G4860" s="232" t="s">
        <v>1257</v>
      </c>
      <c r="H4860" s="14"/>
      <c r="I4860" s="11"/>
      <c r="J4860" s="11"/>
      <c r="K4860" s="11"/>
      <c r="L4860" s="11"/>
      <c r="M4860" s="11"/>
      <c r="N4860" s="11"/>
    </row>
    <row r="4861" spans="1:14" ht="15.75" thickBot="1" x14ac:dyDescent="0.3">
      <c r="A4861" s="5">
        <v>45882</v>
      </c>
      <c r="B4861" s="86">
        <v>3.472222222222222E-3</v>
      </c>
      <c r="E4861" s="3">
        <v>110</v>
      </c>
      <c r="G4861" s="232" t="s">
        <v>1257</v>
      </c>
      <c r="H4861" s="14"/>
      <c r="I4861" s="11"/>
      <c r="J4861" s="11"/>
      <c r="K4861" s="11"/>
      <c r="L4861" s="11"/>
      <c r="M4861" s="11"/>
      <c r="N4861" s="11"/>
    </row>
    <row r="4862" spans="1:14" ht="19.5" thickBot="1" x14ac:dyDescent="0.35">
      <c r="A4862" s="5" t="s">
        <v>571</v>
      </c>
      <c r="B4862" s="86">
        <v>1.3888888888888888E-2</v>
      </c>
      <c r="E4862" s="3">
        <v>114</v>
      </c>
      <c r="G4862" s="258" t="s">
        <v>1256</v>
      </c>
      <c r="H4862" s="190"/>
      <c r="I4862" s="266"/>
      <c r="J4862" s="266"/>
      <c r="K4862" s="266"/>
    </row>
    <row r="4863" spans="1:14" ht="19.5" thickBot="1" x14ac:dyDescent="0.35">
      <c r="B4863" s="6">
        <v>2.4305555555555556E-2</v>
      </c>
      <c r="E4863" s="3">
        <v>112</v>
      </c>
      <c r="G4863" s="267">
        <f>AVERAGE(E4783:E4860)</f>
        <v>104.96923076923076</v>
      </c>
      <c r="H4863" s="255" t="s">
        <v>1254</v>
      </c>
      <c r="I4863" s="233">
        <v>102</v>
      </c>
      <c r="J4863" s="234" t="s">
        <v>1255</v>
      </c>
      <c r="K4863" s="268"/>
    </row>
    <row r="4864" spans="1:14" ht="19.5" thickBot="1" x14ac:dyDescent="0.35">
      <c r="B4864" s="6">
        <v>3.4722222222222224E-2</v>
      </c>
      <c r="G4864" s="269">
        <f>AVERAGE(F4800:F4837)</f>
        <v>93</v>
      </c>
      <c r="H4864" s="270" t="s">
        <v>1186</v>
      </c>
      <c r="I4864" s="266"/>
      <c r="J4864" s="266"/>
      <c r="K4864" s="266"/>
    </row>
    <row r="4865" spans="2:11" ht="19.5" thickBot="1" x14ac:dyDescent="0.35">
      <c r="B4865" s="6">
        <v>4.5138888888888888E-2</v>
      </c>
      <c r="G4865" s="271" t="s">
        <v>1401</v>
      </c>
      <c r="H4865" s="272"/>
      <c r="I4865" s="266"/>
      <c r="J4865" s="266"/>
      <c r="K4865" s="266"/>
    </row>
    <row r="4866" spans="2:11" ht="18" x14ac:dyDescent="0.25">
      <c r="B4866" s="6">
        <v>5.5555555555555552E-2</v>
      </c>
      <c r="G4866" s="295" t="s">
        <v>1650</v>
      </c>
      <c r="H4866" s="14"/>
    </row>
    <row r="4867" spans="2:11" x14ac:dyDescent="0.25">
      <c r="B4867" s="6">
        <v>6.5972222222222224E-2</v>
      </c>
    </row>
    <row r="4868" spans="2:11" x14ac:dyDescent="0.25">
      <c r="B4868" s="6">
        <v>7.6388888888888895E-2</v>
      </c>
    </row>
    <row r="4869" spans="2:11" x14ac:dyDescent="0.25">
      <c r="B4869" s="6">
        <v>8.6805555555555552E-2</v>
      </c>
    </row>
    <row r="4870" spans="2:11" x14ac:dyDescent="0.25">
      <c r="B4870" s="6">
        <v>9.7222222222222224E-2</v>
      </c>
    </row>
    <row r="4871" spans="2:11" x14ac:dyDescent="0.25">
      <c r="B4871" s="6">
        <v>0.1076388888888889</v>
      </c>
    </row>
    <row r="4872" spans="2:11" x14ac:dyDescent="0.25">
      <c r="B4872" s="6">
        <v>0.11805555555555555</v>
      </c>
    </row>
    <row r="4873" spans="2:11" x14ac:dyDescent="0.25">
      <c r="B4873" s="6">
        <v>0.12847222222222221</v>
      </c>
    </row>
    <row r="4874" spans="2:11" x14ac:dyDescent="0.25">
      <c r="B4874" s="6">
        <v>0.1388888888888889</v>
      </c>
    </row>
    <row r="4875" spans="2:11" x14ac:dyDescent="0.25">
      <c r="B4875" s="6">
        <v>0.14930555555555555</v>
      </c>
    </row>
    <row r="4876" spans="2:11" ht="15.75" thickBot="1" x14ac:dyDescent="0.3">
      <c r="B4876" s="22">
        <v>0.15972222222222221</v>
      </c>
      <c r="D4876" s="13">
        <v>207</v>
      </c>
    </row>
    <row r="4877" spans="2:11" x14ac:dyDescent="0.25">
      <c r="B4877" s="6">
        <v>0.31597222222222221</v>
      </c>
      <c r="E4877" s="99">
        <v>110</v>
      </c>
    </row>
    <row r="4878" spans="2:11" x14ac:dyDescent="0.25">
      <c r="B4878" s="6">
        <v>0.3263888888888889</v>
      </c>
      <c r="E4878" s="99">
        <v>112</v>
      </c>
    </row>
    <row r="4879" spans="2:11" x14ac:dyDescent="0.25">
      <c r="B4879" s="6">
        <v>0.33680555555555558</v>
      </c>
      <c r="E4879" s="99">
        <v>112</v>
      </c>
    </row>
    <row r="4880" spans="2:11" x14ac:dyDescent="0.25">
      <c r="B4880" s="6">
        <v>0.34722222222222221</v>
      </c>
      <c r="E4880" s="99">
        <v>114</v>
      </c>
    </row>
    <row r="4881" spans="2:13" x14ac:dyDescent="0.25">
      <c r="B4881" s="6">
        <v>0.3576388888888889</v>
      </c>
      <c r="E4881" s="99">
        <v>113</v>
      </c>
    </row>
    <row r="4882" spans="2:13" x14ac:dyDescent="0.25">
      <c r="B4882" s="6">
        <v>0.36805555555555558</v>
      </c>
      <c r="E4882" s="99">
        <v>114</v>
      </c>
    </row>
    <row r="4883" spans="2:13" x14ac:dyDescent="0.25">
      <c r="B4883" s="6">
        <v>0.37847222222222221</v>
      </c>
      <c r="E4883" s="99">
        <v>116</v>
      </c>
      <c r="F4883" s="3">
        <v>116</v>
      </c>
    </row>
    <row r="4884" spans="2:13" x14ac:dyDescent="0.25">
      <c r="B4884" s="90">
        <v>0.38541666666666669</v>
      </c>
      <c r="C4884" s="8">
        <v>100</v>
      </c>
      <c r="D4884" s="8"/>
      <c r="E4884" s="8"/>
      <c r="F4884" s="8"/>
      <c r="G4884" s="8" t="s">
        <v>214</v>
      </c>
      <c r="H4884" s="8"/>
      <c r="I4884" s="36" t="s">
        <v>1322</v>
      </c>
      <c r="J4884" s="36"/>
      <c r="K4884" s="36"/>
    </row>
    <row r="4885" spans="2:13" ht="18.75" x14ac:dyDescent="0.3">
      <c r="B4885" s="6">
        <v>0.3888888888888889</v>
      </c>
      <c r="E4885" s="99">
        <v>119</v>
      </c>
      <c r="G4885" s="220" t="s">
        <v>1260</v>
      </c>
    </row>
    <row r="4886" spans="2:13" ht="18.75" x14ac:dyDescent="0.3">
      <c r="B4886" s="6">
        <v>0.39930555555555558</v>
      </c>
      <c r="G4886" s="220" t="s">
        <v>1260</v>
      </c>
    </row>
    <row r="4887" spans="2:13" ht="18.75" x14ac:dyDescent="0.3">
      <c r="B4887" s="6">
        <v>0.40972222222222221</v>
      </c>
      <c r="E4887" s="104">
        <v>146</v>
      </c>
      <c r="G4887" s="220" t="s">
        <v>1260</v>
      </c>
    </row>
    <row r="4888" spans="2:13" ht="18.75" x14ac:dyDescent="0.3">
      <c r="B4888" s="6">
        <v>0.4201388888888889</v>
      </c>
      <c r="E4888" s="38">
        <v>151</v>
      </c>
      <c r="G4888" s="220" t="s">
        <v>1260</v>
      </c>
    </row>
    <row r="4889" spans="2:13" ht="18.75" x14ac:dyDescent="0.3">
      <c r="B4889" s="6">
        <v>0.43055555555555558</v>
      </c>
      <c r="E4889" s="13">
        <v>155</v>
      </c>
      <c r="G4889" s="220" t="s">
        <v>1260</v>
      </c>
      <c r="H4889" s="3">
        <v>65</v>
      </c>
      <c r="I4889" s="28" t="s">
        <v>1265</v>
      </c>
      <c r="J4889" s="28"/>
      <c r="K4889" s="28"/>
      <c r="L4889" s="28"/>
      <c r="M4889" s="28"/>
    </row>
    <row r="4890" spans="2:13" ht="18.75" x14ac:dyDescent="0.3">
      <c r="B4890" s="6">
        <v>0.44097222222222221</v>
      </c>
      <c r="E4890" s="104">
        <v>148</v>
      </c>
      <c r="G4890" s="220" t="s">
        <v>1260</v>
      </c>
    </row>
    <row r="4891" spans="2:13" ht="18.75" x14ac:dyDescent="0.3">
      <c r="B4891" s="6">
        <v>0.4513888888888889</v>
      </c>
      <c r="E4891" s="104">
        <v>141</v>
      </c>
      <c r="G4891" s="220" t="s">
        <v>1260</v>
      </c>
    </row>
    <row r="4892" spans="2:13" x14ac:dyDescent="0.25">
      <c r="B4892" s="6">
        <v>0.46180555555555558</v>
      </c>
      <c r="E4892" s="62">
        <v>122</v>
      </c>
    </row>
    <row r="4893" spans="2:13" x14ac:dyDescent="0.25">
      <c r="B4893" s="6">
        <v>0.47222222222222221</v>
      </c>
      <c r="E4893" s="62">
        <v>122</v>
      </c>
    </row>
    <row r="4894" spans="2:13" x14ac:dyDescent="0.25">
      <c r="B4894" s="6">
        <v>0.4826388888888889</v>
      </c>
      <c r="E4894" s="62">
        <v>122</v>
      </c>
    </row>
    <row r="4895" spans="2:13" x14ac:dyDescent="0.25">
      <c r="B4895" s="6">
        <v>0.49305555555555558</v>
      </c>
      <c r="E4895" s="62">
        <v>128</v>
      </c>
    </row>
    <row r="4896" spans="2:13" x14ac:dyDescent="0.25">
      <c r="B4896" s="6">
        <v>0.50347222222222221</v>
      </c>
      <c r="E4896" s="62">
        <v>129</v>
      </c>
    </row>
    <row r="4897" spans="2:15" x14ac:dyDescent="0.25">
      <c r="B4897" s="6">
        <v>0.51388888888888884</v>
      </c>
      <c r="E4897" s="99">
        <v>112</v>
      </c>
    </row>
    <row r="4898" spans="2:15" x14ac:dyDescent="0.25">
      <c r="B4898" s="86">
        <v>0.5</v>
      </c>
      <c r="G4898" s="14" t="s">
        <v>1261</v>
      </c>
    </row>
    <row r="4899" spans="2:15" x14ac:dyDescent="0.25">
      <c r="B4899" s="86">
        <v>0.52430555555555558</v>
      </c>
      <c r="E4899" s="3">
        <v>100</v>
      </c>
      <c r="F4899" s="3">
        <v>100</v>
      </c>
      <c r="G4899" s="14" t="s">
        <v>1261</v>
      </c>
    </row>
    <row r="4900" spans="2:15" x14ac:dyDescent="0.25">
      <c r="B4900" s="90">
        <v>0.52777777777777779</v>
      </c>
      <c r="C4900" s="8">
        <v>35</v>
      </c>
      <c r="D4900" s="8"/>
      <c r="E4900" s="8"/>
      <c r="F4900" s="8"/>
      <c r="G4900" s="8" t="s">
        <v>112</v>
      </c>
      <c r="H4900" s="8"/>
      <c r="I4900" s="36" t="s">
        <v>1321</v>
      </c>
      <c r="J4900" s="36"/>
      <c r="K4900" s="36"/>
      <c r="L4900" s="36"/>
      <c r="M4900" s="36"/>
      <c r="N4900" s="36"/>
      <c r="O4900" s="36"/>
    </row>
    <row r="4901" spans="2:15" x14ac:dyDescent="0.25">
      <c r="B4901" s="6">
        <v>0.53472222222222221</v>
      </c>
      <c r="E4901" s="99">
        <v>115</v>
      </c>
    </row>
    <row r="4902" spans="2:15" ht="18.75" x14ac:dyDescent="0.3">
      <c r="B4902" s="6">
        <v>0.54513888888888884</v>
      </c>
      <c r="E4902" s="38">
        <v>152</v>
      </c>
      <c r="G4902" s="220" t="s">
        <v>1260</v>
      </c>
      <c r="H4902" s="3">
        <v>25</v>
      </c>
      <c r="I4902" s="28" t="s">
        <v>1263</v>
      </c>
      <c r="J4902" s="28"/>
      <c r="K4902" s="28"/>
      <c r="L4902" s="28"/>
      <c r="M4902" s="28"/>
    </row>
    <row r="4903" spans="2:15" ht="18.75" x14ac:dyDescent="0.3">
      <c r="B4903" s="6">
        <v>0.55555555555555558</v>
      </c>
      <c r="E4903" s="104">
        <v>149</v>
      </c>
      <c r="G4903" s="220" t="s">
        <v>1260</v>
      </c>
    </row>
    <row r="4904" spans="2:15" ht="18.75" x14ac:dyDescent="0.3">
      <c r="B4904" s="6">
        <v>0.56597222222222221</v>
      </c>
      <c r="E4904" s="104">
        <v>143</v>
      </c>
      <c r="G4904" s="220" t="s">
        <v>1260</v>
      </c>
    </row>
    <row r="4905" spans="2:15" ht="18.75" x14ac:dyDescent="0.3">
      <c r="B4905" s="6">
        <v>0.57638888888888884</v>
      </c>
      <c r="E4905" s="62">
        <v>123</v>
      </c>
      <c r="G4905" s="220" t="s">
        <v>1260</v>
      </c>
    </row>
    <row r="4906" spans="2:15" ht="18.75" x14ac:dyDescent="0.3">
      <c r="B4906" s="6">
        <v>0.58680555555555558</v>
      </c>
      <c r="E4906" s="62">
        <v>127</v>
      </c>
      <c r="G4906" s="220" t="s">
        <v>1260</v>
      </c>
    </row>
    <row r="4907" spans="2:15" ht="18.75" x14ac:dyDescent="0.3">
      <c r="B4907" s="6">
        <v>0.59722222222222221</v>
      </c>
      <c r="E4907" s="9">
        <v>135</v>
      </c>
      <c r="G4907" s="220" t="s">
        <v>1260</v>
      </c>
    </row>
    <row r="4908" spans="2:15" ht="18.75" x14ac:dyDescent="0.3">
      <c r="B4908" s="6">
        <v>0.60763888888888884</v>
      </c>
      <c r="E4908" s="104">
        <v>143</v>
      </c>
      <c r="G4908" s="220" t="s">
        <v>1260</v>
      </c>
      <c r="H4908" s="3">
        <v>115</v>
      </c>
      <c r="I4908" s="144" t="s">
        <v>1264</v>
      </c>
      <c r="J4908" s="144"/>
      <c r="K4908" s="144"/>
      <c r="L4908" s="144"/>
      <c r="M4908" s="144"/>
    </row>
    <row r="4909" spans="2:15" x14ac:dyDescent="0.25">
      <c r="B4909" s="6">
        <v>0.61805555555555558</v>
      </c>
      <c r="E4909" s="9">
        <v>130</v>
      </c>
    </row>
    <row r="4910" spans="2:15" x14ac:dyDescent="0.25">
      <c r="B4910" s="6">
        <v>0.62847222222222221</v>
      </c>
      <c r="E4910" s="62">
        <v>120</v>
      </c>
    </row>
    <row r="4911" spans="2:15" x14ac:dyDescent="0.25">
      <c r="B4911" s="6">
        <v>0.64930555555555558</v>
      </c>
      <c r="E4911" s="62">
        <v>122</v>
      </c>
    </row>
    <row r="4912" spans="2:15" x14ac:dyDescent="0.25">
      <c r="B4912" s="86">
        <v>0.65069444444444446</v>
      </c>
      <c r="E4912" s="62"/>
      <c r="G4912" s="14" t="s">
        <v>1258</v>
      </c>
    </row>
    <row r="4913" spans="2:13" x14ac:dyDescent="0.25">
      <c r="B4913" s="86">
        <v>0.65972222222222221</v>
      </c>
      <c r="E4913" s="62">
        <v>126</v>
      </c>
      <c r="G4913" s="14" t="s">
        <v>1258</v>
      </c>
    </row>
    <row r="4914" spans="2:13" x14ac:dyDescent="0.25">
      <c r="B4914" s="86">
        <v>0.67013888888888884</v>
      </c>
      <c r="E4914" s="62">
        <v>123</v>
      </c>
      <c r="G4914" s="14" t="s">
        <v>1258</v>
      </c>
    </row>
    <row r="4915" spans="2:13" x14ac:dyDescent="0.25">
      <c r="B4915" s="86">
        <v>0.68055555555555558</v>
      </c>
      <c r="E4915" s="62">
        <v>124</v>
      </c>
      <c r="G4915" s="14" t="s">
        <v>1258</v>
      </c>
    </row>
    <row r="4916" spans="2:13" x14ac:dyDescent="0.25">
      <c r="B4916" s="6">
        <v>0.69097222222222221</v>
      </c>
      <c r="E4916" s="62">
        <v>124</v>
      </c>
    </row>
    <row r="4917" spans="2:13" x14ac:dyDescent="0.25">
      <c r="B4917" s="6">
        <v>0.70138888888888884</v>
      </c>
      <c r="E4917" s="99">
        <v>119</v>
      </c>
    </row>
    <row r="4918" spans="2:13" x14ac:dyDescent="0.25">
      <c r="B4918" s="6">
        <v>0.71180555555555558</v>
      </c>
      <c r="E4918" s="62">
        <v>120</v>
      </c>
    </row>
    <row r="4919" spans="2:13" x14ac:dyDescent="0.25">
      <c r="B4919" s="6">
        <v>0.72222222222222221</v>
      </c>
      <c r="E4919" s="62">
        <v>124</v>
      </c>
    </row>
    <row r="4920" spans="2:13" x14ac:dyDescent="0.25">
      <c r="B4920" s="6">
        <v>0.73263888888888884</v>
      </c>
      <c r="E4920" s="99">
        <v>118</v>
      </c>
      <c r="F4920" s="99">
        <v>118</v>
      </c>
    </row>
    <row r="4921" spans="2:13" x14ac:dyDescent="0.25">
      <c r="B4921" s="90">
        <v>0.73611111111111116</v>
      </c>
      <c r="C4921" s="8">
        <v>140</v>
      </c>
      <c r="D4921" s="8"/>
      <c r="E4921" s="8"/>
      <c r="F4921" s="8"/>
      <c r="G4921" s="8" t="s">
        <v>114</v>
      </c>
      <c r="H4921" s="8"/>
      <c r="I4921" s="36" t="s">
        <v>1320</v>
      </c>
      <c r="J4921" s="36"/>
      <c r="K4921" s="36"/>
      <c r="L4921" s="36"/>
    </row>
    <row r="4922" spans="2:13" x14ac:dyDescent="0.25">
      <c r="B4922" s="6">
        <v>0.74305555555555558</v>
      </c>
      <c r="E4922" s="99">
        <v>116</v>
      </c>
    </row>
    <row r="4923" spans="2:13" ht="18.75" x14ac:dyDescent="0.3">
      <c r="B4923" s="6">
        <v>0.75347222222222221</v>
      </c>
      <c r="E4923" s="104">
        <v>148</v>
      </c>
      <c r="G4923" s="220" t="s">
        <v>4624</v>
      </c>
    </row>
    <row r="4924" spans="2:13" ht="18.75" x14ac:dyDescent="0.3">
      <c r="B4924" s="6">
        <v>0.75347222222222221</v>
      </c>
      <c r="E4924" s="104">
        <v>148</v>
      </c>
      <c r="G4924" s="220" t="s">
        <v>4624</v>
      </c>
    </row>
    <row r="4925" spans="2:13" ht="18.75" x14ac:dyDescent="0.3">
      <c r="B4925" s="6">
        <v>0.76388888888888884</v>
      </c>
      <c r="E4925" s="243">
        <v>171</v>
      </c>
      <c r="G4925" s="220" t="s">
        <v>4624</v>
      </c>
      <c r="H4925" s="3">
        <v>40</v>
      </c>
      <c r="I4925" s="299" t="s">
        <v>1654</v>
      </c>
      <c r="J4925" s="235"/>
      <c r="K4925" s="235"/>
      <c r="L4925" s="235"/>
      <c r="M4925" s="235"/>
    </row>
    <row r="4926" spans="2:13" x14ac:dyDescent="0.25">
      <c r="B4926" s="6">
        <v>0.77083333333333337</v>
      </c>
      <c r="G4926" s="14" t="s">
        <v>1259</v>
      </c>
    </row>
    <row r="4927" spans="2:13" x14ac:dyDescent="0.25">
      <c r="B4927" s="86">
        <v>0.77430555555555558</v>
      </c>
      <c r="E4927" s="236">
        <v>165</v>
      </c>
      <c r="G4927" s="14" t="s">
        <v>1259</v>
      </c>
    </row>
    <row r="4928" spans="2:13" x14ac:dyDescent="0.25">
      <c r="B4928" s="86">
        <v>0.78472222222222221</v>
      </c>
      <c r="E4928" s="9">
        <v>138</v>
      </c>
      <c r="G4928" s="14" t="s">
        <v>1259</v>
      </c>
    </row>
    <row r="4929" spans="2:14" x14ac:dyDescent="0.25">
      <c r="B4929" s="86">
        <v>0.79513888888888884</v>
      </c>
      <c r="E4929" s="9">
        <v>136</v>
      </c>
      <c r="G4929" s="14" t="s">
        <v>1259</v>
      </c>
    </row>
    <row r="4930" spans="2:14" x14ac:dyDescent="0.25">
      <c r="B4930" s="86">
        <v>0.80555555555555558</v>
      </c>
      <c r="E4930" s="104">
        <v>146</v>
      </c>
      <c r="G4930" s="14" t="s">
        <v>1259</v>
      </c>
    </row>
    <row r="4931" spans="2:14" x14ac:dyDescent="0.25">
      <c r="B4931" s="86">
        <v>0.81597222222222221</v>
      </c>
      <c r="E4931" s="104">
        <v>149</v>
      </c>
      <c r="G4931" s="14" t="s">
        <v>1259</v>
      </c>
    </row>
    <row r="4932" spans="2:14" ht="18.75" x14ac:dyDescent="0.3">
      <c r="B4932" s="6">
        <v>0.82638888888888884</v>
      </c>
      <c r="E4932" s="38">
        <v>154</v>
      </c>
      <c r="G4932" s="220" t="s">
        <v>4624</v>
      </c>
    </row>
    <row r="4933" spans="2:14" ht="18.75" x14ac:dyDescent="0.3">
      <c r="B4933" s="6">
        <v>0.83680555555555558</v>
      </c>
      <c r="E4933" s="236">
        <v>165</v>
      </c>
      <c r="G4933" s="220" t="s">
        <v>4624</v>
      </c>
    </row>
    <row r="4934" spans="2:14" ht="18.75" x14ac:dyDescent="0.3">
      <c r="B4934" s="6">
        <v>0.84722222222222221</v>
      </c>
      <c r="E4934" s="236">
        <v>169</v>
      </c>
      <c r="G4934" s="220" t="s">
        <v>4624</v>
      </c>
    </row>
    <row r="4935" spans="2:14" ht="18.75" x14ac:dyDescent="0.3">
      <c r="B4935" s="6">
        <v>0.85763888888888884</v>
      </c>
      <c r="E4935" s="243">
        <v>174</v>
      </c>
      <c r="G4935" s="220" t="s">
        <v>4624</v>
      </c>
      <c r="I4935" s="299" t="s">
        <v>1653</v>
      </c>
      <c r="J4935" s="299"/>
      <c r="K4935" s="299"/>
      <c r="L4935" s="299"/>
      <c r="M4935" s="299"/>
      <c r="N4935" s="299"/>
    </row>
    <row r="4936" spans="2:14" ht="18.75" x14ac:dyDescent="0.3">
      <c r="B4936" s="6">
        <v>0.86805555555555558</v>
      </c>
      <c r="E4936" s="236">
        <v>168</v>
      </c>
      <c r="G4936" s="220" t="s">
        <v>4624</v>
      </c>
    </row>
    <row r="4937" spans="2:14" ht="18.75" x14ac:dyDescent="0.3">
      <c r="B4937" s="6">
        <v>0.87847222222222221</v>
      </c>
      <c r="E4937" s="104">
        <v>148</v>
      </c>
      <c r="G4937" s="220" t="s">
        <v>4624</v>
      </c>
    </row>
    <row r="4938" spans="2:14" ht="18.75" x14ac:dyDescent="0.3">
      <c r="B4938" s="6">
        <v>0.88888888888888884</v>
      </c>
      <c r="E4938" s="104">
        <v>143</v>
      </c>
      <c r="G4938" s="220" t="s">
        <v>4624</v>
      </c>
    </row>
    <row r="4939" spans="2:14" ht="18.75" x14ac:dyDescent="0.3">
      <c r="B4939" s="6">
        <v>0.89930555555555558</v>
      </c>
      <c r="E4939" s="236">
        <v>160</v>
      </c>
      <c r="G4939" s="220" t="s">
        <v>4624</v>
      </c>
    </row>
    <row r="4940" spans="2:14" ht="18.75" x14ac:dyDescent="0.3">
      <c r="B4940" s="6">
        <v>0.90972222222222221</v>
      </c>
      <c r="E4940" s="38">
        <v>150</v>
      </c>
      <c r="G4940" s="220" t="s">
        <v>4624</v>
      </c>
    </row>
    <row r="4941" spans="2:14" x14ac:dyDescent="0.25">
      <c r="B4941" s="6">
        <v>0.92013888888888884</v>
      </c>
      <c r="E4941" s="9">
        <v>134</v>
      </c>
    </row>
    <row r="4942" spans="2:14" x14ac:dyDescent="0.25">
      <c r="B4942" s="6">
        <v>0.93055555555555558</v>
      </c>
      <c r="E4942" s="99">
        <v>116</v>
      </c>
    </row>
    <row r="4943" spans="2:14" x14ac:dyDescent="0.25">
      <c r="B4943" s="6">
        <v>0.94097222222222221</v>
      </c>
      <c r="E4943" s="99">
        <v>114</v>
      </c>
    </row>
    <row r="4944" spans="2:14" x14ac:dyDescent="0.25">
      <c r="B4944" s="6">
        <v>0.95138888888888884</v>
      </c>
      <c r="E4944" s="99">
        <v>116</v>
      </c>
    </row>
    <row r="4945" spans="1:8" x14ac:dyDescent="0.25">
      <c r="B4945" s="6">
        <v>0.96180555555555558</v>
      </c>
      <c r="E4945" s="99">
        <v>115</v>
      </c>
    </row>
    <row r="4946" spans="1:8" x14ac:dyDescent="0.25">
      <c r="B4946" s="6">
        <v>0.97222222222222221</v>
      </c>
      <c r="E4946" s="3">
        <v>108</v>
      </c>
    </row>
    <row r="4947" spans="1:8" ht="15.75" thickBot="1" x14ac:dyDescent="0.3">
      <c r="B4947" s="6">
        <v>0.98263888888888884</v>
      </c>
      <c r="E4947" s="3">
        <v>106</v>
      </c>
    </row>
    <row r="4948" spans="1:8" ht="19.5" thickBot="1" x14ac:dyDescent="0.35">
      <c r="B4948" s="22">
        <v>0.99305555555555558</v>
      </c>
      <c r="E4948" s="3">
        <v>108</v>
      </c>
      <c r="G4948" s="573">
        <v>111.3</v>
      </c>
      <c r="H4948" s="246" t="s">
        <v>2589</v>
      </c>
    </row>
    <row r="4949" spans="1:8" ht="19.5" thickBot="1" x14ac:dyDescent="0.35">
      <c r="A4949" s="5">
        <v>45883</v>
      </c>
      <c r="B4949" s="6">
        <v>3.472222222222222E-3</v>
      </c>
      <c r="E4949" s="99">
        <v>110</v>
      </c>
      <c r="G4949" s="240">
        <f>AVERAGE(E4878:E4950)</f>
        <v>131.69696969696969</v>
      </c>
      <c r="H4949" s="241" t="s">
        <v>1262</v>
      </c>
    </row>
    <row r="4950" spans="1:8" ht="18" x14ac:dyDescent="0.25">
      <c r="A4950" s="5" t="s">
        <v>211</v>
      </c>
      <c r="B4950" s="6">
        <v>1.3888888888888888E-2</v>
      </c>
      <c r="E4950" s="3">
        <v>104</v>
      </c>
      <c r="G4950" s="239">
        <v>125</v>
      </c>
      <c r="H4950" s="239" t="s">
        <v>1266</v>
      </c>
    </row>
    <row r="4951" spans="1:8" ht="18" x14ac:dyDescent="0.25">
      <c r="B4951" s="6">
        <v>2.4305555555555556E-2</v>
      </c>
      <c r="G4951" s="238" t="s">
        <v>1400</v>
      </c>
      <c r="H4951" s="300" t="s">
        <v>1267</v>
      </c>
    </row>
    <row r="4952" spans="1:8" ht="18" x14ac:dyDescent="0.25">
      <c r="B4952" s="6">
        <v>3.4722222222222224E-2</v>
      </c>
      <c r="G4952" s="242" t="s">
        <v>1268</v>
      </c>
    </row>
    <row r="4953" spans="1:8" ht="18" x14ac:dyDescent="0.25">
      <c r="B4953" s="6">
        <v>4.5138888888888888E-2</v>
      </c>
      <c r="G4953" s="295" t="s">
        <v>1649</v>
      </c>
    </row>
    <row r="4954" spans="1:8" x14ac:dyDescent="0.25">
      <c r="B4954" s="6">
        <v>5.5555555555555552E-2</v>
      </c>
    </row>
    <row r="4955" spans="1:8" x14ac:dyDescent="0.25">
      <c r="B4955" s="6">
        <v>6.5972222222222224E-2</v>
      </c>
    </row>
    <row r="4956" spans="1:8" x14ac:dyDescent="0.25">
      <c r="B4956" s="6">
        <v>7.6388888888888895E-2</v>
      </c>
    </row>
    <row r="4957" spans="1:8" x14ac:dyDescent="0.25">
      <c r="B4957" s="6">
        <v>8.6805555555555552E-2</v>
      </c>
    </row>
    <row r="4958" spans="1:8" x14ac:dyDescent="0.25">
      <c r="B4958" s="6">
        <v>9.7222222222222224E-2</v>
      </c>
    </row>
    <row r="4959" spans="1:8" x14ac:dyDescent="0.25">
      <c r="B4959" s="6">
        <v>0.1076388888888889</v>
      </c>
    </row>
    <row r="4960" spans="1:8" x14ac:dyDescent="0.25">
      <c r="B4960" s="6">
        <v>0.11805555555555555</v>
      </c>
    </row>
    <row r="4961" spans="2:13" x14ac:dyDescent="0.25">
      <c r="B4961" s="6">
        <v>0.12847222222222221</v>
      </c>
    </row>
    <row r="4962" spans="2:13" x14ac:dyDescent="0.25">
      <c r="B4962" s="6">
        <v>0.1388888888888889</v>
      </c>
    </row>
    <row r="4963" spans="2:13" x14ac:dyDescent="0.25">
      <c r="B4963" s="6">
        <v>0.14930555555555555</v>
      </c>
    </row>
    <row r="4964" spans="2:13" ht="15.75" thickBot="1" x14ac:dyDescent="0.3">
      <c r="B4964" s="22">
        <v>0.15972222222222221</v>
      </c>
      <c r="D4964" s="13">
        <v>275</v>
      </c>
    </row>
    <row r="4965" spans="2:13" x14ac:dyDescent="0.25">
      <c r="B4965" s="6">
        <v>0.31597222222222221</v>
      </c>
      <c r="E4965" s="99">
        <v>110</v>
      </c>
    </row>
    <row r="4966" spans="2:13" x14ac:dyDescent="0.25">
      <c r="B4966" s="6">
        <v>0.3263888888888889</v>
      </c>
      <c r="E4966" s="99">
        <v>114</v>
      </c>
    </row>
    <row r="4967" spans="2:13" x14ac:dyDescent="0.25">
      <c r="B4967" s="6">
        <v>0.33680555555555558</v>
      </c>
      <c r="E4967" s="99">
        <v>112</v>
      </c>
    </row>
    <row r="4968" spans="2:13" x14ac:dyDescent="0.25">
      <c r="B4968" s="6">
        <v>0.34722222222222221</v>
      </c>
      <c r="E4968" s="99">
        <v>109</v>
      </c>
    </row>
    <row r="4969" spans="2:13" x14ac:dyDescent="0.25">
      <c r="B4969" s="6">
        <v>0.3576388888888889</v>
      </c>
      <c r="E4969" s="99">
        <v>110</v>
      </c>
    </row>
    <row r="4970" spans="2:13" x14ac:dyDescent="0.25">
      <c r="B4970" s="90">
        <v>0.36805555555555558</v>
      </c>
      <c r="C4970" s="8">
        <v>78</v>
      </c>
      <c r="D4970" s="8"/>
      <c r="E4970" s="8">
        <v>111</v>
      </c>
      <c r="F4970" s="8">
        <v>111</v>
      </c>
      <c r="G4970" s="8" t="s">
        <v>214</v>
      </c>
      <c r="H4970" s="8"/>
      <c r="I4970" s="36" t="s">
        <v>1319</v>
      </c>
      <c r="J4970" s="36"/>
    </row>
    <row r="4971" spans="2:13" x14ac:dyDescent="0.25">
      <c r="B4971" s="6">
        <v>0.37847222222222221</v>
      </c>
      <c r="E4971" s="99">
        <v>114</v>
      </c>
    </row>
    <row r="4972" spans="2:13" ht="18.75" x14ac:dyDescent="0.3">
      <c r="B4972" s="6">
        <v>0.3888888888888889</v>
      </c>
      <c r="E4972" s="62">
        <v>128</v>
      </c>
      <c r="G4972" s="220" t="s">
        <v>4624</v>
      </c>
    </row>
    <row r="4973" spans="2:13" ht="18.75" x14ac:dyDescent="0.3">
      <c r="B4973" s="6">
        <v>0.39930555555555558</v>
      </c>
      <c r="E4973" s="38">
        <v>151</v>
      </c>
      <c r="G4973" s="220" t="s">
        <v>4624</v>
      </c>
      <c r="I4973" s="28" t="s">
        <v>1976</v>
      </c>
      <c r="J4973" s="28"/>
      <c r="K4973" s="28"/>
      <c r="L4973" s="28"/>
      <c r="M4973" s="28"/>
    </row>
    <row r="4974" spans="2:13" ht="18.75" x14ac:dyDescent="0.3">
      <c r="B4974" s="6">
        <v>0.40972222222222221</v>
      </c>
      <c r="E4974" s="104">
        <v>147</v>
      </c>
      <c r="G4974" s="220" t="s">
        <v>4624</v>
      </c>
    </row>
    <row r="4975" spans="2:13" ht="18.75" x14ac:dyDescent="0.3">
      <c r="B4975" s="6">
        <v>0.4201388888888889</v>
      </c>
      <c r="E4975" s="9">
        <v>134</v>
      </c>
      <c r="G4975" s="220" t="s">
        <v>4624</v>
      </c>
    </row>
    <row r="4976" spans="2:13" x14ac:dyDescent="0.25">
      <c r="B4976" s="86">
        <v>0.4201388888888889</v>
      </c>
      <c r="G4976" s="14" t="s">
        <v>1272</v>
      </c>
    </row>
    <row r="4977" spans="2:13" x14ac:dyDescent="0.25">
      <c r="B4977" s="86">
        <v>0.43055555555555558</v>
      </c>
      <c r="E4977" s="99">
        <v>117</v>
      </c>
      <c r="G4977" s="14" t="s">
        <v>1271</v>
      </c>
    </row>
    <row r="4978" spans="2:13" x14ac:dyDescent="0.25">
      <c r="B4978" s="86">
        <v>0.44097222222222221</v>
      </c>
      <c r="E4978" s="157">
        <v>90</v>
      </c>
      <c r="G4978" s="14" t="s">
        <v>1271</v>
      </c>
    </row>
    <row r="4979" spans="2:13" x14ac:dyDescent="0.25">
      <c r="B4979" s="6">
        <v>0.4513888888888889</v>
      </c>
      <c r="E4979" s="3">
        <v>106</v>
      </c>
    </row>
    <row r="4980" spans="2:13" x14ac:dyDescent="0.25">
      <c r="B4980" s="6">
        <v>0.46180555555555558</v>
      </c>
      <c r="E4980" s="99">
        <v>113</v>
      </c>
    </row>
    <row r="4981" spans="2:13" x14ac:dyDescent="0.25">
      <c r="B4981" s="6">
        <v>0.47222222222222221</v>
      </c>
      <c r="E4981" s="99">
        <v>110</v>
      </c>
    </row>
    <row r="4982" spans="2:13" x14ac:dyDescent="0.25">
      <c r="B4982" s="6">
        <v>0.4826388888888889</v>
      </c>
      <c r="E4982" s="99">
        <v>110</v>
      </c>
    </row>
    <row r="4983" spans="2:13" x14ac:dyDescent="0.25">
      <c r="B4983" s="90">
        <v>0.49305555555555558</v>
      </c>
      <c r="C4983" s="8">
        <v>122</v>
      </c>
      <c r="D4983" s="8"/>
      <c r="E4983" s="99">
        <v>110</v>
      </c>
      <c r="F4983" s="99">
        <v>110</v>
      </c>
      <c r="G4983" s="8" t="s">
        <v>1270</v>
      </c>
      <c r="H4983" s="8"/>
      <c r="I4983" s="36" t="s">
        <v>1318</v>
      </c>
      <c r="J4983" s="36"/>
    </row>
    <row r="4984" spans="2:13" x14ac:dyDescent="0.25">
      <c r="B4984" s="6">
        <v>0.50347222222222221</v>
      </c>
      <c r="E4984" s="99">
        <v>113</v>
      </c>
    </row>
    <row r="4985" spans="2:13" ht="18.75" x14ac:dyDescent="0.3">
      <c r="B4985" s="6">
        <v>0.51388888888888884</v>
      </c>
      <c r="E4985" s="13">
        <v>150</v>
      </c>
      <c r="G4985" s="220" t="s">
        <v>4624</v>
      </c>
      <c r="H4985" s="3">
        <v>30</v>
      </c>
      <c r="I4985" s="28" t="s">
        <v>1274</v>
      </c>
      <c r="J4985" s="28"/>
      <c r="K4985" s="28"/>
      <c r="L4985" s="28"/>
      <c r="M4985" s="28"/>
    </row>
    <row r="4986" spans="2:13" ht="18.75" x14ac:dyDescent="0.3">
      <c r="B4986" s="6">
        <v>0.52430555555555558</v>
      </c>
      <c r="E4986" s="9">
        <v>137</v>
      </c>
      <c r="G4986" s="220" t="s">
        <v>4624</v>
      </c>
    </row>
    <row r="4987" spans="2:13" ht="18.75" x14ac:dyDescent="0.3">
      <c r="B4987" s="6">
        <v>0.53472222222222221</v>
      </c>
      <c r="E4987" s="62">
        <v>124</v>
      </c>
      <c r="G4987" s="220" t="s">
        <v>4624</v>
      </c>
    </row>
    <row r="4988" spans="2:13" ht="18.75" x14ac:dyDescent="0.3">
      <c r="B4988" s="6">
        <v>0.54513888888888884</v>
      </c>
      <c r="D4988" s="62"/>
      <c r="E4988" s="9">
        <v>131</v>
      </c>
      <c r="G4988" s="220" t="s">
        <v>4624</v>
      </c>
    </row>
    <row r="4989" spans="2:13" ht="18.75" x14ac:dyDescent="0.3">
      <c r="B4989" s="6">
        <v>0.55555555555555558</v>
      </c>
      <c r="E4989" s="9">
        <v>139</v>
      </c>
      <c r="G4989" s="220" t="s">
        <v>4624</v>
      </c>
    </row>
    <row r="4990" spans="2:13" ht="18.75" x14ac:dyDescent="0.3">
      <c r="B4990" s="6">
        <v>0.56597222222222221</v>
      </c>
      <c r="E4990" s="9">
        <v>133</v>
      </c>
      <c r="G4990" s="220" t="s">
        <v>4624</v>
      </c>
    </row>
    <row r="4991" spans="2:13" ht="18.75" x14ac:dyDescent="0.3">
      <c r="B4991" s="6">
        <v>0.57638888888888884</v>
      </c>
      <c r="E4991" s="9">
        <v>137</v>
      </c>
      <c r="G4991" s="220" t="s">
        <v>4624</v>
      </c>
    </row>
    <row r="4992" spans="2:13" ht="18.75" x14ac:dyDescent="0.3">
      <c r="B4992" s="6">
        <v>0.58680555555555558</v>
      </c>
      <c r="E4992" s="104">
        <v>144</v>
      </c>
      <c r="G4992" s="220" t="s">
        <v>4624</v>
      </c>
    </row>
    <row r="4993" spans="2:13" ht="18.75" x14ac:dyDescent="0.3">
      <c r="B4993" s="6">
        <v>0.59722222222222221</v>
      </c>
      <c r="E4993" s="104">
        <v>145</v>
      </c>
      <c r="G4993" s="220" t="s">
        <v>4624</v>
      </c>
    </row>
    <row r="4994" spans="2:13" ht="18.75" x14ac:dyDescent="0.3">
      <c r="B4994" s="6">
        <v>0.60763888888888884</v>
      </c>
      <c r="E4994" s="103">
        <v>149</v>
      </c>
      <c r="G4994" s="220" t="s">
        <v>4624</v>
      </c>
      <c r="H4994" s="3">
        <v>165</v>
      </c>
      <c r="I4994" s="144" t="s">
        <v>1275</v>
      </c>
      <c r="J4994" s="144"/>
      <c r="K4994" s="144"/>
      <c r="L4994" s="144"/>
      <c r="M4994" s="144"/>
    </row>
    <row r="4995" spans="2:13" x14ac:dyDescent="0.25">
      <c r="B4995" s="86">
        <v>0.61527777777777781</v>
      </c>
      <c r="G4995" s="14" t="s">
        <v>1269</v>
      </c>
    </row>
    <row r="4996" spans="2:13" x14ac:dyDescent="0.25">
      <c r="B4996" s="86">
        <v>0.61805555555555558</v>
      </c>
      <c r="E4996" s="9">
        <v>131</v>
      </c>
      <c r="G4996" s="14" t="s">
        <v>1269</v>
      </c>
    </row>
    <row r="4997" spans="2:13" x14ac:dyDescent="0.25">
      <c r="B4997" s="86">
        <v>0.62847222222222221</v>
      </c>
      <c r="E4997" s="99">
        <v>118</v>
      </c>
      <c r="G4997" s="14" t="s">
        <v>1269</v>
      </c>
    </row>
    <row r="4998" spans="2:13" x14ac:dyDescent="0.25">
      <c r="B4998" s="6">
        <v>0.63888888888888884</v>
      </c>
      <c r="E4998" s="62">
        <v>121</v>
      </c>
    </row>
    <row r="4999" spans="2:13" x14ac:dyDescent="0.25">
      <c r="B4999" s="6">
        <v>0.64930555555555558</v>
      </c>
      <c r="E4999" s="62">
        <v>125</v>
      </c>
    </row>
    <row r="5000" spans="2:13" x14ac:dyDescent="0.25">
      <c r="B5000" s="6">
        <v>0.65972222222222221</v>
      </c>
      <c r="E5000" s="62">
        <v>129</v>
      </c>
    </row>
    <row r="5001" spans="2:13" x14ac:dyDescent="0.25">
      <c r="B5001" s="6">
        <v>0.67013888888888884</v>
      </c>
      <c r="E5001" s="62">
        <v>128</v>
      </c>
    </row>
    <row r="5002" spans="2:13" x14ac:dyDescent="0.25">
      <c r="B5002" s="86">
        <v>0.67361111111111116</v>
      </c>
      <c r="E5002" s="62"/>
      <c r="G5002" s="14" t="s">
        <v>1273</v>
      </c>
    </row>
    <row r="5003" spans="2:13" x14ac:dyDescent="0.25">
      <c r="B5003" s="86">
        <v>0.68055555555555558</v>
      </c>
      <c r="E5003" s="99">
        <v>115</v>
      </c>
      <c r="G5003" s="14" t="s">
        <v>1273</v>
      </c>
    </row>
    <row r="5004" spans="2:13" x14ac:dyDescent="0.25">
      <c r="B5004" s="86">
        <v>0.69097222222222221</v>
      </c>
      <c r="E5004" s="3">
        <v>103</v>
      </c>
      <c r="G5004" s="14" t="s">
        <v>1273</v>
      </c>
    </row>
    <row r="5005" spans="2:13" x14ac:dyDescent="0.25">
      <c r="B5005" s="86">
        <v>0.70138888888888884</v>
      </c>
      <c r="E5005" s="157">
        <v>93</v>
      </c>
      <c r="G5005" s="14" t="s">
        <v>1273</v>
      </c>
    </row>
    <row r="5006" spans="2:13" x14ac:dyDescent="0.25">
      <c r="B5006" s="6">
        <v>0.71180555555555558</v>
      </c>
      <c r="E5006" s="157">
        <v>95</v>
      </c>
      <c r="F5006" s="3">
        <v>95</v>
      </c>
    </row>
    <row r="5007" spans="2:13" x14ac:dyDescent="0.25">
      <c r="B5007" s="90">
        <v>0.71875</v>
      </c>
      <c r="C5007" s="8">
        <v>22</v>
      </c>
      <c r="D5007" s="8"/>
      <c r="E5007" s="8"/>
      <c r="F5007" s="8"/>
      <c r="G5007" s="8" t="s">
        <v>114</v>
      </c>
      <c r="H5007" s="8"/>
      <c r="I5007" s="36" t="s">
        <v>1277</v>
      </c>
      <c r="J5007" s="36"/>
    </row>
    <row r="5008" spans="2:13" x14ac:dyDescent="0.25">
      <c r="B5008" s="6">
        <v>0.72222222222222221</v>
      </c>
      <c r="E5008" s="157">
        <v>98</v>
      </c>
    </row>
    <row r="5009" spans="2:16" x14ac:dyDescent="0.25">
      <c r="B5009" s="6">
        <v>0.73263888888888884</v>
      </c>
      <c r="E5009" s="99">
        <v>118</v>
      </c>
    </row>
    <row r="5010" spans="2:16" x14ac:dyDescent="0.25">
      <c r="B5010" s="6">
        <v>0.74305555555555558</v>
      </c>
      <c r="E5010" s="62">
        <v>120</v>
      </c>
    </row>
    <row r="5011" spans="2:16" x14ac:dyDescent="0.25">
      <c r="B5011" s="6">
        <v>0.75347222222222221</v>
      </c>
      <c r="E5011" s="62">
        <v>122</v>
      </c>
      <c r="I5011" s="63" t="s">
        <v>1978</v>
      </c>
      <c r="J5011" s="63"/>
      <c r="K5011" s="63"/>
      <c r="L5011" s="63"/>
      <c r="M5011" s="63"/>
    </row>
    <row r="5012" spans="2:16" x14ac:dyDescent="0.25">
      <c r="B5012" s="90">
        <v>0.76041666666666663</v>
      </c>
      <c r="C5012" s="8">
        <v>20</v>
      </c>
      <c r="D5012" s="8"/>
      <c r="E5012" s="8"/>
      <c r="F5012" s="8"/>
      <c r="G5012" s="8" t="s">
        <v>193</v>
      </c>
      <c r="H5012" s="8"/>
      <c r="I5012" s="36" t="s">
        <v>1317</v>
      </c>
      <c r="J5012" s="36"/>
      <c r="K5012" s="36"/>
    </row>
    <row r="5013" spans="2:16" x14ac:dyDescent="0.25">
      <c r="B5013" s="6">
        <v>0.76388888888888884</v>
      </c>
      <c r="E5013" s="62">
        <v>122</v>
      </c>
    </row>
    <row r="5014" spans="2:16" x14ac:dyDescent="0.25">
      <c r="B5014" s="86">
        <v>0.77083333333333337</v>
      </c>
      <c r="G5014" s="14" t="s">
        <v>1276</v>
      </c>
    </row>
    <row r="5015" spans="2:16" x14ac:dyDescent="0.25">
      <c r="B5015" s="86">
        <v>0.77430555555555558</v>
      </c>
      <c r="E5015" s="9">
        <v>133</v>
      </c>
      <c r="G5015" s="14" t="s">
        <v>1276</v>
      </c>
    </row>
    <row r="5016" spans="2:16" x14ac:dyDescent="0.25">
      <c r="B5016" s="86">
        <v>0.78472222222222221</v>
      </c>
      <c r="E5016" s="104">
        <v>144</v>
      </c>
      <c r="G5016" s="14" t="s">
        <v>1276</v>
      </c>
    </row>
    <row r="5017" spans="2:16" ht="18.75" x14ac:dyDescent="0.3">
      <c r="B5017" s="6">
        <v>0.79513888888888884</v>
      </c>
      <c r="E5017" s="38">
        <v>155</v>
      </c>
      <c r="G5017" s="220" t="s">
        <v>4624</v>
      </c>
    </row>
    <row r="5018" spans="2:16" ht="18.75" x14ac:dyDescent="0.3">
      <c r="B5018" s="6">
        <v>0.80555555555555558</v>
      </c>
      <c r="E5018" s="236">
        <v>168</v>
      </c>
      <c r="G5018" s="220" t="s">
        <v>4624</v>
      </c>
    </row>
    <row r="5019" spans="2:16" ht="18.75" x14ac:dyDescent="0.3">
      <c r="B5019" s="6">
        <v>0.81597222222222221</v>
      </c>
      <c r="E5019" s="243">
        <v>174</v>
      </c>
      <c r="G5019" s="220" t="s">
        <v>4624</v>
      </c>
      <c r="H5019" s="3">
        <v>140</v>
      </c>
      <c r="I5019" s="235" t="s">
        <v>1977</v>
      </c>
      <c r="J5019" s="235"/>
      <c r="K5019" s="235"/>
      <c r="L5019" s="235"/>
      <c r="M5019" s="235"/>
      <c r="N5019" s="235"/>
      <c r="O5019" s="235"/>
      <c r="P5019" s="235"/>
    </row>
    <row r="5020" spans="2:16" ht="18.75" x14ac:dyDescent="0.3">
      <c r="B5020" s="6">
        <v>0.82638888888888884</v>
      </c>
      <c r="E5020" s="236">
        <v>170</v>
      </c>
      <c r="G5020" s="220" t="s">
        <v>4624</v>
      </c>
    </row>
    <row r="5021" spans="2:16" ht="18.75" x14ac:dyDescent="0.3">
      <c r="B5021" s="6">
        <v>0.83680555555555558</v>
      </c>
      <c r="E5021" s="236">
        <v>163</v>
      </c>
      <c r="G5021" s="220" t="s">
        <v>4624</v>
      </c>
    </row>
    <row r="5022" spans="2:16" x14ac:dyDescent="0.25">
      <c r="B5022" s="86">
        <v>0.84305555555555556</v>
      </c>
      <c r="G5022" s="14" t="s">
        <v>1280</v>
      </c>
    </row>
    <row r="5023" spans="2:16" x14ac:dyDescent="0.25">
      <c r="B5023" s="86">
        <v>0.84722222222222221</v>
      </c>
      <c r="E5023" s="104">
        <v>142</v>
      </c>
      <c r="G5023" s="14" t="s">
        <v>1280</v>
      </c>
    </row>
    <row r="5024" spans="2:16" x14ac:dyDescent="0.25">
      <c r="B5024" s="86">
        <v>0.85763888888888884</v>
      </c>
      <c r="E5024" s="9">
        <v>130</v>
      </c>
      <c r="G5024" s="14" t="s">
        <v>1280</v>
      </c>
    </row>
    <row r="5025" spans="1:8" x14ac:dyDescent="0.25">
      <c r="B5025" s="86">
        <v>0.86805555555555558</v>
      </c>
      <c r="E5025" s="62">
        <v>123</v>
      </c>
      <c r="G5025" s="14" t="s">
        <v>1280</v>
      </c>
    </row>
    <row r="5026" spans="1:8" x14ac:dyDescent="0.25">
      <c r="B5026" s="86">
        <v>0.87847222222222221</v>
      </c>
      <c r="E5026" s="99">
        <v>117</v>
      </c>
      <c r="G5026" s="14" t="s">
        <v>1280</v>
      </c>
    </row>
    <row r="5027" spans="1:8" x14ac:dyDescent="0.25">
      <c r="B5027" s="6">
        <v>0.88888888888888884</v>
      </c>
      <c r="E5027" s="99">
        <v>112</v>
      </c>
    </row>
    <row r="5028" spans="1:8" x14ac:dyDescent="0.25">
      <c r="B5028" s="6">
        <v>0.89930555555555558</v>
      </c>
      <c r="E5028" s="3">
        <v>107</v>
      </c>
    </row>
    <row r="5029" spans="1:8" x14ac:dyDescent="0.25">
      <c r="B5029" s="6">
        <v>0.90972222222222221</v>
      </c>
      <c r="E5029" s="3">
        <v>103</v>
      </c>
    </row>
    <row r="5030" spans="1:8" x14ac:dyDescent="0.25">
      <c r="B5030" s="6">
        <v>0.92013888888888884</v>
      </c>
      <c r="E5030" s="3">
        <v>100</v>
      </c>
    </row>
    <row r="5031" spans="1:8" x14ac:dyDescent="0.25">
      <c r="B5031" s="6">
        <v>0.93055555555555558</v>
      </c>
      <c r="E5031" s="157">
        <v>98</v>
      </c>
    </row>
    <row r="5032" spans="1:8" x14ac:dyDescent="0.25">
      <c r="B5032" s="6">
        <v>0.94097222222222221</v>
      </c>
      <c r="E5032" s="3">
        <v>105</v>
      </c>
    </row>
    <row r="5033" spans="1:8" x14ac:dyDescent="0.25">
      <c r="B5033" s="6">
        <v>0.95138888888888884</v>
      </c>
      <c r="E5033" s="3">
        <v>100</v>
      </c>
    </row>
    <row r="5034" spans="1:8" x14ac:dyDescent="0.25">
      <c r="B5034" s="6">
        <v>0.96180555555555558</v>
      </c>
      <c r="E5034" s="3">
        <v>109</v>
      </c>
    </row>
    <row r="5035" spans="1:8" x14ac:dyDescent="0.25">
      <c r="B5035" s="6">
        <v>0.97222222222222221</v>
      </c>
      <c r="E5035" s="3">
        <v>110</v>
      </c>
    </row>
    <row r="5036" spans="1:8" x14ac:dyDescent="0.25">
      <c r="B5036" s="86">
        <v>0.47916666666666669</v>
      </c>
      <c r="G5036" s="14" t="s">
        <v>1281</v>
      </c>
    </row>
    <row r="5037" spans="1:8" x14ac:dyDescent="0.25">
      <c r="B5037" s="86">
        <v>0.98263888888888884</v>
      </c>
      <c r="E5037" s="3">
        <v>108</v>
      </c>
      <c r="G5037" s="14" t="s">
        <v>1281</v>
      </c>
    </row>
    <row r="5038" spans="1:8" ht="15.75" thickBot="1" x14ac:dyDescent="0.3">
      <c r="B5038" s="215">
        <v>0.99305555555555558</v>
      </c>
      <c r="E5038" s="3">
        <v>110</v>
      </c>
      <c r="G5038" s="14" t="s">
        <v>1281</v>
      </c>
    </row>
    <row r="5039" spans="1:8" ht="18.75" thickBot="1" x14ac:dyDescent="0.3">
      <c r="A5039" s="5">
        <v>45884</v>
      </c>
      <c r="B5039" s="6">
        <v>3.472222222222222E-3</v>
      </c>
      <c r="E5039" s="3">
        <v>111</v>
      </c>
      <c r="G5039" s="574">
        <v>105.1</v>
      </c>
      <c r="H5039" s="575" t="s">
        <v>2589</v>
      </c>
    </row>
    <row r="5040" spans="1:8" ht="18.75" thickBot="1" x14ac:dyDescent="0.3">
      <c r="A5040" s="5" t="s">
        <v>212</v>
      </c>
      <c r="B5040" s="6">
        <v>1.3888888888888888E-2</v>
      </c>
      <c r="G5040" s="298">
        <f>AVERAGE(E4965:E5038)</f>
        <v>122.98484848484848</v>
      </c>
      <c r="H5040" s="245" t="s">
        <v>1278</v>
      </c>
    </row>
    <row r="5041" spans="1:8" ht="18.75" thickBot="1" x14ac:dyDescent="0.3">
      <c r="B5041" s="6">
        <v>2.4305555555555556E-2</v>
      </c>
      <c r="G5041" s="244">
        <v>117</v>
      </c>
      <c r="H5041" s="246" t="s">
        <v>1279</v>
      </c>
    </row>
    <row r="5042" spans="1:8" ht="18" x14ac:dyDescent="0.25">
      <c r="B5042" s="6">
        <v>3.4722222222222224E-2</v>
      </c>
      <c r="G5042" s="242" t="s">
        <v>1647</v>
      </c>
    </row>
    <row r="5043" spans="1:8" ht="18" x14ac:dyDescent="0.25">
      <c r="B5043" s="6">
        <v>4.5138888888888888E-2</v>
      </c>
      <c r="G5043" s="297" t="s">
        <v>1399</v>
      </c>
    </row>
    <row r="5044" spans="1:8" ht="18" x14ac:dyDescent="0.25">
      <c r="B5044" s="6">
        <v>5.5555555555555552E-2</v>
      </c>
      <c r="G5044" s="295" t="s">
        <v>1648</v>
      </c>
      <c r="H5044" s="14"/>
    </row>
    <row r="5045" spans="1:8" x14ac:dyDescent="0.25">
      <c r="B5045" s="6">
        <v>6.5972222222222224E-2</v>
      </c>
    </row>
    <row r="5046" spans="1:8" x14ac:dyDescent="0.25">
      <c r="B5046" s="6">
        <v>7.6388888888888895E-2</v>
      </c>
    </row>
    <row r="5047" spans="1:8" x14ac:dyDescent="0.25">
      <c r="B5047" s="6">
        <v>8.6805555555555552E-2</v>
      </c>
    </row>
    <row r="5048" spans="1:8" x14ac:dyDescent="0.25">
      <c r="B5048" s="6">
        <v>9.7222222222222224E-2</v>
      </c>
    </row>
    <row r="5049" spans="1:8" x14ac:dyDescent="0.25">
      <c r="B5049" s="6">
        <v>0.1076388888888889</v>
      </c>
    </row>
    <row r="5050" spans="1:8" x14ac:dyDescent="0.25">
      <c r="B5050" s="6">
        <v>0.11805555555555555</v>
      </c>
    </row>
    <row r="5051" spans="1:8" x14ac:dyDescent="0.25">
      <c r="B5051" s="6">
        <v>0.12847222222222221</v>
      </c>
    </row>
    <row r="5052" spans="1:8" x14ac:dyDescent="0.25">
      <c r="B5052" s="6">
        <v>0.1388888888888889</v>
      </c>
    </row>
    <row r="5053" spans="1:8" x14ac:dyDescent="0.25">
      <c r="B5053" s="6">
        <v>0.14930555555555555</v>
      </c>
    </row>
    <row r="5054" spans="1:8" ht="15.75" thickBot="1" x14ac:dyDescent="0.3">
      <c r="B5054" s="22">
        <v>0.15972222222222221</v>
      </c>
      <c r="D5054" s="3">
        <v>242</v>
      </c>
    </row>
    <row r="5055" spans="1:8" x14ac:dyDescent="0.25">
      <c r="A5055" s="5">
        <v>45884</v>
      </c>
      <c r="B5055" s="6">
        <v>0.31597222222222221</v>
      </c>
      <c r="E5055" s="157">
        <v>95</v>
      </c>
    </row>
    <row r="5056" spans="1:8" x14ac:dyDescent="0.25">
      <c r="A5056" s="5" t="s">
        <v>212</v>
      </c>
      <c r="B5056" s="6">
        <v>0.3263888888888889</v>
      </c>
      <c r="E5056" s="3">
        <v>100</v>
      </c>
    </row>
    <row r="5057" spans="2:14" x14ac:dyDescent="0.25">
      <c r="B5057" s="6">
        <v>0.33680555555555558</v>
      </c>
      <c r="E5057" s="3">
        <v>103</v>
      </c>
    </row>
    <row r="5058" spans="2:14" x14ac:dyDescent="0.25">
      <c r="B5058" s="6">
        <v>0.34722222222222221</v>
      </c>
      <c r="E5058" s="3">
        <v>104</v>
      </c>
    </row>
    <row r="5059" spans="2:14" x14ac:dyDescent="0.25">
      <c r="B5059" s="6">
        <v>0.3576388888888889</v>
      </c>
      <c r="E5059" s="3">
        <v>108</v>
      </c>
    </row>
    <row r="5060" spans="2:14" x14ac:dyDescent="0.25">
      <c r="B5060" s="6">
        <v>0.36805555555555558</v>
      </c>
      <c r="E5060" s="3">
        <v>100</v>
      </c>
      <c r="F5060" s="3">
        <v>100</v>
      </c>
    </row>
    <row r="5061" spans="2:14" x14ac:dyDescent="0.25">
      <c r="B5061" s="90">
        <v>0.37152777777777779</v>
      </c>
      <c r="C5061" s="8">
        <v>7</v>
      </c>
      <c r="D5061" s="8"/>
      <c r="E5061" s="8"/>
      <c r="F5061" s="8"/>
      <c r="G5061" s="8" t="s">
        <v>1282</v>
      </c>
      <c r="H5061" s="8"/>
      <c r="I5061" s="36" t="s">
        <v>1315</v>
      </c>
      <c r="J5061" s="36"/>
      <c r="K5061" s="36"/>
      <c r="L5061" s="36"/>
    </row>
    <row r="5062" spans="2:14" x14ac:dyDescent="0.25">
      <c r="B5062" s="6">
        <v>0.37847222222222221</v>
      </c>
      <c r="E5062" s="99">
        <v>110</v>
      </c>
    </row>
    <row r="5063" spans="2:14" x14ac:dyDescent="0.25">
      <c r="B5063" s="6">
        <v>0.3888888888888889</v>
      </c>
      <c r="E5063" s="97">
        <v>122</v>
      </c>
      <c r="H5063" s="3">
        <v>25</v>
      </c>
      <c r="I5063" s="63" t="s">
        <v>1284</v>
      </c>
      <c r="J5063" s="63"/>
      <c r="K5063" s="63"/>
      <c r="L5063" s="63"/>
      <c r="M5063" s="63"/>
      <c r="N5063" s="63"/>
    </row>
    <row r="5064" spans="2:14" x14ac:dyDescent="0.25">
      <c r="B5064" s="6">
        <v>0.39930555555555558</v>
      </c>
      <c r="E5064" s="99">
        <v>115</v>
      </c>
    </row>
    <row r="5065" spans="2:14" x14ac:dyDescent="0.25">
      <c r="B5065" s="6">
        <v>0.40972222222222221</v>
      </c>
      <c r="E5065" s="3">
        <v>101</v>
      </c>
    </row>
    <row r="5066" spans="2:14" x14ac:dyDescent="0.25">
      <c r="B5066" s="6">
        <v>0.4201388888888889</v>
      </c>
      <c r="E5066" s="3">
        <v>106</v>
      </c>
    </row>
    <row r="5067" spans="2:14" x14ac:dyDescent="0.25">
      <c r="B5067" s="6">
        <v>0.43055555555555558</v>
      </c>
      <c r="E5067" s="3">
        <v>106</v>
      </c>
    </row>
    <row r="5068" spans="2:14" x14ac:dyDescent="0.25">
      <c r="B5068" s="90">
        <v>0.4375</v>
      </c>
      <c r="C5068" s="8">
        <v>20</v>
      </c>
      <c r="D5068" s="8"/>
      <c r="E5068" s="8"/>
      <c r="F5068" s="8"/>
      <c r="G5068" s="8" t="s">
        <v>1283</v>
      </c>
      <c r="H5068" s="8"/>
      <c r="I5068" s="36" t="s">
        <v>1316</v>
      </c>
      <c r="J5068" s="36"/>
    </row>
    <row r="5069" spans="2:14" x14ac:dyDescent="0.25">
      <c r="B5069" s="6">
        <v>0.44097222222222221</v>
      </c>
      <c r="E5069" s="3">
        <v>101</v>
      </c>
      <c r="F5069" s="3">
        <v>101</v>
      </c>
    </row>
    <row r="5070" spans="2:14" x14ac:dyDescent="0.25">
      <c r="B5070" s="6">
        <v>0.4513888888888889</v>
      </c>
      <c r="E5070" s="97">
        <v>120</v>
      </c>
      <c r="H5070" s="3">
        <v>15</v>
      </c>
      <c r="I5070" s="63" t="s">
        <v>1285</v>
      </c>
      <c r="J5070" s="63"/>
      <c r="K5070" s="63"/>
    </row>
    <row r="5071" spans="2:14" x14ac:dyDescent="0.25">
      <c r="B5071" s="6">
        <v>0.46180555555555558</v>
      </c>
      <c r="E5071" s="3">
        <v>109</v>
      </c>
    </row>
    <row r="5072" spans="2:14" x14ac:dyDescent="0.25">
      <c r="B5072" s="6">
        <v>0.47222222222222221</v>
      </c>
      <c r="E5072" s="3">
        <v>106</v>
      </c>
    </row>
    <row r="5073" spans="2:16" x14ac:dyDescent="0.25">
      <c r="B5073" s="6">
        <v>0.4826388888888889</v>
      </c>
      <c r="E5073" s="3">
        <v>105</v>
      </c>
    </row>
    <row r="5074" spans="2:16" x14ac:dyDescent="0.25">
      <c r="B5074" s="6">
        <v>0.49305555555555558</v>
      </c>
      <c r="E5074" s="3">
        <v>103</v>
      </c>
    </row>
    <row r="5075" spans="2:16" x14ac:dyDescent="0.25">
      <c r="B5075" s="6">
        <v>0.50347222222222221</v>
      </c>
      <c r="E5075" s="3">
        <v>103</v>
      </c>
      <c r="F5075" s="3">
        <v>103</v>
      </c>
    </row>
    <row r="5076" spans="2:16" x14ac:dyDescent="0.25">
      <c r="B5076" s="90">
        <v>0.51041666666666663</v>
      </c>
      <c r="C5076" s="8">
        <v>48</v>
      </c>
      <c r="D5076" s="8"/>
      <c r="E5076" s="8"/>
      <c r="F5076" s="8"/>
      <c r="G5076" s="8" t="s">
        <v>208</v>
      </c>
      <c r="H5076" s="8"/>
      <c r="I5076" s="36" t="s">
        <v>1314</v>
      </c>
      <c r="J5076" s="36"/>
      <c r="K5076" s="36"/>
      <c r="L5076" s="36"/>
      <c r="M5076" s="36"/>
      <c r="N5076" s="36"/>
      <c r="O5076" s="36"/>
      <c r="P5076" s="36"/>
    </row>
    <row r="5077" spans="2:16" x14ac:dyDescent="0.25">
      <c r="B5077" s="6">
        <v>0.51388888888888884</v>
      </c>
      <c r="E5077" s="3">
        <v>107</v>
      </c>
    </row>
    <row r="5078" spans="2:16" x14ac:dyDescent="0.25">
      <c r="B5078" s="6">
        <v>0.52430555555555558</v>
      </c>
      <c r="E5078" s="62">
        <v>128</v>
      </c>
    </row>
    <row r="5079" spans="2:16" ht="18.75" x14ac:dyDescent="0.3">
      <c r="B5079" s="6">
        <v>0.53472222222222221</v>
      </c>
      <c r="E5079" s="104">
        <v>143</v>
      </c>
      <c r="G5079" s="220" t="s">
        <v>4624</v>
      </c>
    </row>
    <row r="5080" spans="2:16" ht="18.75" x14ac:dyDescent="0.3">
      <c r="B5080" s="6">
        <v>0.54513888888888884</v>
      </c>
      <c r="E5080" s="236">
        <v>162</v>
      </c>
      <c r="G5080" s="220" t="s">
        <v>4624</v>
      </c>
    </row>
    <row r="5081" spans="2:16" ht="18.75" x14ac:dyDescent="0.3">
      <c r="B5081" s="6">
        <v>0.55555555555555558</v>
      </c>
      <c r="E5081" s="13">
        <v>154</v>
      </c>
      <c r="G5081" s="220" t="s">
        <v>4624</v>
      </c>
      <c r="H5081" s="3">
        <v>65</v>
      </c>
    </row>
    <row r="5082" spans="2:16" ht="18.75" x14ac:dyDescent="0.3">
      <c r="B5082" s="6">
        <v>0.56597222222222221</v>
      </c>
      <c r="E5082" s="236">
        <v>165</v>
      </c>
      <c r="G5082" s="220" t="s">
        <v>4624</v>
      </c>
    </row>
    <row r="5083" spans="2:16" ht="18.75" x14ac:dyDescent="0.3">
      <c r="B5083" s="6">
        <v>0.57638888888888884</v>
      </c>
      <c r="E5083" s="236">
        <v>167</v>
      </c>
      <c r="G5083" s="220" t="s">
        <v>4624</v>
      </c>
      <c r="I5083" s="235" t="s">
        <v>1979</v>
      </c>
      <c r="J5083" s="235"/>
      <c r="K5083" s="235"/>
      <c r="L5083" s="235"/>
      <c r="M5083" s="235"/>
    </row>
    <row r="5084" spans="2:16" ht="18.75" x14ac:dyDescent="0.3">
      <c r="B5084" s="6">
        <v>0.58680555555555558</v>
      </c>
      <c r="E5084" s="38">
        <v>154</v>
      </c>
      <c r="G5084" s="220" t="s">
        <v>4624</v>
      </c>
    </row>
    <row r="5085" spans="2:16" ht="18.75" x14ac:dyDescent="0.3">
      <c r="B5085" s="6">
        <v>0.59722222222222221</v>
      </c>
      <c r="E5085" s="9">
        <v>139</v>
      </c>
      <c r="G5085" s="220" t="s">
        <v>4624</v>
      </c>
    </row>
    <row r="5086" spans="2:16" ht="18.75" x14ac:dyDescent="0.3">
      <c r="B5086" s="6">
        <v>0.60763888888888884</v>
      </c>
      <c r="E5086" s="9">
        <v>132</v>
      </c>
      <c r="G5086" s="220" t="s">
        <v>4624</v>
      </c>
    </row>
    <row r="5087" spans="2:16" x14ac:dyDescent="0.25">
      <c r="B5087" s="6">
        <v>0.61805555555555558</v>
      </c>
      <c r="E5087" s="62">
        <v>121</v>
      </c>
    </row>
    <row r="5088" spans="2:16" x14ac:dyDescent="0.25">
      <c r="B5088" s="86">
        <v>0.62847222222222221</v>
      </c>
      <c r="E5088" s="99">
        <v>110</v>
      </c>
      <c r="G5088" s="14" t="s">
        <v>1286</v>
      </c>
    </row>
    <row r="5089" spans="2:16" x14ac:dyDescent="0.25">
      <c r="B5089" s="86">
        <v>0.64930555555555558</v>
      </c>
      <c r="E5089" s="99">
        <v>111</v>
      </c>
      <c r="G5089" s="14" t="s">
        <v>1286</v>
      </c>
    </row>
    <row r="5090" spans="2:16" x14ac:dyDescent="0.25">
      <c r="B5090" s="6">
        <v>0.65972222222222221</v>
      </c>
      <c r="E5090" s="3">
        <v>104</v>
      </c>
    </row>
    <row r="5091" spans="2:16" x14ac:dyDescent="0.25">
      <c r="B5091" s="6">
        <v>0.67013888888888884</v>
      </c>
      <c r="E5091" s="3">
        <v>102</v>
      </c>
    </row>
    <row r="5092" spans="2:16" x14ac:dyDescent="0.25">
      <c r="B5092" s="6">
        <v>0.68055555555555558</v>
      </c>
      <c r="E5092" s="3">
        <v>96</v>
      </c>
    </row>
    <row r="5093" spans="2:16" x14ac:dyDescent="0.25">
      <c r="B5093" s="6">
        <v>0.69097222222222221</v>
      </c>
      <c r="E5093" s="3">
        <v>101</v>
      </c>
    </row>
    <row r="5094" spans="2:16" x14ac:dyDescent="0.25">
      <c r="B5094" s="6">
        <v>0.70138888888888884</v>
      </c>
      <c r="E5094" s="3">
        <v>103</v>
      </c>
    </row>
    <row r="5095" spans="2:16" x14ac:dyDescent="0.25">
      <c r="B5095" s="6">
        <v>0.71180555555555558</v>
      </c>
      <c r="E5095" s="3">
        <v>101</v>
      </c>
    </row>
    <row r="5096" spans="2:16" x14ac:dyDescent="0.25">
      <c r="B5096" s="6">
        <v>0.72222222222222221</v>
      </c>
      <c r="E5096" s="99">
        <v>113</v>
      </c>
    </row>
    <row r="5097" spans="2:16" x14ac:dyDescent="0.25">
      <c r="B5097" s="6">
        <v>0.73263888888888884</v>
      </c>
      <c r="E5097" s="3">
        <v>104</v>
      </c>
      <c r="F5097" s="3">
        <v>104</v>
      </c>
    </row>
    <row r="5098" spans="2:16" x14ac:dyDescent="0.25">
      <c r="B5098" s="90">
        <v>0.73263888888888884</v>
      </c>
      <c r="C5098" s="8">
        <v>53</v>
      </c>
      <c r="D5098" s="8"/>
      <c r="E5098" s="8"/>
      <c r="F5098" s="8"/>
      <c r="G5098" s="8" t="s">
        <v>313</v>
      </c>
      <c r="H5098" s="8"/>
      <c r="I5098" s="36" t="s">
        <v>1313</v>
      </c>
      <c r="J5098" s="36"/>
      <c r="K5098" s="36"/>
      <c r="L5098" s="36"/>
      <c r="M5098" s="36"/>
      <c r="N5098" s="36"/>
      <c r="O5098" s="36"/>
      <c r="P5098" s="36"/>
    </row>
    <row r="5099" spans="2:16" x14ac:dyDescent="0.25">
      <c r="B5099" s="6">
        <v>0.74305555555555558</v>
      </c>
      <c r="E5099" s="3">
        <v>104</v>
      </c>
    </row>
    <row r="5100" spans="2:16" ht="18.75" x14ac:dyDescent="0.3">
      <c r="B5100" s="6">
        <v>0.75347222222222221</v>
      </c>
      <c r="E5100" s="104">
        <v>146</v>
      </c>
      <c r="G5100" s="220" t="s">
        <v>4624</v>
      </c>
    </row>
    <row r="5101" spans="2:16" ht="18.75" x14ac:dyDescent="0.3">
      <c r="B5101" s="6">
        <v>0.76388888888888884</v>
      </c>
      <c r="E5101" s="243">
        <v>161</v>
      </c>
      <c r="G5101" s="220" t="s">
        <v>4624</v>
      </c>
      <c r="H5101" s="3">
        <v>45</v>
      </c>
      <c r="I5101" s="235" t="s">
        <v>1287</v>
      </c>
      <c r="J5101" s="235"/>
      <c r="K5101" s="235"/>
      <c r="L5101" s="235"/>
      <c r="M5101" s="235"/>
    </row>
    <row r="5102" spans="2:16" ht="18.75" x14ac:dyDescent="0.3">
      <c r="B5102" s="6">
        <v>0.77430555555555558</v>
      </c>
      <c r="E5102" s="104">
        <v>149</v>
      </c>
      <c r="G5102" s="220" t="s">
        <v>4624</v>
      </c>
    </row>
    <row r="5103" spans="2:16" ht="18.75" x14ac:dyDescent="0.3">
      <c r="B5103" s="6">
        <v>0.78472222222222221</v>
      </c>
      <c r="E5103" s="243">
        <v>164</v>
      </c>
      <c r="G5103" s="220" t="s">
        <v>4624</v>
      </c>
      <c r="I5103" s="235" t="s">
        <v>1980</v>
      </c>
      <c r="J5103" s="235"/>
      <c r="K5103" s="235"/>
      <c r="L5103" s="235"/>
      <c r="M5103" s="235"/>
    </row>
    <row r="5104" spans="2:16" ht="18.75" x14ac:dyDescent="0.3">
      <c r="B5104" s="6">
        <v>0.79513888888888884</v>
      </c>
      <c r="E5104" s="38">
        <v>156</v>
      </c>
      <c r="G5104" s="220" t="s">
        <v>4624</v>
      </c>
    </row>
    <row r="5105" spans="2:7" ht="18.75" x14ac:dyDescent="0.3">
      <c r="B5105" s="6">
        <v>0.80555555555555558</v>
      </c>
      <c r="E5105" s="104">
        <v>143</v>
      </c>
      <c r="G5105" s="220" t="s">
        <v>4624</v>
      </c>
    </row>
    <row r="5106" spans="2:7" x14ac:dyDescent="0.25">
      <c r="B5106" s="86">
        <v>0.80694444444444446</v>
      </c>
      <c r="G5106" s="14" t="s">
        <v>1290</v>
      </c>
    </row>
    <row r="5107" spans="2:7" x14ac:dyDescent="0.25">
      <c r="B5107" s="86">
        <v>0.81597222222222221</v>
      </c>
      <c r="E5107" s="62">
        <v>126</v>
      </c>
      <c r="G5107" s="14" t="s">
        <v>1290</v>
      </c>
    </row>
    <row r="5108" spans="2:7" x14ac:dyDescent="0.25">
      <c r="B5108" s="86">
        <v>0.82638888888888884</v>
      </c>
      <c r="E5108" s="99">
        <v>114</v>
      </c>
      <c r="G5108" s="14" t="s">
        <v>1290</v>
      </c>
    </row>
    <row r="5109" spans="2:7" x14ac:dyDescent="0.25">
      <c r="B5109" s="6">
        <v>0.83680555555555558</v>
      </c>
      <c r="E5109" s="99">
        <v>115</v>
      </c>
    </row>
    <row r="5110" spans="2:7" x14ac:dyDescent="0.25">
      <c r="B5110" s="6">
        <v>0.84722222222222221</v>
      </c>
      <c r="E5110" s="3">
        <v>109</v>
      </c>
    </row>
    <row r="5111" spans="2:7" x14ac:dyDescent="0.25">
      <c r="B5111" s="6">
        <v>0.85763888888888884</v>
      </c>
      <c r="E5111" s="3">
        <v>105</v>
      </c>
    </row>
    <row r="5112" spans="2:7" x14ac:dyDescent="0.25">
      <c r="B5112" s="6">
        <v>0.86805555555555558</v>
      </c>
      <c r="E5112" s="3">
        <v>104</v>
      </c>
    </row>
    <row r="5113" spans="2:7" x14ac:dyDescent="0.25">
      <c r="B5113" s="6">
        <v>0.87847222222222221</v>
      </c>
      <c r="E5113" s="3">
        <v>104</v>
      </c>
    </row>
    <row r="5114" spans="2:7" x14ac:dyDescent="0.25">
      <c r="B5114" s="6">
        <v>0.88888888888888884</v>
      </c>
      <c r="E5114" s="3">
        <v>107</v>
      </c>
    </row>
    <row r="5115" spans="2:7" x14ac:dyDescent="0.25">
      <c r="B5115" s="6">
        <v>0.89930555555555558</v>
      </c>
      <c r="E5115" s="99">
        <v>111</v>
      </c>
    </row>
    <row r="5116" spans="2:7" x14ac:dyDescent="0.25">
      <c r="B5116" s="6">
        <v>0.90972222222222221</v>
      </c>
      <c r="E5116" s="99">
        <v>114</v>
      </c>
    </row>
    <row r="5117" spans="2:7" x14ac:dyDescent="0.25">
      <c r="B5117" s="6">
        <v>0.92013888888888884</v>
      </c>
      <c r="E5117" s="99">
        <v>114</v>
      </c>
    </row>
    <row r="5118" spans="2:7" x14ac:dyDescent="0.25">
      <c r="B5118" s="6">
        <v>0.93055555555555558</v>
      </c>
      <c r="E5118" s="99">
        <v>116</v>
      </c>
    </row>
    <row r="5119" spans="2:7" x14ac:dyDescent="0.25">
      <c r="B5119" s="6">
        <v>0.94097222222222221</v>
      </c>
      <c r="E5119" s="99">
        <v>114</v>
      </c>
    </row>
    <row r="5120" spans="2:7" x14ac:dyDescent="0.25">
      <c r="B5120" s="6">
        <v>0.95138888888888884</v>
      </c>
      <c r="E5120" s="99">
        <v>114</v>
      </c>
    </row>
    <row r="5121" spans="1:8" x14ac:dyDescent="0.25">
      <c r="B5121" s="6">
        <v>0.96180555555555558</v>
      </c>
      <c r="E5121" s="99">
        <v>112</v>
      </c>
    </row>
    <row r="5122" spans="1:8" x14ac:dyDescent="0.25">
      <c r="B5122" s="6">
        <v>0.97222222222222221</v>
      </c>
      <c r="E5122" s="99">
        <v>115</v>
      </c>
    </row>
    <row r="5123" spans="1:8" x14ac:dyDescent="0.25">
      <c r="B5123" s="86">
        <v>0.97986111111111107</v>
      </c>
      <c r="E5123" s="99"/>
      <c r="G5123" s="14" t="s">
        <v>1291</v>
      </c>
    </row>
    <row r="5124" spans="1:8" x14ac:dyDescent="0.25">
      <c r="B5124" s="86">
        <v>0.98263888888888884</v>
      </c>
      <c r="E5124" s="3">
        <v>109</v>
      </c>
      <c r="G5124" s="14" t="s">
        <v>1291</v>
      </c>
    </row>
    <row r="5125" spans="1:8" ht="15.75" thickBot="1" x14ac:dyDescent="0.3">
      <c r="B5125" s="215">
        <v>0.99305555555555558</v>
      </c>
      <c r="E5125" s="3">
        <v>109</v>
      </c>
      <c r="G5125" s="14" t="s">
        <v>1291</v>
      </c>
    </row>
    <row r="5126" spans="1:8" ht="18.75" thickBot="1" x14ac:dyDescent="0.3">
      <c r="A5126" s="5">
        <v>45885</v>
      </c>
      <c r="B5126" s="86">
        <v>3.472222222222222E-3</v>
      </c>
      <c r="E5126" s="3">
        <v>113</v>
      </c>
      <c r="G5126" s="249">
        <f>AVERAGE(E5055:E5125)</f>
        <v>117.98461538461538</v>
      </c>
      <c r="H5126" s="246" t="s">
        <v>1288</v>
      </c>
    </row>
    <row r="5127" spans="1:8" ht="18.75" thickBot="1" x14ac:dyDescent="0.3">
      <c r="A5127" s="5" t="s">
        <v>228</v>
      </c>
      <c r="B5127" s="6">
        <v>1.3888888888888888E-2</v>
      </c>
      <c r="E5127" s="3">
        <v>115</v>
      </c>
      <c r="G5127" s="244">
        <v>114</v>
      </c>
      <c r="H5127" s="246" t="s">
        <v>1289</v>
      </c>
    </row>
    <row r="5128" spans="1:8" ht="18.75" thickBot="1" x14ac:dyDescent="0.3">
      <c r="B5128" s="6">
        <v>2.4305555555555556E-2</v>
      </c>
      <c r="E5128" s="3">
        <v>114</v>
      </c>
      <c r="G5128" s="254">
        <f>AVERAGE(F5060,F5069,F5075,F5097)</f>
        <v>102</v>
      </c>
      <c r="H5128" s="255" t="s">
        <v>1354</v>
      </c>
    </row>
    <row r="5129" spans="1:8" ht="18.75" thickBot="1" x14ac:dyDescent="0.3">
      <c r="B5129" s="6">
        <v>3.4722222222222224E-2</v>
      </c>
      <c r="E5129" s="3">
        <v>115</v>
      </c>
      <c r="G5129" s="256" t="s">
        <v>1398</v>
      </c>
    </row>
    <row r="5130" spans="1:8" ht="18.75" thickBot="1" x14ac:dyDescent="0.3">
      <c r="B5130" s="6">
        <v>4.5138888888888888E-2</v>
      </c>
      <c r="G5130" s="257" t="s">
        <v>1353</v>
      </c>
    </row>
    <row r="5131" spans="1:8" ht="18" x14ac:dyDescent="0.25">
      <c r="B5131" s="6">
        <v>5.5555555555555552E-2</v>
      </c>
      <c r="G5131" s="295" t="s">
        <v>1646</v>
      </c>
      <c r="H5131" s="14"/>
    </row>
    <row r="5132" spans="1:8" x14ac:dyDescent="0.25">
      <c r="B5132" s="6">
        <v>6.5972222222222224E-2</v>
      </c>
    </row>
    <row r="5133" spans="1:8" x14ac:dyDescent="0.25">
      <c r="B5133" s="6">
        <v>7.6388888888888895E-2</v>
      </c>
    </row>
    <row r="5134" spans="1:8" x14ac:dyDescent="0.25">
      <c r="B5134" s="6">
        <v>8.6805555555555552E-2</v>
      </c>
    </row>
    <row r="5135" spans="1:8" x14ac:dyDescent="0.25">
      <c r="B5135" s="6">
        <v>9.7222222222222224E-2</v>
      </c>
    </row>
    <row r="5136" spans="1:8" x14ac:dyDescent="0.25">
      <c r="B5136" s="6">
        <v>0.1076388888888889</v>
      </c>
    </row>
    <row r="5137" spans="2:10" x14ac:dyDescent="0.25">
      <c r="B5137" s="6">
        <v>0.11805555555555555</v>
      </c>
    </row>
    <row r="5138" spans="2:10" x14ac:dyDescent="0.25">
      <c r="B5138" s="6">
        <v>0.12847222222222221</v>
      </c>
    </row>
    <row r="5139" spans="2:10" x14ac:dyDescent="0.25">
      <c r="B5139" s="6">
        <v>0.1388888888888889</v>
      </c>
    </row>
    <row r="5140" spans="2:10" x14ac:dyDescent="0.25">
      <c r="B5140" s="6">
        <v>0.14930555555555555</v>
      </c>
    </row>
    <row r="5141" spans="2:10" ht="15.75" thickBot="1" x14ac:dyDescent="0.3">
      <c r="B5141" s="22">
        <v>0.15972222222222221</v>
      </c>
      <c r="D5141" s="3">
        <v>128</v>
      </c>
    </row>
    <row r="5142" spans="2:10" x14ac:dyDescent="0.25">
      <c r="B5142" s="6">
        <v>0.31597222222222221</v>
      </c>
    </row>
    <row r="5143" spans="2:10" x14ac:dyDescent="0.25">
      <c r="B5143" s="6">
        <v>0.3263888888888889</v>
      </c>
    </row>
    <row r="5144" spans="2:10" x14ac:dyDescent="0.25">
      <c r="B5144" s="6">
        <v>0.33680555555555558</v>
      </c>
    </row>
    <row r="5145" spans="2:10" x14ac:dyDescent="0.25">
      <c r="B5145" s="6">
        <v>0.34722222222222221</v>
      </c>
    </row>
    <row r="5146" spans="2:10" x14ac:dyDescent="0.25">
      <c r="B5146" s="6">
        <v>0.3576388888888889</v>
      </c>
    </row>
    <row r="5147" spans="2:10" x14ac:dyDescent="0.25">
      <c r="B5147" s="6">
        <v>0.36805555555555558</v>
      </c>
    </row>
    <row r="5148" spans="2:10" x14ac:dyDescent="0.25">
      <c r="B5148" s="6">
        <v>0.37847222222222221</v>
      </c>
      <c r="E5148" s="157">
        <v>94</v>
      </c>
    </row>
    <row r="5149" spans="2:10" x14ac:dyDescent="0.25">
      <c r="B5149" s="6">
        <v>0.3888888888888889</v>
      </c>
      <c r="E5149" s="3">
        <v>102</v>
      </c>
    </row>
    <row r="5150" spans="2:10" x14ac:dyDescent="0.25">
      <c r="B5150" s="6">
        <v>0.39930555555555558</v>
      </c>
      <c r="E5150" s="157">
        <v>94</v>
      </c>
    </row>
    <row r="5151" spans="2:10" x14ac:dyDescent="0.25">
      <c r="B5151" s="6">
        <v>0.40972222222222221</v>
      </c>
      <c r="E5151" s="157">
        <v>92</v>
      </c>
      <c r="F5151" s="3">
        <v>92</v>
      </c>
    </row>
    <row r="5152" spans="2:10" x14ac:dyDescent="0.25">
      <c r="B5152" s="90">
        <v>0.41666666666666669</v>
      </c>
      <c r="C5152" s="8">
        <v>6</v>
      </c>
      <c r="D5152" s="8"/>
      <c r="E5152" s="8"/>
      <c r="F5152" s="8"/>
      <c r="G5152" s="8" t="s">
        <v>326</v>
      </c>
      <c r="H5152" s="8"/>
      <c r="I5152" s="36" t="s">
        <v>669</v>
      </c>
      <c r="J5152" s="36"/>
    </row>
    <row r="5153" spans="2:15" x14ac:dyDescent="0.25">
      <c r="B5153" s="6">
        <v>0.4201388888888889</v>
      </c>
      <c r="E5153" s="3">
        <v>106</v>
      </c>
    </row>
    <row r="5154" spans="2:15" x14ac:dyDescent="0.25">
      <c r="B5154" s="6">
        <v>0.43055555555555558</v>
      </c>
      <c r="E5154" s="3">
        <v>109</v>
      </c>
    </row>
    <row r="5155" spans="2:15" x14ac:dyDescent="0.25">
      <c r="B5155" s="6">
        <v>0.44097222222222221</v>
      </c>
      <c r="E5155" s="3">
        <v>106</v>
      </c>
    </row>
    <row r="5156" spans="2:15" x14ac:dyDescent="0.25">
      <c r="B5156" s="6">
        <v>0.4513888888888889</v>
      </c>
      <c r="E5156" s="3">
        <v>100</v>
      </c>
    </row>
    <row r="5157" spans="2:15" x14ac:dyDescent="0.25">
      <c r="B5157" s="6">
        <v>0.46180555555555558</v>
      </c>
      <c r="E5157" s="3">
        <v>104</v>
      </c>
    </row>
    <row r="5158" spans="2:15" x14ac:dyDescent="0.25">
      <c r="B5158" s="6">
        <v>0.47222222222222221</v>
      </c>
      <c r="E5158" s="3">
        <v>109</v>
      </c>
    </row>
    <row r="5159" spans="2:15" x14ac:dyDescent="0.25">
      <c r="B5159" s="6">
        <v>0.4826388888888889</v>
      </c>
      <c r="E5159" s="99">
        <v>111</v>
      </c>
      <c r="H5159" s="3">
        <v>95</v>
      </c>
      <c r="I5159" t="s">
        <v>1336</v>
      </c>
    </row>
    <row r="5160" spans="2:15" x14ac:dyDescent="0.25">
      <c r="B5160" s="6">
        <v>0.49305555555555558</v>
      </c>
      <c r="E5160" s="3">
        <v>105</v>
      </c>
    </row>
    <row r="5161" spans="2:15" x14ac:dyDescent="0.25">
      <c r="B5161" s="86">
        <v>0.49652777777777779</v>
      </c>
      <c r="G5161" s="14" t="s">
        <v>1292</v>
      </c>
    </row>
    <row r="5162" spans="2:15" x14ac:dyDescent="0.25">
      <c r="B5162" s="86">
        <v>0.50347222222222221</v>
      </c>
      <c r="E5162" s="3">
        <v>103</v>
      </c>
      <c r="F5162" s="3">
        <v>103</v>
      </c>
      <c r="G5162" s="14" t="s">
        <v>1292</v>
      </c>
    </row>
    <row r="5163" spans="2:15" x14ac:dyDescent="0.25">
      <c r="B5163" s="86">
        <v>0.51388888888888884</v>
      </c>
      <c r="C5163" s="8">
        <v>83</v>
      </c>
      <c r="D5163" s="8"/>
      <c r="E5163" s="8"/>
      <c r="F5163" s="8"/>
      <c r="G5163" s="8" t="s">
        <v>208</v>
      </c>
      <c r="H5163" s="8"/>
      <c r="I5163" s="36" t="s">
        <v>1312</v>
      </c>
      <c r="J5163" s="36"/>
      <c r="K5163" s="36"/>
      <c r="L5163" s="36"/>
      <c r="M5163" s="36"/>
      <c r="N5163" s="36"/>
      <c r="O5163" s="36"/>
    </row>
    <row r="5164" spans="2:15" x14ac:dyDescent="0.25">
      <c r="B5164" s="86">
        <v>0.51388888888888884</v>
      </c>
      <c r="E5164" s="99">
        <v>110</v>
      </c>
      <c r="G5164" s="14" t="s">
        <v>1292</v>
      </c>
    </row>
    <row r="5165" spans="2:15" x14ac:dyDescent="0.25">
      <c r="B5165" s="6">
        <v>0.52430555555555558</v>
      </c>
      <c r="E5165" s="99">
        <v>119</v>
      </c>
    </row>
    <row r="5166" spans="2:15" ht="18.75" x14ac:dyDescent="0.3">
      <c r="B5166" s="6">
        <v>0.53472222222222221</v>
      </c>
      <c r="E5166" s="103">
        <v>145</v>
      </c>
      <c r="G5166" s="220" t="s">
        <v>4624</v>
      </c>
      <c r="H5166" s="3">
        <v>30</v>
      </c>
      <c r="I5166" s="144" t="s">
        <v>1295</v>
      </c>
      <c r="J5166" s="144"/>
      <c r="K5166" s="144"/>
      <c r="L5166" s="144"/>
      <c r="M5166" s="144"/>
    </row>
    <row r="5167" spans="2:15" ht="18.75" x14ac:dyDescent="0.3">
      <c r="B5167" s="6">
        <v>0.54513888888888884</v>
      </c>
      <c r="E5167" s="104">
        <v>143</v>
      </c>
      <c r="G5167" s="220" t="s">
        <v>4624</v>
      </c>
    </row>
    <row r="5168" spans="2:15" x14ac:dyDescent="0.25">
      <c r="B5168" s="86">
        <v>0.54652777777777772</v>
      </c>
      <c r="G5168" s="14" t="s">
        <v>1293</v>
      </c>
    </row>
    <row r="5169" spans="2:13" x14ac:dyDescent="0.25">
      <c r="B5169" s="86">
        <v>0.55555555555555558</v>
      </c>
      <c r="E5169" s="62">
        <v>127</v>
      </c>
      <c r="G5169" s="14" t="s">
        <v>1293</v>
      </c>
    </row>
    <row r="5170" spans="2:13" ht="18.75" x14ac:dyDescent="0.3">
      <c r="B5170" s="6">
        <v>0.56597222222222221</v>
      </c>
      <c r="E5170" s="99">
        <v>111</v>
      </c>
      <c r="G5170" s="220" t="s">
        <v>4624</v>
      </c>
    </row>
    <row r="5171" spans="2:13" ht="18.75" x14ac:dyDescent="0.3">
      <c r="B5171" s="6">
        <v>0.57638888888888884</v>
      </c>
      <c r="E5171" s="38">
        <v>152</v>
      </c>
      <c r="G5171" s="220" t="s">
        <v>4624</v>
      </c>
    </row>
    <row r="5172" spans="2:13" ht="18.75" x14ac:dyDescent="0.3">
      <c r="B5172" s="6">
        <v>0.58680555555555558</v>
      </c>
      <c r="E5172" s="104">
        <v>148</v>
      </c>
      <c r="G5172" s="220" t="s">
        <v>4624</v>
      </c>
    </row>
    <row r="5173" spans="2:13" ht="18.75" x14ac:dyDescent="0.3">
      <c r="B5173" s="6">
        <v>0.59722222222222221</v>
      </c>
      <c r="E5173" s="13">
        <v>153</v>
      </c>
      <c r="G5173" s="220" t="s">
        <v>4624</v>
      </c>
      <c r="H5173" s="3">
        <v>120</v>
      </c>
      <c r="I5173" s="28" t="s">
        <v>1296</v>
      </c>
      <c r="J5173" s="28"/>
      <c r="K5173" s="28"/>
      <c r="L5173" s="28"/>
      <c r="M5173" s="28"/>
    </row>
    <row r="5174" spans="2:13" ht="18.75" x14ac:dyDescent="0.3">
      <c r="B5174" s="6">
        <v>0.60763888888888884</v>
      </c>
      <c r="E5174" s="38">
        <v>150</v>
      </c>
      <c r="G5174" s="220" t="s">
        <v>4624</v>
      </c>
    </row>
    <row r="5175" spans="2:13" ht="18.75" x14ac:dyDescent="0.3">
      <c r="B5175" s="6">
        <v>0.61805555555555558</v>
      </c>
      <c r="E5175" s="104">
        <v>149</v>
      </c>
      <c r="G5175" s="220" t="s">
        <v>4624</v>
      </c>
    </row>
    <row r="5176" spans="2:13" x14ac:dyDescent="0.25">
      <c r="B5176" s="86">
        <v>0.61944444444444446</v>
      </c>
      <c r="G5176" s="14" t="s">
        <v>1294</v>
      </c>
    </row>
    <row r="5177" spans="2:13" x14ac:dyDescent="0.25">
      <c r="B5177" s="86">
        <v>0.62847222222222221</v>
      </c>
      <c r="E5177" s="62">
        <v>129</v>
      </c>
      <c r="G5177" s="14" t="s">
        <v>1294</v>
      </c>
    </row>
    <row r="5178" spans="2:13" x14ac:dyDescent="0.25">
      <c r="B5178" s="86">
        <v>0.64930555555555558</v>
      </c>
      <c r="E5178" s="62">
        <v>126</v>
      </c>
      <c r="G5178" s="14" t="s">
        <v>1294</v>
      </c>
    </row>
    <row r="5179" spans="2:13" x14ac:dyDescent="0.25">
      <c r="B5179" s="86">
        <v>0.65972222222222221</v>
      </c>
      <c r="E5179" s="9">
        <v>130</v>
      </c>
      <c r="G5179" s="14" t="s">
        <v>1294</v>
      </c>
    </row>
    <row r="5180" spans="2:13" x14ac:dyDescent="0.25">
      <c r="B5180" s="86">
        <v>0.67013888888888884</v>
      </c>
      <c r="E5180" s="62">
        <v>121</v>
      </c>
      <c r="G5180" s="14" t="s">
        <v>1294</v>
      </c>
    </row>
    <row r="5181" spans="2:13" x14ac:dyDescent="0.25">
      <c r="B5181" s="86">
        <v>0.68055555555555558</v>
      </c>
      <c r="E5181" s="99">
        <v>118</v>
      </c>
      <c r="G5181" s="14" t="s">
        <v>1294</v>
      </c>
    </row>
    <row r="5182" spans="2:13" x14ac:dyDescent="0.25">
      <c r="B5182" s="86">
        <v>0.69097222222222221</v>
      </c>
      <c r="E5182" s="99">
        <v>115</v>
      </c>
      <c r="G5182" s="14" t="s">
        <v>1294</v>
      </c>
    </row>
    <row r="5183" spans="2:13" x14ac:dyDescent="0.25">
      <c r="B5183" s="6">
        <v>0.70138888888888884</v>
      </c>
      <c r="E5183" s="99">
        <v>110</v>
      </c>
    </row>
    <row r="5184" spans="2:13" x14ac:dyDescent="0.25">
      <c r="B5184" s="6">
        <v>0.71180555555555558</v>
      </c>
      <c r="E5184" s="3">
        <v>105</v>
      </c>
    </row>
    <row r="5185" spans="2:16" x14ac:dyDescent="0.25">
      <c r="B5185" s="6">
        <v>0.72222222222222221</v>
      </c>
      <c r="E5185" s="3">
        <v>101</v>
      </c>
    </row>
    <row r="5186" spans="2:16" x14ac:dyDescent="0.25">
      <c r="B5186" s="6">
        <v>0.73263888888888884</v>
      </c>
      <c r="E5186" s="3">
        <v>99</v>
      </c>
    </row>
    <row r="5187" spans="2:16" x14ac:dyDescent="0.25">
      <c r="B5187" s="6">
        <v>0.74305555555555558</v>
      </c>
      <c r="E5187" s="3">
        <v>106</v>
      </c>
    </row>
    <row r="5188" spans="2:16" x14ac:dyDescent="0.25">
      <c r="B5188" s="6">
        <v>0.75347222222222221</v>
      </c>
      <c r="E5188" s="3">
        <v>103</v>
      </c>
      <c r="F5188" s="3">
        <v>103</v>
      </c>
    </row>
    <row r="5189" spans="2:16" x14ac:dyDescent="0.25">
      <c r="B5189" s="90">
        <v>0.75694444444444442</v>
      </c>
      <c r="C5189" s="8">
        <v>50</v>
      </c>
      <c r="D5189" s="8"/>
      <c r="E5189" s="8">
        <v>108</v>
      </c>
      <c r="F5189" s="8"/>
      <c r="G5189" s="8" t="s">
        <v>648</v>
      </c>
      <c r="H5189" s="8"/>
      <c r="I5189" s="36" t="s">
        <v>1311</v>
      </c>
      <c r="J5189" s="36"/>
      <c r="K5189" s="36"/>
      <c r="L5189" s="36"/>
      <c r="M5189" s="36"/>
      <c r="N5189" s="36"/>
      <c r="O5189" s="36"/>
      <c r="P5189" s="36"/>
    </row>
    <row r="5190" spans="2:16" x14ac:dyDescent="0.25">
      <c r="B5190" s="6">
        <v>0.76388888888888884</v>
      </c>
      <c r="E5190" s="99">
        <v>118</v>
      </c>
    </row>
    <row r="5191" spans="2:16" x14ac:dyDescent="0.25">
      <c r="B5191" s="6">
        <v>0.77430555555555558</v>
      </c>
      <c r="E5191" s="62">
        <v>128</v>
      </c>
    </row>
    <row r="5192" spans="2:16" x14ac:dyDescent="0.25">
      <c r="B5192" s="6">
        <v>0.78472222222222221</v>
      </c>
      <c r="E5192" s="9">
        <v>133</v>
      </c>
    </row>
    <row r="5193" spans="2:16" x14ac:dyDescent="0.25">
      <c r="B5193" s="6">
        <v>0.79513888888888884</v>
      </c>
      <c r="E5193" s="103">
        <v>143</v>
      </c>
      <c r="H5193" s="3">
        <v>55</v>
      </c>
      <c r="I5193" s="144" t="s">
        <v>1301</v>
      </c>
      <c r="J5193" s="144"/>
      <c r="K5193" s="144"/>
      <c r="L5193" s="144"/>
      <c r="M5193" s="144"/>
    </row>
    <row r="5194" spans="2:16" x14ac:dyDescent="0.25">
      <c r="B5194" s="6">
        <v>0.80555555555555558</v>
      </c>
      <c r="E5194" s="9">
        <v>134</v>
      </c>
    </row>
    <row r="5195" spans="2:16" x14ac:dyDescent="0.25">
      <c r="B5195" s="86">
        <v>0.80694444444444446</v>
      </c>
      <c r="G5195" s="14" t="s">
        <v>1299</v>
      </c>
    </row>
    <row r="5196" spans="2:16" x14ac:dyDescent="0.25">
      <c r="B5196" s="6">
        <v>0.81597222222222221</v>
      </c>
      <c r="E5196" s="99">
        <v>118</v>
      </c>
      <c r="G5196" s="14"/>
    </row>
    <row r="5197" spans="2:16" x14ac:dyDescent="0.25">
      <c r="B5197" s="6">
        <v>0.81597222222222221</v>
      </c>
      <c r="C5197" s="8">
        <v>20</v>
      </c>
      <c r="D5197" s="8"/>
      <c r="E5197" s="8"/>
      <c r="F5197" s="8"/>
      <c r="G5197" s="8" t="s">
        <v>314</v>
      </c>
      <c r="H5197" s="8"/>
      <c r="I5197" s="36" t="s">
        <v>1310</v>
      </c>
      <c r="J5197" s="36"/>
    </row>
    <row r="5198" spans="2:16" x14ac:dyDescent="0.25">
      <c r="B5198" s="6">
        <v>0.82638888888888884</v>
      </c>
      <c r="E5198" s="99">
        <v>114</v>
      </c>
    </row>
    <row r="5199" spans="2:16" x14ac:dyDescent="0.25">
      <c r="B5199" s="6">
        <v>0.83680555555555558</v>
      </c>
      <c r="E5199" s="9">
        <v>130</v>
      </c>
    </row>
    <row r="5200" spans="2:16" x14ac:dyDescent="0.25">
      <c r="B5200" s="6">
        <v>0.84722222222222221</v>
      </c>
      <c r="E5200" s="9">
        <v>131</v>
      </c>
    </row>
    <row r="5201" spans="2:16" x14ac:dyDescent="0.25">
      <c r="B5201" s="6">
        <v>0.85763888888888884</v>
      </c>
      <c r="E5201" s="10">
        <v>136</v>
      </c>
      <c r="H5201" s="3">
        <v>157</v>
      </c>
      <c r="I5201" s="12" t="s">
        <v>1302</v>
      </c>
      <c r="J5201" s="12"/>
      <c r="K5201" s="12"/>
      <c r="L5201" s="12"/>
      <c r="M5201" s="12"/>
      <c r="N5201" s="12"/>
      <c r="O5201" s="12"/>
      <c r="P5201" s="12"/>
    </row>
    <row r="5202" spans="2:16" x14ac:dyDescent="0.25">
      <c r="B5202" s="86">
        <v>0.85902777777777772</v>
      </c>
      <c r="G5202" s="14" t="s">
        <v>1300</v>
      </c>
    </row>
    <row r="5203" spans="2:16" x14ac:dyDescent="0.25">
      <c r="B5203" s="86">
        <v>0.86805555555555558</v>
      </c>
      <c r="E5203" s="62">
        <v>129</v>
      </c>
      <c r="G5203" s="14" t="s">
        <v>1300</v>
      </c>
    </row>
    <row r="5204" spans="2:16" x14ac:dyDescent="0.25">
      <c r="B5204" s="86">
        <v>0.87847222222222221</v>
      </c>
      <c r="E5204" s="3">
        <v>113</v>
      </c>
      <c r="G5204" s="14" t="s">
        <v>1300</v>
      </c>
    </row>
    <row r="5205" spans="2:16" x14ac:dyDescent="0.25">
      <c r="B5205" s="6">
        <v>0.88888888888888884</v>
      </c>
      <c r="E5205" s="3">
        <v>119</v>
      </c>
    </row>
    <row r="5206" spans="2:16" x14ac:dyDescent="0.25">
      <c r="B5206" s="6">
        <v>0.89930555555555558</v>
      </c>
      <c r="E5206" s="97">
        <v>126</v>
      </c>
      <c r="H5206" s="3">
        <v>210</v>
      </c>
      <c r="I5206" s="63" t="s">
        <v>1303</v>
      </c>
      <c r="J5206" s="63"/>
      <c r="K5206" s="63"/>
      <c r="L5206" s="63"/>
      <c r="M5206" s="63"/>
    </row>
    <row r="5207" spans="2:16" x14ac:dyDescent="0.25">
      <c r="B5207" s="6">
        <v>0.90972222222222221</v>
      </c>
      <c r="E5207" s="62">
        <v>122</v>
      </c>
    </row>
    <row r="5208" spans="2:16" x14ac:dyDescent="0.25">
      <c r="B5208" s="6">
        <v>0.92013888888888884</v>
      </c>
      <c r="E5208" s="62">
        <v>120</v>
      </c>
    </row>
    <row r="5209" spans="2:16" x14ac:dyDescent="0.25">
      <c r="B5209" s="6">
        <v>0.93055555555555558</v>
      </c>
      <c r="E5209" s="62">
        <v>120</v>
      </c>
    </row>
    <row r="5210" spans="2:16" x14ac:dyDescent="0.25">
      <c r="B5210" s="86">
        <v>0.93055555555555558</v>
      </c>
      <c r="G5210" s="14" t="s">
        <v>1644</v>
      </c>
    </row>
    <row r="5211" spans="2:16" x14ac:dyDescent="0.25">
      <c r="B5211" s="86">
        <v>0.94097222222222221</v>
      </c>
      <c r="E5211" s="3">
        <v>110</v>
      </c>
      <c r="G5211" s="14" t="s">
        <v>1644</v>
      </c>
    </row>
    <row r="5212" spans="2:16" x14ac:dyDescent="0.25">
      <c r="B5212" s="86">
        <v>0.95138888888888884</v>
      </c>
      <c r="E5212" s="3">
        <v>106</v>
      </c>
      <c r="G5212" s="14" t="s">
        <v>1644</v>
      </c>
    </row>
    <row r="5213" spans="2:16" x14ac:dyDescent="0.25">
      <c r="B5213" s="6">
        <v>0.96180555555555558</v>
      </c>
      <c r="E5213" s="3">
        <v>114</v>
      </c>
    </row>
    <row r="5214" spans="2:16" x14ac:dyDescent="0.25">
      <c r="B5214" s="6">
        <v>0.97222222222222221</v>
      </c>
      <c r="E5214" s="3">
        <v>120</v>
      </c>
    </row>
    <row r="5215" spans="2:16" x14ac:dyDescent="0.25">
      <c r="B5215" s="6">
        <v>0.98263888888888884</v>
      </c>
      <c r="E5215" s="3">
        <v>114</v>
      </c>
    </row>
    <row r="5216" spans="2:16" ht="15.75" thickBot="1" x14ac:dyDescent="0.3">
      <c r="B5216" s="22">
        <v>0.99305555555555558</v>
      </c>
      <c r="E5216" s="3">
        <v>114</v>
      </c>
    </row>
    <row r="5217" spans="1:8" ht="18.75" thickBot="1" x14ac:dyDescent="0.3">
      <c r="A5217" s="5">
        <v>45886</v>
      </c>
      <c r="B5217" s="6">
        <v>3.472222222222222E-3</v>
      </c>
      <c r="G5217" s="249">
        <f>AVERAGE(E5148:E5216)</f>
        <v>118.75</v>
      </c>
      <c r="H5217" s="250" t="s">
        <v>1297</v>
      </c>
    </row>
    <row r="5218" spans="1:8" ht="18.75" thickBot="1" x14ac:dyDescent="0.3">
      <c r="A5218" s="5" t="s">
        <v>275</v>
      </c>
      <c r="B5218" s="6">
        <v>1.3888888888888888E-2</v>
      </c>
      <c r="G5218" s="244">
        <v>114</v>
      </c>
      <c r="H5218" s="250" t="s">
        <v>1298</v>
      </c>
    </row>
    <row r="5219" spans="1:8" ht="18.75" thickBot="1" x14ac:dyDescent="0.3">
      <c r="B5219" s="6">
        <v>2.4305555555555556E-2</v>
      </c>
      <c r="G5219" s="254">
        <f>AVERAGE(F5152,F5162,F5188)</f>
        <v>103</v>
      </c>
      <c r="H5219" s="255" t="s">
        <v>1352</v>
      </c>
    </row>
    <row r="5220" spans="1:8" ht="18.75" thickBot="1" x14ac:dyDescent="0.3">
      <c r="B5220" s="6">
        <v>3.4722222222222224E-2</v>
      </c>
      <c r="G5220" s="258" t="s">
        <v>1397</v>
      </c>
      <c r="H5220" s="237"/>
    </row>
    <row r="5221" spans="1:8" ht="18.75" thickBot="1" x14ac:dyDescent="0.3">
      <c r="B5221" s="6">
        <v>4.5138888888888888E-2</v>
      </c>
      <c r="G5221" s="257" t="s">
        <v>1304</v>
      </c>
    </row>
    <row r="5222" spans="1:8" ht="18" x14ac:dyDescent="0.25">
      <c r="B5222" s="6">
        <v>5.5555555555555552E-2</v>
      </c>
      <c r="G5222" s="295" t="s">
        <v>1645</v>
      </c>
      <c r="H5222" s="14"/>
    </row>
    <row r="5223" spans="1:8" x14ac:dyDescent="0.25">
      <c r="B5223" s="6">
        <v>6.5972222222222224E-2</v>
      </c>
    </row>
    <row r="5224" spans="1:8" x14ac:dyDescent="0.25">
      <c r="B5224" s="6">
        <v>7.6388888888888895E-2</v>
      </c>
    </row>
    <row r="5225" spans="1:8" x14ac:dyDescent="0.25">
      <c r="B5225" s="6">
        <v>8.6805555555555552E-2</v>
      </c>
    </row>
    <row r="5226" spans="1:8" x14ac:dyDescent="0.25">
      <c r="B5226" s="6">
        <v>9.7222222222222224E-2</v>
      </c>
    </row>
    <row r="5227" spans="1:8" x14ac:dyDescent="0.25">
      <c r="B5227" s="6">
        <v>0.1076388888888889</v>
      </c>
    </row>
    <row r="5228" spans="1:8" x14ac:dyDescent="0.25">
      <c r="B5228" s="6">
        <v>0.11805555555555555</v>
      </c>
    </row>
    <row r="5229" spans="1:8" x14ac:dyDescent="0.25">
      <c r="B5229" s="6">
        <v>0.12847222222222221</v>
      </c>
    </row>
    <row r="5230" spans="1:8" x14ac:dyDescent="0.25">
      <c r="B5230" s="6">
        <v>0.1388888888888889</v>
      </c>
    </row>
    <row r="5231" spans="1:8" x14ac:dyDescent="0.25">
      <c r="B5231" s="6">
        <v>0.14930555555555555</v>
      </c>
    </row>
    <row r="5232" spans="1:8" ht="15.75" thickBot="1" x14ac:dyDescent="0.3">
      <c r="B5232" s="22">
        <v>0.15972222222222221</v>
      </c>
      <c r="D5232" s="3">
        <v>159</v>
      </c>
    </row>
    <row r="5233" spans="2:14" x14ac:dyDescent="0.25">
      <c r="B5233" s="6">
        <v>0.31597222222222221</v>
      </c>
      <c r="E5233" s="157">
        <v>96</v>
      </c>
      <c r="F5233" s="157">
        <v>96</v>
      </c>
    </row>
    <row r="5234" spans="2:14" x14ac:dyDescent="0.25">
      <c r="B5234" s="6">
        <v>0.32291666666666669</v>
      </c>
      <c r="C5234" s="104">
        <v>115</v>
      </c>
      <c r="E5234" s="157"/>
      <c r="G5234" s="3" t="s">
        <v>326</v>
      </c>
      <c r="I5234" t="s">
        <v>1309</v>
      </c>
    </row>
    <row r="5235" spans="2:14" x14ac:dyDescent="0.25">
      <c r="B5235" s="6">
        <v>0.3263888888888889</v>
      </c>
      <c r="E5235" s="99">
        <v>112</v>
      </c>
    </row>
    <row r="5236" spans="2:14" x14ac:dyDescent="0.25">
      <c r="B5236" s="6">
        <v>0.33680555555555558</v>
      </c>
      <c r="E5236" s="99">
        <v>118</v>
      </c>
    </row>
    <row r="5237" spans="2:14" x14ac:dyDescent="0.25">
      <c r="B5237" s="6">
        <v>0.34722222222222221</v>
      </c>
      <c r="E5237" s="10">
        <v>136</v>
      </c>
      <c r="H5237" s="3">
        <v>45</v>
      </c>
      <c r="I5237" s="12" t="s">
        <v>1307</v>
      </c>
      <c r="J5237" s="12"/>
      <c r="K5237" s="12"/>
      <c r="L5237" s="12"/>
      <c r="M5237" s="12"/>
      <c r="N5237" s="12"/>
    </row>
    <row r="5238" spans="2:14" x14ac:dyDescent="0.25">
      <c r="B5238" s="6">
        <v>0.3576388888888889</v>
      </c>
      <c r="E5238" s="3">
        <v>107</v>
      </c>
    </row>
    <row r="5239" spans="2:14" x14ac:dyDescent="0.25">
      <c r="B5239" s="6">
        <v>0.36805555555555558</v>
      </c>
      <c r="E5239" s="157">
        <v>97</v>
      </c>
    </row>
    <row r="5240" spans="2:14" x14ac:dyDescent="0.25">
      <c r="B5240" s="6">
        <v>0.37847222222222221</v>
      </c>
      <c r="E5240" s="99">
        <v>114</v>
      </c>
    </row>
    <row r="5241" spans="2:14" x14ac:dyDescent="0.25">
      <c r="B5241" s="6">
        <v>0.3888888888888889</v>
      </c>
      <c r="E5241" s="62">
        <v>121</v>
      </c>
    </row>
    <row r="5242" spans="2:14" x14ac:dyDescent="0.25">
      <c r="B5242" s="6">
        <v>0.39930555555555558</v>
      </c>
      <c r="E5242" s="62">
        <v>128</v>
      </c>
    </row>
    <row r="5243" spans="2:14" x14ac:dyDescent="0.25">
      <c r="B5243" s="6">
        <v>0.40972222222222221</v>
      </c>
      <c r="E5243" s="10">
        <v>138</v>
      </c>
      <c r="H5243" s="3">
        <v>135</v>
      </c>
      <c r="I5243" s="12" t="s">
        <v>1308</v>
      </c>
      <c r="J5243" s="12"/>
      <c r="K5243" s="12"/>
      <c r="L5243" s="12"/>
      <c r="M5243" s="12"/>
      <c r="N5243" s="12"/>
    </row>
    <row r="5244" spans="2:14" x14ac:dyDescent="0.25">
      <c r="B5244" s="6">
        <v>0.4201388888888889</v>
      </c>
      <c r="E5244" s="9">
        <v>134</v>
      </c>
    </row>
    <row r="5245" spans="2:14" x14ac:dyDescent="0.25">
      <c r="B5245" s="6">
        <v>0.43055555555555558</v>
      </c>
      <c r="E5245" s="9">
        <v>130</v>
      </c>
    </row>
    <row r="5246" spans="2:14" x14ac:dyDescent="0.25">
      <c r="B5246" s="6">
        <v>0.44097222222222221</v>
      </c>
      <c r="E5246" s="62">
        <v>125</v>
      </c>
    </row>
    <row r="5247" spans="2:14" x14ac:dyDescent="0.25">
      <c r="B5247" s="6">
        <v>0.4513888888888889</v>
      </c>
      <c r="E5247" s="62">
        <v>126</v>
      </c>
    </row>
    <row r="5248" spans="2:14" x14ac:dyDescent="0.25">
      <c r="B5248" s="6">
        <v>0.46180555555555558</v>
      </c>
      <c r="E5248" s="62">
        <v>129</v>
      </c>
    </row>
    <row r="5249" spans="2:14" x14ac:dyDescent="0.25">
      <c r="B5249" s="6">
        <v>0.47222222222222221</v>
      </c>
      <c r="E5249" s="62">
        <v>120</v>
      </c>
    </row>
    <row r="5250" spans="2:14" x14ac:dyDescent="0.25">
      <c r="B5250" s="6">
        <v>0.4826388888888889</v>
      </c>
      <c r="E5250" s="99">
        <v>116</v>
      </c>
    </row>
    <row r="5251" spans="2:14" x14ac:dyDescent="0.25">
      <c r="B5251" s="6">
        <v>0.49305555555555558</v>
      </c>
      <c r="E5251" s="99">
        <v>114</v>
      </c>
    </row>
    <row r="5252" spans="2:14" x14ac:dyDescent="0.25">
      <c r="B5252" s="6">
        <v>0.50347222222222221</v>
      </c>
      <c r="E5252" s="3">
        <v>109</v>
      </c>
    </row>
    <row r="5253" spans="2:14" x14ac:dyDescent="0.25">
      <c r="B5253" s="6">
        <v>0.51388888888888884</v>
      </c>
      <c r="E5253" s="3">
        <v>104</v>
      </c>
    </row>
    <row r="5254" spans="2:14" x14ac:dyDescent="0.25">
      <c r="B5254" s="6">
        <v>0.52430555555555558</v>
      </c>
      <c r="E5254" s="3">
        <v>100</v>
      </c>
      <c r="F5254" s="3">
        <v>100</v>
      </c>
    </row>
    <row r="5255" spans="2:14" x14ac:dyDescent="0.25">
      <c r="B5255" s="90">
        <v>0.52777777777777779</v>
      </c>
      <c r="C5255" s="8">
        <v>53</v>
      </c>
      <c r="D5255" s="8"/>
      <c r="E5255" s="8"/>
      <c r="F5255" s="8"/>
      <c r="G5255" s="8" t="s">
        <v>208</v>
      </c>
      <c r="H5255" s="8"/>
      <c r="I5255" s="36" t="s">
        <v>1306</v>
      </c>
      <c r="J5255" s="36"/>
      <c r="K5255" s="36"/>
      <c r="L5255" s="36"/>
      <c r="M5255" s="36"/>
      <c r="N5255" s="36"/>
    </row>
    <row r="5256" spans="2:14" x14ac:dyDescent="0.25">
      <c r="B5256" s="6">
        <v>0.53472222222222221</v>
      </c>
      <c r="E5256" s="3">
        <v>107</v>
      </c>
    </row>
    <row r="5257" spans="2:14" x14ac:dyDescent="0.25">
      <c r="B5257" s="6">
        <v>0.54513888888888884</v>
      </c>
      <c r="E5257" s="99">
        <v>114</v>
      </c>
    </row>
    <row r="5258" spans="2:14" x14ac:dyDescent="0.25">
      <c r="B5258" s="6">
        <v>0.55555555555555558</v>
      </c>
      <c r="E5258" s="62">
        <v>124</v>
      </c>
    </row>
    <row r="5259" spans="2:14" x14ac:dyDescent="0.25">
      <c r="B5259" s="6">
        <v>0.56597222222222221</v>
      </c>
      <c r="E5259" s="10">
        <v>135</v>
      </c>
      <c r="I5259" s="12" t="s">
        <v>1981</v>
      </c>
      <c r="J5259" s="12"/>
      <c r="K5259" s="12"/>
      <c r="L5259" s="12"/>
      <c r="M5259" s="12"/>
    </row>
    <row r="5260" spans="2:14" x14ac:dyDescent="0.25">
      <c r="B5260" s="6">
        <v>0.57638888888888884</v>
      </c>
      <c r="E5260" s="62">
        <v>121</v>
      </c>
    </row>
    <row r="5261" spans="2:14" x14ac:dyDescent="0.25">
      <c r="B5261" s="6">
        <v>0.58680555555555558</v>
      </c>
      <c r="E5261" s="62">
        <v>126</v>
      </c>
    </row>
    <row r="5262" spans="2:14" x14ac:dyDescent="0.25">
      <c r="B5262" s="6">
        <v>0.59722222222222221</v>
      </c>
      <c r="E5262" s="99">
        <v>119</v>
      </c>
    </row>
    <row r="5263" spans="2:14" x14ac:dyDescent="0.25">
      <c r="B5263" s="6">
        <v>0.60763888888888884</v>
      </c>
      <c r="E5263" s="99">
        <v>119</v>
      </c>
    </row>
    <row r="5264" spans="2:14" x14ac:dyDescent="0.25">
      <c r="B5264" s="6">
        <v>0.61805555555555558</v>
      </c>
    </row>
    <row r="5265" spans="2:18" x14ac:dyDescent="0.25">
      <c r="B5265" s="6">
        <v>0.62847222222222221</v>
      </c>
    </row>
    <row r="5266" spans="2:18" x14ac:dyDescent="0.25">
      <c r="B5266" s="6">
        <v>0.64930555555555558</v>
      </c>
      <c r="E5266" s="10">
        <v>137</v>
      </c>
      <c r="I5266" s="12" t="s">
        <v>1982</v>
      </c>
      <c r="J5266" s="12"/>
      <c r="K5266" s="12"/>
      <c r="L5266" s="12"/>
      <c r="M5266" s="12"/>
    </row>
    <row r="5267" spans="2:18" x14ac:dyDescent="0.25">
      <c r="B5267" s="6">
        <v>0.65972222222222221</v>
      </c>
      <c r="E5267" s="62">
        <v>123</v>
      </c>
    </row>
    <row r="5268" spans="2:18" x14ac:dyDescent="0.25">
      <c r="B5268" s="6">
        <v>0.67013888888888884</v>
      </c>
      <c r="E5268" s="62">
        <v>125</v>
      </c>
    </row>
    <row r="5269" spans="2:18" x14ac:dyDescent="0.25">
      <c r="B5269" s="6">
        <v>0.68055555555555558</v>
      </c>
      <c r="E5269" s="62">
        <v>120</v>
      </c>
    </row>
    <row r="5270" spans="2:18" x14ac:dyDescent="0.25">
      <c r="B5270" s="6">
        <v>0.69097222222222221</v>
      </c>
      <c r="E5270" s="99">
        <v>118</v>
      </c>
    </row>
    <row r="5271" spans="2:18" x14ac:dyDescent="0.25">
      <c r="B5271" s="6">
        <v>0.70138888888888884</v>
      </c>
      <c r="E5271" s="99">
        <v>118</v>
      </c>
    </row>
    <row r="5272" spans="2:18" x14ac:dyDescent="0.25">
      <c r="B5272" s="6">
        <v>0.71180555555555558</v>
      </c>
      <c r="E5272" s="99">
        <v>118</v>
      </c>
    </row>
    <row r="5273" spans="2:18" x14ac:dyDescent="0.25">
      <c r="B5273" s="6">
        <v>0.72222222222222221</v>
      </c>
      <c r="E5273" s="99">
        <v>110</v>
      </c>
    </row>
    <row r="5274" spans="2:18" x14ac:dyDescent="0.25">
      <c r="B5274" s="6">
        <v>0.73263888888888884</v>
      </c>
      <c r="E5274" s="10">
        <v>138</v>
      </c>
      <c r="I5274" s="12" t="s">
        <v>1983</v>
      </c>
      <c r="J5274" s="12"/>
      <c r="K5274" s="12"/>
      <c r="L5274" s="12"/>
      <c r="M5274" s="12"/>
    </row>
    <row r="5275" spans="2:18" x14ac:dyDescent="0.25">
      <c r="B5275" s="6">
        <v>0.74305555555555558</v>
      </c>
      <c r="E5275" s="9">
        <v>136</v>
      </c>
    </row>
    <row r="5276" spans="2:18" x14ac:dyDescent="0.25">
      <c r="B5276" s="6">
        <v>0.75347222222222221</v>
      </c>
      <c r="E5276" s="99">
        <v>110</v>
      </c>
      <c r="F5276" s="3">
        <v>110</v>
      </c>
    </row>
    <row r="5277" spans="2:18" x14ac:dyDescent="0.25">
      <c r="B5277" s="90">
        <v>0.75347222222222221</v>
      </c>
      <c r="C5277" s="8">
        <v>67</v>
      </c>
      <c r="D5277" s="8"/>
      <c r="E5277" s="8"/>
      <c r="F5277" s="8"/>
      <c r="G5277" s="8" t="s">
        <v>313</v>
      </c>
      <c r="H5277" s="8"/>
      <c r="I5277" s="36" t="s">
        <v>1655</v>
      </c>
      <c r="J5277" s="36"/>
      <c r="K5277" s="36"/>
      <c r="L5277" s="36"/>
      <c r="M5277" s="36"/>
      <c r="N5277" s="36"/>
      <c r="O5277" s="36"/>
      <c r="P5277" s="36"/>
      <c r="Q5277" s="8"/>
      <c r="R5277" s="8"/>
    </row>
    <row r="5278" spans="2:18" x14ac:dyDescent="0.25">
      <c r="B5278" s="6">
        <v>0.76388888888888884</v>
      </c>
      <c r="E5278" s="104">
        <v>148</v>
      </c>
    </row>
    <row r="5279" spans="2:18" x14ac:dyDescent="0.25">
      <c r="B5279" s="6">
        <v>0.77430555555555558</v>
      </c>
      <c r="E5279" s="243">
        <v>163</v>
      </c>
      <c r="H5279" s="3">
        <v>30</v>
      </c>
      <c r="I5279" s="235" t="s">
        <v>1337</v>
      </c>
      <c r="J5279" s="235"/>
      <c r="K5279" s="235"/>
      <c r="L5279" s="235"/>
      <c r="M5279" s="235"/>
    </row>
    <row r="5280" spans="2:18" x14ac:dyDescent="0.25">
      <c r="B5280" s="86">
        <v>0.78125</v>
      </c>
      <c r="G5280" s="14" t="s">
        <v>1305</v>
      </c>
    </row>
    <row r="5281" spans="2:13" x14ac:dyDescent="0.25">
      <c r="B5281" s="86">
        <v>0.78472222222222221</v>
      </c>
      <c r="E5281" s="104">
        <v>143</v>
      </c>
      <c r="G5281" s="14" t="s">
        <v>1305</v>
      </c>
    </row>
    <row r="5282" spans="2:13" x14ac:dyDescent="0.25">
      <c r="B5282" s="86">
        <v>0.79513888888888884</v>
      </c>
      <c r="E5282" s="157">
        <v>94</v>
      </c>
      <c r="G5282" s="14" t="s">
        <v>1305</v>
      </c>
    </row>
    <row r="5283" spans="2:13" x14ac:dyDescent="0.25">
      <c r="B5283" s="86">
        <v>0.80555555555555558</v>
      </c>
      <c r="E5283" s="3">
        <v>108</v>
      </c>
      <c r="G5283" s="14" t="s">
        <v>1305</v>
      </c>
    </row>
    <row r="5284" spans="2:13" x14ac:dyDescent="0.25">
      <c r="B5284" s="86">
        <v>0.81597222222222221</v>
      </c>
      <c r="E5284" s="62">
        <v>126</v>
      </c>
      <c r="G5284" s="14" t="s">
        <v>1305</v>
      </c>
    </row>
    <row r="5285" spans="2:13" x14ac:dyDescent="0.25">
      <c r="B5285" s="86">
        <v>0.81597222222222221</v>
      </c>
      <c r="E5285" s="62">
        <v>126</v>
      </c>
      <c r="G5285" s="14" t="s">
        <v>1305</v>
      </c>
    </row>
    <row r="5286" spans="2:13" x14ac:dyDescent="0.25">
      <c r="B5286" s="86">
        <v>0.82638888888888884</v>
      </c>
      <c r="E5286" s="62">
        <v>125</v>
      </c>
      <c r="G5286" s="14" t="s">
        <v>1305</v>
      </c>
    </row>
    <row r="5287" spans="2:13" x14ac:dyDescent="0.25">
      <c r="B5287" s="6">
        <v>0.83680555555555558</v>
      </c>
      <c r="E5287" s="62">
        <v>128</v>
      </c>
    </row>
    <row r="5288" spans="2:13" x14ac:dyDescent="0.25">
      <c r="B5288" s="6">
        <v>0.84722222222222221</v>
      </c>
      <c r="E5288" s="9">
        <v>132</v>
      </c>
    </row>
    <row r="5289" spans="2:13" x14ac:dyDescent="0.25">
      <c r="B5289" s="6">
        <v>0.85763888888888884</v>
      </c>
      <c r="E5289" s="9">
        <v>131</v>
      </c>
    </row>
    <row r="5290" spans="2:13" x14ac:dyDescent="0.25">
      <c r="B5290" s="6">
        <v>0.86805555555555558</v>
      </c>
      <c r="E5290" s="9">
        <v>137</v>
      </c>
    </row>
    <row r="5291" spans="2:13" x14ac:dyDescent="0.25">
      <c r="B5291" s="6">
        <v>0.87847222222222221</v>
      </c>
      <c r="E5291" s="104">
        <v>142</v>
      </c>
    </row>
    <row r="5292" spans="2:13" x14ac:dyDescent="0.25">
      <c r="B5292" s="6">
        <v>0.88888888888888884</v>
      </c>
    </row>
    <row r="5293" spans="2:13" x14ac:dyDescent="0.25">
      <c r="B5293" s="6">
        <v>0.89930555555555558</v>
      </c>
      <c r="E5293" s="103">
        <v>147</v>
      </c>
      <c r="H5293" s="3">
        <v>210</v>
      </c>
      <c r="I5293" s="144" t="s">
        <v>1338</v>
      </c>
      <c r="J5293" s="144"/>
      <c r="K5293" s="144"/>
      <c r="L5293" s="144"/>
      <c r="M5293" s="144"/>
    </row>
    <row r="5294" spans="2:13" x14ac:dyDescent="0.25">
      <c r="B5294" s="6">
        <v>0.90972222222222221</v>
      </c>
      <c r="E5294" s="9">
        <v>132</v>
      </c>
    </row>
    <row r="5295" spans="2:13" x14ac:dyDescent="0.25">
      <c r="B5295" s="6">
        <v>0.92013888888888884</v>
      </c>
      <c r="E5295" s="62">
        <v>123</v>
      </c>
    </row>
    <row r="5296" spans="2:13" x14ac:dyDescent="0.25">
      <c r="B5296" s="6">
        <v>0.93055555555555558</v>
      </c>
      <c r="E5296" s="62">
        <v>120</v>
      </c>
    </row>
    <row r="5297" spans="1:8" x14ac:dyDescent="0.25">
      <c r="B5297" s="6">
        <v>0.94097222222222221</v>
      </c>
      <c r="E5297" s="99">
        <v>116</v>
      </c>
    </row>
    <row r="5298" spans="1:8" x14ac:dyDescent="0.25">
      <c r="B5298" s="6">
        <v>0.95138888888888884</v>
      </c>
      <c r="E5298" s="99">
        <v>112</v>
      </c>
    </row>
    <row r="5299" spans="1:8" x14ac:dyDescent="0.25">
      <c r="B5299" s="6">
        <v>0.96180555555555558</v>
      </c>
      <c r="E5299" s="3">
        <v>109</v>
      </c>
    </row>
    <row r="5300" spans="1:8" x14ac:dyDescent="0.25">
      <c r="B5300" s="6">
        <v>0.97222222222222221</v>
      </c>
      <c r="E5300" s="3">
        <v>108</v>
      </c>
    </row>
    <row r="5301" spans="1:8" x14ac:dyDescent="0.25">
      <c r="B5301" s="6">
        <v>0.98263888888888884</v>
      </c>
      <c r="E5301" s="99">
        <v>110</v>
      </c>
    </row>
    <row r="5302" spans="1:8" x14ac:dyDescent="0.25">
      <c r="B5302" s="86">
        <v>0.98472222222222228</v>
      </c>
      <c r="E5302" s="99"/>
      <c r="G5302" s="14" t="s">
        <v>1341</v>
      </c>
    </row>
    <row r="5303" spans="1:8" ht="15.75" thickBot="1" x14ac:dyDescent="0.3">
      <c r="B5303" s="215">
        <v>0.99305555555555558</v>
      </c>
      <c r="E5303" s="157">
        <v>98</v>
      </c>
      <c r="G5303" s="14" t="s">
        <v>1341</v>
      </c>
    </row>
    <row r="5304" spans="1:8" ht="18.75" thickBot="1" x14ac:dyDescent="0.3">
      <c r="A5304" s="5">
        <v>45887</v>
      </c>
      <c r="B5304" s="86">
        <v>3.472222222222222E-3</v>
      </c>
      <c r="E5304" s="3">
        <v>105</v>
      </c>
      <c r="G5304" s="259">
        <f>AVERAGE(E5233:E5303)</f>
        <v>121.74603174603175</v>
      </c>
      <c r="H5304" s="260" t="s">
        <v>1297</v>
      </c>
    </row>
    <row r="5305" spans="1:8" ht="18.75" thickBot="1" x14ac:dyDescent="0.3">
      <c r="A5305" s="5" t="s">
        <v>303</v>
      </c>
      <c r="B5305" s="6">
        <v>1.3888888888888888E-2</v>
      </c>
      <c r="E5305" s="9">
        <v>134</v>
      </c>
      <c r="G5305" s="244">
        <v>116</v>
      </c>
      <c r="H5305" s="250" t="s">
        <v>1339</v>
      </c>
    </row>
    <row r="5306" spans="1:8" ht="18.75" thickBot="1" x14ac:dyDescent="0.3">
      <c r="B5306" s="6">
        <v>2.4305555555555556E-2</v>
      </c>
      <c r="E5306" s="3">
        <v>108</v>
      </c>
      <c r="G5306" s="254">
        <f>AVERAGE(F5233,F5254,F5276)</f>
        <v>102</v>
      </c>
      <c r="H5306" s="255" t="s">
        <v>1352</v>
      </c>
    </row>
    <row r="5307" spans="1:8" ht="18.75" thickBot="1" x14ac:dyDescent="0.3">
      <c r="B5307" s="6">
        <v>3.4722222222222224E-2</v>
      </c>
      <c r="E5307" s="3">
        <v>105</v>
      </c>
      <c r="G5307" s="258" t="s">
        <v>1396</v>
      </c>
      <c r="H5307" s="252"/>
    </row>
    <row r="5308" spans="1:8" ht="18.75" thickBot="1" x14ac:dyDescent="0.3">
      <c r="B5308" s="6">
        <v>4.5138888888888888E-2</v>
      </c>
      <c r="E5308" s="99">
        <v>112</v>
      </c>
      <c r="G5308" s="257" t="s">
        <v>1340</v>
      </c>
      <c r="H5308" s="252"/>
    </row>
    <row r="5309" spans="1:8" ht="18" x14ac:dyDescent="0.25">
      <c r="B5309" s="6">
        <v>5.5555555555555552E-2</v>
      </c>
      <c r="E5309" s="62">
        <v>120</v>
      </c>
      <c r="G5309" s="295" t="s">
        <v>1643</v>
      </c>
      <c r="H5309" s="14"/>
    </row>
    <row r="5310" spans="1:8" x14ac:dyDescent="0.25">
      <c r="B5310" s="6">
        <v>6.5972222222222224E-2</v>
      </c>
      <c r="E5310" s="99">
        <v>119</v>
      </c>
    </row>
    <row r="5311" spans="1:8" x14ac:dyDescent="0.25">
      <c r="B5311" s="6">
        <v>7.6388888888888895E-2</v>
      </c>
      <c r="E5311" s="99">
        <v>118</v>
      </c>
    </row>
    <row r="5312" spans="1:8" x14ac:dyDescent="0.25">
      <c r="B5312" s="6">
        <v>8.6805555555555552E-2</v>
      </c>
      <c r="E5312" s="62">
        <v>120</v>
      </c>
    </row>
    <row r="5313" spans="2:5" x14ac:dyDescent="0.25">
      <c r="B5313" s="6">
        <v>9.7222222222222224E-2</v>
      </c>
      <c r="E5313" s="99">
        <v>119</v>
      </c>
    </row>
    <row r="5314" spans="2:5" x14ac:dyDescent="0.25">
      <c r="B5314" s="6">
        <v>0.1076388888888889</v>
      </c>
      <c r="E5314" s="99">
        <v>116</v>
      </c>
    </row>
    <row r="5315" spans="2:5" x14ac:dyDescent="0.25">
      <c r="B5315" s="6">
        <v>0.11805555555555555</v>
      </c>
      <c r="E5315" s="99">
        <v>118</v>
      </c>
    </row>
    <row r="5316" spans="2:5" x14ac:dyDescent="0.25">
      <c r="B5316" s="6">
        <v>0.12847222222222221</v>
      </c>
      <c r="E5316" s="99">
        <v>118</v>
      </c>
    </row>
    <row r="5317" spans="2:5" x14ac:dyDescent="0.25">
      <c r="B5317" s="6">
        <v>0.1388888888888889</v>
      </c>
    </row>
    <row r="5318" spans="2:5" x14ac:dyDescent="0.25">
      <c r="B5318" s="6">
        <v>0.14930555555555555</v>
      </c>
    </row>
    <row r="5319" spans="2:5" ht="15.75" thickBot="1" x14ac:dyDescent="0.3">
      <c r="B5319" s="22">
        <v>0.15972222222222221</v>
      </c>
      <c r="D5319" s="104">
        <v>235</v>
      </c>
    </row>
    <row r="5320" spans="2:5" x14ac:dyDescent="0.25">
      <c r="B5320" s="6">
        <v>0.31597222222222221</v>
      </c>
      <c r="E5320" s="3">
        <v>100</v>
      </c>
    </row>
    <row r="5321" spans="2:5" x14ac:dyDescent="0.25">
      <c r="B5321" s="6">
        <v>0.3263888888888889</v>
      </c>
      <c r="E5321" s="3">
        <v>100</v>
      </c>
    </row>
    <row r="5322" spans="2:5" x14ac:dyDescent="0.25">
      <c r="B5322" s="6">
        <v>0.33680555555555558</v>
      </c>
      <c r="E5322" s="3">
        <v>103</v>
      </c>
    </row>
    <row r="5323" spans="2:5" x14ac:dyDescent="0.25">
      <c r="B5323" s="6">
        <v>0.34722222222222221</v>
      </c>
      <c r="E5323" s="3">
        <v>103</v>
      </c>
    </row>
    <row r="5324" spans="2:5" x14ac:dyDescent="0.25">
      <c r="B5324" s="6">
        <v>0.3576388888888889</v>
      </c>
      <c r="E5324" s="3">
        <v>102</v>
      </c>
    </row>
    <row r="5325" spans="2:5" x14ac:dyDescent="0.25">
      <c r="B5325" s="6">
        <v>0.36805555555555558</v>
      </c>
      <c r="E5325" s="3">
        <v>101</v>
      </c>
    </row>
    <row r="5326" spans="2:5" x14ac:dyDescent="0.25">
      <c r="B5326" s="6">
        <v>0.37847222222222221</v>
      </c>
      <c r="E5326" s="3">
        <v>103</v>
      </c>
    </row>
    <row r="5327" spans="2:5" x14ac:dyDescent="0.25">
      <c r="B5327" s="6">
        <v>0.3888888888888889</v>
      </c>
      <c r="E5327" s="157">
        <v>99</v>
      </c>
    </row>
    <row r="5328" spans="2:5" x14ac:dyDescent="0.25">
      <c r="B5328" s="6">
        <v>0.39930555555555558</v>
      </c>
      <c r="E5328" s="3">
        <v>101</v>
      </c>
    </row>
    <row r="5329" spans="2:13" x14ac:dyDescent="0.25">
      <c r="B5329" s="6">
        <v>0.40972222222222221</v>
      </c>
      <c r="E5329" s="157">
        <v>99</v>
      </c>
    </row>
    <row r="5330" spans="2:13" x14ac:dyDescent="0.25">
      <c r="B5330" s="6">
        <v>0.4201388888888889</v>
      </c>
      <c r="E5330" s="157">
        <v>99</v>
      </c>
    </row>
    <row r="5331" spans="2:13" x14ac:dyDescent="0.25">
      <c r="B5331" s="6">
        <v>0.43055555555555558</v>
      </c>
      <c r="E5331" s="3">
        <v>103</v>
      </c>
    </row>
    <row r="5332" spans="2:13" x14ac:dyDescent="0.25">
      <c r="B5332" s="6">
        <v>0.44097222222222221</v>
      </c>
      <c r="E5332" s="3">
        <v>106</v>
      </c>
    </row>
    <row r="5333" spans="2:13" x14ac:dyDescent="0.25">
      <c r="B5333" s="6">
        <v>0.4513888888888889</v>
      </c>
      <c r="E5333" s="3">
        <v>105</v>
      </c>
    </row>
    <row r="5334" spans="2:13" x14ac:dyDescent="0.25">
      <c r="B5334" s="6">
        <v>0.46180555555555558</v>
      </c>
      <c r="E5334" s="157">
        <v>99</v>
      </c>
    </row>
    <row r="5335" spans="2:13" x14ac:dyDescent="0.25">
      <c r="B5335" s="6">
        <v>0.47222222222222221</v>
      </c>
      <c r="E5335" s="3">
        <v>107</v>
      </c>
    </row>
    <row r="5336" spans="2:13" x14ac:dyDescent="0.25">
      <c r="B5336" s="6">
        <v>0.4826388888888889</v>
      </c>
      <c r="E5336" s="3">
        <v>105</v>
      </c>
      <c r="F5336" s="3">
        <v>105</v>
      </c>
    </row>
    <row r="5337" spans="2:13" x14ac:dyDescent="0.25">
      <c r="B5337" s="90">
        <v>0.49305555555555558</v>
      </c>
      <c r="C5337" s="8">
        <v>20</v>
      </c>
      <c r="D5337" s="8"/>
      <c r="E5337" s="8"/>
      <c r="F5337" s="8"/>
      <c r="G5337" s="8" t="s">
        <v>208</v>
      </c>
      <c r="H5337" s="8"/>
      <c r="I5337" s="36" t="s">
        <v>1342</v>
      </c>
      <c r="J5337" s="36"/>
      <c r="K5337" s="36"/>
    </row>
    <row r="5338" spans="2:13" x14ac:dyDescent="0.25">
      <c r="B5338" s="6">
        <v>0.49305555555555558</v>
      </c>
      <c r="E5338" s="3">
        <v>107</v>
      </c>
    </row>
    <row r="5339" spans="2:13" x14ac:dyDescent="0.25">
      <c r="B5339" s="6">
        <v>0.50347222222222221</v>
      </c>
      <c r="E5339" s="99">
        <v>112</v>
      </c>
    </row>
    <row r="5340" spans="2:13" x14ac:dyDescent="0.25">
      <c r="B5340" s="6">
        <v>0.51388888888888884</v>
      </c>
      <c r="E5340" s="101">
        <v>114</v>
      </c>
      <c r="H5340" s="3">
        <v>30</v>
      </c>
      <c r="I5340" s="135" t="s">
        <v>1344</v>
      </c>
      <c r="J5340" s="135"/>
      <c r="K5340" s="135"/>
      <c r="L5340" s="135"/>
      <c r="M5340" s="135"/>
    </row>
    <row r="5341" spans="2:13" x14ac:dyDescent="0.25">
      <c r="B5341" s="6">
        <v>0.51388888888888884</v>
      </c>
      <c r="E5341" s="99">
        <v>113</v>
      </c>
    </row>
    <row r="5342" spans="2:13" x14ac:dyDescent="0.25">
      <c r="B5342" s="6">
        <v>0.52430555555555558</v>
      </c>
      <c r="E5342" s="99">
        <v>112</v>
      </c>
    </row>
    <row r="5343" spans="2:13" x14ac:dyDescent="0.25">
      <c r="B5343" s="6">
        <v>0.53472222222222221</v>
      </c>
      <c r="E5343" s="3">
        <v>109</v>
      </c>
    </row>
    <row r="5344" spans="2:13" x14ac:dyDescent="0.25">
      <c r="B5344" s="6">
        <v>0.54513888888888884</v>
      </c>
      <c r="E5344" s="3">
        <v>106</v>
      </c>
    </row>
    <row r="5345" spans="2:13" x14ac:dyDescent="0.25">
      <c r="B5345" s="6">
        <v>0.55555555555555558</v>
      </c>
      <c r="E5345" s="99">
        <v>110</v>
      </c>
    </row>
    <row r="5346" spans="2:13" x14ac:dyDescent="0.25">
      <c r="B5346" s="6">
        <v>0.56597222222222221</v>
      </c>
      <c r="E5346" s="99">
        <v>115</v>
      </c>
    </row>
    <row r="5347" spans="2:13" x14ac:dyDescent="0.25">
      <c r="B5347" s="6">
        <v>0.57638888888888884</v>
      </c>
      <c r="E5347" s="101">
        <v>117</v>
      </c>
      <c r="H5347" s="3">
        <v>120</v>
      </c>
      <c r="I5347" s="135" t="s">
        <v>1343</v>
      </c>
      <c r="J5347" s="135"/>
      <c r="K5347" s="135"/>
      <c r="L5347" s="135"/>
      <c r="M5347" s="135"/>
    </row>
    <row r="5348" spans="2:13" x14ac:dyDescent="0.25">
      <c r="B5348" s="6">
        <v>0.58680555555555558</v>
      </c>
      <c r="E5348" s="99">
        <v>114</v>
      </c>
    </row>
    <row r="5349" spans="2:13" x14ac:dyDescent="0.25">
      <c r="B5349" s="6">
        <v>0.59722222222222221</v>
      </c>
      <c r="E5349" s="99">
        <v>115</v>
      </c>
    </row>
    <row r="5350" spans="2:13" x14ac:dyDescent="0.25">
      <c r="B5350" s="6">
        <v>0.60763888888888884</v>
      </c>
      <c r="E5350" s="99">
        <v>116</v>
      </c>
    </row>
    <row r="5351" spans="2:13" x14ac:dyDescent="0.25">
      <c r="B5351" s="6">
        <v>0.61805555555555558</v>
      </c>
      <c r="E5351" s="99">
        <v>115</v>
      </c>
    </row>
    <row r="5352" spans="2:13" x14ac:dyDescent="0.25">
      <c r="B5352" s="6">
        <v>0.61944444444444446</v>
      </c>
      <c r="E5352" s="99">
        <v>114</v>
      </c>
    </row>
    <row r="5353" spans="2:13" x14ac:dyDescent="0.25">
      <c r="B5353" s="6">
        <v>0.62847222222222221</v>
      </c>
      <c r="E5353" s="99">
        <v>114</v>
      </c>
    </row>
    <row r="5354" spans="2:13" x14ac:dyDescent="0.25">
      <c r="B5354" s="6">
        <v>0.64930555555555558</v>
      </c>
      <c r="E5354" s="99">
        <v>113</v>
      </c>
    </row>
    <row r="5355" spans="2:13" x14ac:dyDescent="0.25">
      <c r="B5355" s="6">
        <v>0.65972222222222221</v>
      </c>
      <c r="E5355" s="99">
        <v>113</v>
      </c>
    </row>
    <row r="5356" spans="2:13" x14ac:dyDescent="0.25">
      <c r="B5356" s="6">
        <v>0.67013888888888884</v>
      </c>
      <c r="E5356" s="99">
        <v>111</v>
      </c>
    </row>
    <row r="5357" spans="2:13" x14ac:dyDescent="0.25">
      <c r="B5357" s="6">
        <v>0.68055555555555558</v>
      </c>
      <c r="E5357" s="99">
        <v>111</v>
      </c>
    </row>
    <row r="5358" spans="2:13" x14ac:dyDescent="0.25">
      <c r="B5358" s="6">
        <v>0.69097222222222221</v>
      </c>
      <c r="E5358" s="99">
        <v>110</v>
      </c>
    </row>
    <row r="5359" spans="2:13" x14ac:dyDescent="0.25">
      <c r="B5359" s="6">
        <v>0.70138888888888884</v>
      </c>
      <c r="E5359" s="99">
        <v>110</v>
      </c>
    </row>
    <row r="5360" spans="2:13" x14ac:dyDescent="0.25">
      <c r="B5360" s="6">
        <v>0.71180555555555558</v>
      </c>
      <c r="E5360" s="3">
        <v>109</v>
      </c>
    </row>
    <row r="5361" spans="2:16" x14ac:dyDescent="0.25">
      <c r="B5361" s="6">
        <v>0.72222222222222221</v>
      </c>
      <c r="E5361" s="3">
        <v>109</v>
      </c>
    </row>
    <row r="5362" spans="2:16" x14ac:dyDescent="0.25">
      <c r="B5362" s="6">
        <v>0.73263888888888884</v>
      </c>
      <c r="E5362" s="3">
        <v>109</v>
      </c>
      <c r="F5362" s="3">
        <v>109</v>
      </c>
    </row>
    <row r="5363" spans="2:16" x14ac:dyDescent="0.25">
      <c r="B5363" s="90">
        <v>0.73611111111111116</v>
      </c>
      <c r="C5363" s="8">
        <v>41</v>
      </c>
      <c r="D5363" s="8"/>
      <c r="E5363" s="8"/>
      <c r="F5363" s="8"/>
      <c r="G5363" s="8" t="s">
        <v>114</v>
      </c>
      <c r="H5363" s="8"/>
      <c r="I5363" s="36" t="s">
        <v>1356</v>
      </c>
      <c r="J5363" s="36"/>
      <c r="K5363" s="36"/>
      <c r="L5363" s="36"/>
      <c r="M5363" s="36"/>
      <c r="N5363" s="36"/>
      <c r="O5363" s="36"/>
      <c r="P5363" s="36"/>
    </row>
    <row r="5364" spans="2:16" x14ac:dyDescent="0.25">
      <c r="B5364" s="6">
        <v>0.74305555555555558</v>
      </c>
      <c r="E5364" s="3">
        <v>112</v>
      </c>
    </row>
    <row r="5365" spans="2:16" x14ac:dyDescent="0.25">
      <c r="B5365" s="6">
        <v>0.75347222222222221</v>
      </c>
      <c r="E5365" s="3">
        <v>133</v>
      </c>
    </row>
    <row r="5366" spans="2:16" x14ac:dyDescent="0.25">
      <c r="B5366" s="6">
        <v>0.76388888888888884</v>
      </c>
      <c r="E5366" s="236">
        <v>164</v>
      </c>
      <c r="G5366" s="3" t="s">
        <v>1348</v>
      </c>
    </row>
    <row r="5367" spans="2:16" x14ac:dyDescent="0.25">
      <c r="B5367" s="6">
        <v>0.77430555555555558</v>
      </c>
      <c r="E5367" s="236">
        <v>163</v>
      </c>
      <c r="G5367" s="3" t="s">
        <v>1348</v>
      </c>
    </row>
    <row r="5368" spans="2:16" x14ac:dyDescent="0.25">
      <c r="B5368" s="6">
        <v>0.78472222222222221</v>
      </c>
      <c r="E5368" s="243">
        <v>166</v>
      </c>
      <c r="G5368" s="3" t="s">
        <v>1348</v>
      </c>
      <c r="H5368" s="3">
        <v>70</v>
      </c>
      <c r="I5368" s="235" t="s">
        <v>1345</v>
      </c>
      <c r="J5368" s="235"/>
      <c r="K5368" s="235"/>
      <c r="L5368" s="235"/>
      <c r="M5368" s="235"/>
    </row>
    <row r="5369" spans="2:16" x14ac:dyDescent="0.25">
      <c r="B5369" s="6">
        <v>0.79513888888888884</v>
      </c>
      <c r="E5369" s="104">
        <v>147</v>
      </c>
      <c r="G5369" s="3" t="s">
        <v>1077</v>
      </c>
    </row>
    <row r="5370" spans="2:16" x14ac:dyDescent="0.25">
      <c r="B5370" s="6">
        <v>0.80555555555555558</v>
      </c>
      <c r="E5370" s="104">
        <v>145</v>
      </c>
      <c r="G5370" s="3" t="s">
        <v>1077</v>
      </c>
    </row>
    <row r="5371" spans="2:16" x14ac:dyDescent="0.25">
      <c r="B5371" s="6">
        <v>0.81597222222222221</v>
      </c>
      <c r="E5371" s="104">
        <v>147</v>
      </c>
      <c r="G5371" s="3" t="s">
        <v>1077</v>
      </c>
    </row>
    <row r="5372" spans="2:16" x14ac:dyDescent="0.25">
      <c r="B5372" s="6">
        <v>0.82638888888888884</v>
      </c>
      <c r="E5372" s="104">
        <v>148</v>
      </c>
      <c r="G5372" s="3" t="s">
        <v>1077</v>
      </c>
    </row>
    <row r="5373" spans="2:16" x14ac:dyDescent="0.25">
      <c r="B5373" s="6">
        <v>0.83680555555555558</v>
      </c>
      <c r="E5373" s="104">
        <v>143</v>
      </c>
      <c r="G5373" s="3" t="s">
        <v>1077</v>
      </c>
    </row>
    <row r="5374" spans="2:16" x14ac:dyDescent="0.25">
      <c r="B5374" s="6">
        <v>0.84722222222222221</v>
      </c>
      <c r="E5374" s="9">
        <v>138</v>
      </c>
      <c r="G5374" s="3" t="s">
        <v>1077</v>
      </c>
    </row>
    <row r="5375" spans="2:16" x14ac:dyDescent="0.25">
      <c r="B5375" s="6">
        <v>0.85763888888888884</v>
      </c>
      <c r="E5375" s="9">
        <v>137</v>
      </c>
      <c r="G5375" s="9" t="s">
        <v>1349</v>
      </c>
    </row>
    <row r="5376" spans="2:16" x14ac:dyDescent="0.25">
      <c r="B5376" s="6">
        <v>0.86805555555555558</v>
      </c>
      <c r="E5376" s="9">
        <v>138</v>
      </c>
      <c r="G5376" s="9" t="s">
        <v>1349</v>
      </c>
    </row>
    <row r="5377" spans="1:8" x14ac:dyDescent="0.25">
      <c r="B5377" s="6">
        <v>0.87847222222222221</v>
      </c>
      <c r="E5377" s="9">
        <v>132</v>
      </c>
      <c r="G5377" s="9" t="s">
        <v>1349</v>
      </c>
    </row>
    <row r="5378" spans="1:8" x14ac:dyDescent="0.25">
      <c r="B5378" s="6">
        <v>0.88888888888888884</v>
      </c>
      <c r="E5378" s="62">
        <v>122</v>
      </c>
      <c r="G5378" s="9" t="s">
        <v>1349</v>
      </c>
    </row>
    <row r="5379" spans="1:8" x14ac:dyDescent="0.25">
      <c r="B5379" s="6">
        <v>0.89930555555555558</v>
      </c>
      <c r="E5379" s="62">
        <v>121</v>
      </c>
    </row>
    <row r="5380" spans="1:8" x14ac:dyDescent="0.25">
      <c r="B5380" s="6">
        <v>0.90972222222222221</v>
      </c>
      <c r="E5380" s="62">
        <v>123</v>
      </c>
    </row>
    <row r="5381" spans="1:8" x14ac:dyDescent="0.25">
      <c r="B5381" s="6">
        <v>0.92013888888888884</v>
      </c>
      <c r="E5381" s="62">
        <v>121</v>
      </c>
    </row>
    <row r="5382" spans="1:8" x14ac:dyDescent="0.25">
      <c r="B5382" s="6">
        <v>0.93055555555555558</v>
      </c>
      <c r="E5382" s="99">
        <v>118</v>
      </c>
    </row>
    <row r="5383" spans="1:8" x14ac:dyDescent="0.25">
      <c r="B5383" s="6">
        <v>0.94097222222222221</v>
      </c>
      <c r="E5383" s="99">
        <v>118</v>
      </c>
    </row>
    <row r="5384" spans="1:8" x14ac:dyDescent="0.25">
      <c r="B5384" s="86">
        <v>0.94513888888888886</v>
      </c>
      <c r="G5384" s="14" t="s">
        <v>1347</v>
      </c>
    </row>
    <row r="5385" spans="1:8" x14ac:dyDescent="0.25">
      <c r="B5385" s="86">
        <v>0.95138888888888884</v>
      </c>
      <c r="E5385" s="99">
        <v>115</v>
      </c>
      <c r="G5385" s="14"/>
    </row>
    <row r="5386" spans="1:8" x14ac:dyDescent="0.25">
      <c r="B5386" s="86">
        <v>0.96180555555555558</v>
      </c>
      <c r="E5386" s="99">
        <v>115</v>
      </c>
      <c r="G5386" s="14"/>
    </row>
    <row r="5387" spans="1:8" x14ac:dyDescent="0.25">
      <c r="B5387" s="86">
        <v>0.97222222222222221</v>
      </c>
      <c r="E5387" s="99">
        <v>110</v>
      </c>
      <c r="G5387" s="14"/>
    </row>
    <row r="5388" spans="1:8" x14ac:dyDescent="0.25">
      <c r="B5388" s="6">
        <v>0.98263888888888884</v>
      </c>
      <c r="E5388" s="99">
        <v>113</v>
      </c>
    </row>
    <row r="5389" spans="1:8" ht="15.75" thickBot="1" x14ac:dyDescent="0.3">
      <c r="B5389" s="22">
        <v>0.99305555555555558</v>
      </c>
      <c r="E5389" s="99">
        <v>110</v>
      </c>
    </row>
    <row r="5390" spans="1:8" ht="18.75" thickBot="1" x14ac:dyDescent="0.3">
      <c r="A5390" s="5">
        <v>45888</v>
      </c>
      <c r="B5390" s="6">
        <v>3.472222222222222E-3</v>
      </c>
      <c r="E5390" s="3">
        <v>108</v>
      </c>
      <c r="G5390" s="249">
        <f>AVERAGE(E5320:E5389)</f>
        <v>116.8955223880597</v>
      </c>
      <c r="H5390" s="250" t="s">
        <v>1346</v>
      </c>
    </row>
    <row r="5391" spans="1:8" ht="18.75" thickBot="1" x14ac:dyDescent="0.3">
      <c r="A5391" s="5" t="s">
        <v>422</v>
      </c>
      <c r="B5391" s="6">
        <v>1.3888888888888888E-2</v>
      </c>
      <c r="E5391" s="3">
        <v>106</v>
      </c>
      <c r="G5391" s="244">
        <v>116</v>
      </c>
      <c r="H5391" s="250" t="s">
        <v>1298</v>
      </c>
    </row>
    <row r="5392" spans="1:8" ht="18.75" thickBot="1" x14ac:dyDescent="0.3">
      <c r="B5392" s="6">
        <v>2.4305555555555556E-2</v>
      </c>
      <c r="E5392" s="3">
        <v>108</v>
      </c>
      <c r="G5392" s="254">
        <f>AVERAGE(F5336,F5362)</f>
        <v>107</v>
      </c>
      <c r="H5392" s="255" t="s">
        <v>1351</v>
      </c>
    </row>
    <row r="5393" spans="2:8" ht="18.75" thickBot="1" x14ac:dyDescent="0.3">
      <c r="B5393" s="6">
        <v>3.4722222222222224E-2</v>
      </c>
      <c r="E5393" s="99">
        <v>112</v>
      </c>
      <c r="F5393" s="3" t="s">
        <v>1355</v>
      </c>
      <c r="G5393" s="258" t="s">
        <v>1395</v>
      </c>
      <c r="H5393" s="237"/>
    </row>
    <row r="5394" spans="2:8" ht="18.75" thickBot="1" x14ac:dyDescent="0.3">
      <c r="B5394" s="6">
        <v>4.5138888888888888E-2</v>
      </c>
      <c r="E5394" s="99">
        <v>115</v>
      </c>
      <c r="F5394" s="3" t="s">
        <v>1355</v>
      </c>
      <c r="G5394" s="257" t="s">
        <v>1350</v>
      </c>
      <c r="H5394" s="237"/>
    </row>
    <row r="5395" spans="2:8" ht="18" x14ac:dyDescent="0.25">
      <c r="B5395" s="6">
        <v>5.5555555555555552E-2</v>
      </c>
      <c r="E5395" s="99">
        <v>114</v>
      </c>
      <c r="F5395" s="3" t="s">
        <v>1355</v>
      </c>
      <c r="G5395" s="295" t="s">
        <v>1642</v>
      </c>
      <c r="H5395" s="14"/>
    </row>
    <row r="5396" spans="2:8" x14ac:dyDescent="0.25">
      <c r="B5396" s="6">
        <v>6.5972222222222224E-2</v>
      </c>
      <c r="E5396" s="99">
        <v>115</v>
      </c>
      <c r="F5396" s="3" t="s">
        <v>1355</v>
      </c>
    </row>
    <row r="5397" spans="2:8" x14ac:dyDescent="0.25">
      <c r="B5397" s="6">
        <v>7.6388888888888895E-2</v>
      </c>
      <c r="E5397" s="99">
        <v>116</v>
      </c>
    </row>
    <row r="5398" spans="2:8" x14ac:dyDescent="0.25">
      <c r="B5398" s="6">
        <v>8.6805555555555552E-2</v>
      </c>
      <c r="E5398" s="99">
        <v>112</v>
      </c>
    </row>
    <row r="5399" spans="2:8" x14ac:dyDescent="0.25">
      <c r="B5399" s="6">
        <v>9.7222222222222224E-2</v>
      </c>
      <c r="E5399" s="99">
        <v>114</v>
      </c>
    </row>
    <row r="5400" spans="2:8" x14ac:dyDescent="0.25">
      <c r="B5400" s="6">
        <v>0.1076388888888889</v>
      </c>
      <c r="E5400" s="99">
        <v>115</v>
      </c>
    </row>
    <row r="5401" spans="2:8" x14ac:dyDescent="0.25">
      <c r="B5401" s="6">
        <v>0.11805555555555555</v>
      </c>
      <c r="E5401" s="99">
        <v>116</v>
      </c>
    </row>
    <row r="5402" spans="2:8" x14ac:dyDescent="0.25">
      <c r="B5402" s="6">
        <v>0.12847222222222221</v>
      </c>
      <c r="E5402" s="99">
        <v>115</v>
      </c>
    </row>
    <row r="5403" spans="2:8" x14ac:dyDescent="0.25">
      <c r="B5403" s="6">
        <v>0.1388888888888889</v>
      </c>
      <c r="E5403" s="99">
        <v>115</v>
      </c>
    </row>
    <row r="5404" spans="2:8" x14ac:dyDescent="0.25">
      <c r="B5404" s="6">
        <v>0.14930555555555555</v>
      </c>
      <c r="E5404" s="99">
        <v>116</v>
      </c>
    </row>
    <row r="5405" spans="2:8" ht="15.75" thickBot="1" x14ac:dyDescent="0.3">
      <c r="B5405" s="22">
        <v>0.15972222222222221</v>
      </c>
      <c r="D5405" s="3">
        <v>61</v>
      </c>
    </row>
    <row r="5406" spans="2:8" x14ac:dyDescent="0.25">
      <c r="B5406" s="6">
        <v>0.31597222222222221</v>
      </c>
      <c r="E5406" s="3">
        <v>106</v>
      </c>
    </row>
    <row r="5407" spans="2:8" x14ac:dyDescent="0.25">
      <c r="B5407" s="6">
        <v>0.3263888888888889</v>
      </c>
      <c r="E5407" s="3">
        <v>106</v>
      </c>
    </row>
    <row r="5408" spans="2:8" x14ac:dyDescent="0.25">
      <c r="B5408" s="6">
        <v>0.33680555555555558</v>
      </c>
      <c r="E5408" s="3">
        <v>108</v>
      </c>
    </row>
    <row r="5409" spans="2:16" x14ac:dyDescent="0.25">
      <c r="B5409" s="6">
        <v>0.34722222222222221</v>
      </c>
      <c r="E5409" s="3">
        <v>107</v>
      </c>
    </row>
    <row r="5410" spans="2:16" x14ac:dyDescent="0.25">
      <c r="B5410" s="6">
        <v>0.3576388888888889</v>
      </c>
      <c r="E5410" s="3">
        <v>100</v>
      </c>
    </row>
    <row r="5411" spans="2:16" x14ac:dyDescent="0.25">
      <c r="B5411" s="6">
        <v>0.36805555555555558</v>
      </c>
      <c r="E5411" s="157">
        <v>99</v>
      </c>
    </row>
    <row r="5412" spans="2:16" x14ac:dyDescent="0.25">
      <c r="B5412" s="6">
        <v>0.37847222222222221</v>
      </c>
      <c r="E5412" s="157">
        <v>98</v>
      </c>
    </row>
    <row r="5413" spans="2:16" x14ac:dyDescent="0.25">
      <c r="B5413" s="6">
        <v>0.3888888888888889</v>
      </c>
      <c r="E5413" s="3">
        <v>100</v>
      </c>
    </row>
    <row r="5414" spans="2:16" x14ac:dyDescent="0.25">
      <c r="B5414" s="6">
        <v>0.39930555555555558</v>
      </c>
      <c r="E5414" s="3">
        <v>103</v>
      </c>
    </row>
    <row r="5415" spans="2:16" x14ac:dyDescent="0.25">
      <c r="B5415" s="6">
        <v>0.40972222222222221</v>
      </c>
      <c r="E5415" s="3">
        <v>102</v>
      </c>
    </row>
    <row r="5416" spans="2:16" x14ac:dyDescent="0.25">
      <c r="B5416" s="6">
        <v>0.4201388888888889</v>
      </c>
      <c r="E5416" s="157">
        <v>98</v>
      </c>
    </row>
    <row r="5417" spans="2:16" x14ac:dyDescent="0.25">
      <c r="B5417" s="6">
        <v>0.43055555555555558</v>
      </c>
      <c r="E5417" s="3">
        <v>102</v>
      </c>
    </row>
    <row r="5418" spans="2:16" x14ac:dyDescent="0.25">
      <c r="B5418" s="6">
        <v>0.44097222222222221</v>
      </c>
      <c r="E5418" s="3">
        <v>102</v>
      </c>
    </row>
    <row r="5419" spans="2:16" x14ac:dyDescent="0.25">
      <c r="B5419" s="6">
        <v>0.4513888888888889</v>
      </c>
      <c r="E5419" s="3">
        <v>102</v>
      </c>
    </row>
    <row r="5420" spans="2:16" x14ac:dyDescent="0.25">
      <c r="B5420" s="6">
        <v>0.46180555555555558</v>
      </c>
      <c r="E5420" s="3">
        <v>108</v>
      </c>
    </row>
    <row r="5421" spans="2:16" x14ac:dyDescent="0.25">
      <c r="B5421" s="6">
        <v>0.47222222222222221</v>
      </c>
      <c r="E5421" s="3">
        <v>105</v>
      </c>
    </row>
    <row r="5422" spans="2:16" x14ac:dyDescent="0.25">
      <c r="B5422" s="6">
        <v>0.4826388888888889</v>
      </c>
      <c r="E5422" s="99">
        <v>112</v>
      </c>
      <c r="F5422" s="99">
        <v>112</v>
      </c>
    </row>
    <row r="5423" spans="2:16" x14ac:dyDescent="0.25">
      <c r="B5423" s="90">
        <v>0.4826388888888889</v>
      </c>
      <c r="C5423" s="8">
        <v>91</v>
      </c>
      <c r="D5423" s="8"/>
      <c r="E5423" s="8"/>
      <c r="F5423" s="8"/>
      <c r="G5423" s="8" t="s">
        <v>112</v>
      </c>
      <c r="H5423" s="8"/>
      <c r="I5423" s="36" t="s">
        <v>1364</v>
      </c>
      <c r="J5423" s="36"/>
      <c r="K5423" s="36"/>
      <c r="L5423" s="36"/>
      <c r="M5423" s="36"/>
      <c r="N5423" s="36"/>
      <c r="O5423" s="36"/>
      <c r="P5423" s="36"/>
    </row>
    <row r="5424" spans="2:16" x14ac:dyDescent="0.25">
      <c r="B5424" s="6">
        <v>0.49305555555555558</v>
      </c>
      <c r="E5424" s="99">
        <v>116</v>
      </c>
    </row>
    <row r="5425" spans="2:13" x14ac:dyDescent="0.25">
      <c r="B5425" s="6">
        <v>0.50347222222222221</v>
      </c>
      <c r="E5425" s="62">
        <v>125</v>
      </c>
    </row>
    <row r="5426" spans="2:13" x14ac:dyDescent="0.25">
      <c r="B5426" s="6">
        <v>0.51388888888888884</v>
      </c>
      <c r="E5426" s="103">
        <v>141</v>
      </c>
      <c r="H5426" s="3">
        <v>45</v>
      </c>
      <c r="I5426" s="144" t="s">
        <v>1366</v>
      </c>
      <c r="J5426" s="144"/>
      <c r="K5426" s="144"/>
      <c r="L5426" s="144"/>
      <c r="M5426" s="144"/>
    </row>
    <row r="5427" spans="2:13" x14ac:dyDescent="0.25">
      <c r="B5427" s="6">
        <v>0.52430555555555558</v>
      </c>
      <c r="E5427" s="9">
        <v>134</v>
      </c>
    </row>
    <row r="5428" spans="2:13" x14ac:dyDescent="0.25">
      <c r="B5428" s="6">
        <v>0.53472222222222221</v>
      </c>
      <c r="E5428" s="9">
        <v>130</v>
      </c>
    </row>
    <row r="5429" spans="2:13" x14ac:dyDescent="0.25">
      <c r="B5429" s="6">
        <v>0.54513888888888884</v>
      </c>
      <c r="E5429" s="62">
        <v>125</v>
      </c>
      <c r="G5429" s="3" t="s">
        <v>1363</v>
      </c>
    </row>
    <row r="5430" spans="2:13" x14ac:dyDescent="0.25">
      <c r="B5430" s="6">
        <v>0.55555555555555558</v>
      </c>
      <c r="E5430" s="62">
        <v>124</v>
      </c>
      <c r="G5430" s="3" t="s">
        <v>1363</v>
      </c>
    </row>
    <row r="5431" spans="2:13" x14ac:dyDescent="0.25">
      <c r="B5431" s="6">
        <v>0.56597222222222221</v>
      </c>
      <c r="E5431" s="99">
        <v>118</v>
      </c>
      <c r="G5431" s="3" t="s">
        <v>1363</v>
      </c>
    </row>
    <row r="5432" spans="2:13" x14ac:dyDescent="0.25">
      <c r="B5432" s="6">
        <v>0.57638888888888884</v>
      </c>
      <c r="E5432" s="62">
        <v>126</v>
      </c>
      <c r="G5432" s="3" t="s">
        <v>1363</v>
      </c>
    </row>
    <row r="5433" spans="2:13" x14ac:dyDescent="0.25">
      <c r="B5433" s="6">
        <v>0.58680555555555558</v>
      </c>
      <c r="E5433" s="9">
        <v>130</v>
      </c>
      <c r="G5433" s="3" t="s">
        <v>1363</v>
      </c>
    </row>
    <row r="5434" spans="2:13" x14ac:dyDescent="0.25">
      <c r="B5434" s="6">
        <v>0.59722222222222221</v>
      </c>
      <c r="E5434" s="9">
        <v>135</v>
      </c>
      <c r="G5434" s="3" t="s">
        <v>1363</v>
      </c>
    </row>
    <row r="5435" spans="2:13" x14ac:dyDescent="0.25">
      <c r="B5435" s="6">
        <v>0.60763888888888884</v>
      </c>
      <c r="E5435" s="9">
        <v>139</v>
      </c>
      <c r="G5435" s="3" t="s">
        <v>1363</v>
      </c>
    </row>
    <row r="5436" spans="2:13" x14ac:dyDescent="0.25">
      <c r="B5436" s="6">
        <v>0.61805555555555558</v>
      </c>
      <c r="E5436" s="9">
        <v>132</v>
      </c>
      <c r="G5436" s="3" t="s">
        <v>1363</v>
      </c>
    </row>
    <row r="5437" spans="2:13" x14ac:dyDescent="0.25">
      <c r="B5437" s="6">
        <v>0.62847222222222221</v>
      </c>
      <c r="E5437" s="9">
        <v>137</v>
      </c>
      <c r="G5437" s="3" t="s">
        <v>1363</v>
      </c>
    </row>
    <row r="5438" spans="2:13" x14ac:dyDescent="0.25">
      <c r="B5438" s="6">
        <v>0.63888888888888884</v>
      </c>
      <c r="E5438" s="13">
        <v>150</v>
      </c>
      <c r="G5438" s="3" t="s">
        <v>1363</v>
      </c>
      <c r="H5438" s="3">
        <v>225</v>
      </c>
      <c r="I5438" s="28" t="s">
        <v>1365</v>
      </c>
      <c r="J5438" s="28"/>
      <c r="K5438" s="28"/>
      <c r="L5438" s="28"/>
      <c r="M5438" s="28"/>
    </row>
    <row r="5439" spans="2:13" x14ac:dyDescent="0.25">
      <c r="B5439" s="6">
        <v>0.64930555555555558</v>
      </c>
      <c r="E5439" s="104">
        <v>145</v>
      </c>
      <c r="G5439" s="3" t="s">
        <v>1363</v>
      </c>
    </row>
    <row r="5440" spans="2:13" x14ac:dyDescent="0.25">
      <c r="B5440" s="6">
        <v>0.65972222222222221</v>
      </c>
      <c r="E5440" s="104">
        <v>144</v>
      </c>
    </row>
    <row r="5441" spans="2:15" x14ac:dyDescent="0.25">
      <c r="B5441" s="6">
        <v>0.67013888888888884</v>
      </c>
      <c r="E5441" s="104">
        <v>144</v>
      </c>
    </row>
    <row r="5442" spans="2:15" x14ac:dyDescent="0.25">
      <c r="B5442" s="6">
        <v>0.68055555555555558</v>
      </c>
      <c r="E5442" s="9">
        <v>139</v>
      </c>
    </row>
    <row r="5443" spans="2:15" x14ac:dyDescent="0.25">
      <c r="B5443" s="6">
        <v>0.69097222222222221</v>
      </c>
      <c r="E5443" s="104">
        <v>148</v>
      </c>
    </row>
    <row r="5444" spans="2:15" x14ac:dyDescent="0.25">
      <c r="B5444" s="86">
        <v>0.7</v>
      </c>
      <c r="G5444" s="14" t="s">
        <v>1361</v>
      </c>
    </row>
    <row r="5445" spans="2:15" x14ac:dyDescent="0.25">
      <c r="B5445" s="86">
        <v>0.70138888888888884</v>
      </c>
      <c r="E5445" s="9">
        <v>139</v>
      </c>
      <c r="G5445" s="14" t="s">
        <v>1361</v>
      </c>
    </row>
    <row r="5446" spans="2:15" x14ac:dyDescent="0.25">
      <c r="B5446" s="86">
        <v>0.71180555555555558</v>
      </c>
      <c r="E5446" s="99">
        <v>114</v>
      </c>
      <c r="G5446" s="14" t="s">
        <v>1361</v>
      </c>
    </row>
    <row r="5447" spans="2:15" x14ac:dyDescent="0.25">
      <c r="B5447" s="86">
        <v>0.72222222222222221</v>
      </c>
      <c r="E5447" s="3">
        <v>109</v>
      </c>
      <c r="G5447" s="14" t="s">
        <v>1361</v>
      </c>
      <c r="I5447" s="36" t="s">
        <v>1373</v>
      </c>
      <c r="J5447" s="36"/>
      <c r="K5447" s="36"/>
      <c r="L5447" s="36"/>
      <c r="M5447" s="36"/>
    </row>
    <row r="5448" spans="2:15" x14ac:dyDescent="0.25">
      <c r="B5448" s="6">
        <v>0.73263888888888884</v>
      </c>
      <c r="E5448" s="62">
        <v>128</v>
      </c>
      <c r="I5448" s="63" t="s">
        <v>1362</v>
      </c>
      <c r="J5448" s="63"/>
      <c r="K5448" s="63"/>
      <c r="L5448" s="63"/>
      <c r="M5448" s="63"/>
    </row>
    <row r="5449" spans="2:15" x14ac:dyDescent="0.25">
      <c r="B5449" s="86">
        <v>0.74027777777777781</v>
      </c>
      <c r="G5449" s="14" t="s">
        <v>1360</v>
      </c>
    </row>
    <row r="5450" spans="2:15" x14ac:dyDescent="0.25">
      <c r="B5450" s="86">
        <v>0.74305555555555558</v>
      </c>
      <c r="E5450" s="99">
        <v>114</v>
      </c>
      <c r="G5450" s="14" t="s">
        <v>1360</v>
      </c>
    </row>
    <row r="5451" spans="2:15" x14ac:dyDescent="0.25">
      <c r="B5451" s="86">
        <v>0.75347222222222221</v>
      </c>
      <c r="E5451" s="99">
        <v>110</v>
      </c>
      <c r="F5451" s="99">
        <v>110</v>
      </c>
      <c r="G5451" s="14" t="s">
        <v>1360</v>
      </c>
      <c r="I5451" s="135" t="s">
        <v>1372</v>
      </c>
      <c r="J5451" s="135"/>
      <c r="K5451" s="135"/>
      <c r="L5451" s="135"/>
    </row>
    <row r="5452" spans="2:15" x14ac:dyDescent="0.25">
      <c r="B5452" s="90">
        <v>0.75694444444444442</v>
      </c>
      <c r="C5452" s="8">
        <v>35</v>
      </c>
      <c r="D5452" s="8"/>
      <c r="E5452" s="8"/>
      <c r="F5452" s="8"/>
      <c r="G5452" s="8" t="s">
        <v>313</v>
      </c>
      <c r="H5452" s="8"/>
      <c r="I5452" s="36" t="s">
        <v>1377</v>
      </c>
      <c r="J5452" s="36"/>
      <c r="K5452" s="36"/>
      <c r="L5452" s="36"/>
      <c r="M5452" s="36"/>
      <c r="N5452" s="36"/>
      <c r="O5452" s="36"/>
    </row>
    <row r="5453" spans="2:15" x14ac:dyDescent="0.25">
      <c r="B5453" s="6">
        <v>0.76388888888888884</v>
      </c>
      <c r="E5453" s="99">
        <v>116</v>
      </c>
    </row>
    <row r="5454" spans="2:15" x14ac:dyDescent="0.25">
      <c r="B5454" s="6">
        <v>0.77430555555555558</v>
      </c>
      <c r="E5454" s="9">
        <v>139</v>
      </c>
    </row>
    <row r="5455" spans="2:15" x14ac:dyDescent="0.25">
      <c r="B5455" s="6">
        <v>0.78472222222222221</v>
      </c>
      <c r="E5455" s="103">
        <v>147</v>
      </c>
      <c r="H5455" s="3">
        <v>40</v>
      </c>
      <c r="I5455" s="144" t="s">
        <v>1375</v>
      </c>
      <c r="J5455" s="144"/>
      <c r="K5455" s="144"/>
      <c r="L5455" s="144"/>
      <c r="M5455" s="144"/>
    </row>
    <row r="5456" spans="2:15" x14ac:dyDescent="0.25">
      <c r="B5456" s="86">
        <v>0.78541666666666665</v>
      </c>
      <c r="E5456" s="103"/>
      <c r="G5456" s="14" t="s">
        <v>1370</v>
      </c>
      <c r="I5456" s="144"/>
      <c r="J5456" s="144"/>
      <c r="K5456" s="144"/>
      <c r="L5456" s="144"/>
      <c r="M5456" s="144"/>
    </row>
    <row r="5457" spans="2:13" x14ac:dyDescent="0.25">
      <c r="B5457" s="86">
        <v>0.79513888888888884</v>
      </c>
      <c r="E5457" s="62">
        <v>127</v>
      </c>
      <c r="G5457" s="14" t="s">
        <v>1370</v>
      </c>
    </row>
    <row r="5458" spans="2:13" x14ac:dyDescent="0.25">
      <c r="B5458" s="86">
        <v>0.80555555555555558</v>
      </c>
      <c r="E5458" s="62">
        <v>120</v>
      </c>
      <c r="G5458" s="14" t="s">
        <v>1370</v>
      </c>
      <c r="I5458" s="63" t="s">
        <v>1371</v>
      </c>
      <c r="J5458" s="63"/>
      <c r="K5458" s="63"/>
      <c r="L5458" s="63"/>
    </row>
    <row r="5459" spans="2:13" x14ac:dyDescent="0.25">
      <c r="B5459" s="86">
        <v>0.81597222222222221</v>
      </c>
      <c r="E5459" s="62">
        <v>126</v>
      </c>
      <c r="G5459" s="14" t="s">
        <v>1370</v>
      </c>
    </row>
    <row r="5460" spans="2:13" x14ac:dyDescent="0.25">
      <c r="B5460" s="86">
        <v>0.82638888888888884</v>
      </c>
      <c r="E5460" s="9">
        <v>133</v>
      </c>
      <c r="G5460" s="14" t="s">
        <v>1370</v>
      </c>
    </row>
    <row r="5461" spans="2:13" x14ac:dyDescent="0.25">
      <c r="B5461" s="6">
        <v>0.83680555555555558</v>
      </c>
      <c r="E5461" s="103">
        <v>148</v>
      </c>
    </row>
    <row r="5462" spans="2:13" x14ac:dyDescent="0.25">
      <c r="B5462" s="6">
        <v>0.84722222222222221</v>
      </c>
      <c r="E5462" s="103">
        <v>149</v>
      </c>
      <c r="H5462" s="3">
        <v>130</v>
      </c>
      <c r="I5462" s="144" t="s">
        <v>1374</v>
      </c>
      <c r="J5462" s="144"/>
      <c r="K5462" s="144"/>
      <c r="L5462" s="144"/>
      <c r="M5462" s="144"/>
    </row>
    <row r="5463" spans="2:13" x14ac:dyDescent="0.25">
      <c r="B5463" s="6">
        <v>0.85763888888888884</v>
      </c>
      <c r="E5463" s="9">
        <v>137</v>
      </c>
    </row>
    <row r="5464" spans="2:13" x14ac:dyDescent="0.25">
      <c r="B5464" s="6">
        <v>0.86805555555555558</v>
      </c>
      <c r="E5464" s="62">
        <v>128</v>
      </c>
    </row>
    <row r="5465" spans="2:13" x14ac:dyDescent="0.25">
      <c r="B5465" s="6">
        <v>0.87847222222222221</v>
      </c>
      <c r="E5465" s="62">
        <v>121</v>
      </c>
    </row>
    <row r="5466" spans="2:13" x14ac:dyDescent="0.25">
      <c r="B5466" s="6">
        <v>0.88888888888888884</v>
      </c>
      <c r="E5466" s="62">
        <v>125</v>
      </c>
    </row>
    <row r="5467" spans="2:13" x14ac:dyDescent="0.25">
      <c r="B5467" s="6">
        <v>0.89930555555555558</v>
      </c>
      <c r="E5467" s="62">
        <v>123</v>
      </c>
    </row>
    <row r="5468" spans="2:13" x14ac:dyDescent="0.25">
      <c r="B5468" s="6">
        <v>0.90972222222222221</v>
      </c>
      <c r="E5468" s="99">
        <v>117</v>
      </c>
      <c r="G5468" s="3" t="s">
        <v>1378</v>
      </c>
    </row>
    <row r="5469" spans="2:13" x14ac:dyDescent="0.25">
      <c r="B5469" s="6">
        <v>0.92013888888888884</v>
      </c>
      <c r="E5469" s="99">
        <v>114</v>
      </c>
      <c r="G5469" s="3" t="s">
        <v>1378</v>
      </c>
    </row>
    <row r="5470" spans="2:13" x14ac:dyDescent="0.25">
      <c r="B5470" s="6">
        <v>0.93055555555555558</v>
      </c>
      <c r="E5470" s="99">
        <v>113</v>
      </c>
      <c r="G5470" s="3" t="s">
        <v>1378</v>
      </c>
    </row>
    <row r="5471" spans="2:13" x14ac:dyDescent="0.25">
      <c r="B5471" s="6">
        <v>0.94097222222222221</v>
      </c>
      <c r="E5471" s="99">
        <v>113</v>
      </c>
      <c r="G5471" s="3" t="s">
        <v>1378</v>
      </c>
    </row>
    <row r="5472" spans="2:13" x14ac:dyDescent="0.25">
      <c r="B5472" s="6">
        <v>0.95138888888888884</v>
      </c>
      <c r="E5472" s="99">
        <v>115</v>
      </c>
      <c r="G5472" s="3" t="s">
        <v>1378</v>
      </c>
    </row>
    <row r="5473" spans="1:8" x14ac:dyDescent="0.25">
      <c r="B5473" s="6">
        <v>0.96180555555555558</v>
      </c>
      <c r="E5473" s="99">
        <v>116</v>
      </c>
      <c r="G5473" s="3" t="s">
        <v>1378</v>
      </c>
    </row>
    <row r="5474" spans="1:8" x14ac:dyDescent="0.25">
      <c r="B5474" s="6">
        <v>0.97222222222222221</v>
      </c>
      <c r="E5474" s="99">
        <v>115</v>
      </c>
      <c r="G5474" s="3" t="s">
        <v>1378</v>
      </c>
    </row>
    <row r="5475" spans="1:8" x14ac:dyDescent="0.25">
      <c r="B5475" s="6">
        <v>0.98263888888888884</v>
      </c>
      <c r="E5475" s="99">
        <v>115</v>
      </c>
      <c r="G5475" s="3" t="s">
        <v>1378</v>
      </c>
    </row>
    <row r="5476" spans="1:8" ht="15.75" thickBot="1" x14ac:dyDescent="0.3">
      <c r="B5476" s="22">
        <v>0.99305555555555558</v>
      </c>
      <c r="E5476" s="99">
        <v>110</v>
      </c>
      <c r="G5476" s="3" t="s">
        <v>1378</v>
      </c>
    </row>
    <row r="5477" spans="1:8" ht="18" x14ac:dyDescent="0.25">
      <c r="A5477" s="5">
        <v>45889</v>
      </c>
      <c r="B5477" s="6">
        <v>3.472222222222222E-3</v>
      </c>
      <c r="E5477" s="99">
        <v>112</v>
      </c>
      <c r="G5477" s="253">
        <f>AVERAGE(E5406:E5492)</f>
        <v>119.86585365853658</v>
      </c>
      <c r="H5477" s="239" t="s">
        <v>1367</v>
      </c>
    </row>
    <row r="5478" spans="1:8" ht="18" x14ac:dyDescent="0.25">
      <c r="A5478" s="5" t="s">
        <v>571</v>
      </c>
      <c r="B5478" s="6">
        <v>1.3888888888888888E-2</v>
      </c>
      <c r="E5478" s="99">
        <v>111</v>
      </c>
      <c r="G5478" s="248">
        <v>119</v>
      </c>
      <c r="H5478" s="248" t="s">
        <v>1368</v>
      </c>
    </row>
    <row r="5479" spans="1:8" ht="18" x14ac:dyDescent="0.25">
      <c r="B5479" s="6">
        <v>2.4305555555555556E-2</v>
      </c>
      <c r="E5479" s="99">
        <v>112</v>
      </c>
      <c r="G5479" s="248">
        <v>111</v>
      </c>
      <c r="H5479" s="248" t="s">
        <v>1369</v>
      </c>
    </row>
    <row r="5480" spans="1:8" ht="18" x14ac:dyDescent="0.25">
      <c r="B5480" s="6">
        <v>3.4722222222222224E-2</v>
      </c>
      <c r="E5480" s="99">
        <v>112</v>
      </c>
      <c r="G5480" s="231" t="s">
        <v>1395</v>
      </c>
      <c r="H5480" s="237"/>
    </row>
    <row r="5481" spans="1:8" ht="18" x14ac:dyDescent="0.25">
      <c r="B5481" s="6">
        <v>4.5138888888888888E-2</v>
      </c>
      <c r="E5481" s="99">
        <v>111</v>
      </c>
      <c r="G5481" s="242" t="s">
        <v>1376</v>
      </c>
    </row>
    <row r="5482" spans="1:8" ht="18" x14ac:dyDescent="0.25">
      <c r="B5482" s="6">
        <v>5.5555555555555552E-2</v>
      </c>
      <c r="E5482" s="99">
        <v>110</v>
      </c>
      <c r="G5482" s="295" t="s">
        <v>1641</v>
      </c>
      <c r="H5482" s="14"/>
    </row>
    <row r="5483" spans="1:8" x14ac:dyDescent="0.25">
      <c r="B5483" s="6">
        <v>6.5972222222222224E-2</v>
      </c>
      <c r="E5483" s="99">
        <v>112</v>
      </c>
      <c r="G5483" s="3" t="s">
        <v>1378</v>
      </c>
    </row>
    <row r="5484" spans="1:8" x14ac:dyDescent="0.25">
      <c r="B5484" s="6">
        <v>7.6388888888888895E-2</v>
      </c>
      <c r="E5484" s="99">
        <v>112</v>
      </c>
      <c r="G5484" s="3" t="s">
        <v>1378</v>
      </c>
    </row>
    <row r="5485" spans="1:8" x14ac:dyDescent="0.25">
      <c r="B5485" s="6">
        <v>8.6805555555555552E-2</v>
      </c>
      <c r="E5485" s="99">
        <v>113</v>
      </c>
      <c r="G5485" s="3" t="s">
        <v>1378</v>
      </c>
    </row>
    <row r="5486" spans="1:8" x14ac:dyDescent="0.25">
      <c r="B5486" s="6">
        <v>9.7222222222222224E-2</v>
      </c>
      <c r="E5486" s="99">
        <v>113</v>
      </c>
      <c r="G5486" s="3" t="s">
        <v>1378</v>
      </c>
    </row>
    <row r="5487" spans="1:8" x14ac:dyDescent="0.25">
      <c r="B5487" s="6">
        <v>0.1076388888888889</v>
      </c>
      <c r="E5487" s="99">
        <v>115</v>
      </c>
      <c r="G5487" s="3" t="s">
        <v>1378</v>
      </c>
    </row>
    <row r="5488" spans="1:8" x14ac:dyDescent="0.25">
      <c r="B5488" s="6">
        <v>0.11805555555555555</v>
      </c>
      <c r="E5488" s="99">
        <v>116</v>
      </c>
      <c r="G5488" s="3" t="s">
        <v>1378</v>
      </c>
    </row>
    <row r="5489" spans="2:7" x14ac:dyDescent="0.25">
      <c r="B5489" s="6">
        <v>0.12847222222222221</v>
      </c>
      <c r="E5489" s="99">
        <v>115</v>
      </c>
      <c r="G5489" s="3" t="s">
        <v>1378</v>
      </c>
    </row>
    <row r="5490" spans="2:7" x14ac:dyDescent="0.25">
      <c r="B5490" s="6">
        <v>0.1388888888888889</v>
      </c>
      <c r="E5490" s="99">
        <v>116</v>
      </c>
      <c r="G5490" s="3" t="s">
        <v>1378</v>
      </c>
    </row>
    <row r="5491" spans="2:7" x14ac:dyDescent="0.25">
      <c r="B5491" s="6">
        <v>0.14930555555555555</v>
      </c>
      <c r="E5491" s="99">
        <v>116</v>
      </c>
    </row>
    <row r="5492" spans="2:7" ht="15.75" thickBot="1" x14ac:dyDescent="0.3">
      <c r="B5492" s="22">
        <v>0.15972222222222221</v>
      </c>
      <c r="D5492" s="3">
        <v>126</v>
      </c>
      <c r="E5492" s="99">
        <v>112</v>
      </c>
    </row>
    <row r="5493" spans="2:7" x14ac:dyDescent="0.25">
      <c r="B5493" s="6">
        <v>0.31597222222222221</v>
      </c>
      <c r="E5493" s="3">
        <v>102</v>
      </c>
    </row>
    <row r="5494" spans="2:7" x14ac:dyDescent="0.25">
      <c r="B5494" s="6">
        <v>0.3263888888888889</v>
      </c>
      <c r="E5494" s="3">
        <v>100</v>
      </c>
    </row>
    <row r="5495" spans="2:7" x14ac:dyDescent="0.25">
      <c r="B5495" s="6">
        <v>0.33680555555555558</v>
      </c>
      <c r="E5495" s="3">
        <v>100</v>
      </c>
    </row>
    <row r="5496" spans="2:7" x14ac:dyDescent="0.25">
      <c r="B5496" s="6">
        <v>0.34722222222222221</v>
      </c>
      <c r="E5496" s="3">
        <v>102</v>
      </c>
    </row>
    <row r="5497" spans="2:7" x14ac:dyDescent="0.25">
      <c r="B5497" s="6">
        <v>0.3576388888888889</v>
      </c>
      <c r="E5497" s="3">
        <v>108</v>
      </c>
    </row>
    <row r="5498" spans="2:7" x14ac:dyDescent="0.25">
      <c r="B5498" s="6">
        <v>0.36805555555555558</v>
      </c>
      <c r="E5498" s="3">
        <v>100</v>
      </c>
    </row>
    <row r="5499" spans="2:7" x14ac:dyDescent="0.25">
      <c r="B5499" s="6">
        <v>0.37847222222222221</v>
      </c>
      <c r="E5499" s="3">
        <v>100</v>
      </c>
    </row>
    <row r="5500" spans="2:7" x14ac:dyDescent="0.25">
      <c r="B5500" s="6">
        <v>0.3888888888888889</v>
      </c>
      <c r="E5500" s="3">
        <v>101</v>
      </c>
    </row>
    <row r="5501" spans="2:7" x14ac:dyDescent="0.25">
      <c r="B5501" s="6">
        <v>0.39930555555555558</v>
      </c>
      <c r="E5501" s="3">
        <v>101</v>
      </c>
    </row>
    <row r="5502" spans="2:7" x14ac:dyDescent="0.25">
      <c r="B5502" s="6">
        <v>0.40972222222222221</v>
      </c>
      <c r="E5502" s="3">
        <v>98</v>
      </c>
    </row>
    <row r="5503" spans="2:7" x14ac:dyDescent="0.25">
      <c r="B5503" s="6">
        <v>0.4201388888888889</v>
      </c>
      <c r="E5503" s="3">
        <v>105</v>
      </c>
    </row>
    <row r="5504" spans="2:7" x14ac:dyDescent="0.25">
      <c r="B5504" s="6">
        <v>0.43055555555555558</v>
      </c>
      <c r="E5504" s="3">
        <v>110</v>
      </c>
    </row>
    <row r="5505" spans="2:16" x14ac:dyDescent="0.25">
      <c r="B5505" s="6">
        <v>0.44097222222222221</v>
      </c>
      <c r="E5505" s="3">
        <v>112</v>
      </c>
    </row>
    <row r="5506" spans="2:16" x14ac:dyDescent="0.25">
      <c r="B5506" s="6">
        <v>0.4513888888888889</v>
      </c>
      <c r="E5506" s="3">
        <v>107</v>
      </c>
    </row>
    <row r="5507" spans="2:16" x14ac:dyDescent="0.25">
      <c r="B5507" s="6">
        <v>0.46180555555555558</v>
      </c>
      <c r="E5507" s="3">
        <v>105</v>
      </c>
    </row>
    <row r="5508" spans="2:16" x14ac:dyDescent="0.25">
      <c r="B5508" s="6">
        <v>0.47222222222222221</v>
      </c>
      <c r="E5508" s="3">
        <v>103</v>
      </c>
    </row>
    <row r="5509" spans="2:16" x14ac:dyDescent="0.25">
      <c r="B5509" s="6">
        <v>0.4826388888888889</v>
      </c>
      <c r="E5509" s="3">
        <v>104</v>
      </c>
    </row>
    <row r="5510" spans="2:16" x14ac:dyDescent="0.25">
      <c r="B5510" s="6">
        <v>0.49305555555555558</v>
      </c>
      <c r="E5510" s="3">
        <v>105</v>
      </c>
    </row>
    <row r="5511" spans="2:16" x14ac:dyDescent="0.25">
      <c r="B5511" s="6">
        <v>0.50347222222222221</v>
      </c>
      <c r="E5511" s="3">
        <v>104</v>
      </c>
    </row>
    <row r="5512" spans="2:16" x14ac:dyDescent="0.25">
      <c r="B5512" s="86">
        <v>0.51041666666666663</v>
      </c>
      <c r="G5512" s="14" t="s">
        <v>1379</v>
      </c>
    </row>
    <row r="5513" spans="2:16" x14ac:dyDescent="0.25">
      <c r="B5513" s="86">
        <v>0.51388888888888884</v>
      </c>
      <c r="E5513" s="3">
        <v>109</v>
      </c>
      <c r="G5513" s="14" t="s">
        <v>1379</v>
      </c>
      <c r="I5513" t="s">
        <v>1391</v>
      </c>
    </row>
    <row r="5514" spans="2:16" x14ac:dyDescent="0.25">
      <c r="B5514" s="86">
        <v>0.52430555555555558</v>
      </c>
      <c r="E5514" s="99">
        <v>111</v>
      </c>
      <c r="G5514" s="14" t="s">
        <v>1379</v>
      </c>
      <c r="I5514" t="s">
        <v>1390</v>
      </c>
    </row>
    <row r="5515" spans="2:16" x14ac:dyDescent="0.25">
      <c r="B5515" s="86">
        <v>0.53472222222222221</v>
      </c>
      <c r="E5515" s="3">
        <v>109</v>
      </c>
      <c r="F5515" s="3">
        <v>109</v>
      </c>
      <c r="G5515" s="14" t="s">
        <v>1379</v>
      </c>
      <c r="I5515" t="s">
        <v>1389</v>
      </c>
    </row>
    <row r="5516" spans="2:16" x14ac:dyDescent="0.25">
      <c r="B5516" s="90">
        <v>0.53819444444444442</v>
      </c>
      <c r="C5516" s="8">
        <v>65</v>
      </c>
      <c r="D5516" s="8"/>
      <c r="E5516" s="8"/>
      <c r="F5516" s="8"/>
      <c r="G5516" s="8" t="s">
        <v>208</v>
      </c>
      <c r="H5516" s="8"/>
      <c r="I5516" s="36" t="s">
        <v>1429</v>
      </c>
      <c r="J5516" s="36"/>
      <c r="K5516" s="36"/>
      <c r="L5516" s="36"/>
      <c r="M5516" s="36"/>
      <c r="N5516" s="36"/>
      <c r="O5516" s="36"/>
      <c r="P5516" s="36"/>
    </row>
    <row r="5517" spans="2:16" x14ac:dyDescent="0.25">
      <c r="B5517" s="6">
        <v>0.54513888888888884</v>
      </c>
      <c r="E5517" s="99">
        <v>112</v>
      </c>
      <c r="G5517" s="3" t="s">
        <v>1384</v>
      </c>
    </row>
    <row r="5518" spans="2:16" x14ac:dyDescent="0.25">
      <c r="B5518" s="6">
        <v>0.55555555555555558</v>
      </c>
      <c r="E5518" s="62">
        <v>128</v>
      </c>
      <c r="G5518" s="3" t="s">
        <v>1384</v>
      </c>
    </row>
    <row r="5519" spans="2:16" x14ac:dyDescent="0.25">
      <c r="B5519" s="6">
        <v>0.56597222222222221</v>
      </c>
      <c r="E5519" s="62">
        <v>128</v>
      </c>
      <c r="G5519" s="3" t="s">
        <v>1384</v>
      </c>
    </row>
    <row r="5520" spans="2:16" x14ac:dyDescent="0.25">
      <c r="B5520" s="6">
        <v>0.57638888888888884</v>
      </c>
      <c r="E5520" s="9">
        <v>136</v>
      </c>
      <c r="G5520" s="3" t="s">
        <v>1384</v>
      </c>
    </row>
    <row r="5521" spans="2:13" x14ac:dyDescent="0.25">
      <c r="B5521" s="6">
        <v>0.58680555555555558</v>
      </c>
      <c r="E5521" s="10">
        <v>142</v>
      </c>
      <c r="G5521" s="3" t="s">
        <v>1384</v>
      </c>
      <c r="H5521" s="3">
        <v>70</v>
      </c>
      <c r="I5521" s="12" t="s">
        <v>1380</v>
      </c>
      <c r="J5521" s="12"/>
      <c r="K5521" s="12"/>
      <c r="L5521" s="12"/>
      <c r="M5521" s="12"/>
    </row>
    <row r="5522" spans="2:13" x14ac:dyDescent="0.25">
      <c r="B5522" s="6">
        <v>0.59722222222222221</v>
      </c>
      <c r="E5522" s="9">
        <v>139</v>
      </c>
      <c r="G5522" s="3" t="s">
        <v>1384</v>
      </c>
    </row>
    <row r="5523" spans="2:13" x14ac:dyDescent="0.25">
      <c r="B5523" s="6">
        <v>0.60763888888888884</v>
      </c>
      <c r="E5523" s="9">
        <v>135</v>
      </c>
      <c r="G5523" s="3" t="s">
        <v>1384</v>
      </c>
    </row>
    <row r="5524" spans="2:13" x14ac:dyDescent="0.25">
      <c r="B5524" s="6">
        <v>0.61805555555555558</v>
      </c>
      <c r="E5524" s="9">
        <v>131</v>
      </c>
      <c r="G5524" s="3" t="s">
        <v>1384</v>
      </c>
    </row>
    <row r="5525" spans="2:13" x14ac:dyDescent="0.25">
      <c r="B5525" s="6">
        <v>0.62847222222222221</v>
      </c>
      <c r="E5525" s="9">
        <v>134</v>
      </c>
      <c r="G5525" s="3" t="s">
        <v>1384</v>
      </c>
    </row>
    <row r="5526" spans="2:13" x14ac:dyDescent="0.25">
      <c r="B5526" s="6">
        <v>0.64930555555555558</v>
      </c>
      <c r="E5526" s="9">
        <v>138</v>
      </c>
      <c r="G5526" s="3" t="s">
        <v>1384</v>
      </c>
    </row>
    <row r="5527" spans="2:13" x14ac:dyDescent="0.25">
      <c r="B5527" s="6">
        <v>0.65972222222222221</v>
      </c>
      <c r="E5527" s="9">
        <v>134</v>
      </c>
      <c r="G5527" s="3" t="s">
        <v>1384</v>
      </c>
    </row>
    <row r="5528" spans="2:13" x14ac:dyDescent="0.25">
      <c r="B5528" s="6">
        <v>0.67013888888888884</v>
      </c>
      <c r="E5528" s="9">
        <v>132</v>
      </c>
      <c r="G5528" s="3" t="s">
        <v>1384</v>
      </c>
    </row>
    <row r="5529" spans="2:13" x14ac:dyDescent="0.25">
      <c r="B5529" s="86">
        <v>0.6791666666666667</v>
      </c>
      <c r="G5529" s="14" t="s">
        <v>1381</v>
      </c>
    </row>
    <row r="5530" spans="2:13" x14ac:dyDescent="0.25">
      <c r="B5530" s="86">
        <v>0.68055555555555558</v>
      </c>
      <c r="E5530" s="62">
        <v>122</v>
      </c>
      <c r="G5530" s="14" t="s">
        <v>1381</v>
      </c>
    </row>
    <row r="5531" spans="2:13" x14ac:dyDescent="0.25">
      <c r="B5531" s="86">
        <v>0.69097222222222221</v>
      </c>
      <c r="E5531" s="99">
        <v>110</v>
      </c>
      <c r="G5531" s="14" t="s">
        <v>1381</v>
      </c>
      <c r="I5531" s="135" t="s">
        <v>1388</v>
      </c>
      <c r="J5531" s="135"/>
      <c r="K5531" s="135"/>
      <c r="L5531" s="135"/>
      <c r="M5531" s="135"/>
    </row>
    <row r="5532" spans="2:13" x14ac:dyDescent="0.25">
      <c r="B5532" s="86">
        <v>0.70138888888888884</v>
      </c>
      <c r="G5532" s="14" t="s">
        <v>1381</v>
      </c>
    </row>
    <row r="5533" spans="2:13" x14ac:dyDescent="0.25">
      <c r="B5533" s="6">
        <v>0.71180555555555558</v>
      </c>
      <c r="E5533" s="99">
        <v>112</v>
      </c>
      <c r="G5533" s="3" t="s">
        <v>1392</v>
      </c>
    </row>
    <row r="5534" spans="2:13" x14ac:dyDescent="0.25">
      <c r="B5534" s="6">
        <v>0.72222222222222221</v>
      </c>
      <c r="E5534" s="99">
        <v>114</v>
      </c>
      <c r="F5534" s="99">
        <v>114</v>
      </c>
      <c r="G5534" s="3" t="s">
        <v>1392</v>
      </c>
    </row>
    <row r="5535" spans="2:13" x14ac:dyDescent="0.25">
      <c r="B5535" s="90">
        <v>0.73263888888888884</v>
      </c>
      <c r="C5535" s="8">
        <v>72</v>
      </c>
      <c r="D5535" s="8"/>
      <c r="E5535" s="8"/>
      <c r="F5535" s="8"/>
      <c r="G5535" s="8" t="s">
        <v>313</v>
      </c>
      <c r="H5535" s="8"/>
      <c r="I5535" s="36" t="s">
        <v>1428</v>
      </c>
      <c r="J5535" s="36"/>
      <c r="K5535" s="36"/>
      <c r="L5535" s="36"/>
      <c r="M5535" s="36"/>
    </row>
    <row r="5536" spans="2:13" x14ac:dyDescent="0.25">
      <c r="B5536" s="6">
        <v>0.73263888888888884</v>
      </c>
      <c r="E5536" s="99">
        <v>117</v>
      </c>
      <c r="G5536" s="8" t="s">
        <v>313</v>
      </c>
    </row>
    <row r="5537" spans="2:14" x14ac:dyDescent="0.25">
      <c r="B5537" s="6">
        <v>0.74305555555555558</v>
      </c>
      <c r="E5537" s="99">
        <v>119</v>
      </c>
      <c r="G5537" s="8" t="s">
        <v>313</v>
      </c>
    </row>
    <row r="5538" spans="2:14" x14ac:dyDescent="0.25">
      <c r="B5538" s="6">
        <v>0.75347222222222221</v>
      </c>
      <c r="E5538" s="99">
        <v>117</v>
      </c>
      <c r="G5538" s="8" t="s">
        <v>313</v>
      </c>
    </row>
    <row r="5539" spans="2:14" x14ac:dyDescent="0.25">
      <c r="B5539" s="6">
        <v>0.76388888888888884</v>
      </c>
      <c r="E5539" s="62">
        <v>125</v>
      </c>
      <c r="G5539" s="3" t="s">
        <v>1086</v>
      </c>
    </row>
    <row r="5540" spans="2:14" x14ac:dyDescent="0.25">
      <c r="B5540" s="6">
        <v>0.77430555555555558</v>
      </c>
      <c r="E5540" s="38">
        <v>150</v>
      </c>
      <c r="G5540" s="3" t="s">
        <v>1086</v>
      </c>
    </row>
    <row r="5541" spans="2:14" x14ac:dyDescent="0.25">
      <c r="B5541" s="6">
        <v>0.78472222222222221</v>
      </c>
      <c r="E5541" s="243">
        <v>161</v>
      </c>
      <c r="G5541" s="3" t="s">
        <v>1086</v>
      </c>
      <c r="H5541" s="3">
        <v>75</v>
      </c>
      <c r="I5541" s="235" t="s">
        <v>1382</v>
      </c>
      <c r="J5541" s="235"/>
      <c r="K5541" s="235"/>
      <c r="L5541" s="235"/>
      <c r="M5541" s="235"/>
    </row>
    <row r="5542" spans="2:14" x14ac:dyDescent="0.25">
      <c r="B5542" s="6">
        <v>0.79513888888888884</v>
      </c>
      <c r="E5542" s="38">
        <v>155</v>
      </c>
      <c r="G5542" s="3" t="s">
        <v>1383</v>
      </c>
    </row>
    <row r="5543" spans="2:14" x14ac:dyDescent="0.25">
      <c r="B5543" s="6">
        <v>0.80555555555555558</v>
      </c>
      <c r="E5543" s="38">
        <v>156</v>
      </c>
      <c r="G5543" s="3" t="s">
        <v>1383</v>
      </c>
    </row>
    <row r="5544" spans="2:14" x14ac:dyDescent="0.25">
      <c r="B5544" s="6">
        <v>0.81597222222222221</v>
      </c>
      <c r="E5544" s="38">
        <v>157</v>
      </c>
      <c r="G5544" s="3" t="s">
        <v>1383</v>
      </c>
    </row>
    <row r="5545" spans="2:14" x14ac:dyDescent="0.25">
      <c r="B5545" s="6">
        <v>0.82638888888888884</v>
      </c>
      <c r="E5545" s="38">
        <v>156</v>
      </c>
      <c r="G5545" s="3" t="s">
        <v>1384</v>
      </c>
    </row>
    <row r="5546" spans="2:14" x14ac:dyDescent="0.25">
      <c r="B5546" s="6">
        <v>0.83680555555555558</v>
      </c>
      <c r="E5546" s="38">
        <v>159</v>
      </c>
      <c r="G5546" s="3" t="s">
        <v>1384</v>
      </c>
    </row>
    <row r="5547" spans="2:14" x14ac:dyDescent="0.25">
      <c r="B5547" s="6">
        <v>0.84722222222222221</v>
      </c>
      <c r="E5547" s="38">
        <v>159</v>
      </c>
      <c r="G5547" s="3" t="s">
        <v>1384</v>
      </c>
    </row>
    <row r="5548" spans="2:14" x14ac:dyDescent="0.25">
      <c r="B5548" s="6">
        <v>0.85763888888888884</v>
      </c>
      <c r="E5548" s="236">
        <v>161</v>
      </c>
      <c r="G5548" s="3" t="s">
        <v>1384</v>
      </c>
      <c r="H5548" s="3">
        <v>180</v>
      </c>
      <c r="I5548" s="235" t="s">
        <v>1387</v>
      </c>
      <c r="J5548" s="235"/>
      <c r="K5548" s="235"/>
      <c r="L5548" s="235"/>
      <c r="M5548" s="235"/>
      <c r="N5548" s="235"/>
    </row>
    <row r="5549" spans="2:14" x14ac:dyDescent="0.25">
      <c r="B5549" s="86">
        <v>0.86597222222222225</v>
      </c>
      <c r="G5549" s="14" t="s">
        <v>1385</v>
      </c>
    </row>
    <row r="5550" spans="2:14" x14ac:dyDescent="0.25">
      <c r="B5550" s="86">
        <v>0.86805555555555558</v>
      </c>
      <c r="E5550" s="38">
        <v>154</v>
      </c>
      <c r="G5550" s="14" t="s">
        <v>1385</v>
      </c>
    </row>
    <row r="5551" spans="2:14" x14ac:dyDescent="0.25">
      <c r="B5551" s="86">
        <v>0.87847222222222221</v>
      </c>
      <c r="E5551" s="62">
        <v>129</v>
      </c>
      <c r="G5551" s="14" t="s">
        <v>1385</v>
      </c>
    </row>
    <row r="5552" spans="2:14" x14ac:dyDescent="0.25">
      <c r="B5552" s="86">
        <v>0.88888888888888884</v>
      </c>
      <c r="E5552" s="3">
        <v>100</v>
      </c>
      <c r="G5552" s="14" t="s">
        <v>1385</v>
      </c>
      <c r="I5552" s="36" t="s">
        <v>1386</v>
      </c>
      <c r="J5552" s="36"/>
      <c r="K5552" s="36"/>
      <c r="L5552" s="36"/>
    </row>
    <row r="5553" spans="1:8" x14ac:dyDescent="0.25">
      <c r="B5553" s="86">
        <v>0.89930555555555558</v>
      </c>
      <c r="E5553" s="157">
        <v>93</v>
      </c>
      <c r="G5553" s="14" t="s">
        <v>1385</v>
      </c>
    </row>
    <row r="5554" spans="1:8" x14ac:dyDescent="0.25">
      <c r="B5554" s="6">
        <v>0.90972222222222221</v>
      </c>
      <c r="E5554" s="3">
        <v>101</v>
      </c>
    </row>
    <row r="5555" spans="1:8" x14ac:dyDescent="0.25">
      <c r="B5555" s="6">
        <v>0.92013888888888884</v>
      </c>
      <c r="E5555" s="3">
        <v>106</v>
      </c>
    </row>
    <row r="5556" spans="1:8" x14ac:dyDescent="0.25">
      <c r="B5556" s="6">
        <v>0.93055555555555558</v>
      </c>
      <c r="E5556" s="99">
        <v>111</v>
      </c>
    </row>
    <row r="5557" spans="1:8" x14ac:dyDescent="0.25">
      <c r="B5557" s="6">
        <v>0.94097222222222221</v>
      </c>
      <c r="E5557" s="3">
        <v>108</v>
      </c>
    </row>
    <row r="5558" spans="1:8" x14ac:dyDescent="0.25">
      <c r="B5558" s="6">
        <v>0.95138888888888884</v>
      </c>
      <c r="E5558" s="3">
        <v>105</v>
      </c>
    </row>
    <row r="5559" spans="1:8" x14ac:dyDescent="0.25">
      <c r="B5559" s="6">
        <v>0.96180555555555558</v>
      </c>
      <c r="E5559" s="3">
        <v>107</v>
      </c>
    </row>
    <row r="5560" spans="1:8" x14ac:dyDescent="0.25">
      <c r="B5560" s="6">
        <v>0.97222222222222221</v>
      </c>
      <c r="E5560" s="3">
        <v>108</v>
      </c>
    </row>
    <row r="5561" spans="1:8" x14ac:dyDescent="0.25">
      <c r="B5561" s="6">
        <v>0.98263888888888884</v>
      </c>
      <c r="E5561" s="3">
        <v>108</v>
      </c>
    </row>
    <row r="5562" spans="1:8" ht="15.75" thickBot="1" x14ac:dyDescent="0.3">
      <c r="B5562" s="22">
        <v>0.99305555555555558</v>
      </c>
      <c r="E5562" s="3">
        <v>107</v>
      </c>
    </row>
    <row r="5563" spans="1:8" ht="18" x14ac:dyDescent="0.25">
      <c r="A5563" s="5">
        <v>45890</v>
      </c>
      <c r="B5563" s="6">
        <v>3.472222222222222E-3</v>
      </c>
      <c r="E5563" s="3">
        <v>107</v>
      </c>
      <c r="G5563" s="247">
        <f>AVERAGE(E5493:E5578)</f>
        <v>118.20547945205479</v>
      </c>
      <c r="H5563" s="248" t="s">
        <v>1367</v>
      </c>
    </row>
    <row r="5564" spans="1:8" ht="18" x14ac:dyDescent="0.25">
      <c r="A5564" s="5" t="s">
        <v>211</v>
      </c>
      <c r="B5564" s="6">
        <v>1.3888888888888888E-2</v>
      </c>
      <c r="E5564" s="3">
        <v>109</v>
      </c>
      <c r="G5564" s="248">
        <v>117</v>
      </c>
      <c r="H5564" s="248" t="s">
        <v>1368</v>
      </c>
    </row>
    <row r="5565" spans="1:8" ht="18" x14ac:dyDescent="0.25">
      <c r="B5565" s="6">
        <v>2.4305555555555556E-2</v>
      </c>
      <c r="E5565" s="3">
        <v>107</v>
      </c>
      <c r="G5565" s="248">
        <v>111.5</v>
      </c>
      <c r="H5565" s="248" t="s">
        <v>1369</v>
      </c>
    </row>
    <row r="5566" spans="1:8" ht="18" x14ac:dyDescent="0.25">
      <c r="B5566" s="6">
        <v>3.4722222222222224E-2</v>
      </c>
      <c r="E5566" s="3">
        <v>106</v>
      </c>
      <c r="G5566" s="231" t="s">
        <v>1394</v>
      </c>
      <c r="H5566" s="237"/>
    </row>
    <row r="5567" spans="1:8" ht="18" x14ac:dyDescent="0.25">
      <c r="B5567" s="6">
        <v>4.5138888888888888E-2</v>
      </c>
      <c r="E5567" s="3">
        <v>105</v>
      </c>
      <c r="G5567" s="242" t="s">
        <v>1393</v>
      </c>
    </row>
    <row r="5568" spans="1:8" ht="18" x14ac:dyDescent="0.25">
      <c r="B5568" s="6">
        <v>5.5555555555555552E-2</v>
      </c>
      <c r="E5568" s="3">
        <v>105</v>
      </c>
      <c r="G5568" s="295" t="s">
        <v>1640</v>
      </c>
      <c r="H5568" s="14"/>
    </row>
    <row r="5569" spans="2:5" x14ac:dyDescent="0.25">
      <c r="B5569" s="6">
        <v>6.5972222222222224E-2</v>
      </c>
      <c r="E5569" s="3">
        <v>106</v>
      </c>
    </row>
    <row r="5570" spans="2:5" x14ac:dyDescent="0.25">
      <c r="B5570" s="6">
        <v>7.6388888888888895E-2</v>
      </c>
      <c r="E5570" s="3">
        <v>106</v>
      </c>
    </row>
    <row r="5571" spans="2:5" x14ac:dyDescent="0.25">
      <c r="B5571" s="6">
        <v>8.6805555555555552E-2</v>
      </c>
      <c r="E5571" s="3">
        <v>106</v>
      </c>
    </row>
    <row r="5572" spans="2:5" x14ac:dyDescent="0.25">
      <c r="B5572" s="6">
        <v>9.7222222222222224E-2</v>
      </c>
    </row>
    <row r="5573" spans="2:5" x14ac:dyDescent="0.25">
      <c r="B5573" s="6">
        <v>0.1076388888888889</v>
      </c>
    </row>
    <row r="5574" spans="2:5" x14ac:dyDescent="0.25">
      <c r="B5574" s="6">
        <v>0.11805555555555555</v>
      </c>
    </row>
    <row r="5575" spans="2:5" x14ac:dyDescent="0.25">
      <c r="B5575" s="6">
        <v>0.12847222222222221</v>
      </c>
    </row>
    <row r="5576" spans="2:5" x14ac:dyDescent="0.25">
      <c r="B5576" s="6">
        <v>0.1388888888888889</v>
      </c>
    </row>
    <row r="5577" spans="2:5" x14ac:dyDescent="0.25">
      <c r="B5577" s="6">
        <v>0.14930555555555555</v>
      </c>
    </row>
    <row r="5578" spans="2:5" ht="15.75" thickBot="1" x14ac:dyDescent="0.3">
      <c r="B5578" s="22">
        <v>0.15972222222222221</v>
      </c>
      <c r="D5578" s="3">
        <v>137</v>
      </c>
    </row>
    <row r="5579" spans="2:5" x14ac:dyDescent="0.25">
      <c r="B5579" s="6">
        <v>0.31597222222222221</v>
      </c>
      <c r="E5579" s="157">
        <v>90</v>
      </c>
    </row>
    <row r="5580" spans="2:5" x14ac:dyDescent="0.25">
      <c r="B5580" s="6">
        <v>0.3263888888888889</v>
      </c>
      <c r="E5580" s="157">
        <v>92</v>
      </c>
    </row>
    <row r="5581" spans="2:5" x14ac:dyDescent="0.25">
      <c r="B5581" s="6">
        <v>0.33680555555555558</v>
      </c>
      <c r="E5581" s="157">
        <v>94</v>
      </c>
    </row>
    <row r="5582" spans="2:5" x14ac:dyDescent="0.25">
      <c r="B5582" s="6">
        <v>0.34722222222222221</v>
      </c>
      <c r="E5582" s="157">
        <v>96</v>
      </c>
    </row>
    <row r="5583" spans="2:5" x14ac:dyDescent="0.25">
      <c r="B5583" s="6">
        <v>0.3576388888888889</v>
      </c>
      <c r="E5583" s="157">
        <v>98</v>
      </c>
    </row>
    <row r="5584" spans="2:5" x14ac:dyDescent="0.25">
      <c r="B5584" s="6">
        <v>0.36805555555555558</v>
      </c>
      <c r="E5584" s="157">
        <v>96</v>
      </c>
    </row>
    <row r="5585" spans="2:13" x14ac:dyDescent="0.25">
      <c r="B5585" s="6">
        <v>0.37847222222222221</v>
      </c>
      <c r="E5585" s="157">
        <v>94</v>
      </c>
    </row>
    <row r="5586" spans="2:13" x14ac:dyDescent="0.25">
      <c r="B5586" s="6">
        <v>0.3888888888888889</v>
      </c>
      <c r="E5586" s="157">
        <v>99</v>
      </c>
      <c r="F5586" s="3">
        <v>99</v>
      </c>
    </row>
    <row r="5587" spans="2:13" x14ac:dyDescent="0.25">
      <c r="B5587" s="90">
        <v>0.39930555555555558</v>
      </c>
      <c r="C5587" s="8">
        <v>6</v>
      </c>
      <c r="D5587" s="8"/>
      <c r="E5587" s="8"/>
      <c r="F5587" s="8"/>
      <c r="G5587" s="8" t="s">
        <v>326</v>
      </c>
      <c r="H5587" s="8"/>
      <c r="I5587" s="36" t="s">
        <v>450</v>
      </c>
      <c r="J5587" s="36"/>
      <c r="K5587" s="36"/>
    </row>
    <row r="5588" spans="2:13" x14ac:dyDescent="0.25">
      <c r="B5588" s="6">
        <v>0.39930555555555558</v>
      </c>
      <c r="E5588" s="3">
        <v>101</v>
      </c>
    </row>
    <row r="5589" spans="2:13" x14ac:dyDescent="0.25">
      <c r="B5589" s="6">
        <v>0.40972222222222221</v>
      </c>
      <c r="E5589" s="3">
        <v>103</v>
      </c>
    </row>
    <row r="5590" spans="2:13" x14ac:dyDescent="0.25">
      <c r="B5590" s="6">
        <v>0.4201388888888889</v>
      </c>
      <c r="E5590" s="3">
        <v>105</v>
      </c>
    </row>
    <row r="5591" spans="2:13" x14ac:dyDescent="0.25">
      <c r="B5591" s="6">
        <v>0.43055555555555558</v>
      </c>
      <c r="E5591" s="3">
        <v>102</v>
      </c>
    </row>
    <row r="5592" spans="2:13" x14ac:dyDescent="0.25">
      <c r="B5592" s="6">
        <v>0.44097222222222221</v>
      </c>
      <c r="E5592" s="157">
        <v>99</v>
      </c>
    </row>
    <row r="5593" spans="2:13" x14ac:dyDescent="0.25">
      <c r="B5593" s="6">
        <v>0.4513888888888889</v>
      </c>
      <c r="E5593" s="3">
        <v>104</v>
      </c>
    </row>
    <row r="5594" spans="2:13" x14ac:dyDescent="0.25">
      <c r="B5594" s="6">
        <v>0.46180555555555558</v>
      </c>
      <c r="E5594" s="3">
        <v>109</v>
      </c>
    </row>
    <row r="5595" spans="2:13" x14ac:dyDescent="0.25">
      <c r="B5595" s="6">
        <v>0.47222222222222221</v>
      </c>
      <c r="E5595" s="101">
        <v>112</v>
      </c>
      <c r="H5595" s="3">
        <v>105</v>
      </c>
      <c r="I5595" s="135" t="s">
        <v>1476</v>
      </c>
      <c r="J5595" s="135"/>
      <c r="K5595" s="135"/>
      <c r="L5595" s="135"/>
      <c r="M5595" s="135"/>
    </row>
    <row r="5596" spans="2:13" x14ac:dyDescent="0.25">
      <c r="B5596" s="6">
        <v>0.4826388888888889</v>
      </c>
      <c r="E5596" s="99">
        <v>111</v>
      </c>
    </row>
    <row r="5597" spans="2:13" x14ac:dyDescent="0.25">
      <c r="B5597" s="6">
        <v>0.49305555555555558</v>
      </c>
      <c r="E5597" s="99">
        <v>111</v>
      </c>
    </row>
    <row r="5598" spans="2:13" x14ac:dyDescent="0.25">
      <c r="B5598" s="6">
        <v>0.50347222222222221</v>
      </c>
      <c r="E5598" s="3">
        <v>109</v>
      </c>
    </row>
    <row r="5599" spans="2:13" x14ac:dyDescent="0.25">
      <c r="B5599" s="6">
        <v>0.51388888888888884</v>
      </c>
      <c r="E5599" s="3">
        <v>109</v>
      </c>
    </row>
    <row r="5600" spans="2:13" x14ac:dyDescent="0.25">
      <c r="B5600" s="6">
        <v>0.52430555555555558</v>
      </c>
      <c r="E5600" s="3">
        <v>108</v>
      </c>
    </row>
    <row r="5601" spans="2:16" x14ac:dyDescent="0.25">
      <c r="B5601" s="6">
        <v>0.53472222222222221</v>
      </c>
      <c r="E5601" s="99">
        <v>110</v>
      </c>
      <c r="F5601" s="3">
        <v>110</v>
      </c>
    </row>
    <row r="5602" spans="2:16" x14ac:dyDescent="0.25">
      <c r="B5602" s="90">
        <v>0.54513888888888884</v>
      </c>
      <c r="C5602" s="8">
        <v>30</v>
      </c>
      <c r="D5602" s="8"/>
      <c r="E5602" s="8"/>
      <c r="F5602" s="8"/>
      <c r="G5602" s="8" t="s">
        <v>112</v>
      </c>
      <c r="H5602" s="8"/>
      <c r="I5602" s="36" t="s">
        <v>1436</v>
      </c>
      <c r="J5602" s="36"/>
      <c r="K5602" s="36"/>
      <c r="L5602" s="36"/>
      <c r="M5602" s="36"/>
      <c r="N5602" s="36"/>
      <c r="O5602" s="36"/>
      <c r="P5602" s="36"/>
    </row>
    <row r="5603" spans="2:16" x14ac:dyDescent="0.25">
      <c r="B5603" s="6">
        <v>0.54513888888888884</v>
      </c>
      <c r="E5603" s="99">
        <v>118</v>
      </c>
    </row>
    <row r="5604" spans="2:16" x14ac:dyDescent="0.25">
      <c r="B5604" s="6">
        <v>0.55555555555555558</v>
      </c>
      <c r="E5604" s="99">
        <v>118</v>
      </c>
    </row>
    <row r="5605" spans="2:16" x14ac:dyDescent="0.25">
      <c r="B5605" s="6">
        <v>0.56597222222222221</v>
      </c>
      <c r="E5605" s="99">
        <v>114</v>
      </c>
    </row>
    <row r="5606" spans="2:16" x14ac:dyDescent="0.25">
      <c r="B5606" s="6">
        <v>0.57638888888888884</v>
      </c>
      <c r="E5606" s="99">
        <v>117</v>
      </c>
    </row>
    <row r="5607" spans="2:16" x14ac:dyDescent="0.25">
      <c r="B5607" s="6">
        <v>0.58680555555555558</v>
      </c>
      <c r="E5607" s="62">
        <v>128</v>
      </c>
    </row>
    <row r="5608" spans="2:16" x14ac:dyDescent="0.25">
      <c r="B5608" s="6">
        <v>0.59722222222222221</v>
      </c>
      <c r="E5608" s="9">
        <v>132</v>
      </c>
    </row>
    <row r="5609" spans="2:16" x14ac:dyDescent="0.25">
      <c r="B5609" s="6">
        <v>0.60763888888888884</v>
      </c>
      <c r="E5609" s="103">
        <v>142</v>
      </c>
      <c r="H5609" s="3">
        <v>90</v>
      </c>
      <c r="I5609" s="144" t="s">
        <v>1418</v>
      </c>
      <c r="J5609" s="144"/>
      <c r="K5609" s="144"/>
      <c r="L5609" s="144"/>
      <c r="M5609" s="144"/>
    </row>
    <row r="5610" spans="2:16" x14ac:dyDescent="0.25">
      <c r="B5610" s="6">
        <v>0.61805555555555558</v>
      </c>
      <c r="E5610" s="62">
        <v>128</v>
      </c>
    </row>
    <row r="5611" spans="2:16" x14ac:dyDescent="0.25">
      <c r="B5611" s="6">
        <v>0.62847222222222221</v>
      </c>
      <c r="E5611" s="99">
        <v>118</v>
      </c>
    </row>
    <row r="5612" spans="2:16" x14ac:dyDescent="0.25">
      <c r="B5612" s="6">
        <v>0.63888888888888884</v>
      </c>
      <c r="E5612" s="62">
        <v>128</v>
      </c>
    </row>
    <row r="5613" spans="2:16" x14ac:dyDescent="0.25">
      <c r="B5613" s="6">
        <v>0.64930555555555558</v>
      </c>
      <c r="E5613" s="9">
        <v>133</v>
      </c>
    </row>
    <row r="5614" spans="2:16" x14ac:dyDescent="0.25">
      <c r="B5614" s="6">
        <v>0.65972222222222221</v>
      </c>
      <c r="E5614" s="9">
        <v>130</v>
      </c>
    </row>
    <row r="5615" spans="2:16" x14ac:dyDescent="0.25">
      <c r="B5615" s="6">
        <v>0.67013888888888884</v>
      </c>
      <c r="E5615" s="62">
        <v>129</v>
      </c>
    </row>
    <row r="5616" spans="2:16" x14ac:dyDescent="0.25">
      <c r="B5616" s="6">
        <v>0.68055555555555558</v>
      </c>
      <c r="E5616" s="10">
        <v>136</v>
      </c>
      <c r="H5616" s="3">
        <v>195</v>
      </c>
      <c r="I5616" s="12" t="s">
        <v>1421</v>
      </c>
      <c r="J5616" s="12"/>
      <c r="K5616" s="12"/>
      <c r="L5616" s="12"/>
      <c r="M5616" s="12"/>
    </row>
    <row r="5617" spans="2:17" x14ac:dyDescent="0.25">
      <c r="B5617" s="6">
        <v>0.69097222222222221</v>
      </c>
      <c r="E5617" s="9">
        <v>135</v>
      </c>
    </row>
    <row r="5618" spans="2:17" x14ac:dyDescent="0.25">
      <c r="B5618" s="86">
        <v>0.69652777777777775</v>
      </c>
      <c r="G5618" s="14" t="s">
        <v>1419</v>
      </c>
    </row>
    <row r="5619" spans="2:17" x14ac:dyDescent="0.25">
      <c r="B5619" s="86">
        <v>0.70138888888888884</v>
      </c>
      <c r="E5619" s="9">
        <v>131</v>
      </c>
      <c r="G5619" s="14" t="s">
        <v>1419</v>
      </c>
    </row>
    <row r="5620" spans="2:17" x14ac:dyDescent="0.25">
      <c r="B5620" s="86">
        <v>0.71180555555555558</v>
      </c>
      <c r="E5620" s="99">
        <v>110</v>
      </c>
      <c r="G5620" s="14" t="s">
        <v>1419</v>
      </c>
      <c r="I5620" s="135" t="s">
        <v>1422</v>
      </c>
      <c r="J5620" s="135"/>
      <c r="K5620" s="135"/>
      <c r="L5620" s="135"/>
      <c r="M5620" s="135"/>
      <c r="N5620" s="135"/>
      <c r="O5620" s="135"/>
      <c r="P5620" s="135"/>
      <c r="Q5620" s="99"/>
    </row>
    <row r="5621" spans="2:17" x14ac:dyDescent="0.25">
      <c r="B5621" s="86">
        <v>0.72222222222222221</v>
      </c>
      <c r="E5621" s="157">
        <v>99</v>
      </c>
      <c r="G5621" s="14" t="s">
        <v>1419</v>
      </c>
      <c r="I5621" s="194" t="s">
        <v>1420</v>
      </c>
      <c r="J5621" s="194"/>
      <c r="K5621" s="194"/>
      <c r="L5621" s="194"/>
      <c r="M5621" s="194"/>
    </row>
    <row r="5622" spans="2:17" x14ac:dyDescent="0.25">
      <c r="B5622" s="86">
        <v>0.73263888888888884</v>
      </c>
      <c r="E5622" s="3">
        <v>104</v>
      </c>
      <c r="G5622" s="14" t="s">
        <v>1419</v>
      </c>
    </row>
    <row r="5623" spans="2:17" x14ac:dyDescent="0.25">
      <c r="B5623" s="6">
        <v>0.74305555555555558</v>
      </c>
      <c r="E5623" s="3">
        <v>106</v>
      </c>
    </row>
    <row r="5624" spans="2:17" x14ac:dyDescent="0.25">
      <c r="B5624" s="6">
        <v>0.75347222222222221</v>
      </c>
      <c r="E5624" s="3">
        <v>105</v>
      </c>
    </row>
    <row r="5625" spans="2:17" x14ac:dyDescent="0.25">
      <c r="B5625" s="6">
        <v>0.76388888888888884</v>
      </c>
      <c r="E5625" s="3">
        <v>105</v>
      </c>
    </row>
    <row r="5626" spans="2:17" x14ac:dyDescent="0.25">
      <c r="B5626" s="6">
        <v>0.77430555555555558</v>
      </c>
      <c r="E5626" s="3">
        <v>105</v>
      </c>
      <c r="F5626" s="3">
        <v>105</v>
      </c>
    </row>
    <row r="5627" spans="2:17" x14ac:dyDescent="0.25">
      <c r="B5627" s="90">
        <v>0.78125</v>
      </c>
      <c r="C5627" s="8">
        <v>50</v>
      </c>
      <c r="D5627" s="8"/>
      <c r="E5627" s="8"/>
      <c r="F5627" s="8"/>
      <c r="G5627" s="8" t="s">
        <v>313</v>
      </c>
      <c r="H5627" s="8"/>
      <c r="I5627" s="36" t="s">
        <v>1435</v>
      </c>
      <c r="J5627" s="36"/>
      <c r="K5627" s="36"/>
      <c r="L5627" s="36"/>
      <c r="M5627" s="36"/>
    </row>
    <row r="5628" spans="2:17" x14ac:dyDescent="0.25">
      <c r="B5628" s="6">
        <v>0.78472222222222221</v>
      </c>
      <c r="E5628" s="3">
        <v>105</v>
      </c>
    </row>
    <row r="5629" spans="2:17" x14ac:dyDescent="0.25">
      <c r="B5629" s="6">
        <v>0.79513888888888884</v>
      </c>
      <c r="E5629" s="62">
        <v>120</v>
      </c>
    </row>
    <row r="5630" spans="2:17" x14ac:dyDescent="0.25">
      <c r="B5630" s="6">
        <v>0.80555555555555558</v>
      </c>
      <c r="E5630" s="9">
        <v>133</v>
      </c>
    </row>
    <row r="5631" spans="2:17" x14ac:dyDescent="0.25">
      <c r="B5631" s="6">
        <v>0.81597222222222221</v>
      </c>
      <c r="E5631" s="38">
        <v>151</v>
      </c>
    </row>
    <row r="5632" spans="2:17" x14ac:dyDescent="0.25">
      <c r="B5632" s="6">
        <v>0.82638888888888884</v>
      </c>
      <c r="E5632" s="13">
        <v>155</v>
      </c>
      <c r="H5632" s="3">
        <v>65</v>
      </c>
      <c r="I5632" s="28" t="s">
        <v>1423</v>
      </c>
      <c r="J5632" s="28"/>
      <c r="K5632" s="28"/>
      <c r="L5632" s="28"/>
      <c r="M5632" s="28"/>
    </row>
    <row r="5633" spans="2:13" x14ac:dyDescent="0.25">
      <c r="B5633" s="6">
        <v>0.83680555555555558</v>
      </c>
      <c r="E5633" s="104">
        <v>145</v>
      </c>
    </row>
    <row r="5634" spans="2:13" x14ac:dyDescent="0.25">
      <c r="B5634" s="90">
        <v>0.84722222222222221</v>
      </c>
      <c r="C5634" s="8">
        <v>5</v>
      </c>
      <c r="E5634" s="62">
        <v>129</v>
      </c>
      <c r="G5634" s="8" t="s">
        <v>314</v>
      </c>
      <c r="H5634" s="8"/>
      <c r="I5634" s="36" t="s">
        <v>1434</v>
      </c>
      <c r="J5634" s="36"/>
      <c r="K5634" s="36"/>
    </row>
    <row r="5635" spans="2:13" x14ac:dyDescent="0.25">
      <c r="B5635" s="6">
        <v>0.85763888888888884</v>
      </c>
      <c r="E5635" s="99">
        <v>119</v>
      </c>
    </row>
    <row r="5636" spans="2:13" x14ac:dyDescent="0.25">
      <c r="B5636" s="6">
        <v>0.86805555555555558</v>
      </c>
      <c r="E5636" s="62">
        <v>120</v>
      </c>
    </row>
    <row r="5637" spans="2:13" x14ac:dyDescent="0.25">
      <c r="B5637" s="6">
        <v>0.87847222222222221</v>
      </c>
      <c r="E5637" s="62">
        <v>122</v>
      </c>
    </row>
    <row r="5638" spans="2:13" x14ac:dyDescent="0.25">
      <c r="B5638" s="6">
        <v>0.88888888888888884</v>
      </c>
      <c r="E5638" s="62">
        <v>122</v>
      </c>
    </row>
    <row r="5639" spans="2:13" x14ac:dyDescent="0.25">
      <c r="B5639" s="6">
        <v>0.89930555555555558</v>
      </c>
      <c r="E5639" s="62">
        <v>127</v>
      </c>
    </row>
    <row r="5640" spans="2:13" x14ac:dyDescent="0.25">
      <c r="B5640" s="6">
        <v>0.90972222222222221</v>
      </c>
      <c r="E5640" s="97">
        <v>129</v>
      </c>
      <c r="H5640" s="3">
        <v>185</v>
      </c>
      <c r="I5640" s="63" t="s">
        <v>1424</v>
      </c>
      <c r="J5640" s="63"/>
      <c r="K5640" s="63"/>
      <c r="L5640" s="63"/>
      <c r="M5640" s="63"/>
    </row>
    <row r="5641" spans="2:13" x14ac:dyDescent="0.25">
      <c r="B5641" s="6">
        <v>0.92013888888888884</v>
      </c>
      <c r="E5641" s="62">
        <v>124</v>
      </c>
    </row>
    <row r="5642" spans="2:13" x14ac:dyDescent="0.25">
      <c r="B5642" s="6">
        <v>0.93055555555555558</v>
      </c>
      <c r="E5642" s="124">
        <v>115</v>
      </c>
    </row>
    <row r="5643" spans="2:13" x14ac:dyDescent="0.25">
      <c r="B5643" s="6">
        <v>0.94097222222222221</v>
      </c>
      <c r="E5643" s="99">
        <v>110</v>
      </c>
    </row>
    <row r="5644" spans="2:13" x14ac:dyDescent="0.25">
      <c r="B5644" s="86">
        <v>0.94097222222222221</v>
      </c>
      <c r="G5644" s="14" t="s">
        <v>1427</v>
      </c>
    </row>
    <row r="5645" spans="2:13" x14ac:dyDescent="0.25">
      <c r="B5645" s="86">
        <v>0.95138888888888884</v>
      </c>
      <c r="E5645" s="3">
        <v>103</v>
      </c>
      <c r="G5645" s="14" t="s">
        <v>1427</v>
      </c>
    </row>
    <row r="5646" spans="2:13" x14ac:dyDescent="0.25">
      <c r="B5646" s="86">
        <v>0.96180555555555558</v>
      </c>
      <c r="E5646" s="157">
        <v>93</v>
      </c>
      <c r="G5646" s="14" t="s">
        <v>1427</v>
      </c>
    </row>
    <row r="5647" spans="2:13" x14ac:dyDescent="0.25">
      <c r="B5647" s="86">
        <v>0.97222222222222221</v>
      </c>
      <c r="E5647" s="157">
        <v>90</v>
      </c>
      <c r="G5647" s="14" t="s">
        <v>1427</v>
      </c>
    </row>
    <row r="5648" spans="2:13" x14ac:dyDescent="0.25">
      <c r="B5648" s="86">
        <v>0.98263888888888884</v>
      </c>
      <c r="E5648" s="157">
        <v>94</v>
      </c>
      <c r="G5648" s="14" t="s">
        <v>1427</v>
      </c>
    </row>
    <row r="5649" spans="1:8" ht="15.75" thickBot="1" x14ac:dyDescent="0.3">
      <c r="B5649" s="22">
        <v>0.99305555555555558</v>
      </c>
      <c r="E5649" s="157">
        <v>96</v>
      </c>
    </row>
    <row r="5650" spans="1:8" ht="18" x14ac:dyDescent="0.25">
      <c r="A5650" s="5">
        <v>45891</v>
      </c>
      <c r="B5650" s="6">
        <v>3.472222222222222E-3</v>
      </c>
      <c r="E5650" s="157">
        <v>97</v>
      </c>
      <c r="G5650" s="247">
        <f>AVERAGE(E5579:E5665)</f>
        <v>112.41025641025641</v>
      </c>
      <c r="H5650" s="248" t="s">
        <v>1367</v>
      </c>
    </row>
    <row r="5651" spans="1:8" ht="18" x14ac:dyDescent="0.25">
      <c r="A5651" s="5" t="s">
        <v>212</v>
      </c>
      <c r="B5651" s="6">
        <v>1.3888888888888888E-2</v>
      </c>
      <c r="E5651" s="157">
        <v>99</v>
      </c>
      <c r="G5651" s="248">
        <v>111</v>
      </c>
      <c r="H5651" s="248" t="s">
        <v>1368</v>
      </c>
    </row>
    <row r="5652" spans="1:8" ht="18" x14ac:dyDescent="0.25">
      <c r="B5652" s="6">
        <v>2.4305555555555556E-2</v>
      </c>
      <c r="E5652" s="3">
        <v>103</v>
      </c>
      <c r="G5652" s="231">
        <v>104.7</v>
      </c>
      <c r="H5652" s="231" t="s">
        <v>1369</v>
      </c>
    </row>
    <row r="5653" spans="1:8" ht="18" x14ac:dyDescent="0.25">
      <c r="B5653" s="6">
        <v>3.4722222222222224E-2</v>
      </c>
      <c r="E5653" s="3">
        <v>105</v>
      </c>
      <c r="G5653" s="231" t="s">
        <v>1425</v>
      </c>
      <c r="H5653" s="237"/>
    </row>
    <row r="5654" spans="1:8" ht="18" x14ac:dyDescent="0.25">
      <c r="B5654" s="6">
        <v>4.5138888888888888E-2</v>
      </c>
      <c r="E5654" s="3">
        <v>106</v>
      </c>
      <c r="G5654" s="242" t="s">
        <v>1426</v>
      </c>
    </row>
    <row r="5655" spans="1:8" ht="18" x14ac:dyDescent="0.25">
      <c r="B5655" s="6">
        <v>5.5555555555555552E-2</v>
      </c>
      <c r="E5655" s="3">
        <v>104</v>
      </c>
      <c r="G5655" s="295" t="s">
        <v>1639</v>
      </c>
      <c r="H5655" s="14"/>
    </row>
    <row r="5656" spans="1:8" x14ac:dyDescent="0.25">
      <c r="B5656" s="6">
        <v>6.5972222222222224E-2</v>
      </c>
      <c r="E5656" s="3">
        <v>104</v>
      </c>
    </row>
    <row r="5657" spans="1:8" x14ac:dyDescent="0.25">
      <c r="B5657" s="6">
        <v>7.6388888888888895E-2</v>
      </c>
      <c r="E5657" s="3">
        <v>105</v>
      </c>
    </row>
    <row r="5658" spans="1:8" x14ac:dyDescent="0.25">
      <c r="B5658" s="6">
        <v>8.6805555555555552E-2</v>
      </c>
      <c r="E5658" s="3">
        <v>103</v>
      </c>
      <c r="G5658" s="14" t="s">
        <v>1430</v>
      </c>
    </row>
    <row r="5659" spans="1:8" x14ac:dyDescent="0.25">
      <c r="B5659" s="6">
        <v>9.7222222222222224E-2</v>
      </c>
      <c r="E5659" s="3">
        <v>105</v>
      </c>
    </row>
    <row r="5660" spans="1:8" x14ac:dyDescent="0.25">
      <c r="B5660" s="6">
        <v>0.1076388888888889</v>
      </c>
      <c r="E5660" s="3">
        <v>107</v>
      </c>
    </row>
    <row r="5661" spans="1:8" x14ac:dyDescent="0.25">
      <c r="B5661" s="6">
        <v>0.11805555555555555</v>
      </c>
      <c r="E5661" s="3">
        <v>105</v>
      </c>
    </row>
    <row r="5662" spans="1:8" x14ac:dyDescent="0.25">
      <c r="B5662" s="6">
        <v>0.12847222222222221</v>
      </c>
    </row>
    <row r="5663" spans="1:8" x14ac:dyDescent="0.25">
      <c r="B5663" s="6">
        <v>0.1388888888888889</v>
      </c>
    </row>
    <row r="5664" spans="1:8" x14ac:dyDescent="0.25">
      <c r="B5664" s="6">
        <v>0.14930555555555555</v>
      </c>
    </row>
    <row r="5665" spans="2:11" ht="15.75" thickBot="1" x14ac:dyDescent="0.3">
      <c r="B5665" s="22">
        <v>0.15972222222222221</v>
      </c>
      <c r="D5665" s="3">
        <v>89</v>
      </c>
    </row>
    <row r="5666" spans="2:11" x14ac:dyDescent="0.25">
      <c r="B5666" s="6">
        <v>0.31597222222222221</v>
      </c>
    </row>
    <row r="5667" spans="2:11" x14ac:dyDescent="0.25">
      <c r="B5667" s="6">
        <v>0.3263888888888889</v>
      </c>
    </row>
    <row r="5668" spans="2:11" x14ac:dyDescent="0.25">
      <c r="B5668" s="6">
        <v>0.33680555555555558</v>
      </c>
    </row>
    <row r="5669" spans="2:11" x14ac:dyDescent="0.25">
      <c r="B5669" s="6">
        <v>0.34722222222222221</v>
      </c>
    </row>
    <row r="5670" spans="2:11" x14ac:dyDescent="0.25">
      <c r="B5670" s="6">
        <v>0.3576388888888889</v>
      </c>
    </row>
    <row r="5671" spans="2:11" x14ac:dyDescent="0.25">
      <c r="B5671" s="6">
        <v>0.36805555555555558</v>
      </c>
    </row>
    <row r="5672" spans="2:11" x14ac:dyDescent="0.25">
      <c r="B5672" s="6">
        <v>0.37847222222222221</v>
      </c>
    </row>
    <row r="5673" spans="2:11" x14ac:dyDescent="0.25">
      <c r="B5673" s="6">
        <v>0.3888888888888889</v>
      </c>
    </row>
    <row r="5674" spans="2:11" x14ac:dyDescent="0.25">
      <c r="B5674" s="6">
        <v>0.39930555555555558</v>
      </c>
    </row>
    <row r="5675" spans="2:11" x14ac:dyDescent="0.25">
      <c r="B5675" s="6">
        <v>0.40972222222222221</v>
      </c>
    </row>
    <row r="5676" spans="2:11" x14ac:dyDescent="0.25">
      <c r="B5676" s="6">
        <v>0.4201388888888889</v>
      </c>
    </row>
    <row r="5677" spans="2:11" x14ac:dyDescent="0.25">
      <c r="B5677" s="6">
        <v>0.43055555555555558</v>
      </c>
    </row>
    <row r="5678" spans="2:11" x14ac:dyDescent="0.25">
      <c r="B5678" s="6">
        <v>0.44097222222222221</v>
      </c>
    </row>
    <row r="5679" spans="2:11" x14ac:dyDescent="0.25">
      <c r="B5679" s="6">
        <v>0.4513888888888889</v>
      </c>
      <c r="E5679" s="3">
        <v>94</v>
      </c>
    </row>
    <row r="5680" spans="2:11" x14ac:dyDescent="0.25">
      <c r="B5680" s="90">
        <v>0.45833333333333331</v>
      </c>
      <c r="C5680" s="8">
        <v>3</v>
      </c>
      <c r="D5680" s="8"/>
      <c r="E5680" s="8"/>
      <c r="F5680" s="8"/>
      <c r="G5680" s="8" t="s">
        <v>1431</v>
      </c>
      <c r="H5680" s="8"/>
      <c r="I5680" s="36" t="s">
        <v>1432</v>
      </c>
      <c r="J5680" s="36"/>
      <c r="K5680" s="36"/>
    </row>
    <row r="5681" spans="2:19" x14ac:dyDescent="0.25">
      <c r="B5681" s="6">
        <v>0.46180555555555558</v>
      </c>
      <c r="E5681" s="3">
        <v>107</v>
      </c>
    </row>
    <row r="5682" spans="2:19" x14ac:dyDescent="0.25">
      <c r="B5682" s="6">
        <v>0.47222222222222221</v>
      </c>
      <c r="E5682" s="3">
        <v>111</v>
      </c>
    </row>
    <row r="5683" spans="2:19" x14ac:dyDescent="0.25">
      <c r="B5683" s="6">
        <v>0.4826388888888889</v>
      </c>
      <c r="E5683" s="3">
        <v>106</v>
      </c>
    </row>
    <row r="5684" spans="2:19" x14ac:dyDescent="0.25">
      <c r="B5684" s="6">
        <v>0.49305555555555558</v>
      </c>
      <c r="E5684" s="3">
        <v>102</v>
      </c>
    </row>
    <row r="5685" spans="2:19" x14ac:dyDescent="0.25">
      <c r="B5685" s="6">
        <v>0.50347222222222221</v>
      </c>
      <c r="E5685" s="3">
        <v>102</v>
      </c>
      <c r="F5685" s="3">
        <v>102</v>
      </c>
    </row>
    <row r="5686" spans="2:19" x14ac:dyDescent="0.25">
      <c r="B5686" s="6">
        <v>0.51041666666666663</v>
      </c>
      <c r="C5686" s="8">
        <v>100</v>
      </c>
      <c r="D5686" s="8"/>
      <c r="E5686" s="8"/>
      <c r="F5686" s="8"/>
      <c r="G5686" s="8" t="s">
        <v>112</v>
      </c>
      <c r="H5686" s="8"/>
      <c r="I5686" s="36" t="s">
        <v>1656</v>
      </c>
      <c r="J5686" s="36"/>
      <c r="K5686" s="36"/>
      <c r="L5686" s="36"/>
      <c r="M5686" s="36"/>
      <c r="N5686" s="36"/>
      <c r="O5686" s="36"/>
      <c r="P5686" s="36"/>
      <c r="Q5686" s="8"/>
      <c r="R5686" s="8"/>
      <c r="S5686" s="8"/>
    </row>
    <row r="5687" spans="2:19" x14ac:dyDescent="0.25">
      <c r="B5687" s="6">
        <v>0.51388888888888884</v>
      </c>
      <c r="E5687" s="3">
        <v>106</v>
      </c>
      <c r="G5687" s="8" t="s">
        <v>112</v>
      </c>
    </row>
    <row r="5688" spans="2:19" x14ac:dyDescent="0.25">
      <c r="B5688" s="6">
        <v>0.52430555555555558</v>
      </c>
      <c r="E5688" s="62">
        <v>121</v>
      </c>
      <c r="G5688" s="8" t="s">
        <v>112</v>
      </c>
    </row>
    <row r="5689" spans="2:19" x14ac:dyDescent="0.25">
      <c r="B5689" s="6">
        <v>0.53472222222222221</v>
      </c>
      <c r="E5689" s="38">
        <v>153</v>
      </c>
      <c r="G5689" s="8" t="s">
        <v>112</v>
      </c>
    </row>
    <row r="5690" spans="2:19" x14ac:dyDescent="0.25">
      <c r="B5690" s="6">
        <v>0.54513888888888884</v>
      </c>
      <c r="E5690" s="243">
        <v>163</v>
      </c>
      <c r="G5690" s="3" t="s">
        <v>1442</v>
      </c>
      <c r="H5690" s="3">
        <v>30</v>
      </c>
      <c r="I5690" s="235" t="s">
        <v>1474</v>
      </c>
      <c r="J5690" s="235"/>
      <c r="K5690" s="235"/>
      <c r="L5690" s="235"/>
      <c r="M5690" s="235"/>
    </row>
    <row r="5691" spans="2:19" x14ac:dyDescent="0.25">
      <c r="B5691" s="6">
        <v>0.55555555555555558</v>
      </c>
      <c r="E5691" s="9">
        <v>136</v>
      </c>
      <c r="G5691" s="3" t="s">
        <v>1443</v>
      </c>
    </row>
    <row r="5692" spans="2:19" x14ac:dyDescent="0.25">
      <c r="B5692" s="6">
        <v>0.56597222222222221</v>
      </c>
      <c r="E5692" s="62">
        <v>120</v>
      </c>
      <c r="G5692" s="3" t="s">
        <v>1443</v>
      </c>
    </row>
    <row r="5693" spans="2:19" x14ac:dyDescent="0.25">
      <c r="B5693" s="6">
        <v>0.57638888888888884</v>
      </c>
      <c r="E5693" s="62">
        <v>126</v>
      </c>
      <c r="G5693" s="3" t="s">
        <v>1443</v>
      </c>
    </row>
    <row r="5694" spans="2:19" x14ac:dyDescent="0.25">
      <c r="B5694" s="6">
        <v>0.58680555555555558</v>
      </c>
      <c r="E5694" s="62">
        <v>126</v>
      </c>
      <c r="G5694" s="3" t="s">
        <v>1443</v>
      </c>
    </row>
    <row r="5695" spans="2:19" x14ac:dyDescent="0.25">
      <c r="B5695" s="6">
        <v>0.59722222222222221</v>
      </c>
      <c r="E5695" s="62">
        <v>126</v>
      </c>
      <c r="G5695" s="3" t="s">
        <v>1443</v>
      </c>
    </row>
    <row r="5696" spans="2:19" x14ac:dyDescent="0.25">
      <c r="B5696" s="6">
        <v>0.60763888888888884</v>
      </c>
      <c r="E5696" s="9">
        <v>131</v>
      </c>
      <c r="G5696" s="3" t="s">
        <v>1443</v>
      </c>
    </row>
    <row r="5697" spans="2:15" x14ac:dyDescent="0.25">
      <c r="B5697" s="6">
        <v>0.61805555555555558</v>
      </c>
      <c r="E5697" s="9">
        <v>136</v>
      </c>
      <c r="G5697" s="3" t="s">
        <v>1443</v>
      </c>
    </row>
    <row r="5698" spans="2:15" x14ac:dyDescent="0.25">
      <c r="B5698" s="6">
        <v>0.62847222222222221</v>
      </c>
      <c r="E5698" s="103">
        <v>142</v>
      </c>
      <c r="G5698" s="3" t="s">
        <v>1443</v>
      </c>
      <c r="H5698" s="3">
        <v>170</v>
      </c>
      <c r="I5698" s="144" t="s">
        <v>1475</v>
      </c>
      <c r="J5698" s="144"/>
      <c r="K5698" s="144"/>
      <c r="L5698" s="144"/>
      <c r="M5698" s="144"/>
    </row>
    <row r="5699" spans="2:15" x14ac:dyDescent="0.25">
      <c r="B5699" s="6">
        <v>0.64930555555555558</v>
      </c>
      <c r="E5699" s="104">
        <v>142</v>
      </c>
      <c r="G5699" s="3" t="s">
        <v>1443</v>
      </c>
    </row>
    <row r="5700" spans="2:15" x14ac:dyDescent="0.25">
      <c r="B5700" s="6">
        <v>0.65972222222222221</v>
      </c>
      <c r="E5700" s="9">
        <v>139</v>
      </c>
      <c r="G5700" s="3" t="s">
        <v>1443</v>
      </c>
    </row>
    <row r="5701" spans="2:15" x14ac:dyDescent="0.25">
      <c r="B5701" s="6">
        <v>0.67013888888888884</v>
      </c>
      <c r="E5701" s="9">
        <v>138</v>
      </c>
      <c r="G5701" s="3" t="s">
        <v>1443</v>
      </c>
    </row>
    <row r="5702" spans="2:15" x14ac:dyDescent="0.25">
      <c r="B5702" s="6">
        <v>0.68055555555555558</v>
      </c>
      <c r="E5702" s="9">
        <v>132</v>
      </c>
    </row>
    <row r="5703" spans="2:15" x14ac:dyDescent="0.25">
      <c r="B5703" s="86">
        <v>0.68402777777777779</v>
      </c>
      <c r="G5703" s="14" t="s">
        <v>1433</v>
      </c>
    </row>
    <row r="5704" spans="2:15" x14ac:dyDescent="0.25">
      <c r="B5704" s="86">
        <v>0.69097222222222221</v>
      </c>
      <c r="E5704" s="62">
        <v>123</v>
      </c>
      <c r="G5704" s="14" t="s">
        <v>1433</v>
      </c>
    </row>
    <row r="5705" spans="2:15" x14ac:dyDescent="0.25">
      <c r="B5705" s="86">
        <v>0.70138888888888884</v>
      </c>
      <c r="E5705" s="3">
        <v>103</v>
      </c>
      <c r="G5705" s="14" t="s">
        <v>1433</v>
      </c>
    </row>
    <row r="5706" spans="2:15" x14ac:dyDescent="0.25">
      <c r="B5706" s="86">
        <v>0.71180555555555558</v>
      </c>
      <c r="E5706" s="157">
        <v>94</v>
      </c>
      <c r="F5706" s="157">
        <v>94</v>
      </c>
      <c r="G5706" s="14" t="s">
        <v>1433</v>
      </c>
    </row>
    <row r="5707" spans="2:15" x14ac:dyDescent="0.25">
      <c r="B5707" s="90">
        <v>0.71875</v>
      </c>
      <c r="C5707" s="8">
        <v>72</v>
      </c>
      <c r="D5707" s="8"/>
      <c r="E5707" s="8"/>
      <c r="F5707" s="8"/>
      <c r="G5707" s="8" t="s">
        <v>313</v>
      </c>
      <c r="H5707" s="8"/>
      <c r="I5707" s="36" t="s">
        <v>1437</v>
      </c>
      <c r="J5707" s="36"/>
      <c r="K5707" s="36"/>
    </row>
    <row r="5708" spans="2:15" x14ac:dyDescent="0.25">
      <c r="B5708" s="6">
        <v>0.72222222222222221</v>
      </c>
      <c r="E5708" s="99">
        <v>112</v>
      </c>
      <c r="G5708" s="8" t="s">
        <v>313</v>
      </c>
    </row>
    <row r="5709" spans="2:15" x14ac:dyDescent="0.25">
      <c r="B5709" s="6">
        <v>0.73263888888888884</v>
      </c>
      <c r="E5709" s="62">
        <v>121</v>
      </c>
      <c r="G5709" s="8" t="s">
        <v>313</v>
      </c>
    </row>
    <row r="5710" spans="2:15" x14ac:dyDescent="0.25">
      <c r="B5710" s="6">
        <v>0.74305555555555558</v>
      </c>
      <c r="E5710" s="62">
        <v>129</v>
      </c>
    </row>
    <row r="5711" spans="2:15" x14ac:dyDescent="0.25">
      <c r="B5711" s="6">
        <v>0.75347222222222221</v>
      </c>
      <c r="E5711" s="10">
        <v>138</v>
      </c>
      <c r="G5711" s="3" t="s">
        <v>1444</v>
      </c>
      <c r="H5711" s="3">
        <v>50</v>
      </c>
      <c r="I5711" s="12" t="s">
        <v>1439</v>
      </c>
      <c r="J5711" s="12"/>
      <c r="K5711" s="12"/>
      <c r="L5711" s="12"/>
      <c r="M5711" s="12"/>
      <c r="N5711" s="12"/>
      <c r="O5711" s="12"/>
    </row>
    <row r="5712" spans="2:15" x14ac:dyDescent="0.25">
      <c r="B5712" s="6">
        <v>0.76388888888888884</v>
      </c>
      <c r="E5712" s="9">
        <v>132</v>
      </c>
      <c r="G5712" s="3" t="s">
        <v>1444</v>
      </c>
    </row>
    <row r="5713" spans="2:18" x14ac:dyDescent="0.25">
      <c r="B5713" s="6">
        <v>0.77430555555555558</v>
      </c>
      <c r="E5713" s="62">
        <v>128</v>
      </c>
      <c r="G5713" s="3" t="s">
        <v>1444</v>
      </c>
    </row>
    <row r="5714" spans="2:18" x14ac:dyDescent="0.25">
      <c r="B5714" s="6">
        <v>0.78472222222222221</v>
      </c>
      <c r="E5714" s="62">
        <v>127</v>
      </c>
      <c r="G5714" s="3" t="s">
        <v>1444</v>
      </c>
    </row>
    <row r="5715" spans="2:18" x14ac:dyDescent="0.25">
      <c r="B5715" s="6">
        <v>0.79513888888888884</v>
      </c>
      <c r="E5715" s="62">
        <v>128</v>
      </c>
      <c r="G5715" s="3" t="s">
        <v>1444</v>
      </c>
    </row>
    <row r="5716" spans="2:18" x14ac:dyDescent="0.25">
      <c r="B5716" s="6">
        <v>0.80555555555555558</v>
      </c>
      <c r="E5716" s="9">
        <v>133</v>
      </c>
      <c r="G5716" s="3" t="s">
        <v>1444</v>
      </c>
    </row>
    <row r="5717" spans="2:18" x14ac:dyDescent="0.25">
      <c r="B5717" s="6">
        <v>0.81597222222222221</v>
      </c>
      <c r="E5717" s="9">
        <v>139</v>
      </c>
      <c r="G5717" s="3" t="s">
        <v>1444</v>
      </c>
    </row>
    <row r="5718" spans="2:18" x14ac:dyDescent="0.25">
      <c r="B5718" s="6">
        <v>0.82638888888888884</v>
      </c>
      <c r="E5718" s="9">
        <v>138</v>
      </c>
    </row>
    <row r="5719" spans="2:18" x14ac:dyDescent="0.25">
      <c r="B5719" s="6">
        <v>0.83680555555555558</v>
      </c>
      <c r="E5719" s="9">
        <v>137</v>
      </c>
    </row>
    <row r="5720" spans="2:18" x14ac:dyDescent="0.25">
      <c r="B5720" s="6">
        <v>0.84722222222222221</v>
      </c>
      <c r="E5720" s="103">
        <v>141</v>
      </c>
      <c r="H5720" s="3">
        <v>185</v>
      </c>
      <c r="I5720" s="144" t="s">
        <v>1438</v>
      </c>
      <c r="J5720" s="144"/>
      <c r="K5720" s="144"/>
      <c r="L5720" s="144"/>
      <c r="M5720" s="144"/>
      <c r="N5720" s="144"/>
      <c r="O5720" s="144"/>
    </row>
    <row r="5721" spans="2:18" x14ac:dyDescent="0.25">
      <c r="B5721" s="6">
        <v>0.85763888888888884</v>
      </c>
      <c r="E5721" s="9">
        <v>137</v>
      </c>
    </row>
    <row r="5722" spans="2:18" x14ac:dyDescent="0.25">
      <c r="B5722" s="86">
        <v>0.85972222222222228</v>
      </c>
      <c r="G5722" s="14" t="s">
        <v>1440</v>
      </c>
    </row>
    <row r="5723" spans="2:18" x14ac:dyDescent="0.25">
      <c r="B5723" s="86">
        <v>0.86805555555555558</v>
      </c>
      <c r="E5723" s="3">
        <v>107</v>
      </c>
      <c r="G5723" s="14" t="s">
        <v>1440</v>
      </c>
    </row>
    <row r="5724" spans="2:18" x14ac:dyDescent="0.25">
      <c r="B5724" s="86">
        <v>0.87847222222222221</v>
      </c>
      <c r="E5724" s="3">
        <v>102</v>
      </c>
      <c r="G5724" s="14" t="s">
        <v>1440</v>
      </c>
      <c r="I5724" s="36" t="s">
        <v>1441</v>
      </c>
      <c r="J5724" s="36"/>
      <c r="K5724" s="36"/>
      <c r="L5724" s="36"/>
    </row>
    <row r="5725" spans="2:18" x14ac:dyDescent="0.25">
      <c r="B5725" s="86">
        <v>0.88888888888888884</v>
      </c>
      <c r="E5725" s="3">
        <v>105</v>
      </c>
      <c r="G5725" s="14" t="s">
        <v>1440</v>
      </c>
    </row>
    <row r="5726" spans="2:18" x14ac:dyDescent="0.25">
      <c r="B5726" s="6">
        <v>0.89930555555555558</v>
      </c>
      <c r="E5726" s="97">
        <v>125</v>
      </c>
      <c r="I5726" s="63" t="s">
        <v>1445</v>
      </c>
      <c r="J5726" s="63"/>
      <c r="K5726" s="63"/>
      <c r="L5726" s="63"/>
      <c r="M5726" s="63"/>
      <c r="N5726" s="63"/>
      <c r="O5726" s="63"/>
      <c r="P5726" s="63"/>
      <c r="Q5726" s="62"/>
      <c r="R5726" s="62"/>
    </row>
    <row r="5727" spans="2:18" x14ac:dyDescent="0.25">
      <c r="B5727" s="6">
        <v>0.90972222222222221</v>
      </c>
      <c r="E5727" s="62">
        <v>124</v>
      </c>
    </row>
    <row r="5728" spans="2:18" x14ac:dyDescent="0.25">
      <c r="B5728" s="6">
        <v>0.92013888888888884</v>
      </c>
      <c r="E5728" s="62">
        <v>123</v>
      </c>
    </row>
    <row r="5729" spans="1:15" x14ac:dyDescent="0.25">
      <c r="B5729" s="6">
        <v>0.93055555555555558</v>
      </c>
      <c r="E5729" s="62">
        <v>122</v>
      </c>
    </row>
    <row r="5730" spans="1:15" x14ac:dyDescent="0.25">
      <c r="B5730" s="6">
        <v>0.94097222222222221</v>
      </c>
      <c r="E5730" s="62">
        <v>120</v>
      </c>
    </row>
    <row r="5731" spans="1:15" x14ac:dyDescent="0.25">
      <c r="B5731" s="6">
        <v>0.95138888888888884</v>
      </c>
      <c r="E5731" s="99">
        <v>116</v>
      </c>
    </row>
    <row r="5732" spans="1:15" ht="18" x14ac:dyDescent="0.25">
      <c r="B5732" s="6">
        <v>0.96180555555555558</v>
      </c>
      <c r="E5732" s="99">
        <v>115</v>
      </c>
      <c r="G5732" s="248">
        <v>114</v>
      </c>
      <c r="H5732" s="248" t="s">
        <v>1368</v>
      </c>
    </row>
    <row r="5733" spans="1:15" ht="18" x14ac:dyDescent="0.25">
      <c r="B5733" s="6">
        <v>0.97222222222222221</v>
      </c>
      <c r="E5733" s="99">
        <v>114</v>
      </c>
      <c r="G5733" s="247">
        <f>AVERAGE(E5679:E5735)</f>
        <v>123.44230769230769</v>
      </c>
      <c r="H5733" s="248" t="s">
        <v>1367</v>
      </c>
    </row>
    <row r="5734" spans="1:15" ht="18" x14ac:dyDescent="0.25">
      <c r="B5734" s="6">
        <v>0.98263888888888884</v>
      </c>
      <c r="E5734" s="99">
        <v>113</v>
      </c>
      <c r="G5734" s="231">
        <v>98</v>
      </c>
      <c r="H5734" s="231" t="s">
        <v>1369</v>
      </c>
    </row>
    <row r="5735" spans="1:15" ht="18.75" thickBot="1" x14ac:dyDescent="0.3">
      <c r="B5735" s="22">
        <v>0.99305555555555558</v>
      </c>
      <c r="D5735" s="3">
        <v>175</v>
      </c>
      <c r="E5735" s="3">
        <v>114</v>
      </c>
      <c r="G5735" s="231" t="s">
        <v>1447</v>
      </c>
      <c r="H5735" s="237"/>
    </row>
    <row r="5736" spans="1:15" ht="18" x14ac:dyDescent="0.25">
      <c r="A5736" s="5">
        <v>45892</v>
      </c>
      <c r="B5736" s="6">
        <v>3.472222222222222E-3</v>
      </c>
      <c r="G5736" s="242" t="s">
        <v>1446</v>
      </c>
    </row>
    <row r="5737" spans="1:15" ht="18" x14ac:dyDescent="0.25">
      <c r="A5737" s="5" t="s">
        <v>228</v>
      </c>
      <c r="B5737" s="6">
        <v>0.2951388888888889</v>
      </c>
      <c r="E5737" s="3">
        <v>100</v>
      </c>
      <c r="G5737" s="295" t="s">
        <v>1638</v>
      </c>
    </row>
    <row r="5738" spans="1:15" x14ac:dyDescent="0.25">
      <c r="B5738" s="6">
        <v>0.30555555555555558</v>
      </c>
      <c r="E5738" s="3">
        <v>103</v>
      </c>
      <c r="F5738" s="3">
        <v>103</v>
      </c>
    </row>
    <row r="5739" spans="1:15" ht="18" x14ac:dyDescent="0.25">
      <c r="B5739" s="90">
        <v>0.3125</v>
      </c>
      <c r="C5739" s="8">
        <v>72</v>
      </c>
      <c r="E5739" s="8"/>
      <c r="F5739" s="8"/>
      <c r="G5739" s="231" t="s">
        <v>326</v>
      </c>
      <c r="H5739" s="8"/>
      <c r="I5739" s="36" t="s">
        <v>1657</v>
      </c>
      <c r="J5739" s="36"/>
      <c r="K5739" s="36"/>
      <c r="L5739" s="36"/>
      <c r="M5739" s="36"/>
      <c r="N5739" s="36"/>
      <c r="O5739" s="36"/>
    </row>
    <row r="5740" spans="1:15" x14ac:dyDescent="0.25">
      <c r="B5740" s="6">
        <v>0.31597222222222221</v>
      </c>
      <c r="E5740" s="99">
        <v>110</v>
      </c>
    </row>
    <row r="5741" spans="1:15" x14ac:dyDescent="0.25">
      <c r="B5741" s="6">
        <v>0.3263888888888889</v>
      </c>
      <c r="E5741" s="62">
        <v>126</v>
      </c>
    </row>
    <row r="5742" spans="1:15" x14ac:dyDescent="0.25">
      <c r="B5742" s="90">
        <v>0.32847222222222222</v>
      </c>
      <c r="C5742" s="8"/>
      <c r="D5742" s="4"/>
      <c r="E5742" s="8"/>
      <c r="F5742" s="8"/>
      <c r="G5742" s="8" t="s">
        <v>1454</v>
      </c>
      <c r="H5742" s="8"/>
      <c r="I5742" s="36" t="s">
        <v>1455</v>
      </c>
      <c r="J5742" s="36"/>
    </row>
    <row r="5743" spans="1:15" x14ac:dyDescent="0.25">
      <c r="B5743" s="6">
        <v>0.33680555555555558</v>
      </c>
      <c r="E5743" s="38">
        <v>153</v>
      </c>
      <c r="G5743" s="3" t="s">
        <v>1635</v>
      </c>
      <c r="H5743" s="3">
        <v>35</v>
      </c>
    </row>
    <row r="5744" spans="1:15" x14ac:dyDescent="0.25">
      <c r="B5744" s="6">
        <v>0.34722222222222221</v>
      </c>
      <c r="E5744" s="243">
        <v>165</v>
      </c>
      <c r="G5744" s="3" t="s">
        <v>1635</v>
      </c>
      <c r="I5744" s="230" t="s">
        <v>1658</v>
      </c>
      <c r="J5744" s="144"/>
      <c r="K5744" s="144"/>
      <c r="L5744" s="144"/>
      <c r="M5744" s="144"/>
    </row>
    <row r="5745" spans="2:17" x14ac:dyDescent="0.25">
      <c r="B5745" s="6">
        <v>0.3576388888888889</v>
      </c>
      <c r="E5745" s="9">
        <v>137</v>
      </c>
      <c r="G5745" s="3" t="s">
        <v>1635</v>
      </c>
    </row>
    <row r="5746" spans="2:17" x14ac:dyDescent="0.25">
      <c r="B5746" s="6">
        <v>0.36805555555555558</v>
      </c>
      <c r="E5746" s="99">
        <v>114</v>
      </c>
      <c r="G5746" s="3" t="s">
        <v>1635</v>
      </c>
    </row>
    <row r="5747" spans="2:17" x14ac:dyDescent="0.25">
      <c r="B5747" s="6">
        <v>0.37847222222222221</v>
      </c>
      <c r="E5747" s="3">
        <v>107</v>
      </c>
      <c r="G5747" s="3" t="s">
        <v>1635</v>
      </c>
    </row>
    <row r="5748" spans="2:17" x14ac:dyDescent="0.25">
      <c r="B5748" s="6">
        <v>0.3888888888888889</v>
      </c>
      <c r="E5748" s="9">
        <v>132</v>
      </c>
      <c r="G5748" s="3" t="s">
        <v>1635</v>
      </c>
    </row>
    <row r="5749" spans="2:17" x14ac:dyDescent="0.25">
      <c r="B5749" s="6">
        <v>0.39930555555555558</v>
      </c>
      <c r="D5749" s="4"/>
      <c r="E5749" s="9">
        <v>138</v>
      </c>
      <c r="G5749" s="3" t="s">
        <v>1635</v>
      </c>
    </row>
    <row r="5750" spans="2:17" x14ac:dyDescent="0.25">
      <c r="B5750" s="6">
        <v>0.40972222222222221</v>
      </c>
      <c r="E5750" s="9">
        <v>131</v>
      </c>
      <c r="G5750" s="3" t="s">
        <v>1635</v>
      </c>
    </row>
    <row r="5751" spans="2:17" x14ac:dyDescent="0.25">
      <c r="B5751" s="6">
        <v>0.4201388888888889</v>
      </c>
      <c r="E5751" s="103">
        <v>145</v>
      </c>
      <c r="G5751" s="3" t="s">
        <v>1635</v>
      </c>
      <c r="H5751" s="3">
        <v>155</v>
      </c>
      <c r="I5751" s="144" t="s">
        <v>1460</v>
      </c>
      <c r="J5751" s="144"/>
      <c r="K5751" s="144"/>
      <c r="L5751" s="144"/>
      <c r="M5751" s="144"/>
      <c r="N5751" s="144"/>
      <c r="O5751" s="144"/>
      <c r="P5751" s="144"/>
      <c r="Q5751" s="104"/>
    </row>
    <row r="5752" spans="2:17" x14ac:dyDescent="0.25">
      <c r="B5752" s="6">
        <v>0.43055555555555558</v>
      </c>
      <c r="E5752" s="9">
        <v>135</v>
      </c>
      <c r="G5752" s="3" t="s">
        <v>1635</v>
      </c>
    </row>
    <row r="5753" spans="2:17" x14ac:dyDescent="0.25">
      <c r="B5753" s="6">
        <v>0.44097222222222221</v>
      </c>
      <c r="E5753" s="62">
        <v>125</v>
      </c>
      <c r="G5753" s="3" t="s">
        <v>1635</v>
      </c>
    </row>
    <row r="5754" spans="2:17" x14ac:dyDescent="0.25">
      <c r="B5754" s="6">
        <v>0.4513888888888889</v>
      </c>
      <c r="E5754" s="9">
        <v>130</v>
      </c>
      <c r="G5754" s="3" t="s">
        <v>1635</v>
      </c>
    </row>
    <row r="5755" spans="2:17" x14ac:dyDescent="0.25">
      <c r="B5755" s="6">
        <v>0.46180555555555558</v>
      </c>
      <c r="E5755" s="99">
        <v>115</v>
      </c>
      <c r="G5755" s="3" t="s">
        <v>1635</v>
      </c>
    </row>
    <row r="5756" spans="2:17" x14ac:dyDescent="0.25">
      <c r="B5756" s="6">
        <v>0.47222222222222221</v>
      </c>
      <c r="E5756" s="99">
        <v>113</v>
      </c>
      <c r="G5756" s="3" t="s">
        <v>1635</v>
      </c>
    </row>
    <row r="5757" spans="2:17" x14ac:dyDescent="0.25">
      <c r="B5757" s="6">
        <v>0.4826388888888889</v>
      </c>
      <c r="E5757" s="99">
        <v>112</v>
      </c>
      <c r="G5757" s="3" t="s">
        <v>1635</v>
      </c>
    </row>
    <row r="5758" spans="2:17" x14ac:dyDescent="0.25">
      <c r="B5758" s="6">
        <v>0.49305555555555558</v>
      </c>
      <c r="E5758" s="3">
        <v>106</v>
      </c>
      <c r="G5758" s="3" t="s">
        <v>1635</v>
      </c>
    </row>
    <row r="5759" spans="2:17" x14ac:dyDescent="0.25">
      <c r="B5759" s="6">
        <v>0.50347222222222221</v>
      </c>
      <c r="E5759" s="157">
        <v>99</v>
      </c>
      <c r="F5759" s="157">
        <v>99</v>
      </c>
    </row>
    <row r="5760" spans="2:17" x14ac:dyDescent="0.25">
      <c r="B5760" s="90">
        <v>0.50347222222222221</v>
      </c>
      <c r="C5760" s="9">
        <v>100</v>
      </c>
      <c r="G5760" s="8" t="s">
        <v>112</v>
      </c>
      <c r="H5760" s="8"/>
      <c r="I5760" s="36" t="s">
        <v>1452</v>
      </c>
      <c r="J5760" s="36"/>
      <c r="K5760" s="36"/>
      <c r="L5760" s="36"/>
      <c r="M5760" s="36"/>
      <c r="N5760" s="36" t="s">
        <v>1453</v>
      </c>
    </row>
    <row r="5761" spans="2:13" x14ac:dyDescent="0.25">
      <c r="B5761" s="6">
        <v>0.51388888888888884</v>
      </c>
      <c r="D5761" s="4"/>
      <c r="E5761" s="3">
        <v>102</v>
      </c>
    </row>
    <row r="5762" spans="2:13" x14ac:dyDescent="0.25">
      <c r="B5762" s="6">
        <v>0.52430555555555558</v>
      </c>
      <c r="E5762" s="62">
        <v>125</v>
      </c>
    </row>
    <row r="5763" spans="2:13" x14ac:dyDescent="0.25">
      <c r="B5763" s="6">
        <v>0.53472222222222221</v>
      </c>
      <c r="E5763" s="10">
        <v>134</v>
      </c>
      <c r="H5763" s="3">
        <v>30</v>
      </c>
      <c r="I5763" s="12" t="s">
        <v>1457</v>
      </c>
      <c r="J5763" s="12"/>
      <c r="K5763" s="12"/>
      <c r="L5763" s="12"/>
      <c r="M5763" s="12"/>
    </row>
    <row r="5764" spans="2:13" x14ac:dyDescent="0.25">
      <c r="B5764" s="6">
        <v>0.54513888888888884</v>
      </c>
      <c r="E5764" s="99">
        <v>115</v>
      </c>
      <c r="G5764" s="3" t="s">
        <v>1636</v>
      </c>
    </row>
    <row r="5765" spans="2:13" x14ac:dyDescent="0.25">
      <c r="B5765" s="6">
        <v>0.55555555555555558</v>
      </c>
      <c r="E5765" s="99">
        <v>112</v>
      </c>
      <c r="G5765" s="3" t="s">
        <v>1636</v>
      </c>
    </row>
    <row r="5766" spans="2:13" x14ac:dyDescent="0.25">
      <c r="B5766" s="6">
        <v>0.56597222222222221</v>
      </c>
      <c r="E5766" s="9">
        <v>134</v>
      </c>
      <c r="G5766" s="3" t="s">
        <v>1636</v>
      </c>
    </row>
    <row r="5767" spans="2:13" x14ac:dyDescent="0.25">
      <c r="B5767" s="6">
        <v>0.57638888888888884</v>
      </c>
      <c r="E5767" s="104">
        <v>146</v>
      </c>
      <c r="G5767" s="3" t="s">
        <v>1636</v>
      </c>
    </row>
    <row r="5768" spans="2:13" x14ac:dyDescent="0.25">
      <c r="B5768" s="6">
        <v>0.58680555555555558</v>
      </c>
      <c r="E5768" s="104">
        <v>149</v>
      </c>
      <c r="G5768" s="3" t="s">
        <v>1636</v>
      </c>
    </row>
    <row r="5769" spans="2:13" x14ac:dyDescent="0.25">
      <c r="B5769" s="6">
        <v>0.59722222222222221</v>
      </c>
      <c r="E5769" s="38">
        <v>150</v>
      </c>
      <c r="G5769" s="3" t="s">
        <v>1636</v>
      </c>
    </row>
    <row r="5770" spans="2:13" x14ac:dyDescent="0.25">
      <c r="B5770" s="6">
        <v>0.60763888888888884</v>
      </c>
      <c r="D5770" s="4"/>
      <c r="E5770" s="38">
        <v>152</v>
      </c>
      <c r="G5770" s="3" t="s">
        <v>1636</v>
      </c>
    </row>
    <row r="5771" spans="2:13" x14ac:dyDescent="0.25">
      <c r="B5771" s="6">
        <v>0.61805555555555558</v>
      </c>
      <c r="E5771" s="38">
        <v>153</v>
      </c>
      <c r="G5771" s="3" t="s">
        <v>1636</v>
      </c>
    </row>
    <row r="5772" spans="2:13" x14ac:dyDescent="0.25">
      <c r="B5772" s="6">
        <v>0.62847222222222221</v>
      </c>
      <c r="E5772" s="13">
        <v>154</v>
      </c>
      <c r="G5772" s="3" t="s">
        <v>1636</v>
      </c>
      <c r="H5772" s="3">
        <v>180</v>
      </c>
      <c r="I5772" s="28" t="s">
        <v>1458</v>
      </c>
      <c r="J5772" s="28"/>
      <c r="K5772" s="28"/>
      <c r="L5772" s="28"/>
      <c r="M5772" s="28"/>
    </row>
    <row r="5773" spans="2:13" x14ac:dyDescent="0.25">
      <c r="B5773" s="6">
        <v>0.64930555555555558</v>
      </c>
      <c r="E5773" s="9">
        <v>135</v>
      </c>
      <c r="G5773" s="3" t="s">
        <v>1636</v>
      </c>
    </row>
    <row r="5774" spans="2:13" x14ac:dyDescent="0.25">
      <c r="B5774" s="6">
        <v>0.65972222222222221</v>
      </c>
      <c r="E5774" s="99">
        <v>118</v>
      </c>
      <c r="G5774" s="3" t="s">
        <v>1636</v>
      </c>
    </row>
    <row r="5775" spans="2:13" x14ac:dyDescent="0.25">
      <c r="B5775" s="6">
        <v>0.67013888888888884</v>
      </c>
      <c r="E5775" s="3">
        <v>108</v>
      </c>
    </row>
    <row r="5776" spans="2:13" x14ac:dyDescent="0.25">
      <c r="B5776" s="6">
        <v>0.68055555555555558</v>
      </c>
      <c r="E5776" s="157">
        <v>98</v>
      </c>
      <c r="I5776" t="s">
        <v>1459</v>
      </c>
    </row>
    <row r="5777" spans="2:19" x14ac:dyDescent="0.25">
      <c r="B5777" s="6">
        <v>0.69097222222222221</v>
      </c>
      <c r="E5777" s="157">
        <v>97</v>
      </c>
    </row>
    <row r="5778" spans="2:19" x14ac:dyDescent="0.25">
      <c r="B5778" s="6">
        <v>0.70138888888888884</v>
      </c>
      <c r="E5778" s="3">
        <v>100</v>
      </c>
    </row>
    <row r="5779" spans="2:19" x14ac:dyDescent="0.25">
      <c r="B5779" s="6">
        <v>0.71180555555555558</v>
      </c>
      <c r="E5779" s="3">
        <v>100</v>
      </c>
    </row>
    <row r="5780" spans="2:19" x14ac:dyDescent="0.25">
      <c r="B5780" s="6">
        <v>0.72222222222222221</v>
      </c>
      <c r="E5780" s="3">
        <v>100</v>
      </c>
      <c r="F5780" s="3">
        <v>100</v>
      </c>
    </row>
    <row r="5781" spans="2:19" x14ac:dyDescent="0.25">
      <c r="B5781" s="90">
        <v>0.72569444444444442</v>
      </c>
      <c r="C5781" s="38">
        <v>146</v>
      </c>
      <c r="E5781" s="8"/>
      <c r="F5781" s="8"/>
      <c r="G5781" s="8" t="s">
        <v>313</v>
      </c>
      <c r="H5781" s="8"/>
      <c r="I5781" s="36" t="s">
        <v>1451</v>
      </c>
      <c r="J5781" s="36"/>
      <c r="K5781" s="36"/>
      <c r="L5781" s="36"/>
      <c r="M5781" s="36"/>
      <c r="N5781" s="36"/>
      <c r="O5781" s="36"/>
      <c r="P5781" s="36"/>
      <c r="Q5781" s="8"/>
      <c r="R5781" s="8"/>
      <c r="S5781" s="8"/>
    </row>
    <row r="5782" spans="2:19" x14ac:dyDescent="0.25">
      <c r="B5782" s="6">
        <v>0.73263888888888884</v>
      </c>
      <c r="E5782" s="3">
        <v>100</v>
      </c>
    </row>
    <row r="5783" spans="2:19" x14ac:dyDescent="0.25">
      <c r="B5783" s="6">
        <v>0.74305555555555558</v>
      </c>
      <c r="E5783" s="3">
        <v>109</v>
      </c>
    </row>
    <row r="5784" spans="2:19" x14ac:dyDescent="0.25">
      <c r="B5784" s="6">
        <v>0.75347222222222221</v>
      </c>
      <c r="E5784" s="99">
        <v>118</v>
      </c>
    </row>
    <row r="5785" spans="2:19" x14ac:dyDescent="0.25">
      <c r="B5785" s="6">
        <v>0.76388888888888884</v>
      </c>
      <c r="E5785" s="62">
        <v>124</v>
      </c>
    </row>
    <row r="5786" spans="2:19" x14ac:dyDescent="0.25">
      <c r="B5786" s="6">
        <v>0.77430555555555558</v>
      </c>
      <c r="D5786" s="4"/>
      <c r="E5786" s="62">
        <v>126</v>
      </c>
    </row>
    <row r="5787" spans="2:19" x14ac:dyDescent="0.25">
      <c r="B5787" s="6">
        <v>0.78472222222222221</v>
      </c>
      <c r="E5787" s="62">
        <v>128</v>
      </c>
    </row>
    <row r="5788" spans="2:19" x14ac:dyDescent="0.25">
      <c r="B5788" s="6">
        <v>0.79513888888888884</v>
      </c>
      <c r="E5788" s="9">
        <v>130</v>
      </c>
    </row>
    <row r="5789" spans="2:19" x14ac:dyDescent="0.25">
      <c r="B5789" s="6">
        <v>0.80555555555555558</v>
      </c>
      <c r="E5789" s="10">
        <v>132</v>
      </c>
      <c r="H5789" s="3">
        <v>115</v>
      </c>
      <c r="I5789" s="12" t="s">
        <v>1479</v>
      </c>
      <c r="J5789" s="12"/>
      <c r="K5789" s="12"/>
      <c r="L5789" s="12"/>
      <c r="M5789" s="12"/>
    </row>
    <row r="5790" spans="2:19" x14ac:dyDescent="0.25">
      <c r="B5790" s="86">
        <v>0.80902777777777779</v>
      </c>
      <c r="G5790" s="14" t="s">
        <v>1449</v>
      </c>
    </row>
    <row r="5791" spans="2:19" x14ac:dyDescent="0.25">
      <c r="B5791" s="86">
        <v>0.81597222222222221</v>
      </c>
      <c r="D5791" s="4"/>
      <c r="E5791" s="62">
        <v>124</v>
      </c>
      <c r="G5791" s="14" t="s">
        <v>1449</v>
      </c>
    </row>
    <row r="5792" spans="2:19" x14ac:dyDescent="0.25">
      <c r="B5792" s="86">
        <v>0.82638888888888884</v>
      </c>
      <c r="E5792" s="99">
        <v>112</v>
      </c>
      <c r="G5792" s="14" t="s">
        <v>1449</v>
      </c>
      <c r="I5792" s="135" t="s">
        <v>1450</v>
      </c>
      <c r="J5792" s="135"/>
      <c r="K5792" s="135"/>
      <c r="L5792" s="135"/>
      <c r="M5792" s="135"/>
      <c r="N5792" s="135"/>
    </row>
    <row r="5793" spans="2:13" x14ac:dyDescent="0.25">
      <c r="B5793" s="6">
        <v>0.83680555555555558</v>
      </c>
      <c r="E5793" s="62">
        <v>126</v>
      </c>
    </row>
    <row r="5794" spans="2:13" x14ac:dyDescent="0.25">
      <c r="B5794" s="6">
        <v>0.84722222222222221</v>
      </c>
      <c r="E5794" s="9">
        <v>137</v>
      </c>
    </row>
    <row r="5795" spans="2:13" x14ac:dyDescent="0.25">
      <c r="B5795" s="86">
        <v>0.85555555555555551</v>
      </c>
      <c r="G5795" s="14" t="s">
        <v>1448</v>
      </c>
    </row>
    <row r="5796" spans="2:13" x14ac:dyDescent="0.25">
      <c r="B5796" s="86">
        <v>0.85763888888888884</v>
      </c>
      <c r="E5796" s="103">
        <v>142</v>
      </c>
      <c r="G5796" s="14" t="s">
        <v>1448</v>
      </c>
      <c r="H5796" s="3">
        <v>190</v>
      </c>
      <c r="I5796" s="144" t="s">
        <v>1478</v>
      </c>
      <c r="J5796" s="144"/>
      <c r="K5796" s="144"/>
      <c r="L5796" s="144"/>
      <c r="M5796" s="144"/>
    </row>
    <row r="5797" spans="2:13" x14ac:dyDescent="0.25">
      <c r="B5797" s="86">
        <v>0.86805555555555558</v>
      </c>
      <c r="E5797" s="62">
        <v>127</v>
      </c>
      <c r="G5797" s="14" t="s">
        <v>1448</v>
      </c>
    </row>
    <row r="5798" spans="2:13" x14ac:dyDescent="0.25">
      <c r="B5798" s="86">
        <v>0.87847222222222221</v>
      </c>
      <c r="E5798" s="3">
        <v>107</v>
      </c>
      <c r="G5798" s="14" t="s">
        <v>1448</v>
      </c>
    </row>
    <row r="5799" spans="2:13" x14ac:dyDescent="0.25">
      <c r="B5799" s="6">
        <v>0.88888888888888884</v>
      </c>
      <c r="D5799" s="4"/>
      <c r="E5799" s="3">
        <v>109</v>
      </c>
    </row>
    <row r="5800" spans="2:13" x14ac:dyDescent="0.25">
      <c r="B5800" s="6">
        <v>0.89930555555555558</v>
      </c>
      <c r="E5800" s="62">
        <v>122</v>
      </c>
    </row>
    <row r="5801" spans="2:13" x14ac:dyDescent="0.25">
      <c r="B5801" s="6">
        <v>0.90972222222222221</v>
      </c>
      <c r="E5801" s="9">
        <v>131</v>
      </c>
    </row>
    <row r="5802" spans="2:13" x14ac:dyDescent="0.25">
      <c r="B5802" s="6">
        <v>0.92013888888888884</v>
      </c>
      <c r="E5802" s="9">
        <v>131</v>
      </c>
    </row>
    <row r="5803" spans="2:13" x14ac:dyDescent="0.25">
      <c r="B5803" s="6">
        <v>0.93055555555555558</v>
      </c>
      <c r="E5803" s="9">
        <v>132</v>
      </c>
    </row>
    <row r="5804" spans="2:13" x14ac:dyDescent="0.25">
      <c r="B5804" s="6">
        <v>0.94097222222222221</v>
      </c>
      <c r="E5804" s="10">
        <v>135</v>
      </c>
      <c r="H5804" s="3">
        <v>310</v>
      </c>
      <c r="I5804" s="12" t="s">
        <v>1477</v>
      </c>
      <c r="J5804" s="12"/>
      <c r="K5804" s="12"/>
      <c r="L5804" s="12"/>
      <c r="M5804" s="12"/>
    </row>
    <row r="5805" spans="2:13" x14ac:dyDescent="0.25">
      <c r="B5805" s="6">
        <v>0.95138888888888884</v>
      </c>
      <c r="E5805" s="9">
        <v>134</v>
      </c>
    </row>
    <row r="5806" spans="2:13" x14ac:dyDescent="0.25">
      <c r="B5806" s="6">
        <v>0.96180555555555558</v>
      </c>
      <c r="E5806" s="62">
        <v>128</v>
      </c>
    </row>
    <row r="5807" spans="2:13" x14ac:dyDescent="0.25">
      <c r="B5807" s="6">
        <v>0.97222222222222221</v>
      </c>
      <c r="E5807" s="62">
        <v>120</v>
      </c>
    </row>
    <row r="5808" spans="2:13" x14ac:dyDescent="0.25">
      <c r="B5808" s="6">
        <v>0.98263888888888884</v>
      </c>
      <c r="E5808" s="14">
        <v>84</v>
      </c>
    </row>
    <row r="5809" spans="1:8" ht="15.75" thickBot="1" x14ac:dyDescent="0.3">
      <c r="B5809" s="22">
        <v>0.99305555555555558</v>
      </c>
      <c r="E5809" s="3">
        <v>105</v>
      </c>
    </row>
    <row r="5810" spans="1:8" x14ac:dyDescent="0.25">
      <c r="A5810" s="5" t="s">
        <v>1461</v>
      </c>
      <c r="B5810" s="6">
        <v>3.472222222222222E-3</v>
      </c>
      <c r="E5810" s="62">
        <v>122</v>
      </c>
    </row>
    <row r="5811" spans="1:8" ht="18" x14ac:dyDescent="0.25">
      <c r="A5811" s="5" t="s">
        <v>275</v>
      </c>
      <c r="B5811" s="6">
        <v>1.3888888888888888E-2</v>
      </c>
      <c r="E5811" s="62">
        <v>123</v>
      </c>
      <c r="G5811" s="248">
        <v>117</v>
      </c>
      <c r="H5811" s="248" t="s">
        <v>1368</v>
      </c>
    </row>
    <row r="5812" spans="1:8" ht="18" x14ac:dyDescent="0.25">
      <c r="B5812" s="6">
        <v>2.4305555555555556E-2</v>
      </c>
      <c r="E5812" s="62">
        <v>124</v>
      </c>
      <c r="G5812" s="247">
        <f>AVERAGE(E5737:E5817)</f>
        <v>123.04</v>
      </c>
      <c r="H5812" s="248" t="s">
        <v>1367</v>
      </c>
    </row>
    <row r="5813" spans="1:8" ht="18" x14ac:dyDescent="0.25">
      <c r="B5813" s="6">
        <v>3.4722222222222224E-2</v>
      </c>
      <c r="E5813" s="62">
        <v>121</v>
      </c>
      <c r="G5813" s="231">
        <v>100.7</v>
      </c>
      <c r="H5813" s="231" t="s">
        <v>1369</v>
      </c>
    </row>
    <row r="5814" spans="1:8" ht="18" x14ac:dyDescent="0.25">
      <c r="B5814" s="6">
        <v>4.5138888888888888E-2</v>
      </c>
      <c r="E5814" s="62">
        <v>123</v>
      </c>
      <c r="G5814" s="231" t="s">
        <v>1456</v>
      </c>
      <c r="H5814" s="237"/>
    </row>
    <row r="5815" spans="1:8" ht="18" x14ac:dyDescent="0.25">
      <c r="B5815" s="6">
        <v>5.5555555555555552E-2</v>
      </c>
      <c r="E5815" s="62">
        <v>124</v>
      </c>
      <c r="G5815" s="242" t="s">
        <v>1521</v>
      </c>
    </row>
    <row r="5816" spans="1:8" ht="18" x14ac:dyDescent="0.25">
      <c r="B5816" s="6">
        <v>6.5972222222222224E-2</v>
      </c>
      <c r="E5816" s="62">
        <v>122</v>
      </c>
      <c r="G5816" s="295" t="s">
        <v>1637</v>
      </c>
      <c r="H5816" s="14"/>
    </row>
    <row r="5817" spans="1:8" x14ac:dyDescent="0.25">
      <c r="B5817" s="6">
        <v>7.6388888888888895E-2</v>
      </c>
      <c r="D5817" s="3">
        <v>318</v>
      </c>
      <c r="E5817" s="99">
        <v>118</v>
      </c>
    </row>
    <row r="5818" spans="1:8" x14ac:dyDescent="0.25">
      <c r="B5818" s="6">
        <v>8.6805555555555552E-2</v>
      </c>
    </row>
    <row r="5819" spans="1:8" x14ac:dyDescent="0.25">
      <c r="B5819" s="6">
        <v>9.7222222222222224E-2</v>
      </c>
    </row>
    <row r="5820" spans="1:8" x14ac:dyDescent="0.25">
      <c r="B5820" s="6">
        <v>0.1076388888888889</v>
      </c>
    </row>
    <row r="5821" spans="1:8" x14ac:dyDescent="0.25">
      <c r="B5821" s="6">
        <v>0.11805555555555555</v>
      </c>
    </row>
    <row r="5822" spans="1:8" x14ac:dyDescent="0.25">
      <c r="B5822" s="6">
        <v>0.12847222222222221</v>
      </c>
    </row>
    <row r="5823" spans="1:8" x14ac:dyDescent="0.25">
      <c r="B5823" s="6">
        <v>0.1388888888888889</v>
      </c>
    </row>
    <row r="5824" spans="1:8" x14ac:dyDescent="0.25">
      <c r="B5824" s="6">
        <v>0.14930555555555555</v>
      </c>
    </row>
    <row r="5825" spans="2:11" ht="15.75" thickBot="1" x14ac:dyDescent="0.3">
      <c r="B5825" s="22">
        <v>0.15972222222222221</v>
      </c>
      <c r="D5825" s="3">
        <v>318</v>
      </c>
    </row>
    <row r="5826" spans="2:11" x14ac:dyDescent="0.25">
      <c r="B5826" s="6">
        <v>0.31597222222222221</v>
      </c>
    </row>
    <row r="5827" spans="2:11" x14ac:dyDescent="0.25">
      <c r="B5827" s="6">
        <v>0.3263888888888889</v>
      </c>
    </row>
    <row r="5828" spans="2:11" x14ac:dyDescent="0.25">
      <c r="B5828" s="6">
        <v>0.33680555555555558</v>
      </c>
    </row>
    <row r="5829" spans="2:11" x14ac:dyDescent="0.25">
      <c r="B5829" s="6">
        <v>0.34722222222222221</v>
      </c>
    </row>
    <row r="5830" spans="2:11" x14ac:dyDescent="0.25">
      <c r="B5830" s="6">
        <v>0.3576388888888889</v>
      </c>
      <c r="E5830" s="3">
        <v>101</v>
      </c>
    </row>
    <row r="5831" spans="2:11" x14ac:dyDescent="0.25">
      <c r="B5831" s="6">
        <v>0.36805555555555558</v>
      </c>
      <c r="E5831" s="3">
        <v>103</v>
      </c>
    </row>
    <row r="5832" spans="2:11" x14ac:dyDescent="0.25">
      <c r="B5832" s="6">
        <v>0.37847222222222221</v>
      </c>
      <c r="E5832" s="3">
        <v>103</v>
      </c>
    </row>
    <row r="5833" spans="2:11" x14ac:dyDescent="0.25">
      <c r="B5833" s="6">
        <v>0.3888888888888889</v>
      </c>
      <c r="E5833" s="3">
        <v>105</v>
      </c>
      <c r="F5833" s="3">
        <v>105</v>
      </c>
    </row>
    <row r="5834" spans="2:11" x14ac:dyDescent="0.25">
      <c r="B5834" s="90">
        <v>0.39930555555555558</v>
      </c>
      <c r="C5834" s="8">
        <v>6</v>
      </c>
      <c r="D5834" s="8"/>
      <c r="E5834" s="8"/>
      <c r="F5834" s="8"/>
      <c r="G5834" s="8" t="s">
        <v>326</v>
      </c>
      <c r="H5834" s="8"/>
      <c r="I5834" s="36" t="s">
        <v>450</v>
      </c>
      <c r="J5834" s="36"/>
      <c r="K5834" s="36"/>
    </row>
    <row r="5835" spans="2:11" x14ac:dyDescent="0.25">
      <c r="B5835" s="6">
        <v>0.39930555555555558</v>
      </c>
      <c r="E5835" s="99">
        <v>111</v>
      </c>
    </row>
    <row r="5836" spans="2:11" x14ac:dyDescent="0.25">
      <c r="B5836" s="6">
        <v>0.40972222222222221</v>
      </c>
      <c r="E5836" s="99">
        <v>110</v>
      </c>
    </row>
    <row r="5837" spans="2:11" x14ac:dyDescent="0.25">
      <c r="B5837" s="6">
        <v>0.4201388888888889</v>
      </c>
    </row>
    <row r="5838" spans="2:11" x14ac:dyDescent="0.25">
      <c r="B5838" s="6">
        <v>0.43055555555555558</v>
      </c>
      <c r="E5838" s="3">
        <v>104</v>
      </c>
    </row>
    <row r="5839" spans="2:11" x14ac:dyDescent="0.25">
      <c r="B5839" s="6">
        <v>0.44097222222222221</v>
      </c>
      <c r="E5839" s="99">
        <v>110</v>
      </c>
    </row>
    <row r="5840" spans="2:11" x14ac:dyDescent="0.25">
      <c r="B5840" s="6">
        <v>0.4513888888888889</v>
      </c>
      <c r="E5840" s="99">
        <v>111</v>
      </c>
    </row>
    <row r="5841" spans="2:21" x14ac:dyDescent="0.25">
      <c r="B5841" s="6">
        <v>0.46180555555555558</v>
      </c>
      <c r="E5841" s="99">
        <v>111</v>
      </c>
    </row>
    <row r="5842" spans="2:21" x14ac:dyDescent="0.25">
      <c r="B5842" s="6">
        <v>0.47222222222222221</v>
      </c>
      <c r="E5842" s="99">
        <v>113</v>
      </c>
      <c r="H5842" s="3">
        <v>105</v>
      </c>
      <c r="I5842" s="135" t="s">
        <v>1467</v>
      </c>
      <c r="J5842" s="135"/>
      <c r="K5842" s="135"/>
      <c r="L5842" s="135"/>
      <c r="M5842" s="135"/>
    </row>
    <row r="5843" spans="2:21" x14ac:dyDescent="0.25">
      <c r="B5843" s="6">
        <v>0.4826388888888889</v>
      </c>
      <c r="E5843" s="99">
        <v>111</v>
      </c>
    </row>
    <row r="5844" spans="2:21" x14ac:dyDescent="0.25">
      <c r="B5844" s="6">
        <v>0.49305555555555558</v>
      </c>
      <c r="E5844" s="99">
        <v>112</v>
      </c>
      <c r="F5844" s="99">
        <v>112</v>
      </c>
    </row>
    <row r="5845" spans="2:21" x14ac:dyDescent="0.25">
      <c r="B5845" s="90">
        <v>0.5</v>
      </c>
      <c r="C5845" s="8">
        <v>109</v>
      </c>
      <c r="D5845" s="8"/>
      <c r="E5845" s="8"/>
      <c r="F5845" s="8"/>
      <c r="G5845" s="8" t="s">
        <v>112</v>
      </c>
      <c r="H5845" s="8"/>
      <c r="I5845" s="36" t="s">
        <v>1463</v>
      </c>
      <c r="J5845" s="36"/>
      <c r="K5845" s="36"/>
      <c r="L5845" s="36"/>
      <c r="M5845" s="36"/>
      <c r="N5845" s="36"/>
      <c r="O5845" s="36"/>
      <c r="P5845" s="36"/>
      <c r="Q5845" s="8"/>
      <c r="R5845" s="8"/>
      <c r="S5845" s="8"/>
      <c r="T5845" s="8"/>
      <c r="U5845" s="8"/>
    </row>
    <row r="5846" spans="2:21" x14ac:dyDescent="0.25">
      <c r="B5846" s="6">
        <v>0.50347222222222221</v>
      </c>
      <c r="E5846" s="99">
        <v>115</v>
      </c>
    </row>
    <row r="5847" spans="2:21" x14ac:dyDescent="0.25">
      <c r="B5847" s="6">
        <v>0.51388888888888884</v>
      </c>
      <c r="E5847" s="62">
        <v>125</v>
      </c>
    </row>
    <row r="5848" spans="2:21" x14ac:dyDescent="0.25">
      <c r="B5848" s="6">
        <v>0.52430555555555558</v>
      </c>
      <c r="E5848" s="103">
        <v>145</v>
      </c>
      <c r="H5848" s="3">
        <v>35</v>
      </c>
      <c r="I5848" s="144" t="s">
        <v>1468</v>
      </c>
      <c r="J5848" s="144"/>
      <c r="K5848" s="144"/>
      <c r="L5848" s="144"/>
      <c r="M5848" s="144"/>
    </row>
    <row r="5849" spans="2:21" x14ac:dyDescent="0.25">
      <c r="B5849" s="6">
        <v>0.53472222222222221</v>
      </c>
      <c r="E5849" s="9">
        <v>139</v>
      </c>
    </row>
    <row r="5850" spans="2:21" x14ac:dyDescent="0.25">
      <c r="B5850" s="6">
        <v>0.54513888888888884</v>
      </c>
      <c r="E5850" s="62">
        <v>125</v>
      </c>
    </row>
    <row r="5851" spans="2:21" x14ac:dyDescent="0.25">
      <c r="B5851" s="6">
        <v>0.55555555555555558</v>
      </c>
      <c r="E5851" s="3">
        <v>108</v>
      </c>
    </row>
    <row r="5852" spans="2:21" x14ac:dyDescent="0.25">
      <c r="B5852" s="6">
        <v>0.56597222222222221</v>
      </c>
      <c r="E5852" s="9">
        <v>132</v>
      </c>
    </row>
    <row r="5853" spans="2:21" x14ac:dyDescent="0.25">
      <c r="B5853" s="6">
        <v>0.57638888888888884</v>
      </c>
      <c r="E5853" s="104">
        <v>142</v>
      </c>
    </row>
    <row r="5854" spans="2:21" x14ac:dyDescent="0.25">
      <c r="B5854" s="6">
        <v>0.58680555555555558</v>
      </c>
      <c r="E5854" s="104">
        <v>140</v>
      </c>
    </row>
    <row r="5855" spans="2:21" x14ac:dyDescent="0.25">
      <c r="B5855" s="6">
        <v>0.59722222222222221</v>
      </c>
      <c r="E5855" s="103">
        <v>146</v>
      </c>
      <c r="H5855" s="3">
        <v>140</v>
      </c>
      <c r="I5855" s="144" t="s">
        <v>1469</v>
      </c>
      <c r="J5855" s="144"/>
      <c r="K5855" s="144"/>
      <c r="L5855" s="144"/>
      <c r="M5855" s="144"/>
    </row>
    <row r="5856" spans="2:21" x14ac:dyDescent="0.25">
      <c r="B5856" s="86">
        <v>0.60277777777777775</v>
      </c>
      <c r="G5856" s="14" t="s">
        <v>1464</v>
      </c>
    </row>
    <row r="5857" spans="2:21" x14ac:dyDescent="0.25">
      <c r="B5857" s="86">
        <v>0.60763888888888884</v>
      </c>
      <c r="E5857" s="9">
        <v>134</v>
      </c>
      <c r="G5857" s="14" t="s">
        <v>1464</v>
      </c>
    </row>
    <row r="5858" spans="2:21" x14ac:dyDescent="0.25">
      <c r="B5858" s="86">
        <v>0.61805555555555558</v>
      </c>
      <c r="E5858" s="157">
        <v>97</v>
      </c>
      <c r="G5858" s="14" t="s">
        <v>1464</v>
      </c>
      <c r="I5858" s="194" t="s">
        <v>1465</v>
      </c>
      <c r="J5858" s="194"/>
      <c r="K5858" s="194"/>
      <c r="L5858" s="194"/>
      <c r="M5858" s="194"/>
    </row>
    <row r="5859" spans="2:21" x14ac:dyDescent="0.25">
      <c r="B5859" s="86">
        <v>0.62847222222222221</v>
      </c>
      <c r="E5859" s="157">
        <v>94</v>
      </c>
      <c r="G5859" s="14" t="s">
        <v>1464</v>
      </c>
      <c r="I5859" s="194" t="s">
        <v>1466</v>
      </c>
      <c r="J5859" s="194"/>
      <c r="K5859" s="194"/>
      <c r="L5859" s="194"/>
      <c r="M5859" s="194"/>
    </row>
    <row r="5860" spans="2:21" x14ac:dyDescent="0.25">
      <c r="B5860" s="6">
        <v>0.64930555555555558</v>
      </c>
      <c r="E5860" s="99">
        <v>116</v>
      </c>
    </row>
    <row r="5861" spans="2:21" x14ac:dyDescent="0.25">
      <c r="B5861" s="6">
        <v>0.65972222222222221</v>
      </c>
      <c r="E5861" s="99">
        <v>115</v>
      </c>
    </row>
    <row r="5862" spans="2:21" x14ac:dyDescent="0.25">
      <c r="B5862" s="6">
        <v>0.67013888888888884</v>
      </c>
      <c r="E5862" s="99">
        <v>111</v>
      </c>
    </row>
    <row r="5863" spans="2:21" x14ac:dyDescent="0.25">
      <c r="B5863" s="6">
        <v>0.68055555555555558</v>
      </c>
      <c r="E5863" s="99">
        <v>112</v>
      </c>
    </row>
    <row r="5864" spans="2:21" x14ac:dyDescent="0.25">
      <c r="B5864" s="6">
        <v>0.69097222222222221</v>
      </c>
      <c r="E5864" s="3">
        <v>107</v>
      </c>
    </row>
    <row r="5865" spans="2:21" x14ac:dyDescent="0.25">
      <c r="B5865" s="6">
        <v>0.70138888888888884</v>
      </c>
      <c r="E5865" s="99">
        <v>112</v>
      </c>
    </row>
    <row r="5866" spans="2:21" x14ac:dyDescent="0.25">
      <c r="B5866" s="6">
        <v>0.71180555555555558</v>
      </c>
      <c r="E5866" s="99">
        <v>116</v>
      </c>
    </row>
    <row r="5867" spans="2:21" x14ac:dyDescent="0.25">
      <c r="B5867" s="6">
        <v>0.72222222222222221</v>
      </c>
      <c r="E5867" s="62">
        <v>120</v>
      </c>
    </row>
    <row r="5868" spans="2:21" x14ac:dyDescent="0.25">
      <c r="B5868" s="6">
        <v>0.73263888888888884</v>
      </c>
      <c r="E5868" s="99">
        <v>112</v>
      </c>
    </row>
    <row r="5870" spans="2:21" x14ac:dyDescent="0.25">
      <c r="B5870" s="6">
        <v>0.74305555555555558</v>
      </c>
      <c r="E5870" s="3">
        <v>106</v>
      </c>
      <c r="F5870" s="3">
        <v>106</v>
      </c>
    </row>
    <row r="5871" spans="2:21" x14ac:dyDescent="0.25">
      <c r="B5871" s="90">
        <v>0.74305555555555558</v>
      </c>
      <c r="C5871" s="8">
        <v>75</v>
      </c>
      <c r="D5871" s="8"/>
      <c r="E5871" s="8"/>
      <c r="F5871" s="8"/>
      <c r="G5871" s="8" t="s">
        <v>114</v>
      </c>
      <c r="H5871" s="8"/>
      <c r="I5871" s="36" t="s">
        <v>1462</v>
      </c>
      <c r="J5871" s="36"/>
      <c r="K5871" s="36"/>
      <c r="L5871" s="36"/>
      <c r="M5871" s="36"/>
      <c r="N5871" s="36"/>
      <c r="O5871" s="36"/>
      <c r="P5871" s="36"/>
      <c r="Q5871" s="8"/>
      <c r="R5871" s="8"/>
      <c r="S5871" s="8"/>
      <c r="T5871" s="8"/>
      <c r="U5871" s="8"/>
    </row>
    <row r="5872" spans="2:21" x14ac:dyDescent="0.25">
      <c r="B5872" s="6">
        <v>0.75347222222222221</v>
      </c>
      <c r="E5872" s="99">
        <v>115</v>
      </c>
    </row>
    <row r="5873" spans="2:14" x14ac:dyDescent="0.25">
      <c r="B5873" s="6">
        <v>0.76388888888888884</v>
      </c>
      <c r="E5873" s="62">
        <v>120</v>
      </c>
    </row>
    <row r="5874" spans="2:14" x14ac:dyDescent="0.25">
      <c r="B5874" s="6">
        <v>0.77430555555555558</v>
      </c>
      <c r="E5874" s="62">
        <v>128</v>
      </c>
    </row>
    <row r="5875" spans="2:14" x14ac:dyDescent="0.25">
      <c r="B5875" s="6">
        <v>0.78472222222222221</v>
      </c>
      <c r="E5875" s="9">
        <v>133</v>
      </c>
    </row>
    <row r="5876" spans="2:14" x14ac:dyDescent="0.25">
      <c r="B5876" s="6">
        <v>0.79513888888888884</v>
      </c>
      <c r="E5876" s="10">
        <v>137</v>
      </c>
      <c r="H5876" s="3">
        <v>75</v>
      </c>
      <c r="I5876" s="12" t="s">
        <v>1471</v>
      </c>
      <c r="J5876" s="12"/>
      <c r="K5876" s="12"/>
      <c r="L5876" s="12"/>
      <c r="M5876" s="12"/>
    </row>
    <row r="5877" spans="2:14" x14ac:dyDescent="0.25">
      <c r="B5877" s="86">
        <v>0.80069444444444449</v>
      </c>
      <c r="G5877" s="14" t="s">
        <v>1633</v>
      </c>
    </row>
    <row r="5878" spans="2:14" x14ac:dyDescent="0.25">
      <c r="B5878" s="86">
        <v>0.80555555555555558</v>
      </c>
      <c r="E5878" s="99">
        <v>116</v>
      </c>
      <c r="G5878" s="14" t="s">
        <v>1470</v>
      </c>
      <c r="I5878" s="36" t="s">
        <v>1473</v>
      </c>
      <c r="J5878" s="36"/>
      <c r="K5878" s="36"/>
      <c r="L5878" s="36"/>
      <c r="M5878" s="36"/>
    </row>
    <row r="5879" spans="2:14" x14ac:dyDescent="0.25">
      <c r="B5879" s="86">
        <v>0.81597222222222221</v>
      </c>
      <c r="E5879" s="3">
        <v>100</v>
      </c>
      <c r="G5879" s="14" t="s">
        <v>1470</v>
      </c>
      <c r="I5879" s="36" t="s">
        <v>1472</v>
      </c>
      <c r="J5879" s="36"/>
      <c r="K5879" s="36"/>
      <c r="L5879" s="36"/>
      <c r="M5879" s="36"/>
    </row>
    <row r="5880" spans="2:14" x14ac:dyDescent="0.25">
      <c r="B5880" s="6">
        <v>0.82638888888888884</v>
      </c>
      <c r="E5880" s="3">
        <v>108</v>
      </c>
    </row>
    <row r="5881" spans="2:14" x14ac:dyDescent="0.25">
      <c r="B5881" s="86">
        <v>0.83611111111111114</v>
      </c>
      <c r="G5881" s="14" t="s">
        <v>1482</v>
      </c>
    </row>
    <row r="5882" spans="2:14" x14ac:dyDescent="0.25">
      <c r="B5882" s="86">
        <v>0.83680555555555558</v>
      </c>
      <c r="E5882" s="99">
        <v>119</v>
      </c>
      <c r="G5882" s="14" t="s">
        <v>1482</v>
      </c>
    </row>
    <row r="5883" spans="2:14" x14ac:dyDescent="0.25">
      <c r="B5883" s="86">
        <v>0.84722222222222221</v>
      </c>
      <c r="E5883" s="99">
        <v>113</v>
      </c>
      <c r="G5883" s="14" t="s">
        <v>1482</v>
      </c>
    </row>
    <row r="5884" spans="2:14" x14ac:dyDescent="0.25">
      <c r="B5884" s="86">
        <v>0.85763888888888884</v>
      </c>
      <c r="E5884" s="3">
        <v>105</v>
      </c>
      <c r="G5884" s="14" t="s">
        <v>1482</v>
      </c>
      <c r="I5884" s="36" t="s">
        <v>1485</v>
      </c>
      <c r="J5884" s="36"/>
      <c r="K5884" s="36"/>
      <c r="L5884" s="36"/>
      <c r="M5884" s="36"/>
    </row>
    <row r="5885" spans="2:14" x14ac:dyDescent="0.25">
      <c r="B5885" s="6">
        <v>0.86805555555555558</v>
      </c>
      <c r="E5885" s="62">
        <v>120</v>
      </c>
    </row>
    <row r="5886" spans="2:14" x14ac:dyDescent="0.25">
      <c r="B5886" s="86">
        <v>0.87152777777777779</v>
      </c>
      <c r="E5886" s="62"/>
      <c r="G5886" s="14" t="s">
        <v>1481</v>
      </c>
    </row>
    <row r="5887" spans="2:14" x14ac:dyDescent="0.25">
      <c r="B5887" s="86">
        <v>0.87847222222222221</v>
      </c>
      <c r="E5887" s="97">
        <v>127</v>
      </c>
      <c r="G5887" s="14" t="s">
        <v>1481</v>
      </c>
      <c r="H5887" s="3">
        <v>195</v>
      </c>
      <c r="I5887" s="63" t="s">
        <v>1480</v>
      </c>
      <c r="J5887" s="63"/>
      <c r="K5887" s="63"/>
      <c r="L5887" s="63"/>
      <c r="M5887" s="63"/>
    </row>
    <row r="5888" spans="2:14" x14ac:dyDescent="0.25">
      <c r="B5888" s="86">
        <v>0.88888888888888884</v>
      </c>
      <c r="E5888" s="3">
        <v>108</v>
      </c>
      <c r="G5888" s="14" t="s">
        <v>1481</v>
      </c>
      <c r="I5888" s="36" t="s">
        <v>1486</v>
      </c>
      <c r="J5888" s="36"/>
      <c r="K5888" s="36"/>
      <c r="L5888" s="36"/>
      <c r="M5888" s="36"/>
      <c r="N5888" s="36"/>
    </row>
    <row r="5889" spans="1:13" x14ac:dyDescent="0.25">
      <c r="B5889" s="6">
        <v>0.89930555555555558</v>
      </c>
      <c r="E5889" s="99">
        <v>114</v>
      </c>
    </row>
    <row r="5890" spans="1:13" x14ac:dyDescent="0.25">
      <c r="B5890" s="6">
        <v>0.90972222222222221</v>
      </c>
      <c r="E5890" s="62">
        <v>121</v>
      </c>
    </row>
    <row r="5891" spans="1:13" x14ac:dyDescent="0.25">
      <c r="B5891" s="6">
        <v>0.92013888888888884</v>
      </c>
      <c r="E5891" s="97">
        <v>122</v>
      </c>
      <c r="H5891" s="3">
        <v>255</v>
      </c>
      <c r="I5891" s="63" t="s">
        <v>1483</v>
      </c>
      <c r="J5891" s="63"/>
      <c r="K5891" s="63"/>
      <c r="L5891" s="63"/>
      <c r="M5891" s="63"/>
    </row>
    <row r="5892" spans="1:13" x14ac:dyDescent="0.25">
      <c r="B5892" s="6">
        <v>0.93055555555555558</v>
      </c>
      <c r="E5892" s="62">
        <v>120</v>
      </c>
    </row>
    <row r="5893" spans="1:13" x14ac:dyDescent="0.25">
      <c r="B5893" s="6">
        <v>0.94097222222222221</v>
      </c>
      <c r="E5893" s="99">
        <v>112</v>
      </c>
    </row>
    <row r="5894" spans="1:13" x14ac:dyDescent="0.25">
      <c r="B5894" s="6">
        <v>0.95138888888888884</v>
      </c>
      <c r="E5894" s="3">
        <v>107</v>
      </c>
    </row>
    <row r="5895" spans="1:13" x14ac:dyDescent="0.25">
      <c r="B5895" s="6">
        <v>0.96180555555555558</v>
      </c>
      <c r="E5895" s="3">
        <v>109</v>
      </c>
    </row>
    <row r="5896" spans="1:13" x14ac:dyDescent="0.25">
      <c r="B5896" s="6">
        <v>0.97222222222222221</v>
      </c>
      <c r="E5896" s="99">
        <v>110</v>
      </c>
    </row>
    <row r="5897" spans="1:13" x14ac:dyDescent="0.25">
      <c r="B5897" s="6">
        <v>0.98263888888888884</v>
      </c>
      <c r="E5897" s="99">
        <v>111</v>
      </c>
    </row>
    <row r="5898" spans="1:13" ht="15.75" thickBot="1" x14ac:dyDescent="0.3">
      <c r="B5898" s="22">
        <v>0.99305555555555558</v>
      </c>
      <c r="E5898" s="99">
        <v>111</v>
      </c>
    </row>
    <row r="5899" spans="1:13" ht="18" x14ac:dyDescent="0.25">
      <c r="A5899" s="5">
        <v>45894</v>
      </c>
      <c r="B5899" s="6">
        <v>3.472222222222222E-3</v>
      </c>
      <c r="E5899" s="3">
        <v>109</v>
      </c>
      <c r="G5899" s="248">
        <v>113</v>
      </c>
      <c r="H5899" s="248" t="s">
        <v>1368</v>
      </c>
    </row>
    <row r="5900" spans="1:13" ht="18" x14ac:dyDescent="0.25">
      <c r="A5900" s="5" t="s">
        <v>303</v>
      </c>
      <c r="B5900" s="6">
        <v>1.3888888888888888E-2</v>
      </c>
      <c r="E5900" s="99">
        <v>111</v>
      </c>
      <c r="G5900" s="247">
        <f>AVERAGE(E5830:E5914)</f>
        <v>115.14084507042253</v>
      </c>
      <c r="H5900" s="248" t="s">
        <v>1367</v>
      </c>
    </row>
    <row r="5901" spans="1:13" ht="18" x14ac:dyDescent="0.25">
      <c r="B5901" s="6">
        <v>2.4305555555555556E-2</v>
      </c>
      <c r="E5901" s="3">
        <v>109</v>
      </c>
      <c r="G5901" s="231">
        <v>107.3</v>
      </c>
      <c r="H5901" s="231" t="s">
        <v>1369</v>
      </c>
    </row>
    <row r="5902" spans="1:13" ht="18" x14ac:dyDescent="0.25">
      <c r="B5902" s="6">
        <v>3.4722222222222224E-2</v>
      </c>
      <c r="E5902" s="99">
        <v>111</v>
      </c>
      <c r="G5902" s="231" t="s">
        <v>1484</v>
      </c>
      <c r="H5902" s="237"/>
    </row>
    <row r="5903" spans="1:13" ht="18" x14ac:dyDescent="0.25">
      <c r="B5903" s="6">
        <v>4.5138888888888888E-2</v>
      </c>
      <c r="E5903" s="99">
        <v>110</v>
      </c>
      <c r="G5903" s="242" t="s">
        <v>1520</v>
      </c>
    </row>
    <row r="5904" spans="1:13" ht="18" x14ac:dyDescent="0.25">
      <c r="B5904" s="6">
        <v>5.5555555555555552E-2</v>
      </c>
      <c r="E5904" s="99">
        <v>110</v>
      </c>
      <c r="G5904" s="295" t="s">
        <v>1634</v>
      </c>
    </row>
    <row r="5905" spans="2:5" x14ac:dyDescent="0.25">
      <c r="B5905" s="6">
        <v>6.5972222222222224E-2</v>
      </c>
      <c r="E5905" s="99">
        <v>111</v>
      </c>
    </row>
    <row r="5906" spans="2:5" x14ac:dyDescent="0.25">
      <c r="B5906" s="6">
        <v>7.6388888888888895E-2</v>
      </c>
      <c r="E5906" s="99">
        <v>110</v>
      </c>
    </row>
    <row r="5907" spans="2:5" x14ac:dyDescent="0.25">
      <c r="B5907" s="6">
        <v>8.6805555555555552E-2</v>
      </c>
      <c r="E5907" s="99">
        <v>111</v>
      </c>
    </row>
    <row r="5908" spans="2:5" x14ac:dyDescent="0.25">
      <c r="B5908" s="6">
        <v>9.7222222222222224E-2</v>
      </c>
      <c r="E5908" s="3">
        <v>112</v>
      </c>
    </row>
    <row r="5909" spans="2:5" x14ac:dyDescent="0.25">
      <c r="B5909" s="6">
        <v>0.1076388888888889</v>
      </c>
      <c r="E5909" s="3">
        <v>111</v>
      </c>
    </row>
    <row r="5910" spans="2:5" x14ac:dyDescent="0.25">
      <c r="B5910" s="6">
        <v>0.11805555555555555</v>
      </c>
    </row>
    <row r="5911" spans="2:5" x14ac:dyDescent="0.25">
      <c r="B5911" s="6">
        <v>0.12847222222222221</v>
      </c>
    </row>
    <row r="5912" spans="2:5" x14ac:dyDescent="0.25">
      <c r="B5912" s="6">
        <v>0.1388888888888889</v>
      </c>
    </row>
    <row r="5913" spans="2:5" x14ac:dyDescent="0.25">
      <c r="B5913" s="6">
        <v>0.14930555555555555</v>
      </c>
    </row>
    <row r="5914" spans="2:5" ht="15.75" thickBot="1" x14ac:dyDescent="0.3">
      <c r="B5914" s="22">
        <v>0.15972222222222221</v>
      </c>
      <c r="D5914" s="3">
        <v>190</v>
      </c>
    </row>
    <row r="5915" spans="2:5" x14ac:dyDescent="0.25">
      <c r="B5915" s="6">
        <v>0.31597222222222221</v>
      </c>
      <c r="E5915" s="14">
        <v>84</v>
      </c>
    </row>
    <row r="5916" spans="2:5" x14ac:dyDescent="0.25">
      <c r="B5916" s="6">
        <v>0.3263888888888889</v>
      </c>
      <c r="E5916" s="14">
        <v>86</v>
      </c>
    </row>
    <row r="5917" spans="2:5" x14ac:dyDescent="0.25">
      <c r="B5917" s="6">
        <v>0.33680555555555558</v>
      </c>
      <c r="E5917" s="14">
        <v>88</v>
      </c>
    </row>
    <row r="5918" spans="2:5" x14ac:dyDescent="0.25">
      <c r="B5918" s="6">
        <v>0.34722222222222221</v>
      </c>
      <c r="E5918" s="157">
        <v>94</v>
      </c>
    </row>
    <row r="5919" spans="2:5" x14ac:dyDescent="0.25">
      <c r="B5919" s="6">
        <v>0.3576388888888889</v>
      </c>
      <c r="E5919" s="157">
        <v>90</v>
      </c>
    </row>
    <row r="5920" spans="2:5" x14ac:dyDescent="0.25">
      <c r="B5920" s="6">
        <v>0.36805555555555558</v>
      </c>
      <c r="E5920" s="157">
        <v>90</v>
      </c>
    </row>
    <row r="5921" spans="2:14" x14ac:dyDescent="0.25">
      <c r="B5921" s="6">
        <v>0.37847222222222221</v>
      </c>
      <c r="E5921" s="157">
        <v>90</v>
      </c>
    </row>
    <row r="5922" spans="2:14" x14ac:dyDescent="0.25">
      <c r="B5922" s="6">
        <v>0.3888888888888889</v>
      </c>
      <c r="E5922" s="157">
        <v>94</v>
      </c>
    </row>
    <row r="5923" spans="2:14" x14ac:dyDescent="0.25">
      <c r="B5923" s="6">
        <v>0.39930555555555558</v>
      </c>
      <c r="E5923" s="157">
        <v>98</v>
      </c>
    </row>
    <row r="5924" spans="2:14" x14ac:dyDescent="0.25">
      <c r="B5924" s="6">
        <v>0.40972222222222221</v>
      </c>
      <c r="E5924" s="157">
        <v>96</v>
      </c>
    </row>
    <row r="5925" spans="2:14" x14ac:dyDescent="0.25">
      <c r="B5925" s="6">
        <v>0.4201388888888889</v>
      </c>
      <c r="E5925" s="157">
        <v>96</v>
      </c>
    </row>
    <row r="5926" spans="2:14" x14ac:dyDescent="0.25">
      <c r="B5926" s="6">
        <v>0.43055555555555558</v>
      </c>
      <c r="E5926" s="3">
        <v>100</v>
      </c>
    </row>
    <row r="5927" spans="2:14" x14ac:dyDescent="0.25">
      <c r="B5927" s="6">
        <v>0.44097222222222221</v>
      </c>
      <c r="E5927" s="3">
        <v>100</v>
      </c>
    </row>
    <row r="5928" spans="2:14" x14ac:dyDescent="0.25">
      <c r="B5928" s="6">
        <v>0.4513888888888889</v>
      </c>
      <c r="E5928" s="3">
        <v>102</v>
      </c>
    </row>
    <row r="5929" spans="2:14" x14ac:dyDescent="0.25">
      <c r="B5929" s="6">
        <v>0.46180555555555558</v>
      </c>
      <c r="E5929" s="3">
        <v>106</v>
      </c>
    </row>
    <row r="5930" spans="2:14" x14ac:dyDescent="0.25">
      <c r="B5930" s="6">
        <v>0.47222222222222221</v>
      </c>
      <c r="E5930" s="3">
        <v>106</v>
      </c>
    </row>
    <row r="5931" spans="2:14" x14ac:dyDescent="0.25">
      <c r="B5931" s="6">
        <v>0.4826388888888889</v>
      </c>
      <c r="E5931" s="3">
        <v>107</v>
      </c>
      <c r="F5931" s="3">
        <v>107</v>
      </c>
    </row>
    <row r="5932" spans="2:14" x14ac:dyDescent="0.25">
      <c r="B5932" s="90">
        <v>0.48958333333333331</v>
      </c>
      <c r="C5932" s="8">
        <v>85</v>
      </c>
      <c r="D5932" s="8"/>
      <c r="E5932" s="8"/>
      <c r="F5932" s="8"/>
      <c r="G5932" s="8" t="s">
        <v>112</v>
      </c>
      <c r="H5932" s="8"/>
      <c r="I5932" s="36" t="s">
        <v>1497</v>
      </c>
      <c r="J5932" s="36"/>
      <c r="K5932" s="36"/>
      <c r="L5932" s="36"/>
      <c r="M5932" s="36"/>
      <c r="N5932" s="36"/>
    </row>
    <row r="5933" spans="2:14" x14ac:dyDescent="0.25">
      <c r="B5933" s="6">
        <v>0.49305555555555558</v>
      </c>
      <c r="E5933" s="3">
        <v>108</v>
      </c>
    </row>
    <row r="5934" spans="2:14" x14ac:dyDescent="0.25">
      <c r="B5934" s="6">
        <v>0.50347222222222221</v>
      </c>
      <c r="E5934" s="99">
        <v>110</v>
      </c>
    </row>
    <row r="5935" spans="2:14" x14ac:dyDescent="0.25">
      <c r="B5935" s="6">
        <v>0.51388888888888884</v>
      </c>
      <c r="E5935" s="99">
        <v>115</v>
      </c>
    </row>
    <row r="5936" spans="2:14" x14ac:dyDescent="0.25">
      <c r="B5936" s="6">
        <v>0.52430555555555558</v>
      </c>
      <c r="E5936" s="97">
        <v>122</v>
      </c>
      <c r="H5936" s="3">
        <v>50</v>
      </c>
      <c r="I5936" s="63" t="s">
        <v>1496</v>
      </c>
      <c r="J5936" s="63"/>
      <c r="K5936" s="63"/>
      <c r="L5936" s="63"/>
      <c r="M5936" s="63"/>
    </row>
    <row r="5937" spans="2:13" x14ac:dyDescent="0.25">
      <c r="B5937" s="86">
        <v>0.53125</v>
      </c>
      <c r="G5937" s="14" t="s">
        <v>1492</v>
      </c>
    </row>
    <row r="5938" spans="2:13" x14ac:dyDescent="0.25">
      <c r="B5938" s="86">
        <v>0.53472222222222221</v>
      </c>
      <c r="E5938" s="3">
        <v>108</v>
      </c>
      <c r="G5938" s="14" t="s">
        <v>1492</v>
      </c>
    </row>
    <row r="5939" spans="2:13" x14ac:dyDescent="0.25">
      <c r="B5939" s="86">
        <v>0.54513888888888884</v>
      </c>
      <c r="E5939" s="14">
        <v>83</v>
      </c>
      <c r="G5939" s="14" t="s">
        <v>1492</v>
      </c>
      <c r="I5939" s="11" t="s">
        <v>1493</v>
      </c>
      <c r="J5939" s="11"/>
      <c r="K5939" s="11"/>
      <c r="L5939" s="11"/>
    </row>
    <row r="5940" spans="2:13" x14ac:dyDescent="0.25">
      <c r="B5940" s="86">
        <v>0.55555555555555558</v>
      </c>
      <c r="E5940" s="3">
        <v>104</v>
      </c>
      <c r="G5940" s="14" t="s">
        <v>1492</v>
      </c>
      <c r="I5940" s="36" t="s">
        <v>1494</v>
      </c>
      <c r="J5940" s="36"/>
      <c r="K5940" s="36"/>
      <c r="L5940" s="36"/>
    </row>
    <row r="5941" spans="2:13" x14ac:dyDescent="0.25">
      <c r="B5941" s="6">
        <v>0.56597222222222221</v>
      </c>
      <c r="E5941" s="3">
        <v>108</v>
      </c>
    </row>
    <row r="5942" spans="2:13" x14ac:dyDescent="0.25">
      <c r="B5942" s="6">
        <v>0.57638888888888884</v>
      </c>
      <c r="E5942" s="3">
        <v>108</v>
      </c>
    </row>
    <row r="5943" spans="2:13" x14ac:dyDescent="0.25">
      <c r="B5943" s="6">
        <v>0.58680555555555558</v>
      </c>
      <c r="E5943" s="99">
        <v>118</v>
      </c>
    </row>
    <row r="5944" spans="2:13" x14ac:dyDescent="0.25">
      <c r="B5944" s="6">
        <v>0.59722222222222221</v>
      </c>
      <c r="E5944" s="99">
        <v>119</v>
      </c>
    </row>
    <row r="5945" spans="2:13" x14ac:dyDescent="0.25">
      <c r="B5945" s="6">
        <v>0.60763888888888884</v>
      </c>
      <c r="E5945" s="62">
        <v>122</v>
      </c>
    </row>
    <row r="5946" spans="2:13" x14ac:dyDescent="0.25">
      <c r="B5946" s="6">
        <v>0.61805555555555558</v>
      </c>
      <c r="E5946" s="62">
        <v>122</v>
      </c>
    </row>
    <row r="5947" spans="2:13" x14ac:dyDescent="0.25">
      <c r="B5947" s="6">
        <v>0.62847222222222221</v>
      </c>
      <c r="E5947" s="97">
        <v>126</v>
      </c>
      <c r="H5947" s="3">
        <v>200</v>
      </c>
      <c r="I5947" s="63" t="s">
        <v>1495</v>
      </c>
      <c r="J5947" s="63"/>
      <c r="K5947" s="63"/>
      <c r="L5947" s="63"/>
      <c r="M5947" s="63"/>
    </row>
    <row r="5948" spans="2:13" x14ac:dyDescent="0.25">
      <c r="B5948" s="6">
        <v>0.64930555555555558</v>
      </c>
      <c r="E5948" s="99">
        <v>119</v>
      </c>
    </row>
    <row r="5949" spans="2:13" x14ac:dyDescent="0.25">
      <c r="B5949" s="6">
        <v>0.65972222222222221</v>
      </c>
      <c r="E5949" s="99">
        <v>113</v>
      </c>
    </row>
    <row r="5950" spans="2:13" x14ac:dyDescent="0.25">
      <c r="B5950" s="6">
        <v>0.67013888888888884</v>
      </c>
      <c r="E5950" s="99">
        <v>111</v>
      </c>
      <c r="F5950" s="99">
        <v>111</v>
      </c>
    </row>
    <row r="5951" spans="2:13" x14ac:dyDescent="0.25">
      <c r="B5951" s="6">
        <v>0.68055555555555558</v>
      </c>
      <c r="E5951" s="62">
        <v>124</v>
      </c>
    </row>
    <row r="5952" spans="2:13" x14ac:dyDescent="0.25">
      <c r="B5952" s="6">
        <v>0.69097222222222221</v>
      </c>
      <c r="E5952" s="62">
        <v>125</v>
      </c>
    </row>
    <row r="5953" spans="2:19" x14ac:dyDescent="0.25">
      <c r="B5953" s="6">
        <v>0.70138888888888884</v>
      </c>
      <c r="E5953" s="62">
        <v>126</v>
      </c>
    </row>
    <row r="5954" spans="2:19" x14ac:dyDescent="0.25">
      <c r="B5954" s="90">
        <v>0.71180555555555558</v>
      </c>
      <c r="C5954" s="8">
        <v>55</v>
      </c>
      <c r="D5954" s="8"/>
      <c r="E5954" s="62">
        <v>128</v>
      </c>
      <c r="F5954" s="8"/>
      <c r="G5954" s="8" t="s">
        <v>1490</v>
      </c>
      <c r="H5954" s="8"/>
      <c r="I5954" s="36" t="s">
        <v>1491</v>
      </c>
      <c r="J5954" s="36"/>
      <c r="K5954" s="36"/>
      <c r="L5954" s="36"/>
      <c r="M5954" s="36"/>
      <c r="N5954" s="36"/>
      <c r="O5954" s="36"/>
      <c r="P5954" s="36"/>
      <c r="Q5954" s="8"/>
      <c r="R5954" s="8"/>
      <c r="S5954" s="8"/>
    </row>
    <row r="5955" spans="2:19" x14ac:dyDescent="0.25">
      <c r="B5955" s="6">
        <v>0.72222222222222221</v>
      </c>
      <c r="E5955" s="10">
        <v>131</v>
      </c>
    </row>
    <row r="5956" spans="2:19" x14ac:dyDescent="0.25">
      <c r="B5956" s="6">
        <v>0.73263888888888884</v>
      </c>
      <c r="E5956" s="62">
        <v>128</v>
      </c>
    </row>
    <row r="5957" spans="2:19" x14ac:dyDescent="0.25">
      <c r="B5957" s="86">
        <v>0.73611111111111116</v>
      </c>
      <c r="G5957" s="14" t="s">
        <v>1489</v>
      </c>
    </row>
    <row r="5958" spans="2:19" x14ac:dyDescent="0.25">
      <c r="B5958" s="86">
        <v>0.74305555555555558</v>
      </c>
      <c r="E5958" s="10">
        <v>130</v>
      </c>
      <c r="G5958" s="14" t="s">
        <v>1489</v>
      </c>
      <c r="H5958" s="3">
        <v>45</v>
      </c>
      <c r="I5958" s="12" t="s">
        <v>1498</v>
      </c>
      <c r="J5958" s="12"/>
      <c r="K5958" s="12"/>
      <c r="L5958" s="12"/>
      <c r="M5958" s="12"/>
      <c r="N5958" s="12"/>
    </row>
    <row r="5959" spans="2:19" x14ac:dyDescent="0.25">
      <c r="B5959" s="86">
        <v>0.75347222222222221</v>
      </c>
      <c r="E5959" s="99">
        <v>117</v>
      </c>
      <c r="G5959" s="14" t="s">
        <v>1489</v>
      </c>
      <c r="I5959" s="135" t="s">
        <v>1499</v>
      </c>
      <c r="J5959" s="135"/>
      <c r="K5959" s="135"/>
      <c r="L5959" s="135"/>
      <c r="M5959" s="135"/>
    </row>
    <row r="5960" spans="2:19" x14ac:dyDescent="0.25">
      <c r="B5960" s="86">
        <v>0.76388888888888884</v>
      </c>
      <c r="E5960" s="62">
        <v>120</v>
      </c>
      <c r="G5960" s="14" t="s">
        <v>1489</v>
      </c>
    </row>
    <row r="5961" spans="2:19" x14ac:dyDescent="0.25">
      <c r="B5961" s="86">
        <v>0.77430555555555558</v>
      </c>
      <c r="E5961" s="62">
        <v>122</v>
      </c>
      <c r="G5961" s="14" t="s">
        <v>1489</v>
      </c>
    </row>
    <row r="5962" spans="2:19" x14ac:dyDescent="0.25">
      <c r="B5962" s="6">
        <v>0.78472222222222221</v>
      </c>
      <c r="E5962" s="99">
        <v>118</v>
      </c>
    </row>
    <row r="5963" spans="2:19" x14ac:dyDescent="0.25">
      <c r="B5963" s="6">
        <v>0.79513888888888884</v>
      </c>
      <c r="E5963" s="99">
        <v>118</v>
      </c>
    </row>
    <row r="5964" spans="2:19" x14ac:dyDescent="0.25">
      <c r="B5964" s="86">
        <v>0.79513888888888884</v>
      </c>
      <c r="E5964" s="99">
        <v>118</v>
      </c>
      <c r="G5964" s="14" t="s">
        <v>1488</v>
      </c>
    </row>
    <row r="5965" spans="2:19" x14ac:dyDescent="0.25">
      <c r="B5965" s="86">
        <v>0.80555555555555558</v>
      </c>
      <c r="E5965" s="99">
        <v>119</v>
      </c>
      <c r="G5965" s="14" t="s">
        <v>1488</v>
      </c>
    </row>
    <row r="5966" spans="2:19" x14ac:dyDescent="0.25">
      <c r="B5966" s="86">
        <v>0.81597222222222221</v>
      </c>
      <c r="E5966" s="3">
        <v>104</v>
      </c>
      <c r="G5966" s="14" t="s">
        <v>1488</v>
      </c>
      <c r="I5966" s="36" t="s">
        <v>1513</v>
      </c>
      <c r="J5966" s="36"/>
      <c r="K5966" s="36"/>
      <c r="L5966" s="36"/>
      <c r="M5966" s="36"/>
      <c r="N5966" s="36"/>
    </row>
    <row r="5967" spans="2:19" x14ac:dyDescent="0.25">
      <c r="B5967" s="6">
        <v>0.82638888888888884</v>
      </c>
      <c r="E5967" s="99">
        <v>115</v>
      </c>
    </row>
    <row r="5968" spans="2:19" x14ac:dyDescent="0.25">
      <c r="B5968" s="6">
        <v>0.83680555555555558</v>
      </c>
      <c r="E5968" s="62">
        <v>120</v>
      </c>
    </row>
    <row r="5969" spans="2:17" x14ac:dyDescent="0.25">
      <c r="B5969" s="6">
        <v>0.84722222222222221</v>
      </c>
      <c r="E5969" s="103">
        <v>142</v>
      </c>
      <c r="H5969" s="3">
        <v>195</v>
      </c>
      <c r="I5969" s="144" t="s">
        <v>1500</v>
      </c>
      <c r="J5969" s="144"/>
      <c r="K5969" s="144"/>
      <c r="L5969" s="144"/>
      <c r="M5969" s="144"/>
      <c r="N5969" s="144"/>
    </row>
    <row r="5970" spans="2:17" x14ac:dyDescent="0.25">
      <c r="B5970" s="6">
        <v>0.85763888888888884</v>
      </c>
      <c r="E5970" s="104">
        <v>142</v>
      </c>
    </row>
    <row r="5971" spans="2:17" x14ac:dyDescent="0.25">
      <c r="B5971" s="86">
        <v>0.86111111111111116</v>
      </c>
      <c r="E5971" s="104">
        <v>141</v>
      </c>
      <c r="G5971" s="14" t="s">
        <v>1487</v>
      </c>
    </row>
    <row r="5972" spans="2:17" x14ac:dyDescent="0.25">
      <c r="B5972" s="86">
        <v>0.86805555555555558</v>
      </c>
      <c r="E5972" s="9">
        <v>131</v>
      </c>
      <c r="G5972" s="14" t="s">
        <v>1487</v>
      </c>
    </row>
    <row r="5973" spans="2:17" x14ac:dyDescent="0.25">
      <c r="B5973" s="86">
        <v>0.87847222222222221</v>
      </c>
      <c r="E5973" s="3">
        <v>103</v>
      </c>
      <c r="G5973" s="14" t="s">
        <v>1487</v>
      </c>
      <c r="I5973" s="36" t="s">
        <v>1514</v>
      </c>
      <c r="J5973" s="36"/>
      <c r="K5973" s="36"/>
      <c r="L5973" s="36"/>
      <c r="M5973" s="36"/>
      <c r="N5973" s="36"/>
    </row>
    <row r="5974" spans="2:17" x14ac:dyDescent="0.25">
      <c r="B5974" s="6">
        <v>0.88888888888888884</v>
      </c>
      <c r="E5974" s="157">
        <v>93</v>
      </c>
      <c r="I5974" s="194" t="s">
        <v>1515</v>
      </c>
      <c r="J5974" s="194"/>
      <c r="K5974" s="194"/>
      <c r="L5974" s="194"/>
      <c r="M5974" s="194"/>
      <c r="N5974" s="194"/>
      <c r="O5974" s="194"/>
      <c r="P5974" s="194"/>
      <c r="Q5974" s="157"/>
    </row>
    <row r="5975" spans="2:17" x14ac:dyDescent="0.25">
      <c r="B5975" s="6">
        <v>0.89930555555555558</v>
      </c>
      <c r="E5975" s="3">
        <v>100</v>
      </c>
    </row>
    <row r="5976" spans="2:17" x14ac:dyDescent="0.25">
      <c r="B5976" s="6">
        <v>0.90972222222222221</v>
      </c>
      <c r="E5976" s="3">
        <v>105</v>
      </c>
    </row>
    <row r="5977" spans="2:17" x14ac:dyDescent="0.25">
      <c r="B5977" s="6">
        <v>0.92013888888888884</v>
      </c>
      <c r="E5977" s="3">
        <v>109</v>
      </c>
    </row>
    <row r="5978" spans="2:17" x14ac:dyDescent="0.25">
      <c r="B5978" s="6">
        <v>0.93055555555555558</v>
      </c>
      <c r="E5978" s="3">
        <v>105</v>
      </c>
    </row>
    <row r="5979" spans="2:17" x14ac:dyDescent="0.25">
      <c r="B5979" s="6">
        <v>0.94097222222222221</v>
      </c>
      <c r="E5979" s="3">
        <v>104</v>
      </c>
    </row>
    <row r="5980" spans="2:17" x14ac:dyDescent="0.25">
      <c r="B5980" s="6">
        <v>0.95138888888888884</v>
      </c>
      <c r="E5980" s="157">
        <v>99</v>
      </c>
    </row>
    <row r="5981" spans="2:17" x14ac:dyDescent="0.25">
      <c r="B5981" s="6">
        <v>0.96180555555555558</v>
      </c>
      <c r="E5981" s="3">
        <v>102</v>
      </c>
    </row>
    <row r="5982" spans="2:17" x14ac:dyDescent="0.25">
      <c r="B5982" s="6">
        <v>0.97222222222222221</v>
      </c>
      <c r="E5982" s="3">
        <v>102</v>
      </c>
    </row>
    <row r="5983" spans="2:17" x14ac:dyDescent="0.25">
      <c r="B5983" s="6">
        <v>0.98263888888888884</v>
      </c>
      <c r="E5983" s="3">
        <v>104</v>
      </c>
    </row>
    <row r="5984" spans="2:17" ht="15.75" thickBot="1" x14ac:dyDescent="0.3">
      <c r="B5984" s="22">
        <v>0.99305555555555558</v>
      </c>
      <c r="E5984" s="3">
        <v>104</v>
      </c>
    </row>
    <row r="5985" spans="1:8" x14ac:dyDescent="0.25">
      <c r="A5985" s="5">
        <v>45895</v>
      </c>
      <c r="B5985" s="6">
        <v>3.472222222222222E-3</v>
      </c>
      <c r="E5985" s="3">
        <v>106</v>
      </c>
    </row>
    <row r="5986" spans="1:8" ht="18" x14ac:dyDescent="0.25">
      <c r="A5986" s="5" t="s">
        <v>422</v>
      </c>
      <c r="B5986" s="6">
        <v>1.3888888888888888E-2</v>
      </c>
      <c r="E5986" s="3">
        <v>104</v>
      </c>
      <c r="G5986" s="248">
        <v>109</v>
      </c>
      <c r="H5986" s="248" t="s">
        <v>1368</v>
      </c>
    </row>
    <row r="5987" spans="1:8" ht="18" x14ac:dyDescent="0.25">
      <c r="B5987" s="6">
        <v>2.4305555555555556E-2</v>
      </c>
      <c r="E5987" s="3">
        <v>104</v>
      </c>
      <c r="G5987" s="247">
        <f>AVERAGE(E5915:E6000)</f>
        <v>109.39024390243902</v>
      </c>
      <c r="H5987" s="248" t="s">
        <v>1367</v>
      </c>
    </row>
    <row r="5988" spans="1:8" ht="18" x14ac:dyDescent="0.25">
      <c r="B5988" s="6">
        <v>3.4722222222222224E-2</v>
      </c>
      <c r="E5988" s="3">
        <v>105</v>
      </c>
      <c r="G5988" s="231">
        <v>109</v>
      </c>
      <c r="H5988" s="231" t="s">
        <v>1369</v>
      </c>
    </row>
    <row r="5989" spans="1:8" ht="18" x14ac:dyDescent="0.25">
      <c r="B5989" s="6">
        <v>4.5138888888888888E-2</v>
      </c>
      <c r="E5989" s="3">
        <v>105</v>
      </c>
      <c r="G5989" s="231" t="s">
        <v>1501</v>
      </c>
      <c r="H5989" s="237"/>
    </row>
    <row r="5990" spans="1:8" ht="18" x14ac:dyDescent="0.25">
      <c r="B5990" s="6">
        <v>5.5555555555555552E-2</v>
      </c>
      <c r="E5990" s="3">
        <v>106</v>
      </c>
      <c r="G5990" s="242" t="s">
        <v>1519</v>
      </c>
    </row>
    <row r="5991" spans="1:8" ht="18" x14ac:dyDescent="0.25">
      <c r="B5991" s="6">
        <v>6.5972222222222224E-2</v>
      </c>
      <c r="E5991" s="3">
        <v>103</v>
      </c>
      <c r="G5991" s="295" t="s">
        <v>1632</v>
      </c>
      <c r="H5991" s="14"/>
    </row>
    <row r="5992" spans="1:8" x14ac:dyDescent="0.25">
      <c r="B5992" s="6">
        <v>7.6388888888888895E-2</v>
      </c>
      <c r="E5992" s="3">
        <v>104</v>
      </c>
    </row>
    <row r="5993" spans="1:8" x14ac:dyDescent="0.25">
      <c r="B5993" s="6">
        <v>8.6805555555555552E-2</v>
      </c>
      <c r="E5993" s="3">
        <v>104</v>
      </c>
    </row>
    <row r="5994" spans="1:8" x14ac:dyDescent="0.25">
      <c r="B5994" s="6">
        <v>9.7222222222222224E-2</v>
      </c>
      <c r="E5994" s="3">
        <v>105</v>
      </c>
    </row>
    <row r="5995" spans="1:8" x14ac:dyDescent="0.25">
      <c r="B5995" s="6">
        <v>0.1076388888888889</v>
      </c>
      <c r="E5995" s="3">
        <v>104</v>
      </c>
    </row>
    <row r="5996" spans="1:8" x14ac:dyDescent="0.25">
      <c r="B5996" s="6">
        <v>0.11805555555555555</v>
      </c>
      <c r="E5996" s="3">
        <v>105</v>
      </c>
      <c r="G5996" s="3" t="s">
        <v>73</v>
      </c>
    </row>
    <row r="5997" spans="1:8" x14ac:dyDescent="0.25">
      <c r="B5997" s="6">
        <v>0.12847222222222221</v>
      </c>
      <c r="E5997" s="3">
        <v>107</v>
      </c>
    </row>
    <row r="5998" spans="1:8" x14ac:dyDescent="0.25">
      <c r="B5998" s="6">
        <v>0.1388888888888889</v>
      </c>
      <c r="E5998" s="3">
        <v>108</v>
      </c>
    </row>
    <row r="5999" spans="1:8" x14ac:dyDescent="0.25">
      <c r="B5999" s="6">
        <v>0.14930555555555555</v>
      </c>
      <c r="E5999" s="3">
        <v>108</v>
      </c>
    </row>
    <row r="6000" spans="1:8" ht="15.75" thickBot="1" x14ac:dyDescent="0.3">
      <c r="B6000" s="22">
        <v>0.15972222222222221</v>
      </c>
      <c r="D6000" s="3">
        <v>140</v>
      </c>
    </row>
    <row r="6001" spans="2:5" x14ac:dyDescent="0.25">
      <c r="B6001" s="6">
        <v>0.31597222222222221</v>
      </c>
      <c r="E6001" s="3">
        <v>100</v>
      </c>
    </row>
    <row r="6002" spans="2:5" x14ac:dyDescent="0.25">
      <c r="B6002" s="6">
        <v>0.3263888888888889</v>
      </c>
      <c r="E6002" s="3">
        <v>94</v>
      </c>
    </row>
    <row r="6003" spans="2:5" x14ac:dyDescent="0.25">
      <c r="B6003" s="6">
        <v>0.33680555555555558</v>
      </c>
      <c r="E6003" s="3">
        <v>96</v>
      </c>
    </row>
    <row r="6004" spans="2:5" x14ac:dyDescent="0.25">
      <c r="B6004" s="6">
        <v>0.34722222222222221</v>
      </c>
      <c r="E6004" s="3">
        <v>100</v>
      </c>
    </row>
    <row r="6005" spans="2:5" x14ac:dyDescent="0.25">
      <c r="B6005" s="6">
        <v>0.3576388888888889</v>
      </c>
      <c r="E6005" s="3">
        <v>99</v>
      </c>
    </row>
    <row r="6006" spans="2:5" x14ac:dyDescent="0.25">
      <c r="B6006" s="6">
        <v>0.36805555555555558</v>
      </c>
      <c r="E6006" s="3">
        <v>99</v>
      </c>
    </row>
    <row r="6007" spans="2:5" x14ac:dyDescent="0.25">
      <c r="B6007" s="6">
        <v>0.37847222222222221</v>
      </c>
      <c r="E6007" s="3">
        <v>97</v>
      </c>
    </row>
    <row r="6008" spans="2:5" x14ac:dyDescent="0.25">
      <c r="B6008" s="6">
        <v>0.3888888888888889</v>
      </c>
      <c r="E6008" s="3">
        <v>99</v>
      </c>
    </row>
    <row r="6009" spans="2:5" x14ac:dyDescent="0.25">
      <c r="B6009" s="6">
        <v>0.39930555555555558</v>
      </c>
      <c r="E6009" s="3">
        <v>98</v>
      </c>
    </row>
    <row r="6010" spans="2:5" x14ac:dyDescent="0.25">
      <c r="B6010" s="6">
        <v>0.40972222222222221</v>
      </c>
      <c r="E6010" s="3">
        <v>101</v>
      </c>
    </row>
    <row r="6011" spans="2:5" x14ac:dyDescent="0.25">
      <c r="B6011" s="6">
        <v>0.4201388888888889</v>
      </c>
      <c r="E6011" s="3">
        <v>100</v>
      </c>
    </row>
    <row r="6012" spans="2:5" x14ac:dyDescent="0.25">
      <c r="B6012" s="6">
        <v>0.43055555555555558</v>
      </c>
      <c r="E6012" s="3">
        <v>101</v>
      </c>
    </row>
    <row r="6013" spans="2:5" x14ac:dyDescent="0.25">
      <c r="B6013" s="6">
        <v>0.44097222222222221</v>
      </c>
      <c r="E6013" s="3">
        <v>102</v>
      </c>
    </row>
    <row r="6014" spans="2:5" x14ac:dyDescent="0.25">
      <c r="B6014" s="6">
        <v>0.4513888888888889</v>
      </c>
      <c r="E6014" s="3">
        <v>107</v>
      </c>
    </row>
    <row r="6015" spans="2:5" x14ac:dyDescent="0.25">
      <c r="B6015" s="6">
        <v>0.46180555555555558</v>
      </c>
      <c r="E6015" s="3">
        <v>107</v>
      </c>
    </row>
    <row r="6016" spans="2:5" x14ac:dyDescent="0.25">
      <c r="B6016" s="6">
        <v>0.47222222222222221</v>
      </c>
      <c r="E6016" s="3">
        <v>105</v>
      </c>
    </row>
    <row r="6017" spans="2:13" x14ac:dyDescent="0.25">
      <c r="B6017" s="6">
        <v>0.4826388888888889</v>
      </c>
      <c r="E6017" s="3">
        <v>100</v>
      </c>
      <c r="F6017" s="3">
        <v>100</v>
      </c>
    </row>
    <row r="6018" spans="2:13" x14ac:dyDescent="0.25">
      <c r="B6018" s="90">
        <v>0.4826388888888889</v>
      </c>
      <c r="C6018" s="8">
        <v>42</v>
      </c>
      <c r="D6018" s="8"/>
      <c r="E6018" s="8"/>
      <c r="F6018" s="8"/>
      <c r="G6018" s="8" t="s">
        <v>112</v>
      </c>
      <c r="H6018" s="8"/>
      <c r="I6018" s="36" t="s">
        <v>1510</v>
      </c>
      <c r="J6018" s="36"/>
      <c r="K6018" s="36"/>
      <c r="L6018" s="36"/>
      <c r="M6018" s="36"/>
    </row>
    <row r="6019" spans="2:13" x14ac:dyDescent="0.25">
      <c r="B6019" s="6">
        <v>0.49305555555555558</v>
      </c>
      <c r="E6019" s="3">
        <v>109</v>
      </c>
    </row>
    <row r="6020" spans="2:13" x14ac:dyDescent="0.25">
      <c r="B6020" s="6">
        <v>0.50347222222222221</v>
      </c>
      <c r="E6020" s="101">
        <v>111</v>
      </c>
      <c r="H6020" s="3">
        <v>30</v>
      </c>
      <c r="I6020" s="135" t="s">
        <v>1511</v>
      </c>
      <c r="J6020" s="135"/>
      <c r="K6020" s="135"/>
      <c r="L6020" s="135"/>
      <c r="M6020" s="135"/>
    </row>
    <row r="6021" spans="2:13" x14ac:dyDescent="0.25">
      <c r="B6021" s="6">
        <v>0.51388888888888884</v>
      </c>
      <c r="E6021" s="3">
        <v>105</v>
      </c>
    </row>
    <row r="6022" spans="2:13" x14ac:dyDescent="0.25">
      <c r="B6022" s="6">
        <v>0.52430555555555558</v>
      </c>
      <c r="E6022" s="3">
        <v>105</v>
      </c>
    </row>
    <row r="6023" spans="2:13" x14ac:dyDescent="0.25">
      <c r="B6023" s="6">
        <v>0.53472222222222221</v>
      </c>
      <c r="E6023" s="3">
        <v>102</v>
      </c>
    </row>
    <row r="6024" spans="2:13" x14ac:dyDescent="0.25">
      <c r="B6024" s="6">
        <v>0.54513888888888884</v>
      </c>
      <c r="E6024" s="157">
        <v>98</v>
      </c>
    </row>
    <row r="6025" spans="2:13" x14ac:dyDescent="0.25">
      <c r="B6025" s="6">
        <v>0.55555555555555558</v>
      </c>
      <c r="E6025" s="157">
        <v>95</v>
      </c>
    </row>
    <row r="6026" spans="2:13" x14ac:dyDescent="0.25">
      <c r="B6026" s="6">
        <v>0.56597222222222221</v>
      </c>
      <c r="E6026" s="157">
        <v>99</v>
      </c>
    </row>
    <row r="6027" spans="2:13" x14ac:dyDescent="0.25">
      <c r="B6027" s="6">
        <v>0.57638888888888884</v>
      </c>
      <c r="E6027" s="3">
        <v>101</v>
      </c>
    </row>
    <row r="6028" spans="2:13" x14ac:dyDescent="0.25">
      <c r="B6028" s="86">
        <v>0.58680555555555558</v>
      </c>
      <c r="E6028" s="3">
        <v>103</v>
      </c>
      <c r="G6028" s="14" t="s">
        <v>1509</v>
      </c>
    </row>
    <row r="6029" spans="2:13" x14ac:dyDescent="0.25">
      <c r="B6029" s="86">
        <v>0.59722222222222221</v>
      </c>
      <c r="E6029" s="3">
        <v>109</v>
      </c>
      <c r="G6029" s="14" t="s">
        <v>1509</v>
      </c>
    </row>
    <row r="6030" spans="2:13" x14ac:dyDescent="0.25">
      <c r="B6030" s="86">
        <v>0.60763888888888884</v>
      </c>
      <c r="E6030" s="3">
        <v>105</v>
      </c>
      <c r="G6030" s="14" t="s">
        <v>1509</v>
      </c>
    </row>
    <row r="6031" spans="2:13" x14ac:dyDescent="0.25">
      <c r="B6031" s="86">
        <v>0.61805555555555558</v>
      </c>
      <c r="E6031" s="3">
        <v>109</v>
      </c>
    </row>
    <row r="6032" spans="2:13" x14ac:dyDescent="0.25">
      <c r="B6032" s="86">
        <v>0.625</v>
      </c>
      <c r="G6032" s="14" t="s">
        <v>1507</v>
      </c>
    </row>
    <row r="6033" spans="2:20" x14ac:dyDescent="0.25">
      <c r="B6033" s="86">
        <v>0.62847222222222221</v>
      </c>
      <c r="G6033" s="14" t="s">
        <v>1507</v>
      </c>
    </row>
    <row r="6034" spans="2:20" x14ac:dyDescent="0.25">
      <c r="B6034" s="86">
        <v>0.63888888888888884</v>
      </c>
      <c r="G6034" s="14" t="s">
        <v>1507</v>
      </c>
    </row>
    <row r="6035" spans="2:20" x14ac:dyDescent="0.25">
      <c r="B6035" s="86">
        <v>0.64930555555555558</v>
      </c>
      <c r="E6035" s="62">
        <v>122</v>
      </c>
      <c r="G6035" s="14" t="s">
        <v>1507</v>
      </c>
    </row>
    <row r="6036" spans="2:20" x14ac:dyDescent="0.25">
      <c r="B6036" s="86">
        <v>0.65972222222222221</v>
      </c>
      <c r="E6036" s="97">
        <v>129</v>
      </c>
      <c r="G6036" s="14" t="s">
        <v>1507</v>
      </c>
      <c r="H6036" s="3">
        <v>255</v>
      </c>
      <c r="I6036" s="63" t="s">
        <v>1512</v>
      </c>
      <c r="J6036" s="63"/>
      <c r="K6036" s="63"/>
      <c r="L6036" s="63"/>
      <c r="M6036" s="63"/>
      <c r="N6036" s="63"/>
      <c r="O6036" s="63"/>
      <c r="P6036" s="63"/>
      <c r="Q6036" s="62"/>
      <c r="R6036" s="62"/>
      <c r="S6036" s="62"/>
    </row>
    <row r="6037" spans="2:20" x14ac:dyDescent="0.25">
      <c r="B6037" s="86">
        <v>0.67013888888888884</v>
      </c>
      <c r="E6037" s="99">
        <v>110</v>
      </c>
      <c r="G6037" s="14" t="s">
        <v>1508</v>
      </c>
    </row>
    <row r="6038" spans="2:20" x14ac:dyDescent="0.25">
      <c r="B6038" s="86">
        <v>0.68055555555555558</v>
      </c>
      <c r="E6038" s="3">
        <v>102</v>
      </c>
      <c r="F6038" s="3">
        <v>102</v>
      </c>
      <c r="G6038" s="14" t="s">
        <v>1508</v>
      </c>
      <c r="I6038" s="36" t="s">
        <v>1516</v>
      </c>
      <c r="J6038" s="36"/>
      <c r="K6038" s="36"/>
      <c r="L6038" s="36"/>
      <c r="M6038" s="36"/>
      <c r="N6038" s="36"/>
      <c r="O6038" s="36"/>
      <c r="P6038" s="36"/>
      <c r="Q6038" s="8"/>
    </row>
    <row r="6039" spans="2:20" x14ac:dyDescent="0.25">
      <c r="B6039" s="86">
        <v>0.69097222222222221</v>
      </c>
      <c r="C6039" s="8">
        <v>81</v>
      </c>
      <c r="D6039" s="8"/>
      <c r="E6039" s="8"/>
      <c r="F6039" s="8"/>
      <c r="G6039" s="8" t="s">
        <v>114</v>
      </c>
      <c r="H6039" s="8"/>
      <c r="I6039" s="36" t="s">
        <v>1502</v>
      </c>
      <c r="J6039" s="36"/>
      <c r="K6039" s="36"/>
      <c r="L6039" s="36"/>
      <c r="M6039" s="36"/>
      <c r="N6039" s="36"/>
      <c r="O6039" s="36"/>
      <c r="P6039" s="36"/>
      <c r="Q6039" s="8"/>
      <c r="R6039" s="8"/>
      <c r="S6039" s="8"/>
      <c r="T6039" s="8"/>
    </row>
    <row r="6040" spans="2:20" x14ac:dyDescent="0.25">
      <c r="B6040" s="6">
        <v>0.69097222222222221</v>
      </c>
      <c r="E6040" s="3">
        <v>107</v>
      </c>
    </row>
    <row r="6041" spans="2:20" x14ac:dyDescent="0.25">
      <c r="B6041" s="6">
        <v>0.70138888888888884</v>
      </c>
      <c r="E6041" s="99">
        <v>111</v>
      </c>
    </row>
    <row r="6042" spans="2:20" x14ac:dyDescent="0.25">
      <c r="B6042" s="6">
        <v>0.71180555555555558</v>
      </c>
      <c r="E6042" s="99">
        <v>114</v>
      </c>
    </row>
    <row r="6043" spans="2:20" x14ac:dyDescent="0.25">
      <c r="B6043" s="6">
        <v>0.72222222222222221</v>
      </c>
      <c r="E6043" s="62">
        <v>122</v>
      </c>
    </row>
    <row r="6044" spans="2:20" x14ac:dyDescent="0.25">
      <c r="B6044" s="6">
        <v>0.73263888888888884</v>
      </c>
      <c r="E6044" s="10">
        <v>135</v>
      </c>
      <c r="H6044" s="3">
        <v>75</v>
      </c>
      <c r="I6044" s="12" t="s">
        <v>1503</v>
      </c>
      <c r="J6044" s="12"/>
      <c r="K6044" s="12"/>
      <c r="L6044" s="12"/>
      <c r="M6044" s="12"/>
    </row>
    <row r="6045" spans="2:20" x14ac:dyDescent="0.25">
      <c r="B6045" s="6">
        <v>0.74305555555555558</v>
      </c>
      <c r="E6045" s="9">
        <v>134</v>
      </c>
    </row>
    <row r="6046" spans="2:20" x14ac:dyDescent="0.25">
      <c r="B6046" s="86">
        <v>0.74444444444444446</v>
      </c>
      <c r="G6046" s="14" t="s">
        <v>1505</v>
      </c>
    </row>
    <row r="6047" spans="2:20" x14ac:dyDescent="0.25">
      <c r="B6047" s="86">
        <v>0.75347222222222221</v>
      </c>
      <c r="E6047" s="99">
        <v>118</v>
      </c>
      <c r="G6047" s="14" t="s">
        <v>1505</v>
      </c>
    </row>
    <row r="6048" spans="2:20" x14ac:dyDescent="0.25">
      <c r="B6048" s="86">
        <v>0.76388888888888884</v>
      </c>
      <c r="E6048" s="3">
        <v>107</v>
      </c>
      <c r="G6048" s="14" t="s">
        <v>1505</v>
      </c>
      <c r="I6048" s="36" t="s">
        <v>1506</v>
      </c>
      <c r="J6048" s="36"/>
      <c r="K6048" s="36"/>
      <c r="L6048" s="36"/>
      <c r="M6048" s="36"/>
    </row>
    <row r="6049" spans="2:13" x14ac:dyDescent="0.25">
      <c r="B6049" s="86">
        <v>0.77430555555555558</v>
      </c>
      <c r="E6049" s="99">
        <v>116</v>
      </c>
      <c r="G6049" s="14" t="s">
        <v>1505</v>
      </c>
    </row>
    <row r="6050" spans="2:13" x14ac:dyDescent="0.25">
      <c r="B6050" s="6">
        <v>0.78472222222222221</v>
      </c>
      <c r="E6050" s="62">
        <v>124</v>
      </c>
    </row>
    <row r="6051" spans="2:13" x14ac:dyDescent="0.25">
      <c r="B6051" s="6">
        <v>0.79513888888888884</v>
      </c>
      <c r="E6051" s="62">
        <v>128</v>
      </c>
    </row>
    <row r="6052" spans="2:13" x14ac:dyDescent="0.25">
      <c r="B6052" s="6">
        <v>0.80555555555555558</v>
      </c>
      <c r="E6052" s="10">
        <v>130</v>
      </c>
      <c r="H6052" s="3">
        <v>165</v>
      </c>
      <c r="I6052" s="12" t="s">
        <v>1504</v>
      </c>
      <c r="J6052" s="12"/>
      <c r="K6052" s="12"/>
      <c r="L6052" s="12"/>
      <c r="M6052" s="12"/>
    </row>
    <row r="6053" spans="2:13" x14ac:dyDescent="0.25">
      <c r="B6053" s="6">
        <v>0.81597222222222221</v>
      </c>
      <c r="E6053" s="62">
        <v>127</v>
      </c>
    </row>
    <row r="6054" spans="2:13" x14ac:dyDescent="0.25">
      <c r="B6054" s="6">
        <v>0.82638888888888884</v>
      </c>
      <c r="E6054" s="62">
        <v>125</v>
      </c>
    </row>
    <row r="6055" spans="2:13" x14ac:dyDescent="0.25">
      <c r="B6055" s="6">
        <v>0.83680555555555558</v>
      </c>
      <c r="E6055" s="62">
        <v>127</v>
      </c>
    </row>
    <row r="6056" spans="2:13" x14ac:dyDescent="0.25">
      <c r="B6056" s="6">
        <v>0.84722222222222221</v>
      </c>
      <c r="E6056" s="62">
        <v>126</v>
      </c>
    </row>
    <row r="6057" spans="2:13" x14ac:dyDescent="0.25">
      <c r="B6057" s="6">
        <v>0.85763888888888884</v>
      </c>
      <c r="E6057" s="9">
        <v>130</v>
      </c>
    </row>
    <row r="6058" spans="2:13" x14ac:dyDescent="0.25">
      <c r="B6058" s="6">
        <v>0.86805555555555558</v>
      </c>
      <c r="E6058" s="9">
        <v>131</v>
      </c>
    </row>
    <row r="6059" spans="2:13" x14ac:dyDescent="0.25">
      <c r="B6059" s="6">
        <v>0.87847222222222221</v>
      </c>
      <c r="E6059" s="62">
        <v>121</v>
      </c>
    </row>
    <row r="6060" spans="2:13" x14ac:dyDescent="0.25">
      <c r="B6060" s="6">
        <v>0.88888888888888884</v>
      </c>
      <c r="E6060" s="99">
        <v>118</v>
      </c>
    </row>
    <row r="6061" spans="2:13" x14ac:dyDescent="0.25">
      <c r="B6061" s="6">
        <v>0.89930555555555558</v>
      </c>
      <c r="E6061" s="62">
        <v>123</v>
      </c>
    </row>
    <row r="6062" spans="2:13" x14ac:dyDescent="0.25">
      <c r="B6062" s="6">
        <v>0.90972222222222221</v>
      </c>
      <c r="E6062" s="62">
        <v>123</v>
      </c>
    </row>
    <row r="6063" spans="2:13" x14ac:dyDescent="0.25">
      <c r="B6063" s="6">
        <v>0.92013888888888884</v>
      </c>
      <c r="E6063" s="99">
        <v>117</v>
      </c>
    </row>
    <row r="6064" spans="2:13" x14ac:dyDescent="0.25">
      <c r="B6064" s="6">
        <v>0.93055555555555558</v>
      </c>
      <c r="E6064" s="99">
        <v>114</v>
      </c>
    </row>
    <row r="6065" spans="1:11" x14ac:dyDescent="0.25">
      <c r="B6065" s="6">
        <v>0.94097222222222221</v>
      </c>
      <c r="E6065" s="99">
        <v>113</v>
      </c>
    </row>
    <row r="6066" spans="1:11" x14ac:dyDescent="0.25">
      <c r="B6066" s="6">
        <v>0.95138888888888884</v>
      </c>
      <c r="E6066" s="99">
        <v>115</v>
      </c>
    </row>
    <row r="6067" spans="1:11" x14ac:dyDescent="0.25">
      <c r="B6067" s="6">
        <v>0.96180555555555558</v>
      </c>
      <c r="E6067" s="99">
        <v>118</v>
      </c>
    </row>
    <row r="6068" spans="1:11" x14ac:dyDescent="0.25">
      <c r="B6068" s="6">
        <v>0.97222222222222221</v>
      </c>
      <c r="E6068" s="99">
        <v>117</v>
      </c>
    </row>
    <row r="6069" spans="1:11" x14ac:dyDescent="0.25">
      <c r="B6069" s="6">
        <v>0.98263888888888884</v>
      </c>
      <c r="E6069" s="99">
        <v>116</v>
      </c>
    </row>
    <row r="6070" spans="1:11" ht="15.75" thickBot="1" x14ac:dyDescent="0.3">
      <c r="B6070" s="22">
        <v>0.99305555555555558</v>
      </c>
      <c r="E6070" s="99">
        <v>112</v>
      </c>
    </row>
    <row r="6071" spans="1:11" x14ac:dyDescent="0.25">
      <c r="A6071" s="5">
        <v>45896</v>
      </c>
      <c r="B6071" s="6">
        <v>3.472222222222222E-3</v>
      </c>
      <c r="E6071" s="99">
        <v>112</v>
      </c>
    </row>
    <row r="6072" spans="1:11" ht="18" x14ac:dyDescent="0.25">
      <c r="A6072" s="5" t="s">
        <v>571</v>
      </c>
      <c r="B6072" s="6">
        <v>1.3888888888888888E-2</v>
      </c>
      <c r="G6072" s="231">
        <v>109</v>
      </c>
      <c r="H6072" s="248" t="s">
        <v>1368</v>
      </c>
    </row>
    <row r="6073" spans="1:11" ht="18" x14ac:dyDescent="0.25">
      <c r="B6073" s="6">
        <v>2.4305555555555556E-2</v>
      </c>
      <c r="G6073" s="247">
        <f>AVERAGE(E6001:E6086)</f>
        <v>111.53846153846153</v>
      </c>
      <c r="H6073" s="248" t="s">
        <v>1367</v>
      </c>
    </row>
    <row r="6074" spans="1:11" ht="18" x14ac:dyDescent="0.25">
      <c r="B6074" s="6">
        <v>3.4722222222222224E-2</v>
      </c>
      <c r="G6074" s="231">
        <v>101</v>
      </c>
      <c r="H6074" s="231" t="s">
        <v>1369</v>
      </c>
    </row>
    <row r="6075" spans="1:11" ht="18" x14ac:dyDescent="0.25">
      <c r="B6075" s="6">
        <v>4.5138888888888888E-2</v>
      </c>
      <c r="G6075" s="231" t="s">
        <v>1517</v>
      </c>
      <c r="H6075" s="237"/>
    </row>
    <row r="6076" spans="1:11" ht="18" x14ac:dyDescent="0.25">
      <c r="B6076" s="6">
        <v>5.5555555555555552E-2</v>
      </c>
      <c r="G6076" s="242" t="s">
        <v>1518</v>
      </c>
    </row>
    <row r="6077" spans="1:11" ht="18" x14ac:dyDescent="0.25">
      <c r="B6077" s="6">
        <v>6.5972222222222224E-2</v>
      </c>
      <c r="G6077" s="295" t="s">
        <v>1631</v>
      </c>
      <c r="H6077" s="14"/>
      <c r="I6077" s="11"/>
      <c r="J6077" s="11"/>
      <c r="K6077" s="11"/>
    </row>
    <row r="6078" spans="1:11" x14ac:dyDescent="0.25">
      <c r="B6078" s="6">
        <v>7.6388888888888895E-2</v>
      </c>
    </row>
    <row r="6079" spans="1:11" x14ac:dyDescent="0.25">
      <c r="B6079" s="6">
        <v>8.6805555555555552E-2</v>
      </c>
    </row>
    <row r="6080" spans="1:11" x14ac:dyDescent="0.25">
      <c r="B6080" s="6">
        <v>9.7222222222222224E-2</v>
      </c>
    </row>
    <row r="6081" spans="2:9" x14ac:dyDescent="0.25">
      <c r="B6081" s="6">
        <v>0.1076388888888889</v>
      </c>
    </row>
    <row r="6082" spans="2:9" x14ac:dyDescent="0.25">
      <c r="B6082" s="6">
        <v>0.11805555555555555</v>
      </c>
    </row>
    <row r="6083" spans="2:9" x14ac:dyDescent="0.25">
      <c r="B6083" s="6">
        <v>0.12847222222222221</v>
      </c>
    </row>
    <row r="6084" spans="2:9" x14ac:dyDescent="0.25">
      <c r="B6084" s="6">
        <v>0.1388888888888889</v>
      </c>
    </row>
    <row r="6085" spans="2:9" x14ac:dyDescent="0.25">
      <c r="B6085" s="6">
        <v>0.14930555555555555</v>
      </c>
    </row>
    <row r="6086" spans="2:9" ht="15.75" thickBot="1" x14ac:dyDescent="0.3">
      <c r="B6086" s="22">
        <v>0.15972222222222221</v>
      </c>
      <c r="D6086" s="3">
        <v>123</v>
      </c>
    </row>
    <row r="6087" spans="2:9" x14ac:dyDescent="0.25">
      <c r="B6087" s="6">
        <v>0.31597222222222221</v>
      </c>
      <c r="E6087" s="3">
        <v>100</v>
      </c>
    </row>
    <row r="6088" spans="2:9" x14ac:dyDescent="0.25">
      <c r="B6088" s="6">
        <v>0.3263888888888889</v>
      </c>
      <c r="E6088" s="3">
        <v>100</v>
      </c>
    </row>
    <row r="6089" spans="2:9" x14ac:dyDescent="0.25">
      <c r="B6089" s="6">
        <v>0.33680555555555558</v>
      </c>
      <c r="E6089" s="3">
        <v>100</v>
      </c>
    </row>
    <row r="6090" spans="2:9" x14ac:dyDescent="0.25">
      <c r="B6090" s="6">
        <v>0.34722222222222221</v>
      </c>
      <c r="E6090" s="157">
        <v>98</v>
      </c>
    </row>
    <row r="6091" spans="2:9" x14ac:dyDescent="0.25">
      <c r="B6091" s="6">
        <v>0.3576388888888889</v>
      </c>
      <c r="E6091" s="157">
        <v>96</v>
      </c>
    </row>
    <row r="6092" spans="2:9" x14ac:dyDescent="0.25">
      <c r="B6092" s="6">
        <v>0.36805555555555558</v>
      </c>
      <c r="E6092" s="157">
        <v>98</v>
      </c>
      <c r="F6092" s="3">
        <v>98</v>
      </c>
    </row>
    <row r="6093" spans="2:9" x14ac:dyDescent="0.25">
      <c r="B6093" s="6">
        <v>0.37847222222222221</v>
      </c>
      <c r="C6093" s="3">
        <v>43</v>
      </c>
      <c r="E6093" s="157"/>
      <c r="G6093" s="3" t="s">
        <v>326</v>
      </c>
      <c r="I6093" t="s">
        <v>1527</v>
      </c>
    </row>
    <row r="6094" spans="2:9" x14ac:dyDescent="0.25">
      <c r="B6094" s="6">
        <v>0.37847222222222221</v>
      </c>
      <c r="E6094" s="3">
        <v>101</v>
      </c>
    </row>
    <row r="6095" spans="2:9" x14ac:dyDescent="0.25">
      <c r="B6095" s="6">
        <v>0.3888888888888889</v>
      </c>
      <c r="E6095" s="3">
        <v>102</v>
      </c>
    </row>
    <row r="6096" spans="2:9" x14ac:dyDescent="0.25">
      <c r="B6096" s="6">
        <v>0.39930555555555558</v>
      </c>
      <c r="E6096" s="3">
        <v>105</v>
      </c>
    </row>
    <row r="6097" spans="2:16" x14ac:dyDescent="0.25">
      <c r="B6097" s="6">
        <v>0.40972222222222221</v>
      </c>
      <c r="E6097" s="99">
        <v>115</v>
      </c>
    </row>
    <row r="6098" spans="2:16" x14ac:dyDescent="0.25">
      <c r="B6098" s="6">
        <v>0.4201388888888889</v>
      </c>
      <c r="E6098" s="62">
        <v>128</v>
      </c>
      <c r="H6098" s="3">
        <v>60</v>
      </c>
      <c r="I6098" s="63" t="s">
        <v>1533</v>
      </c>
      <c r="J6098" s="63"/>
      <c r="K6098" s="63"/>
      <c r="L6098" s="63"/>
      <c r="M6098" s="63"/>
    </row>
    <row r="6099" spans="2:16" x14ac:dyDescent="0.25">
      <c r="B6099" s="6">
        <v>0.43055555555555558</v>
      </c>
      <c r="E6099" s="99">
        <v>118</v>
      </c>
    </row>
    <row r="6100" spans="2:16" x14ac:dyDescent="0.25">
      <c r="B6100" s="6">
        <v>0.44097222222222221</v>
      </c>
      <c r="E6100" s="99">
        <v>118</v>
      </c>
    </row>
    <row r="6101" spans="2:16" x14ac:dyDescent="0.25">
      <c r="B6101" s="6">
        <v>0.4513888888888889</v>
      </c>
      <c r="E6101" s="3">
        <v>108</v>
      </c>
    </row>
    <row r="6102" spans="2:16" x14ac:dyDescent="0.25">
      <c r="B6102" s="6">
        <v>0.46180555555555558</v>
      </c>
      <c r="E6102" s="3">
        <v>106</v>
      </c>
      <c r="G6102" s="14" t="s">
        <v>1535</v>
      </c>
    </row>
    <row r="6103" spans="2:16" x14ac:dyDescent="0.25">
      <c r="B6103" s="6">
        <v>0.47222222222222221</v>
      </c>
      <c r="E6103" s="3">
        <v>102</v>
      </c>
      <c r="G6103" s="14" t="s">
        <v>1534</v>
      </c>
    </row>
    <row r="6104" spans="2:16" x14ac:dyDescent="0.25">
      <c r="B6104" s="6">
        <v>0.4826388888888889</v>
      </c>
      <c r="E6104" s="157">
        <v>98</v>
      </c>
      <c r="G6104" s="14" t="s">
        <v>1534</v>
      </c>
    </row>
    <row r="6105" spans="2:16" x14ac:dyDescent="0.25">
      <c r="B6105" s="6">
        <v>0.49305555555555558</v>
      </c>
      <c r="E6105" s="3">
        <v>100</v>
      </c>
      <c r="G6105" s="14" t="s">
        <v>1534</v>
      </c>
    </row>
    <row r="6106" spans="2:16" x14ac:dyDescent="0.25">
      <c r="B6106" s="6">
        <v>0.50347222222222221</v>
      </c>
      <c r="E6106" s="3">
        <v>100</v>
      </c>
      <c r="G6106" s="14" t="s">
        <v>1534</v>
      </c>
    </row>
    <row r="6107" spans="2:16" x14ac:dyDescent="0.25">
      <c r="B6107" s="6">
        <v>0.51388888888888884</v>
      </c>
      <c r="E6107" s="3">
        <v>100</v>
      </c>
      <c r="G6107" s="14" t="s">
        <v>1534</v>
      </c>
    </row>
    <row r="6108" spans="2:16" x14ac:dyDescent="0.25">
      <c r="B6108" s="6">
        <v>0.52430555555555558</v>
      </c>
      <c r="E6108" s="3">
        <v>100</v>
      </c>
      <c r="G6108" s="14" t="s">
        <v>1534</v>
      </c>
    </row>
    <row r="6109" spans="2:16" x14ac:dyDescent="0.25">
      <c r="B6109" s="6">
        <v>0.53472222222222221</v>
      </c>
      <c r="E6109" s="3">
        <v>104</v>
      </c>
      <c r="F6109" s="3">
        <v>104</v>
      </c>
    </row>
    <row r="6110" spans="2:16" x14ac:dyDescent="0.25">
      <c r="B6110" s="6">
        <v>0.54513888888888884</v>
      </c>
      <c r="E6110" s="99">
        <v>112</v>
      </c>
    </row>
    <row r="6111" spans="2:16" x14ac:dyDescent="0.25">
      <c r="B6111" s="90">
        <v>0.55000000000000004</v>
      </c>
      <c r="C6111" s="8">
        <v>97</v>
      </c>
      <c r="D6111" s="8"/>
      <c r="E6111" s="8"/>
      <c r="F6111" s="8"/>
      <c r="G6111" s="8" t="s">
        <v>112</v>
      </c>
      <c r="H6111" s="8"/>
      <c r="I6111" s="36" t="s">
        <v>1544</v>
      </c>
      <c r="J6111" s="36"/>
      <c r="K6111" s="36"/>
      <c r="L6111" s="36"/>
      <c r="M6111" s="36"/>
      <c r="N6111" s="36"/>
      <c r="O6111" s="36"/>
      <c r="P6111" s="36"/>
    </row>
    <row r="6112" spans="2:16" x14ac:dyDescent="0.25">
      <c r="B6112" s="6">
        <v>0.55555555555555558</v>
      </c>
      <c r="E6112" s="99">
        <v>113</v>
      </c>
    </row>
    <row r="6113" spans="2:16" x14ac:dyDescent="0.25">
      <c r="B6113" s="6">
        <v>0.56597222222222221</v>
      </c>
      <c r="E6113" s="3">
        <v>109</v>
      </c>
    </row>
    <row r="6114" spans="2:16" x14ac:dyDescent="0.25">
      <c r="B6114" s="6">
        <v>0.57638888888888884</v>
      </c>
      <c r="E6114" s="99">
        <v>110</v>
      </c>
    </row>
    <row r="6115" spans="2:16" x14ac:dyDescent="0.25">
      <c r="B6115" s="6">
        <v>0.58680555555555558</v>
      </c>
      <c r="E6115" s="99">
        <v>111</v>
      </c>
    </row>
    <row r="6116" spans="2:16" x14ac:dyDescent="0.25">
      <c r="B6116" s="6">
        <v>0.59722222222222221</v>
      </c>
      <c r="E6116" s="99">
        <v>111</v>
      </c>
    </row>
    <row r="6117" spans="2:16" x14ac:dyDescent="0.25">
      <c r="B6117" s="86">
        <v>0.59791666666666665</v>
      </c>
      <c r="G6117" s="14" t="s">
        <v>1523</v>
      </c>
    </row>
    <row r="6118" spans="2:16" x14ac:dyDescent="0.25">
      <c r="B6118" s="86">
        <v>0.60763888888888884</v>
      </c>
      <c r="E6118" s="157">
        <v>98</v>
      </c>
      <c r="G6118" s="14"/>
    </row>
    <row r="6119" spans="2:16" x14ac:dyDescent="0.25">
      <c r="B6119" s="6">
        <v>0.61805555555555558</v>
      </c>
      <c r="E6119" s="3">
        <v>108</v>
      </c>
    </row>
    <row r="6120" spans="2:16" x14ac:dyDescent="0.25">
      <c r="B6120" s="6">
        <v>0.62847222222222221</v>
      </c>
      <c r="E6120" s="99">
        <v>118</v>
      </c>
    </row>
    <row r="6121" spans="2:16" x14ac:dyDescent="0.25">
      <c r="B6121" s="6">
        <v>0.63888888888888884</v>
      </c>
      <c r="E6121" s="97">
        <v>129</v>
      </c>
      <c r="H6121" s="3">
        <v>128</v>
      </c>
      <c r="I6121" s="63" t="s">
        <v>1532</v>
      </c>
      <c r="J6121" s="63"/>
      <c r="K6121" s="63"/>
      <c r="L6121" s="63"/>
      <c r="M6121" s="63"/>
      <c r="N6121" s="63"/>
      <c r="O6121" s="63"/>
      <c r="P6121" s="63"/>
    </row>
    <row r="6122" spans="2:16" x14ac:dyDescent="0.25">
      <c r="B6122" s="86">
        <v>0.64583333333333337</v>
      </c>
      <c r="G6122" s="14" t="s">
        <v>1522</v>
      </c>
    </row>
    <row r="6123" spans="2:16" x14ac:dyDescent="0.25">
      <c r="B6123" s="86">
        <v>0.64930555555555558</v>
      </c>
      <c r="E6123" s="62">
        <v>124</v>
      </c>
      <c r="G6123" s="14" t="s">
        <v>1522</v>
      </c>
    </row>
    <row r="6124" spans="2:16" x14ac:dyDescent="0.25">
      <c r="B6124" s="86">
        <v>0.65972222222222221</v>
      </c>
      <c r="E6124" s="157">
        <v>96</v>
      </c>
      <c r="G6124" s="14" t="s">
        <v>1522</v>
      </c>
      <c r="I6124" s="194" t="s">
        <v>1537</v>
      </c>
      <c r="J6124" s="194"/>
      <c r="K6124" s="194"/>
      <c r="L6124" s="194"/>
      <c r="M6124" s="194"/>
      <c r="N6124" s="194"/>
    </row>
    <row r="6125" spans="2:16" x14ac:dyDescent="0.25">
      <c r="B6125" s="6">
        <v>0.67013888888888884</v>
      </c>
      <c r="E6125" s="3">
        <v>100</v>
      </c>
    </row>
    <row r="6126" spans="2:16" x14ac:dyDescent="0.25">
      <c r="B6126" s="6">
        <v>0.68055555555555558</v>
      </c>
      <c r="E6126" s="3">
        <v>106</v>
      </c>
    </row>
    <row r="6127" spans="2:16" x14ac:dyDescent="0.25">
      <c r="B6127" s="6">
        <v>0.69097222222222221</v>
      </c>
      <c r="E6127" s="99">
        <v>113</v>
      </c>
    </row>
    <row r="6128" spans="2:16" x14ac:dyDescent="0.25">
      <c r="B6128" s="86">
        <v>0.69930555555555551</v>
      </c>
      <c r="G6128" s="14" t="s">
        <v>1526</v>
      </c>
    </row>
    <row r="6129" spans="2:17" x14ac:dyDescent="0.25">
      <c r="B6129" s="6">
        <v>0.70138888888888884</v>
      </c>
      <c r="E6129" s="99">
        <v>116</v>
      </c>
    </row>
    <row r="6130" spans="2:17" x14ac:dyDescent="0.25">
      <c r="B6130" s="6">
        <v>0.71180555555555558</v>
      </c>
      <c r="E6130" s="3">
        <v>108</v>
      </c>
      <c r="G6130" s="3" t="s">
        <v>1539</v>
      </c>
    </row>
    <row r="6131" spans="2:17" x14ac:dyDescent="0.25">
      <c r="B6131" s="6">
        <v>0.72222222222222221</v>
      </c>
      <c r="E6131" s="99">
        <v>112</v>
      </c>
      <c r="G6131" s="99" t="s">
        <v>1539</v>
      </c>
    </row>
    <row r="6132" spans="2:17" x14ac:dyDescent="0.25">
      <c r="B6132" s="6">
        <v>0.73263888888888884</v>
      </c>
      <c r="E6132" s="99">
        <v>117</v>
      </c>
      <c r="G6132" s="99" t="s">
        <v>1539</v>
      </c>
    </row>
    <row r="6133" spans="2:17" x14ac:dyDescent="0.25">
      <c r="B6133" s="6">
        <v>0.74305555555555558</v>
      </c>
      <c r="E6133" s="99">
        <v>119</v>
      </c>
      <c r="G6133" s="99" t="s">
        <v>1539</v>
      </c>
    </row>
    <row r="6134" spans="2:17" x14ac:dyDescent="0.25">
      <c r="B6134" s="6">
        <v>0.75347222222222221</v>
      </c>
      <c r="E6134" s="97">
        <v>122</v>
      </c>
      <c r="G6134" s="62" t="s">
        <v>1539</v>
      </c>
      <c r="H6134" s="3">
        <v>296</v>
      </c>
      <c r="I6134" s="63" t="s">
        <v>1536</v>
      </c>
      <c r="J6134" s="63"/>
      <c r="K6134" s="63"/>
      <c r="L6134" s="63"/>
      <c r="M6134" s="63"/>
    </row>
    <row r="6135" spans="2:17" x14ac:dyDescent="0.25">
      <c r="B6135" s="86">
        <v>0.75555555555555554</v>
      </c>
      <c r="G6135" s="14" t="s">
        <v>1525</v>
      </c>
    </row>
    <row r="6136" spans="2:17" x14ac:dyDescent="0.25">
      <c r="B6136" s="86">
        <v>0.76388888888888884</v>
      </c>
      <c r="E6136" s="99">
        <v>116</v>
      </c>
      <c r="G6136" s="14" t="s">
        <v>1525</v>
      </c>
    </row>
    <row r="6137" spans="2:17" x14ac:dyDescent="0.25">
      <c r="B6137" s="86">
        <v>0.77430555555555558</v>
      </c>
      <c r="E6137" s="3">
        <v>104</v>
      </c>
      <c r="F6137" s="3">
        <v>104</v>
      </c>
      <c r="G6137" s="14" t="s">
        <v>1525</v>
      </c>
      <c r="I6137" s="36" t="s">
        <v>1538</v>
      </c>
      <c r="J6137" s="36"/>
      <c r="K6137" s="36"/>
      <c r="L6137" s="36"/>
      <c r="M6137" s="36"/>
      <c r="N6137" s="36"/>
    </row>
    <row r="6138" spans="2:17" x14ac:dyDescent="0.25">
      <c r="B6138" s="90">
        <v>0.78125</v>
      </c>
      <c r="C6138" s="8">
        <v>35</v>
      </c>
      <c r="D6138" s="8"/>
      <c r="E6138" s="8"/>
      <c r="F6138" s="8"/>
      <c r="G6138" s="8" t="s">
        <v>313</v>
      </c>
      <c r="H6138" s="8"/>
      <c r="I6138" s="36" t="s">
        <v>1543</v>
      </c>
      <c r="J6138" s="36"/>
      <c r="K6138" s="36"/>
      <c r="L6138" s="36"/>
      <c r="M6138" s="36"/>
      <c r="N6138" s="36"/>
      <c r="O6138" s="36"/>
      <c r="P6138" s="36"/>
      <c r="Q6138" s="8"/>
    </row>
    <row r="6139" spans="2:17" x14ac:dyDescent="0.25">
      <c r="B6139" s="6">
        <v>0.78472222222222221</v>
      </c>
      <c r="E6139" s="99">
        <v>111</v>
      </c>
    </row>
    <row r="6140" spans="2:17" x14ac:dyDescent="0.25">
      <c r="B6140" s="6">
        <v>0.79513888888888884</v>
      </c>
      <c r="E6140" s="99">
        <v>112</v>
      </c>
    </row>
    <row r="6141" spans="2:17" x14ac:dyDescent="0.25">
      <c r="B6141" s="86">
        <v>0.79791666666666672</v>
      </c>
      <c r="G6141" s="14" t="s">
        <v>1524</v>
      </c>
    </row>
    <row r="6142" spans="2:17" x14ac:dyDescent="0.25">
      <c r="B6142" s="86">
        <v>0.80555555555555558</v>
      </c>
      <c r="E6142" s="99">
        <v>115</v>
      </c>
      <c r="G6142" s="14" t="s">
        <v>1524</v>
      </c>
    </row>
    <row r="6143" spans="2:17" x14ac:dyDescent="0.25">
      <c r="B6143" s="86">
        <v>0.81597222222222221</v>
      </c>
      <c r="E6143" s="3">
        <v>107</v>
      </c>
      <c r="G6143" s="14" t="s">
        <v>1524</v>
      </c>
    </row>
    <row r="6144" spans="2:17" x14ac:dyDescent="0.25">
      <c r="B6144" s="86">
        <v>0.82638888888888884</v>
      </c>
      <c r="E6144" s="99">
        <v>118</v>
      </c>
      <c r="G6144" s="14" t="s">
        <v>1524</v>
      </c>
    </row>
    <row r="6145" spans="2:13" x14ac:dyDescent="0.25">
      <c r="B6145" s="86">
        <v>0.83680555555555558</v>
      </c>
      <c r="E6145" s="99">
        <v>118</v>
      </c>
      <c r="G6145" s="14" t="s">
        <v>1524</v>
      </c>
    </row>
    <row r="6146" spans="2:13" x14ac:dyDescent="0.25">
      <c r="B6146" s="6">
        <v>0.84722222222222221</v>
      </c>
      <c r="E6146" s="10">
        <v>130</v>
      </c>
      <c r="H6146" s="3">
        <v>95</v>
      </c>
      <c r="I6146" s="12" t="s">
        <v>1530</v>
      </c>
      <c r="J6146" s="12"/>
      <c r="K6146" s="12"/>
      <c r="L6146" s="12"/>
      <c r="M6146" s="12"/>
    </row>
    <row r="6147" spans="2:13" x14ac:dyDescent="0.25">
      <c r="B6147" s="86">
        <v>0.84930555555555554</v>
      </c>
      <c r="G6147" s="14" t="s">
        <v>1529</v>
      </c>
    </row>
    <row r="6148" spans="2:13" x14ac:dyDescent="0.25">
      <c r="B6148" s="86">
        <v>0.85763888888888884</v>
      </c>
      <c r="G6148" s="14" t="s">
        <v>1529</v>
      </c>
    </row>
    <row r="6149" spans="2:13" x14ac:dyDescent="0.25">
      <c r="B6149" s="86">
        <v>0.86805555555555558</v>
      </c>
      <c r="E6149" s="157">
        <v>99</v>
      </c>
      <c r="G6149" s="14" t="s">
        <v>1529</v>
      </c>
    </row>
    <row r="6150" spans="2:13" x14ac:dyDescent="0.25">
      <c r="B6150" s="6">
        <v>0.87847222222222221</v>
      </c>
      <c r="E6150" s="3">
        <v>108</v>
      </c>
    </row>
    <row r="6151" spans="2:13" x14ac:dyDescent="0.25">
      <c r="B6151" s="6">
        <v>0.88888888888888884</v>
      </c>
      <c r="E6151" s="99">
        <v>118</v>
      </c>
    </row>
    <row r="6152" spans="2:13" x14ac:dyDescent="0.25">
      <c r="B6152" s="6">
        <v>0.89930555555555558</v>
      </c>
      <c r="E6152" s="62">
        <v>124</v>
      </c>
    </row>
    <row r="6153" spans="2:13" x14ac:dyDescent="0.25">
      <c r="B6153" s="6">
        <v>0.90972222222222221</v>
      </c>
      <c r="E6153" s="10">
        <v>131</v>
      </c>
      <c r="H6153" s="3">
        <v>185</v>
      </c>
      <c r="I6153" s="12" t="s">
        <v>1531</v>
      </c>
      <c r="J6153" s="12"/>
      <c r="K6153" s="12"/>
      <c r="L6153" s="12"/>
      <c r="M6153" s="12"/>
    </row>
    <row r="6154" spans="2:13" x14ac:dyDescent="0.25">
      <c r="B6154" s="86">
        <v>0.91249999999999998</v>
      </c>
      <c r="G6154" s="14" t="s">
        <v>1528</v>
      </c>
    </row>
    <row r="6155" spans="2:13" x14ac:dyDescent="0.25">
      <c r="B6155" s="86">
        <v>0.92013888888888884</v>
      </c>
      <c r="E6155" s="62">
        <v>127</v>
      </c>
      <c r="G6155" s="14" t="s">
        <v>1528</v>
      </c>
    </row>
    <row r="6156" spans="2:13" x14ac:dyDescent="0.25">
      <c r="B6156" s="86">
        <v>0.93055555555555558</v>
      </c>
      <c r="E6156" s="3">
        <v>100</v>
      </c>
      <c r="G6156" s="14" t="s">
        <v>1528</v>
      </c>
    </row>
    <row r="6157" spans="2:13" x14ac:dyDescent="0.25">
      <c r="B6157" s="6">
        <v>0.94097222222222221</v>
      </c>
      <c r="E6157" s="3">
        <v>102</v>
      </c>
    </row>
    <row r="6158" spans="2:13" x14ac:dyDescent="0.25">
      <c r="B6158" s="6">
        <v>0.95138888888888884</v>
      </c>
      <c r="E6158" s="99">
        <v>110</v>
      </c>
    </row>
    <row r="6159" spans="2:13" x14ac:dyDescent="0.25">
      <c r="B6159" s="6">
        <v>0.96180555555555558</v>
      </c>
      <c r="E6159" s="3">
        <v>110</v>
      </c>
    </row>
    <row r="6160" spans="2:13" x14ac:dyDescent="0.25">
      <c r="B6160" s="86">
        <v>0.96458333333333335</v>
      </c>
      <c r="G6160" s="14" t="s">
        <v>1541</v>
      </c>
    </row>
    <row r="6161" spans="1:13" x14ac:dyDescent="0.25">
      <c r="B6161" s="86">
        <v>0.97222222222222221</v>
      </c>
      <c r="E6161" s="3">
        <v>106</v>
      </c>
      <c r="G6161" s="14" t="s">
        <v>1541</v>
      </c>
    </row>
    <row r="6162" spans="1:13" x14ac:dyDescent="0.25">
      <c r="B6162" s="86">
        <v>0.98263888888888884</v>
      </c>
      <c r="E6162" s="14">
        <v>86</v>
      </c>
      <c r="G6162" s="14" t="s">
        <v>1541</v>
      </c>
      <c r="I6162" s="11" t="s">
        <v>1540</v>
      </c>
      <c r="J6162" s="11"/>
      <c r="K6162" s="11"/>
      <c r="L6162" s="11"/>
      <c r="M6162" s="11"/>
    </row>
    <row r="6163" spans="1:13" ht="15.75" thickBot="1" x14ac:dyDescent="0.3">
      <c r="B6163" s="22">
        <v>0.99305555555555558</v>
      </c>
      <c r="E6163" s="14">
        <v>88</v>
      </c>
    </row>
    <row r="6164" spans="1:13" x14ac:dyDescent="0.25">
      <c r="A6164" s="5">
        <v>45897</v>
      </c>
      <c r="B6164" s="6">
        <v>3.472222222222222E-3</v>
      </c>
      <c r="E6164" s="157">
        <v>96</v>
      </c>
    </row>
    <row r="6165" spans="1:13" ht="18" x14ac:dyDescent="0.25">
      <c r="A6165" s="5" t="s">
        <v>211</v>
      </c>
      <c r="B6165" s="6">
        <v>1.3888888888888888E-2</v>
      </c>
      <c r="E6165" s="157">
        <v>96</v>
      </c>
      <c r="G6165" s="231">
        <v>105</v>
      </c>
      <c r="H6165" s="231" t="s">
        <v>1368</v>
      </c>
    </row>
    <row r="6166" spans="1:13" ht="18" x14ac:dyDescent="0.25">
      <c r="B6166" s="6">
        <v>2.4305555555555556E-2</v>
      </c>
      <c r="E6166" s="157">
        <v>99</v>
      </c>
      <c r="G6166" s="275">
        <f>AVERAGE(E6087:E6179)</f>
        <v>107.01282051282051</v>
      </c>
      <c r="H6166" s="231" t="s">
        <v>1367</v>
      </c>
    </row>
    <row r="6167" spans="1:13" ht="18" x14ac:dyDescent="0.25">
      <c r="B6167" s="6">
        <v>3.4722222222222224E-2</v>
      </c>
      <c r="E6167" s="157">
        <v>97</v>
      </c>
      <c r="G6167" s="231">
        <v>102</v>
      </c>
      <c r="H6167" s="231" t="s">
        <v>1369</v>
      </c>
    </row>
    <row r="6168" spans="1:13" ht="18" x14ac:dyDescent="0.25">
      <c r="B6168" s="6">
        <v>4.5138888888888888E-2</v>
      </c>
      <c r="E6168" s="157">
        <v>97</v>
      </c>
      <c r="G6168" s="231" t="s">
        <v>1517</v>
      </c>
      <c r="H6168" s="237"/>
    </row>
    <row r="6169" spans="1:13" ht="18" x14ac:dyDescent="0.25">
      <c r="B6169" s="6">
        <v>5.5555555555555552E-2</v>
      </c>
      <c r="E6169" s="157">
        <v>96</v>
      </c>
      <c r="G6169" s="242" t="s">
        <v>1542</v>
      </c>
    </row>
    <row r="6170" spans="1:13" ht="18" x14ac:dyDescent="0.25">
      <c r="B6170" s="6">
        <v>6.5972222222222224E-2</v>
      </c>
      <c r="E6170" s="157">
        <v>97</v>
      </c>
      <c r="G6170" s="295" t="s">
        <v>1630</v>
      </c>
      <c r="H6170" s="14"/>
      <c r="I6170" s="11"/>
      <c r="J6170" s="11"/>
    </row>
    <row r="6171" spans="1:13" x14ac:dyDescent="0.25">
      <c r="B6171" s="6">
        <v>7.6388888888888895E-2</v>
      </c>
      <c r="E6171" s="157">
        <v>93</v>
      </c>
    </row>
    <row r="6172" spans="1:13" x14ac:dyDescent="0.25">
      <c r="B6172" s="6">
        <v>8.6805555555555552E-2</v>
      </c>
      <c r="E6172" s="157">
        <v>95</v>
      </c>
    </row>
    <row r="6173" spans="1:13" x14ac:dyDescent="0.25">
      <c r="B6173" s="6">
        <v>9.7222222222222224E-2</v>
      </c>
      <c r="E6173" s="157">
        <v>98</v>
      </c>
    </row>
    <row r="6174" spans="1:13" x14ac:dyDescent="0.25">
      <c r="B6174" s="6">
        <v>0.1076388888888889</v>
      </c>
      <c r="E6174" s="157">
        <v>98</v>
      </c>
    </row>
    <row r="6175" spans="1:13" x14ac:dyDescent="0.25">
      <c r="B6175" s="6">
        <v>0.11805555555555555</v>
      </c>
      <c r="E6175" s="157">
        <v>98</v>
      </c>
    </row>
    <row r="6176" spans="1:13" x14ac:dyDescent="0.25">
      <c r="B6176" s="6">
        <v>0.12847222222222221</v>
      </c>
      <c r="E6176" s="157">
        <v>98</v>
      </c>
    </row>
    <row r="6177" spans="2:5" x14ac:dyDescent="0.25">
      <c r="B6177" s="6">
        <v>0.1388888888888889</v>
      </c>
    </row>
    <row r="6178" spans="2:5" x14ac:dyDescent="0.25">
      <c r="B6178" s="6">
        <v>0.14930555555555555</v>
      </c>
    </row>
    <row r="6179" spans="2:5" ht="15.75" thickBot="1" x14ac:dyDescent="0.3">
      <c r="B6179" s="22">
        <v>0.15972222222222221</v>
      </c>
      <c r="D6179" s="3">
        <v>175</v>
      </c>
    </row>
    <row r="6180" spans="2:5" x14ac:dyDescent="0.25">
      <c r="B6180" s="6">
        <v>0.31597222222222221</v>
      </c>
    </row>
    <row r="6181" spans="2:5" x14ac:dyDescent="0.25">
      <c r="B6181" s="6">
        <v>0.3263888888888889</v>
      </c>
    </row>
    <row r="6182" spans="2:5" x14ac:dyDescent="0.25">
      <c r="B6182" s="6">
        <v>0.33680555555555558</v>
      </c>
    </row>
    <row r="6183" spans="2:5" x14ac:dyDescent="0.25">
      <c r="B6183" s="6">
        <v>0.34722222222222221</v>
      </c>
    </row>
    <row r="6184" spans="2:5" x14ac:dyDescent="0.25">
      <c r="B6184" s="6">
        <v>0.3576388888888889</v>
      </c>
    </row>
    <row r="6185" spans="2:5" x14ac:dyDescent="0.25">
      <c r="B6185" s="6">
        <v>0.36805555555555558</v>
      </c>
    </row>
    <row r="6186" spans="2:5" x14ac:dyDescent="0.25">
      <c r="B6186" s="6">
        <v>0.37847222222222221</v>
      </c>
    </row>
    <row r="6187" spans="2:5" x14ac:dyDescent="0.25">
      <c r="B6187" s="6">
        <v>0.3888888888888889</v>
      </c>
    </row>
    <row r="6188" spans="2:5" x14ac:dyDescent="0.25">
      <c r="B6188" s="6">
        <v>0.39930555555555558</v>
      </c>
      <c r="E6188" s="3">
        <v>108</v>
      </c>
    </row>
    <row r="6189" spans="2:5" x14ac:dyDescent="0.25">
      <c r="B6189" s="6">
        <v>0.40972222222222221</v>
      </c>
      <c r="E6189" s="99">
        <v>113</v>
      </c>
    </row>
    <row r="6190" spans="2:5" x14ac:dyDescent="0.25">
      <c r="B6190" s="6">
        <v>0.4201388888888889</v>
      </c>
      <c r="E6190" s="99">
        <v>111</v>
      </c>
    </row>
    <row r="6191" spans="2:5" x14ac:dyDescent="0.25">
      <c r="B6191" s="6">
        <v>0.43055555555555558</v>
      </c>
      <c r="E6191" s="99">
        <v>112</v>
      </c>
    </row>
    <row r="6192" spans="2:5" x14ac:dyDescent="0.25">
      <c r="B6192" s="6">
        <v>0.44097222222222221</v>
      </c>
      <c r="E6192" s="99">
        <v>110</v>
      </c>
    </row>
    <row r="6193" spans="2:19" x14ac:dyDescent="0.25">
      <c r="B6193" s="6">
        <v>0.4513888888888889</v>
      </c>
      <c r="E6193" s="99">
        <v>112</v>
      </c>
    </row>
    <row r="6194" spans="2:19" x14ac:dyDescent="0.25">
      <c r="B6194" s="6">
        <v>0.46180555555555558</v>
      </c>
      <c r="E6194" s="3">
        <v>105</v>
      </c>
    </row>
    <row r="6195" spans="2:19" x14ac:dyDescent="0.25">
      <c r="B6195" s="6">
        <v>0.47222222222222221</v>
      </c>
      <c r="E6195" s="3">
        <v>106</v>
      </c>
      <c r="G6195" s="4" t="s">
        <v>1551</v>
      </c>
    </row>
    <row r="6196" spans="2:19" x14ac:dyDescent="0.25">
      <c r="B6196" s="6">
        <v>0.4826388888888889</v>
      </c>
      <c r="E6196" s="99">
        <v>117</v>
      </c>
    </row>
    <row r="6197" spans="2:19" x14ac:dyDescent="0.25">
      <c r="B6197" s="6">
        <v>0.49305555555555558</v>
      </c>
      <c r="E6197" s="62">
        <v>123</v>
      </c>
      <c r="I6197" s="34" t="s">
        <v>1575</v>
      </c>
    </row>
    <row r="6198" spans="2:19" x14ac:dyDescent="0.25">
      <c r="B6198" s="6">
        <v>0.50347222222222221</v>
      </c>
      <c r="E6198" s="99">
        <v>118</v>
      </c>
      <c r="I6198" s="229" t="s">
        <v>1572</v>
      </c>
      <c r="J6198" s="229"/>
      <c r="K6198" s="229"/>
      <c r="L6198" s="229"/>
      <c r="M6198" s="229"/>
      <c r="N6198" s="229"/>
      <c r="O6198" s="229"/>
      <c r="P6198" s="229"/>
    </row>
    <row r="6199" spans="2:19" x14ac:dyDescent="0.25">
      <c r="B6199" s="86">
        <v>0.51111111111111107</v>
      </c>
      <c r="G6199" s="14" t="s">
        <v>1550</v>
      </c>
      <c r="I6199" s="34" t="s">
        <v>1573</v>
      </c>
      <c r="J6199" s="28"/>
      <c r="K6199" s="28"/>
      <c r="L6199" s="28"/>
      <c r="M6199" s="28"/>
      <c r="N6199" s="28"/>
    </row>
    <row r="6200" spans="2:19" x14ac:dyDescent="0.25">
      <c r="B6200" s="86">
        <v>0.51388888888888884</v>
      </c>
      <c r="E6200" s="62">
        <v>120</v>
      </c>
      <c r="G6200" s="14" t="s">
        <v>1550</v>
      </c>
      <c r="I6200" s="34" t="s">
        <v>1574</v>
      </c>
      <c r="J6200" s="34"/>
      <c r="K6200" s="34"/>
      <c r="L6200" s="34"/>
      <c r="M6200" s="34"/>
      <c r="N6200" s="34"/>
      <c r="O6200" s="34"/>
    </row>
    <row r="6201" spans="2:19" x14ac:dyDescent="0.25">
      <c r="B6201" s="86">
        <v>0.52430555555555558</v>
      </c>
      <c r="E6201" s="99">
        <v>116</v>
      </c>
      <c r="G6201" s="14" t="s">
        <v>1550</v>
      </c>
    </row>
    <row r="6202" spans="2:19" x14ac:dyDescent="0.25">
      <c r="B6202" s="86">
        <v>0.53472222222222221</v>
      </c>
      <c r="E6202" s="99">
        <v>119</v>
      </c>
      <c r="G6202" s="14" t="s">
        <v>1550</v>
      </c>
      <c r="I6202" s="34" t="s">
        <v>1579</v>
      </c>
      <c r="J6202" s="28"/>
      <c r="K6202" s="28"/>
    </row>
    <row r="6203" spans="2:19" x14ac:dyDescent="0.25">
      <c r="B6203" s="6">
        <v>0.54513888888888884</v>
      </c>
      <c r="E6203" s="62">
        <v>124</v>
      </c>
    </row>
    <row r="6204" spans="2:19" x14ac:dyDescent="0.25">
      <c r="B6204" s="6">
        <v>0.55555555555555558</v>
      </c>
      <c r="E6204" s="97">
        <v>120</v>
      </c>
      <c r="F6204" s="97">
        <v>120</v>
      </c>
    </row>
    <row r="6205" spans="2:19" x14ac:dyDescent="0.25">
      <c r="B6205" s="90">
        <v>0.55555555555555558</v>
      </c>
      <c r="C6205" s="8">
        <v>79</v>
      </c>
      <c r="D6205" s="8"/>
      <c r="E6205" s="8"/>
      <c r="F6205" s="8"/>
      <c r="G6205" s="8" t="s">
        <v>112</v>
      </c>
      <c r="H6205" s="8"/>
      <c r="I6205" s="36" t="s">
        <v>1549</v>
      </c>
      <c r="J6205" s="36"/>
      <c r="K6205" s="36"/>
      <c r="L6205" s="36"/>
      <c r="M6205" s="36"/>
      <c r="N6205" s="36"/>
      <c r="O6205" s="36"/>
      <c r="P6205" s="36"/>
      <c r="Q6205" s="8"/>
      <c r="R6205" s="8"/>
      <c r="S6205" s="8"/>
    </row>
    <row r="6206" spans="2:19" x14ac:dyDescent="0.25">
      <c r="B6206" s="6">
        <v>0.56597222222222221</v>
      </c>
      <c r="E6206" s="62">
        <v>127</v>
      </c>
    </row>
    <row r="6207" spans="2:19" x14ac:dyDescent="0.25">
      <c r="B6207" s="6">
        <v>0.57638888888888884</v>
      </c>
      <c r="E6207" s="10">
        <v>132</v>
      </c>
      <c r="H6207" s="3">
        <v>30</v>
      </c>
      <c r="I6207" s="12" t="s">
        <v>1553</v>
      </c>
      <c r="J6207" s="12"/>
      <c r="K6207" s="12"/>
      <c r="L6207" s="12"/>
      <c r="M6207" s="12"/>
    </row>
    <row r="6208" spans="2:19" x14ac:dyDescent="0.25">
      <c r="B6208" s="6">
        <v>0.58680555555555558</v>
      </c>
      <c r="E6208" s="9">
        <v>132</v>
      </c>
    </row>
    <row r="6209" spans="2:17" x14ac:dyDescent="0.25">
      <c r="B6209" s="6">
        <v>0.59722222222222221</v>
      </c>
      <c r="E6209" s="62">
        <v>121</v>
      </c>
    </row>
    <row r="6210" spans="2:17" x14ac:dyDescent="0.25">
      <c r="B6210" s="86">
        <v>0.60416666666666663</v>
      </c>
      <c r="G6210" s="14" t="s">
        <v>1548</v>
      </c>
    </row>
    <row r="6211" spans="2:17" x14ac:dyDescent="0.25">
      <c r="B6211" s="86">
        <v>0.60763888888888884</v>
      </c>
      <c r="E6211" s="99">
        <v>116</v>
      </c>
      <c r="G6211" s="14" t="s">
        <v>1548</v>
      </c>
    </row>
    <row r="6212" spans="2:17" x14ac:dyDescent="0.25">
      <c r="B6212" s="86">
        <v>0.61805555555555558</v>
      </c>
      <c r="E6212" s="99">
        <v>115</v>
      </c>
      <c r="G6212" s="14" t="s">
        <v>1548</v>
      </c>
      <c r="I6212" s="229" t="s">
        <v>1556</v>
      </c>
      <c r="J6212" s="135"/>
      <c r="K6212" s="135"/>
      <c r="L6212" s="135"/>
      <c r="M6212" s="135"/>
    </row>
    <row r="6213" spans="2:17" x14ac:dyDescent="0.25">
      <c r="B6213" s="86">
        <v>0.62847222222222221</v>
      </c>
      <c r="E6213" s="99">
        <v>119</v>
      </c>
      <c r="G6213" s="14" t="s">
        <v>1548</v>
      </c>
    </row>
    <row r="6214" spans="2:17" x14ac:dyDescent="0.25">
      <c r="B6214" s="86">
        <v>0.64930555555555558</v>
      </c>
      <c r="E6214" s="9">
        <v>131</v>
      </c>
      <c r="G6214" s="14" t="s">
        <v>1548</v>
      </c>
    </row>
    <row r="6215" spans="2:17" x14ac:dyDescent="0.25">
      <c r="B6215" s="6">
        <v>0.65972222222222221</v>
      </c>
      <c r="E6215" s="62">
        <v>129</v>
      </c>
    </row>
    <row r="6216" spans="2:17" x14ac:dyDescent="0.25">
      <c r="B6216" s="6">
        <v>0.67013888888888884</v>
      </c>
      <c r="E6216" s="9">
        <v>137</v>
      </c>
    </row>
    <row r="6217" spans="2:17" x14ac:dyDescent="0.25">
      <c r="B6217" s="6">
        <v>0.68055555555555558</v>
      </c>
      <c r="E6217" s="104">
        <v>145</v>
      </c>
    </row>
    <row r="6218" spans="2:17" x14ac:dyDescent="0.25">
      <c r="B6218" s="6">
        <v>0.69097222222222221</v>
      </c>
      <c r="E6218" s="104">
        <v>147</v>
      </c>
    </row>
    <row r="6219" spans="2:17" x14ac:dyDescent="0.25">
      <c r="B6219" s="6">
        <v>0.70138888888888884</v>
      </c>
      <c r="E6219" s="13">
        <v>152</v>
      </c>
      <c r="H6219" s="3">
        <v>210</v>
      </c>
      <c r="I6219" s="28" t="s">
        <v>1554</v>
      </c>
      <c r="J6219" s="28"/>
      <c r="K6219" s="28"/>
      <c r="L6219" s="28"/>
      <c r="M6219" s="28"/>
    </row>
    <row r="6220" spans="2:17" x14ac:dyDescent="0.25">
      <c r="B6220" s="6">
        <v>0.71180555555555558</v>
      </c>
      <c r="E6220" s="38">
        <v>152</v>
      </c>
    </row>
    <row r="6221" spans="2:17" x14ac:dyDescent="0.25">
      <c r="B6221" s="86">
        <v>0.71319444444444446</v>
      </c>
      <c r="G6221" s="14" t="s">
        <v>1547</v>
      </c>
    </row>
    <row r="6222" spans="2:17" x14ac:dyDescent="0.25">
      <c r="B6222" s="86">
        <v>0.72222222222222221</v>
      </c>
      <c r="E6222" s="62">
        <v>126</v>
      </c>
      <c r="G6222" s="14" t="s">
        <v>1547</v>
      </c>
    </row>
    <row r="6223" spans="2:17" x14ac:dyDescent="0.25">
      <c r="B6223" s="86">
        <v>0.73263888888888884</v>
      </c>
      <c r="E6223" s="101">
        <v>116</v>
      </c>
      <c r="F6223" s="101">
        <v>116</v>
      </c>
      <c r="G6223" s="14" t="s">
        <v>1547</v>
      </c>
      <c r="I6223" s="135" t="s">
        <v>1555</v>
      </c>
      <c r="J6223" s="135"/>
      <c r="K6223" s="135"/>
      <c r="L6223" s="135"/>
    </row>
    <row r="6224" spans="2:17" x14ac:dyDescent="0.25">
      <c r="B6224" s="90">
        <v>0.73263888888888884</v>
      </c>
      <c r="C6224" s="8">
        <v>40</v>
      </c>
      <c r="D6224" s="8"/>
      <c r="E6224" s="8"/>
      <c r="F6224" s="8"/>
      <c r="G6224" s="8" t="s">
        <v>313</v>
      </c>
      <c r="H6224" s="8"/>
      <c r="I6224" s="36" t="s">
        <v>1546</v>
      </c>
      <c r="J6224" s="36"/>
      <c r="K6224" s="36"/>
      <c r="L6224" s="36"/>
      <c r="M6224" s="36"/>
      <c r="N6224" s="36"/>
      <c r="O6224" s="36"/>
      <c r="P6224" s="36"/>
      <c r="Q6224" s="8"/>
    </row>
    <row r="6225" spans="2:13" x14ac:dyDescent="0.25">
      <c r="B6225" s="6">
        <v>0.74305555555555558</v>
      </c>
      <c r="E6225" s="9">
        <v>130</v>
      </c>
    </row>
    <row r="6226" spans="2:13" x14ac:dyDescent="0.25">
      <c r="B6226" s="6">
        <v>0.75347222222222221</v>
      </c>
      <c r="E6226" s="103">
        <v>144</v>
      </c>
      <c r="H6226" s="3">
        <v>30</v>
      </c>
      <c r="I6226" s="144" t="s">
        <v>1557</v>
      </c>
      <c r="J6226" s="144"/>
      <c r="K6226" s="144"/>
      <c r="L6226" s="144"/>
      <c r="M6226" s="144"/>
    </row>
    <row r="6227" spans="2:13" x14ac:dyDescent="0.25">
      <c r="B6227" s="86">
        <v>0.76041666666666663</v>
      </c>
      <c r="E6227" s="103"/>
      <c r="G6227" s="14" t="s">
        <v>1559</v>
      </c>
      <c r="I6227" s="144"/>
      <c r="J6227" s="144"/>
      <c r="K6227" s="144"/>
      <c r="L6227" s="144"/>
      <c r="M6227" s="144"/>
    </row>
    <row r="6228" spans="2:13" x14ac:dyDescent="0.25">
      <c r="B6228" s="86">
        <v>0.76388888888888884</v>
      </c>
      <c r="E6228" s="9">
        <v>139</v>
      </c>
      <c r="G6228" s="14" t="s">
        <v>1559</v>
      </c>
    </row>
    <row r="6229" spans="2:13" x14ac:dyDescent="0.25">
      <c r="B6229" s="86">
        <v>0.77430555555555558</v>
      </c>
      <c r="E6229" s="99">
        <v>114</v>
      </c>
      <c r="G6229" s="14" t="s">
        <v>1559</v>
      </c>
      <c r="I6229" s="135" t="s">
        <v>1561</v>
      </c>
      <c r="J6229" s="135"/>
      <c r="K6229" s="135"/>
      <c r="L6229" s="135"/>
    </row>
    <row r="6230" spans="2:13" x14ac:dyDescent="0.25">
      <c r="B6230" s="86">
        <v>0.78472222222222221</v>
      </c>
      <c r="E6230" s="99">
        <v>113</v>
      </c>
      <c r="G6230" s="14" t="s">
        <v>1559</v>
      </c>
      <c r="I6230" s="135" t="s">
        <v>1560</v>
      </c>
      <c r="J6230" s="135"/>
      <c r="K6230" s="135"/>
      <c r="L6230" s="135"/>
    </row>
    <row r="6231" spans="2:13" x14ac:dyDescent="0.25">
      <c r="B6231" s="6">
        <v>0.79513888888888884</v>
      </c>
      <c r="E6231" s="62">
        <v>124</v>
      </c>
    </row>
    <row r="6232" spans="2:13" x14ac:dyDescent="0.25">
      <c r="B6232" s="86">
        <v>0.80138888888888893</v>
      </c>
      <c r="G6232" s="14" t="s">
        <v>1545</v>
      </c>
    </row>
    <row r="6233" spans="2:13" x14ac:dyDescent="0.25">
      <c r="B6233" s="86">
        <v>0.80555555555555558</v>
      </c>
      <c r="E6233" s="9">
        <v>133</v>
      </c>
      <c r="G6233" s="14" t="s">
        <v>1545</v>
      </c>
    </row>
    <row r="6234" spans="2:13" x14ac:dyDescent="0.25">
      <c r="B6234" s="86">
        <v>0.81597222222222221</v>
      </c>
      <c r="E6234" s="99">
        <v>116</v>
      </c>
      <c r="G6234" s="14" t="s">
        <v>1545</v>
      </c>
      <c r="I6234" s="229" t="s">
        <v>1562</v>
      </c>
      <c r="J6234" s="135"/>
      <c r="K6234" s="135"/>
      <c r="L6234" s="135"/>
      <c r="M6234" s="135"/>
    </row>
    <row r="6235" spans="2:13" x14ac:dyDescent="0.25">
      <c r="B6235" s="86">
        <v>0.82638888888888884</v>
      </c>
      <c r="E6235" s="62">
        <v>126</v>
      </c>
      <c r="G6235" s="14" t="s">
        <v>1545</v>
      </c>
      <c r="I6235" s="289" t="s">
        <v>1563</v>
      </c>
      <c r="J6235" s="289"/>
      <c r="K6235" s="289"/>
      <c r="L6235" s="289"/>
    </row>
    <row r="6236" spans="2:13" x14ac:dyDescent="0.25">
      <c r="B6236" s="86">
        <v>0.83680555555555558</v>
      </c>
      <c r="E6236" s="9">
        <v>131</v>
      </c>
      <c r="G6236" s="14" t="s">
        <v>1545</v>
      </c>
      <c r="I6236" s="12" t="s">
        <v>1564</v>
      </c>
      <c r="J6236" s="12"/>
      <c r="K6236" s="12"/>
      <c r="L6236" s="12"/>
    </row>
    <row r="6237" spans="2:13" x14ac:dyDescent="0.25">
      <c r="B6237" s="6">
        <v>0.84722222222222221</v>
      </c>
      <c r="E6237" s="104">
        <v>149</v>
      </c>
      <c r="I6237" s="144" t="s">
        <v>1565</v>
      </c>
      <c r="J6237" s="144"/>
      <c r="K6237" s="144"/>
      <c r="L6237" s="144"/>
      <c r="M6237" s="144"/>
    </row>
    <row r="6238" spans="2:13" x14ac:dyDescent="0.25">
      <c r="B6238" s="6">
        <v>0.85763888888888884</v>
      </c>
      <c r="E6238" s="13">
        <v>154</v>
      </c>
      <c r="H6238" s="3">
        <v>180</v>
      </c>
      <c r="I6238" s="28" t="s">
        <v>1558</v>
      </c>
      <c r="J6238" s="28"/>
      <c r="K6238" s="28"/>
      <c r="L6238" s="28"/>
      <c r="M6238" s="28"/>
    </row>
    <row r="6239" spans="2:13" x14ac:dyDescent="0.25">
      <c r="B6239" s="86">
        <v>0.86458333333333337</v>
      </c>
      <c r="G6239" s="14" t="s">
        <v>1552</v>
      </c>
    </row>
    <row r="6240" spans="2:13" x14ac:dyDescent="0.25">
      <c r="B6240" s="86">
        <v>0.86805555555555558</v>
      </c>
      <c r="E6240" s="9">
        <v>134</v>
      </c>
      <c r="G6240" s="14" t="s">
        <v>1552</v>
      </c>
      <c r="I6240" s="36" t="s">
        <v>1566</v>
      </c>
      <c r="J6240" s="36"/>
      <c r="K6240" s="36"/>
      <c r="L6240" s="36"/>
      <c r="M6240" s="36"/>
    </row>
    <row r="6241" spans="1:14" x14ac:dyDescent="0.25">
      <c r="B6241" s="86">
        <v>0.87847222222222221</v>
      </c>
      <c r="E6241" s="157">
        <v>94</v>
      </c>
      <c r="G6241" s="14" t="s">
        <v>1552</v>
      </c>
      <c r="I6241" s="224" t="s">
        <v>1567</v>
      </c>
      <c r="J6241" s="194"/>
      <c r="K6241" s="194"/>
      <c r="L6241" s="194"/>
      <c r="M6241" s="194"/>
      <c r="N6241" s="194"/>
    </row>
    <row r="6242" spans="1:14" x14ac:dyDescent="0.25">
      <c r="B6242" s="86">
        <v>0.88888888888888884</v>
      </c>
      <c r="E6242" s="3">
        <v>102</v>
      </c>
      <c r="G6242" s="14" t="s">
        <v>1552</v>
      </c>
      <c r="I6242" t="s">
        <v>1568</v>
      </c>
    </row>
    <row r="6243" spans="1:14" x14ac:dyDescent="0.25">
      <c r="B6243" s="6">
        <v>0.89930555555555558</v>
      </c>
      <c r="E6243" s="62">
        <v>120</v>
      </c>
      <c r="I6243" s="289" t="s">
        <v>1569</v>
      </c>
      <c r="J6243" s="289"/>
      <c r="K6243" s="289"/>
      <c r="L6243" s="289"/>
    </row>
    <row r="6244" spans="1:14" x14ac:dyDescent="0.25">
      <c r="B6244" s="6">
        <v>0.90972222222222221</v>
      </c>
      <c r="E6244" s="9">
        <v>130</v>
      </c>
      <c r="I6244" s="15" t="s">
        <v>1570</v>
      </c>
      <c r="J6244" s="12"/>
      <c r="K6244" s="12"/>
      <c r="L6244" s="12"/>
      <c r="M6244" s="12"/>
    </row>
    <row r="6245" spans="1:14" x14ac:dyDescent="0.25">
      <c r="B6245" s="6">
        <v>0.92013888888888884</v>
      </c>
      <c r="E6245" s="10">
        <v>135</v>
      </c>
      <c r="I6245" s="15" t="s">
        <v>1580</v>
      </c>
      <c r="J6245" s="15"/>
      <c r="K6245" s="15"/>
      <c r="L6245" s="15"/>
      <c r="M6245" s="15"/>
    </row>
    <row r="6246" spans="1:14" x14ac:dyDescent="0.25">
      <c r="B6246" s="6">
        <v>0.93055555555555558</v>
      </c>
      <c r="E6246" s="62">
        <v>126</v>
      </c>
    </row>
    <row r="6247" spans="1:14" x14ac:dyDescent="0.25">
      <c r="B6247" s="86">
        <v>0.93263888888888891</v>
      </c>
      <c r="G6247" s="14" t="s">
        <v>1576</v>
      </c>
    </row>
    <row r="6248" spans="1:14" x14ac:dyDescent="0.25">
      <c r="B6248" s="86">
        <v>0.94097222222222221</v>
      </c>
      <c r="E6248" s="99">
        <v>115</v>
      </c>
      <c r="G6248" s="14" t="s">
        <v>1576</v>
      </c>
    </row>
    <row r="6249" spans="1:14" x14ac:dyDescent="0.25">
      <c r="B6249" s="86">
        <v>0.95138888888888884</v>
      </c>
      <c r="E6249" s="3">
        <v>105</v>
      </c>
      <c r="G6249" s="14" t="s">
        <v>1576</v>
      </c>
    </row>
    <row r="6250" spans="1:14" x14ac:dyDescent="0.25">
      <c r="B6250" s="6">
        <v>0.96180555555555558</v>
      </c>
      <c r="E6250" s="99">
        <v>113</v>
      </c>
    </row>
    <row r="6251" spans="1:14" x14ac:dyDescent="0.25">
      <c r="B6251" s="6">
        <v>0.97222222222222221</v>
      </c>
      <c r="E6251" s="99">
        <v>115</v>
      </c>
    </row>
    <row r="6252" spans="1:14" x14ac:dyDescent="0.25">
      <c r="B6252" s="6">
        <v>0.98263888888888884</v>
      </c>
      <c r="E6252" s="99">
        <v>117</v>
      </c>
    </row>
    <row r="6253" spans="1:14" x14ac:dyDescent="0.25">
      <c r="B6253" s="86">
        <v>0.98611111111111116</v>
      </c>
      <c r="G6253" s="14" t="s">
        <v>1577</v>
      </c>
    </row>
    <row r="6254" spans="1:14" ht="15.75" thickBot="1" x14ac:dyDescent="0.3">
      <c r="B6254" s="215">
        <v>0.99305555555555558</v>
      </c>
      <c r="E6254" s="99">
        <v>113</v>
      </c>
      <c r="G6254" s="14" t="s">
        <v>1577</v>
      </c>
    </row>
    <row r="6255" spans="1:14" x14ac:dyDescent="0.25">
      <c r="A6255" s="5">
        <v>45898</v>
      </c>
      <c r="B6255" s="86">
        <v>3.472222222222222E-3</v>
      </c>
      <c r="E6255" s="99">
        <v>116</v>
      </c>
      <c r="G6255" s="14" t="s">
        <v>1577</v>
      </c>
    </row>
    <row r="6256" spans="1:14" ht="18" x14ac:dyDescent="0.25">
      <c r="A6256" s="5" t="s">
        <v>212</v>
      </c>
      <c r="B6256" s="6">
        <v>1.3888888888888888E-2</v>
      </c>
      <c r="E6256" s="99">
        <v>118</v>
      </c>
      <c r="G6256" s="291">
        <v>117</v>
      </c>
      <c r="H6256" s="248" t="s">
        <v>1368</v>
      </c>
    </row>
    <row r="6257" spans="2:10" ht="18" x14ac:dyDescent="0.25">
      <c r="B6257" s="6">
        <v>2.4305555555555556E-2</v>
      </c>
      <c r="E6257" s="99">
        <v>118</v>
      </c>
      <c r="G6257" s="290">
        <f>AVERAGE(E6188:E6270)</f>
        <v>122.63492063492063</v>
      </c>
      <c r="H6257" s="239" t="s">
        <v>1367</v>
      </c>
    </row>
    <row r="6258" spans="2:10" ht="18" x14ac:dyDescent="0.25">
      <c r="B6258" s="6">
        <v>3.4722222222222224E-2</v>
      </c>
      <c r="E6258" s="3">
        <v>117</v>
      </c>
      <c r="G6258" s="291">
        <v>118</v>
      </c>
      <c r="H6258" s="248" t="s">
        <v>1369</v>
      </c>
    </row>
    <row r="6259" spans="2:10" ht="18" x14ac:dyDescent="0.25">
      <c r="B6259" s="6">
        <v>4.5138888888888888E-2</v>
      </c>
      <c r="E6259" s="3">
        <v>117</v>
      </c>
      <c r="G6259" s="231" t="s">
        <v>1447</v>
      </c>
      <c r="H6259" s="237"/>
    </row>
    <row r="6260" spans="2:10" ht="18" x14ac:dyDescent="0.25">
      <c r="B6260" s="6">
        <v>5.5555555555555552E-2</v>
      </c>
      <c r="E6260" s="3">
        <v>117</v>
      </c>
      <c r="G6260" s="242" t="s">
        <v>1578</v>
      </c>
    </row>
    <row r="6261" spans="2:10" ht="18" x14ac:dyDescent="0.25">
      <c r="B6261" s="6">
        <v>6.5972222222222224E-2</v>
      </c>
      <c r="G6261" s="295" t="s">
        <v>1629</v>
      </c>
      <c r="H6261" s="14"/>
      <c r="I6261" s="11"/>
      <c r="J6261" s="11"/>
    </row>
    <row r="6262" spans="2:10" x14ac:dyDescent="0.25">
      <c r="B6262" s="6">
        <v>7.6388888888888895E-2</v>
      </c>
    </row>
    <row r="6263" spans="2:10" x14ac:dyDescent="0.25">
      <c r="B6263" s="6">
        <v>8.6805555555555552E-2</v>
      </c>
    </row>
    <row r="6264" spans="2:10" x14ac:dyDescent="0.25">
      <c r="B6264" s="6">
        <v>9.7222222222222224E-2</v>
      </c>
    </row>
    <row r="6265" spans="2:10" x14ac:dyDescent="0.25">
      <c r="B6265" s="6">
        <v>0.1076388888888889</v>
      </c>
    </row>
    <row r="6266" spans="2:10" x14ac:dyDescent="0.25">
      <c r="B6266" s="6">
        <v>0.11805555555555555</v>
      </c>
    </row>
    <row r="6267" spans="2:10" x14ac:dyDescent="0.25">
      <c r="B6267" s="6">
        <v>0.12847222222222221</v>
      </c>
    </row>
    <row r="6268" spans="2:10" x14ac:dyDescent="0.25">
      <c r="B6268" s="6">
        <v>0.1388888888888889</v>
      </c>
    </row>
    <row r="6269" spans="2:10" x14ac:dyDescent="0.25">
      <c r="B6269" s="6">
        <v>0.14930555555555555</v>
      </c>
    </row>
    <row r="6270" spans="2:10" ht="15.75" thickBot="1" x14ac:dyDescent="0.3">
      <c r="B6270" s="22">
        <v>0.15972222222222221</v>
      </c>
      <c r="D6270" s="3">
        <v>119</v>
      </c>
    </row>
    <row r="6271" spans="2:10" x14ac:dyDescent="0.25">
      <c r="B6271" s="6">
        <v>0.31597222222222221</v>
      </c>
      <c r="E6271" s="3">
        <v>104</v>
      </c>
    </row>
    <row r="6272" spans="2:10" x14ac:dyDescent="0.25">
      <c r="B6272" s="6">
        <v>0.3263888888888889</v>
      </c>
      <c r="E6272" s="3">
        <v>103</v>
      </c>
    </row>
    <row r="6273" spans="2:17" x14ac:dyDescent="0.25">
      <c r="B6273" s="6">
        <v>0.33680555555555558</v>
      </c>
      <c r="E6273" s="3">
        <v>102</v>
      </c>
    </row>
    <row r="6274" spans="2:17" x14ac:dyDescent="0.25">
      <c r="B6274" s="6">
        <v>0.34722222222222221</v>
      </c>
      <c r="E6274" s="3">
        <v>102</v>
      </c>
    </row>
    <row r="6275" spans="2:17" x14ac:dyDescent="0.25">
      <c r="B6275" s="6">
        <v>0.3576388888888889</v>
      </c>
      <c r="E6275" s="3">
        <v>102</v>
      </c>
    </row>
    <row r="6276" spans="2:17" x14ac:dyDescent="0.25">
      <c r="B6276" s="6">
        <v>0.36805555555555558</v>
      </c>
      <c r="E6276" s="3">
        <v>102</v>
      </c>
    </row>
    <row r="6277" spans="2:17" x14ac:dyDescent="0.25">
      <c r="B6277" s="6">
        <v>0.37847222222222221</v>
      </c>
      <c r="E6277" s="3">
        <v>105</v>
      </c>
      <c r="F6277" s="3">
        <v>105</v>
      </c>
      <c r="G6277" s="4" t="s">
        <v>1596</v>
      </c>
    </row>
    <row r="6278" spans="2:17" x14ac:dyDescent="0.25">
      <c r="B6278" s="90">
        <v>0.37847222222222221</v>
      </c>
      <c r="C6278" s="8">
        <v>40</v>
      </c>
      <c r="D6278" s="8"/>
      <c r="E6278" s="8"/>
      <c r="F6278" s="8"/>
      <c r="G6278" s="8" t="s">
        <v>326</v>
      </c>
      <c r="H6278" s="8"/>
      <c r="I6278" s="36" t="s">
        <v>1582</v>
      </c>
      <c r="J6278" s="36"/>
      <c r="K6278" s="36"/>
      <c r="L6278" s="36"/>
      <c r="M6278" s="36"/>
      <c r="N6278" s="36"/>
      <c r="O6278" s="36"/>
      <c r="P6278" s="36"/>
      <c r="Q6278" s="8"/>
    </row>
    <row r="6279" spans="2:17" x14ac:dyDescent="0.25">
      <c r="B6279" s="6">
        <v>0.3888888888888889</v>
      </c>
      <c r="E6279" s="3">
        <v>105</v>
      </c>
    </row>
    <row r="6280" spans="2:17" x14ac:dyDescent="0.25">
      <c r="B6280" s="6">
        <v>0.39930555555555558</v>
      </c>
      <c r="E6280" s="99">
        <v>111</v>
      </c>
    </row>
    <row r="6281" spans="2:17" x14ac:dyDescent="0.25">
      <c r="B6281" s="6">
        <v>0.40972222222222221</v>
      </c>
      <c r="E6281" s="62">
        <v>122</v>
      </c>
    </row>
    <row r="6282" spans="2:17" x14ac:dyDescent="0.25">
      <c r="B6282" s="6">
        <v>0.4201388888888889</v>
      </c>
      <c r="E6282" s="97">
        <v>127</v>
      </c>
      <c r="H6282" s="3">
        <v>60</v>
      </c>
      <c r="I6282" s="289" t="s">
        <v>1581</v>
      </c>
      <c r="J6282" s="63"/>
      <c r="K6282" s="63"/>
      <c r="L6282" s="63"/>
      <c r="M6282" s="63"/>
      <c r="N6282" s="63"/>
    </row>
    <row r="6283" spans="2:17" x14ac:dyDescent="0.25">
      <c r="B6283" s="6">
        <v>0.43055555555555558</v>
      </c>
      <c r="E6283" s="99">
        <v>118</v>
      </c>
    </row>
    <row r="6284" spans="2:17" x14ac:dyDescent="0.25">
      <c r="B6284" s="6">
        <v>0.44097222222222221</v>
      </c>
      <c r="E6284" s="99">
        <v>113</v>
      </c>
    </row>
    <row r="6285" spans="2:17" x14ac:dyDescent="0.25">
      <c r="B6285" s="6">
        <v>0.4513888888888889</v>
      </c>
      <c r="E6285" s="99">
        <v>118</v>
      </c>
      <c r="G6285" s="3" t="s">
        <v>1595</v>
      </c>
    </row>
    <row r="6286" spans="2:17" x14ac:dyDescent="0.25">
      <c r="B6286" s="6">
        <v>0.46180555555555558</v>
      </c>
      <c r="E6286" s="97">
        <v>124</v>
      </c>
      <c r="G6286" s="3" t="s">
        <v>1595</v>
      </c>
      <c r="H6286" s="3">
        <v>120</v>
      </c>
      <c r="I6286" s="63" t="s">
        <v>1583</v>
      </c>
      <c r="J6286" s="63"/>
      <c r="K6286" s="63"/>
      <c r="L6286" s="63"/>
      <c r="M6286" s="63"/>
      <c r="N6286" s="63"/>
    </row>
    <row r="6287" spans="2:17" x14ac:dyDescent="0.25">
      <c r="B6287" s="6">
        <v>0.47222222222222221</v>
      </c>
      <c r="E6287" s="99">
        <v>116</v>
      </c>
      <c r="G6287" s="3" t="s">
        <v>1595</v>
      </c>
    </row>
    <row r="6288" spans="2:17" x14ac:dyDescent="0.25">
      <c r="B6288" s="6">
        <v>0.4826388888888889</v>
      </c>
      <c r="E6288" s="62">
        <v>120</v>
      </c>
      <c r="G6288" s="3" t="s">
        <v>1595</v>
      </c>
    </row>
    <row r="6289" spans="2:14" x14ac:dyDescent="0.25">
      <c r="B6289" s="6">
        <v>0.49305555555555558</v>
      </c>
      <c r="E6289" s="99">
        <v>118</v>
      </c>
      <c r="G6289" s="3" t="s">
        <v>1595</v>
      </c>
    </row>
    <row r="6290" spans="2:14" x14ac:dyDescent="0.25">
      <c r="B6290" s="6">
        <v>0.50347222222222221</v>
      </c>
      <c r="E6290" s="62">
        <v>120</v>
      </c>
    </row>
    <row r="6291" spans="2:14" x14ac:dyDescent="0.25">
      <c r="B6291" s="6">
        <v>0.51388888888888884</v>
      </c>
      <c r="E6291" s="99">
        <v>115</v>
      </c>
    </row>
    <row r="6292" spans="2:14" x14ac:dyDescent="0.25">
      <c r="B6292" s="86">
        <v>0.51527777777777772</v>
      </c>
      <c r="E6292" s="99"/>
      <c r="G6292" s="14" t="s">
        <v>1587</v>
      </c>
    </row>
    <row r="6293" spans="2:14" x14ac:dyDescent="0.25">
      <c r="B6293" s="86">
        <v>0.52430555555555558</v>
      </c>
      <c r="E6293" s="3">
        <v>104</v>
      </c>
      <c r="F6293" s="3">
        <v>104</v>
      </c>
      <c r="G6293" s="14" t="s">
        <v>1587</v>
      </c>
    </row>
    <row r="6294" spans="2:14" x14ac:dyDescent="0.25">
      <c r="B6294" s="292">
        <v>0.53125</v>
      </c>
      <c r="C6294" s="62">
        <v>40</v>
      </c>
      <c r="D6294" s="62"/>
      <c r="E6294" s="62"/>
      <c r="F6294" s="62"/>
      <c r="G6294" s="62" t="s">
        <v>112</v>
      </c>
      <c r="H6294" s="62"/>
      <c r="I6294" s="63" t="s">
        <v>1588</v>
      </c>
      <c r="J6294" s="63"/>
      <c r="K6294" s="63"/>
      <c r="L6294" s="63"/>
      <c r="M6294" s="63"/>
      <c r="N6294" s="63"/>
    </row>
    <row r="6295" spans="2:14" x14ac:dyDescent="0.25">
      <c r="B6295" s="6">
        <v>0.53472222222222221</v>
      </c>
      <c r="E6295" s="99">
        <v>118</v>
      </c>
    </row>
    <row r="6296" spans="2:14" x14ac:dyDescent="0.25">
      <c r="B6296" s="6">
        <v>0.54513888888888884</v>
      </c>
      <c r="E6296" s="62">
        <v>122</v>
      </c>
    </row>
    <row r="6297" spans="2:14" x14ac:dyDescent="0.25">
      <c r="B6297" s="6">
        <v>0.55555555555555558</v>
      </c>
      <c r="E6297" s="99">
        <v>119</v>
      </c>
    </row>
    <row r="6298" spans="2:14" x14ac:dyDescent="0.25">
      <c r="B6298" s="6">
        <v>0.56597222222222221</v>
      </c>
      <c r="E6298" s="9">
        <v>131</v>
      </c>
    </row>
    <row r="6299" spans="2:14" x14ac:dyDescent="0.25">
      <c r="B6299" s="6">
        <v>0.57638888888888884</v>
      </c>
      <c r="E6299" s="9">
        <v>136</v>
      </c>
    </row>
    <row r="6300" spans="2:14" x14ac:dyDescent="0.25">
      <c r="B6300" s="6">
        <v>0.58680555555555558</v>
      </c>
      <c r="E6300" s="104">
        <v>142</v>
      </c>
      <c r="G6300" s="3" t="s">
        <v>1589</v>
      </c>
    </row>
    <row r="6301" spans="2:14" x14ac:dyDescent="0.25">
      <c r="B6301" s="6">
        <v>0.59722222222222221</v>
      </c>
      <c r="E6301" s="104">
        <v>140</v>
      </c>
      <c r="G6301" s="3" t="s">
        <v>1589</v>
      </c>
    </row>
    <row r="6302" spans="2:14" x14ac:dyDescent="0.25">
      <c r="B6302" s="6">
        <v>0.60763888888888884</v>
      </c>
      <c r="E6302" s="103">
        <v>146</v>
      </c>
      <c r="G6302" s="3" t="s">
        <v>1589</v>
      </c>
      <c r="H6302" s="3">
        <v>110</v>
      </c>
      <c r="I6302" s="144" t="s">
        <v>1590</v>
      </c>
      <c r="J6302" s="144"/>
      <c r="K6302" s="144"/>
      <c r="L6302" s="144"/>
      <c r="M6302" s="144"/>
    </row>
    <row r="6303" spans="2:14" x14ac:dyDescent="0.25">
      <c r="B6303" s="6">
        <v>0.61805555555555558</v>
      </c>
      <c r="E6303" s="104">
        <v>146</v>
      </c>
      <c r="G6303" s="3" t="s">
        <v>1589</v>
      </c>
    </row>
    <row r="6304" spans="2:14" x14ac:dyDescent="0.25">
      <c r="B6304" s="6">
        <v>0.62847222222222221</v>
      </c>
      <c r="E6304" s="104">
        <v>144</v>
      </c>
      <c r="G6304" s="3" t="s">
        <v>1589</v>
      </c>
    </row>
    <row r="6305" spans="2:17" x14ac:dyDescent="0.25">
      <c r="B6305" s="6">
        <v>0.63888888888888884</v>
      </c>
      <c r="E6305" s="104">
        <v>142</v>
      </c>
      <c r="G6305" s="3" t="s">
        <v>1589</v>
      </c>
    </row>
    <row r="6306" spans="2:17" x14ac:dyDescent="0.25">
      <c r="B6306" s="6">
        <v>0.64930555555555558</v>
      </c>
      <c r="E6306" s="9">
        <v>137</v>
      </c>
      <c r="G6306" s="3" t="s">
        <v>1589</v>
      </c>
    </row>
    <row r="6307" spans="2:17" x14ac:dyDescent="0.25">
      <c r="B6307" s="6">
        <v>0.65972222222222221</v>
      </c>
      <c r="E6307" s="9">
        <v>132</v>
      </c>
    </row>
    <row r="6308" spans="2:17" x14ac:dyDescent="0.25">
      <c r="B6308" s="6">
        <v>0.67013888888888884</v>
      </c>
      <c r="E6308" s="62">
        <v>128</v>
      </c>
    </row>
    <row r="6309" spans="2:17" x14ac:dyDescent="0.25">
      <c r="B6309" s="6">
        <v>0.68055555555555558</v>
      </c>
      <c r="E6309" s="99">
        <v>113</v>
      </c>
    </row>
    <row r="6310" spans="2:17" x14ac:dyDescent="0.25">
      <c r="B6310" s="6">
        <v>0.69097222222222221</v>
      </c>
      <c r="E6310" s="99">
        <v>112</v>
      </c>
    </row>
    <row r="6311" spans="2:17" x14ac:dyDescent="0.25">
      <c r="B6311" s="6">
        <v>0.70138888888888884</v>
      </c>
      <c r="E6311" s="157">
        <v>98</v>
      </c>
    </row>
    <row r="6312" spans="2:17" x14ac:dyDescent="0.25">
      <c r="B6312" s="6">
        <v>0.71180555555555558</v>
      </c>
      <c r="E6312" s="157">
        <v>92</v>
      </c>
      <c r="F6312" s="157">
        <v>92</v>
      </c>
    </row>
    <row r="6313" spans="2:17" x14ac:dyDescent="0.25">
      <c r="B6313" s="90">
        <v>0.71875</v>
      </c>
      <c r="C6313" s="8">
        <v>65</v>
      </c>
      <c r="D6313" s="8"/>
      <c r="E6313" s="8"/>
      <c r="F6313" s="8"/>
      <c r="G6313" s="8" t="s">
        <v>313</v>
      </c>
      <c r="H6313" s="8"/>
      <c r="I6313" s="36" t="s">
        <v>1586</v>
      </c>
      <c r="J6313" s="36"/>
      <c r="K6313" s="36"/>
      <c r="L6313" s="36"/>
      <c r="M6313" s="36"/>
      <c r="N6313" s="36"/>
      <c r="O6313" s="36"/>
      <c r="P6313" s="36"/>
      <c r="Q6313" s="8"/>
    </row>
    <row r="6314" spans="2:17" x14ac:dyDescent="0.25">
      <c r="B6314" s="6">
        <v>0.72222222222222221</v>
      </c>
      <c r="E6314" s="157">
        <v>92</v>
      </c>
    </row>
    <row r="6315" spans="2:17" x14ac:dyDescent="0.25">
      <c r="B6315" s="6">
        <v>0.73263888888888884</v>
      </c>
      <c r="E6315" s="3">
        <v>106</v>
      </c>
    </row>
    <row r="6316" spans="2:17" x14ac:dyDescent="0.25">
      <c r="B6316" s="6">
        <v>0.74305555555555558</v>
      </c>
      <c r="E6316" s="97">
        <v>129</v>
      </c>
      <c r="I6316" s="63" t="s">
        <v>1984</v>
      </c>
      <c r="J6316" s="63"/>
      <c r="K6316" s="63"/>
      <c r="L6316" s="63"/>
      <c r="M6316" s="63"/>
    </row>
    <row r="6317" spans="2:17" x14ac:dyDescent="0.25">
      <c r="B6317" s="6">
        <v>0.75347222222222221</v>
      </c>
      <c r="E6317" s="62">
        <v>128</v>
      </c>
    </row>
    <row r="6318" spans="2:17" x14ac:dyDescent="0.25">
      <c r="B6318" s="6">
        <v>0.76388888888888884</v>
      </c>
      <c r="E6318" s="62">
        <v>125</v>
      </c>
    </row>
    <row r="6319" spans="2:17" x14ac:dyDescent="0.25">
      <c r="B6319" s="6">
        <v>0.77430555555555558</v>
      </c>
      <c r="E6319" s="9">
        <v>130</v>
      </c>
    </row>
    <row r="6320" spans="2:17" x14ac:dyDescent="0.25">
      <c r="B6320" s="6">
        <v>0.78472222222222221</v>
      </c>
      <c r="E6320" s="9">
        <v>130</v>
      </c>
    </row>
    <row r="6321" spans="2:13" x14ac:dyDescent="0.25">
      <c r="B6321" s="6">
        <v>0.79513888888888884</v>
      </c>
      <c r="E6321" s="9">
        <v>133</v>
      </c>
    </row>
    <row r="6322" spans="2:13" x14ac:dyDescent="0.25">
      <c r="B6322" s="86">
        <v>0.79861111111111116</v>
      </c>
      <c r="G6322" s="14" t="s">
        <v>1585</v>
      </c>
    </row>
    <row r="6323" spans="2:13" x14ac:dyDescent="0.25">
      <c r="B6323" s="86">
        <v>0.80555555555555558</v>
      </c>
      <c r="E6323" s="62">
        <v>121</v>
      </c>
      <c r="G6323" s="14" t="s">
        <v>1585</v>
      </c>
    </row>
    <row r="6324" spans="2:13" x14ac:dyDescent="0.25">
      <c r="B6324" s="86">
        <v>0.81597222222222221</v>
      </c>
      <c r="E6324" s="62">
        <v>122</v>
      </c>
      <c r="G6324" s="14" t="s">
        <v>1585</v>
      </c>
    </row>
    <row r="6325" spans="2:13" x14ac:dyDescent="0.25">
      <c r="B6325" s="86">
        <v>0.82638888888888884</v>
      </c>
      <c r="E6325" s="62">
        <v>124</v>
      </c>
      <c r="G6325" s="14" t="s">
        <v>1585</v>
      </c>
    </row>
    <row r="6326" spans="2:13" x14ac:dyDescent="0.25">
      <c r="B6326" s="86">
        <v>0.83680555555555558</v>
      </c>
      <c r="E6326" s="103">
        <v>146</v>
      </c>
      <c r="G6326" s="14" t="s">
        <v>1585</v>
      </c>
      <c r="H6326" s="3">
        <v>170</v>
      </c>
      <c r="I6326" s="144" t="s">
        <v>1594</v>
      </c>
      <c r="J6326" s="144"/>
      <c r="K6326" s="144"/>
      <c r="L6326" s="144"/>
      <c r="M6326" s="144"/>
    </row>
    <row r="6327" spans="2:13" x14ac:dyDescent="0.25">
      <c r="B6327" s="6">
        <v>0.84722222222222221</v>
      </c>
      <c r="E6327" s="9">
        <v>137</v>
      </c>
    </row>
    <row r="6328" spans="2:13" x14ac:dyDescent="0.25">
      <c r="B6328" s="86">
        <v>0.84722222222222221</v>
      </c>
      <c r="E6328" s="9">
        <v>136</v>
      </c>
      <c r="G6328" s="14" t="s">
        <v>1584</v>
      </c>
    </row>
    <row r="6329" spans="2:13" x14ac:dyDescent="0.25">
      <c r="B6329" s="86">
        <v>0.85763888888888884</v>
      </c>
      <c r="E6329" s="99">
        <v>112</v>
      </c>
      <c r="G6329" s="14" t="s">
        <v>1584</v>
      </c>
    </row>
    <row r="6330" spans="2:13" x14ac:dyDescent="0.25">
      <c r="B6330" s="86">
        <v>0.86805555555555558</v>
      </c>
      <c r="E6330" s="99">
        <v>110</v>
      </c>
      <c r="G6330" s="14" t="s">
        <v>1584</v>
      </c>
    </row>
    <row r="6331" spans="2:13" x14ac:dyDescent="0.25">
      <c r="B6331" s="6">
        <v>0.87847222222222221</v>
      </c>
      <c r="E6331" s="62">
        <v>121</v>
      </c>
    </row>
    <row r="6332" spans="2:13" x14ac:dyDescent="0.25">
      <c r="B6332" s="6">
        <v>0.88888888888888884</v>
      </c>
      <c r="E6332" s="9">
        <v>130</v>
      </c>
    </row>
    <row r="6333" spans="2:13" x14ac:dyDescent="0.25">
      <c r="B6333" s="6">
        <v>0.89930555555555558</v>
      </c>
      <c r="E6333" s="9">
        <v>131</v>
      </c>
    </row>
    <row r="6334" spans="2:13" x14ac:dyDescent="0.25">
      <c r="B6334" s="6">
        <v>0.90972222222222221</v>
      </c>
      <c r="E6334" s="62">
        <v>124</v>
      </c>
    </row>
    <row r="6335" spans="2:13" x14ac:dyDescent="0.25">
      <c r="B6335" s="6">
        <v>0.92013888888888884</v>
      </c>
      <c r="E6335" s="99">
        <v>118</v>
      </c>
    </row>
    <row r="6336" spans="2:13" x14ac:dyDescent="0.25">
      <c r="B6336" s="6">
        <v>0.93055555555555558</v>
      </c>
      <c r="E6336" s="99">
        <v>114</v>
      </c>
    </row>
    <row r="6337" spans="1:10" x14ac:dyDescent="0.25">
      <c r="B6337" s="6">
        <v>0.94097222222222221</v>
      </c>
      <c r="E6337" s="99">
        <v>113</v>
      </c>
    </row>
    <row r="6338" spans="1:10" x14ac:dyDescent="0.25">
      <c r="B6338" s="6">
        <v>0.95138888888888884</v>
      </c>
      <c r="E6338" s="99">
        <v>112</v>
      </c>
    </row>
    <row r="6339" spans="1:10" x14ac:dyDescent="0.25">
      <c r="B6339" s="6">
        <v>0.96180555555555558</v>
      </c>
      <c r="E6339" s="99">
        <v>111</v>
      </c>
    </row>
    <row r="6340" spans="1:10" x14ac:dyDescent="0.25">
      <c r="B6340" s="86">
        <v>0.96736111111111112</v>
      </c>
      <c r="E6340" s="99"/>
      <c r="G6340" s="14" t="s">
        <v>1591</v>
      </c>
    </row>
    <row r="6341" spans="1:10" x14ac:dyDescent="0.25">
      <c r="B6341" s="86">
        <v>0.97222222222222221</v>
      </c>
      <c r="E6341" s="99">
        <v>111</v>
      </c>
      <c r="G6341" s="14" t="s">
        <v>1591</v>
      </c>
    </row>
    <row r="6342" spans="1:10" x14ac:dyDescent="0.25">
      <c r="B6342" s="86">
        <v>0.98263888888888884</v>
      </c>
      <c r="E6342" s="3">
        <v>105</v>
      </c>
      <c r="G6342" s="14" t="s">
        <v>1591</v>
      </c>
    </row>
    <row r="6343" spans="1:10" ht="15.75" thickBot="1" x14ac:dyDescent="0.3">
      <c r="B6343" s="215">
        <v>0.99305555555555558</v>
      </c>
      <c r="E6343" s="3">
        <v>109</v>
      </c>
      <c r="G6343" s="14" t="s">
        <v>1591</v>
      </c>
    </row>
    <row r="6344" spans="1:10" x14ac:dyDescent="0.25">
      <c r="A6344" s="5">
        <v>45899</v>
      </c>
      <c r="B6344" s="6">
        <v>3.472222222222222E-3</v>
      </c>
      <c r="E6344" s="99">
        <v>111</v>
      </c>
    </row>
    <row r="6345" spans="1:10" x14ac:dyDescent="0.25">
      <c r="A6345" s="5" t="s">
        <v>228</v>
      </c>
      <c r="B6345" s="6">
        <v>1.3888888888888888E-2</v>
      </c>
      <c r="E6345" s="99">
        <v>110</v>
      </c>
    </row>
    <row r="6346" spans="1:10" ht="18" x14ac:dyDescent="0.25">
      <c r="B6346" s="6">
        <v>2.4305555555555556E-2</v>
      </c>
      <c r="E6346" s="3">
        <v>107</v>
      </c>
      <c r="G6346" s="291">
        <v>117</v>
      </c>
      <c r="H6346" s="248" t="s">
        <v>1368</v>
      </c>
    </row>
    <row r="6347" spans="1:10" ht="18" x14ac:dyDescent="0.25">
      <c r="B6347" s="6">
        <v>3.4722222222222224E-2</v>
      </c>
      <c r="E6347" s="3">
        <v>108</v>
      </c>
      <c r="G6347" s="294">
        <f>AVERAGE(E6277:E6360)</f>
        <v>119.22972972972973</v>
      </c>
      <c r="H6347" s="248" t="s">
        <v>1367</v>
      </c>
    </row>
    <row r="6348" spans="1:10" ht="18" x14ac:dyDescent="0.25">
      <c r="B6348" s="6">
        <v>4.5138888888888888E-2</v>
      </c>
      <c r="E6348" s="3">
        <v>109</v>
      </c>
      <c r="G6348" s="231">
        <v>100.3</v>
      </c>
      <c r="H6348" s="231" t="s">
        <v>1369</v>
      </c>
    </row>
    <row r="6349" spans="1:10" ht="18" x14ac:dyDescent="0.25">
      <c r="B6349" s="6">
        <v>5.5555555555555552E-2</v>
      </c>
      <c r="E6349" s="99">
        <v>110</v>
      </c>
      <c r="G6349" s="231" t="s">
        <v>1592</v>
      </c>
      <c r="H6349" s="237"/>
    </row>
    <row r="6350" spans="1:10" ht="18" x14ac:dyDescent="0.25">
      <c r="B6350" s="6">
        <v>6.5972222222222224E-2</v>
      </c>
      <c r="E6350" s="3">
        <v>107</v>
      </c>
      <c r="G6350" s="242" t="s">
        <v>1593</v>
      </c>
    </row>
    <row r="6351" spans="1:10" ht="18" x14ac:dyDescent="0.25">
      <c r="B6351" s="6">
        <v>7.6388888888888895E-2</v>
      </c>
      <c r="E6351" s="3">
        <v>109</v>
      </c>
      <c r="G6351" s="295" t="s">
        <v>1628</v>
      </c>
      <c r="H6351" s="14"/>
      <c r="I6351" s="11"/>
      <c r="J6351" s="11"/>
    </row>
    <row r="6352" spans="1:10" x14ac:dyDescent="0.25">
      <c r="B6352" s="6">
        <v>8.6805555555555552E-2</v>
      </c>
      <c r="E6352" s="3">
        <v>109</v>
      </c>
    </row>
    <row r="6353" spans="2:5" x14ac:dyDescent="0.25">
      <c r="B6353" s="6">
        <v>9.7222222222222224E-2</v>
      </c>
      <c r="E6353" s="3">
        <v>109</v>
      </c>
    </row>
    <row r="6354" spans="2:5" x14ac:dyDescent="0.25">
      <c r="B6354" s="6">
        <v>0.1076388888888889</v>
      </c>
      <c r="E6354" s="99">
        <v>112</v>
      </c>
    </row>
    <row r="6355" spans="2:5" x14ac:dyDescent="0.25">
      <c r="B6355" s="6">
        <v>0.11805555555555555</v>
      </c>
      <c r="E6355" s="3">
        <v>106</v>
      </c>
    </row>
    <row r="6356" spans="2:5" x14ac:dyDescent="0.25">
      <c r="B6356" s="6">
        <v>0.12847222222222221</v>
      </c>
    </row>
    <row r="6357" spans="2:5" x14ac:dyDescent="0.25">
      <c r="B6357" s="6">
        <v>0.1388888888888889</v>
      </c>
    </row>
    <row r="6358" spans="2:5" x14ac:dyDescent="0.25">
      <c r="B6358" s="6">
        <v>0.14930555555555555</v>
      </c>
    </row>
    <row r="6359" spans="2:5" ht="15.75" thickBot="1" x14ac:dyDescent="0.3">
      <c r="B6359" s="22">
        <v>0.15972222222222221</v>
      </c>
      <c r="D6359" s="3">
        <v>145</v>
      </c>
    </row>
    <row r="6360" spans="2:5" x14ac:dyDescent="0.25">
      <c r="B6360" s="6">
        <v>0.31597222222222221</v>
      </c>
      <c r="E6360" s="3">
        <v>102</v>
      </c>
    </row>
    <row r="6361" spans="2:5" x14ac:dyDescent="0.25">
      <c r="B6361" s="6">
        <v>0.3263888888888889</v>
      </c>
      <c r="E6361" s="157">
        <v>98</v>
      </c>
    </row>
    <row r="6362" spans="2:5" x14ac:dyDescent="0.25">
      <c r="B6362" s="6">
        <v>0.33680555555555558</v>
      </c>
      <c r="E6362" s="157">
        <v>96</v>
      </c>
    </row>
    <row r="6363" spans="2:5" x14ac:dyDescent="0.25">
      <c r="B6363" s="6">
        <v>0.34722222222222221</v>
      </c>
      <c r="E6363" s="3">
        <v>101</v>
      </c>
    </row>
    <row r="6364" spans="2:5" x14ac:dyDescent="0.25">
      <c r="B6364" s="6">
        <v>0.3576388888888889</v>
      </c>
      <c r="E6364" s="3">
        <v>102</v>
      </c>
    </row>
    <row r="6365" spans="2:5" x14ac:dyDescent="0.25">
      <c r="B6365" s="6">
        <v>0.36805555555555558</v>
      </c>
      <c r="E6365" s="3">
        <v>100</v>
      </c>
    </row>
    <row r="6366" spans="2:5" x14ac:dyDescent="0.25">
      <c r="B6366" s="6">
        <v>0.37847222222222221</v>
      </c>
      <c r="E6366" s="3">
        <v>103</v>
      </c>
    </row>
    <row r="6367" spans="2:5" x14ac:dyDescent="0.25">
      <c r="B6367" s="6">
        <v>0.3888888888888889</v>
      </c>
      <c r="E6367" s="3">
        <v>108</v>
      </c>
    </row>
    <row r="6368" spans="2:5" x14ac:dyDescent="0.25">
      <c r="B6368" s="6">
        <v>0.39930555555555558</v>
      </c>
      <c r="E6368" s="3">
        <v>109</v>
      </c>
    </row>
    <row r="6369" spans="2:17" x14ac:dyDescent="0.25">
      <c r="B6369" s="6">
        <v>0.40972222222222221</v>
      </c>
      <c r="E6369" s="3">
        <v>106</v>
      </c>
    </row>
    <row r="6370" spans="2:17" x14ac:dyDescent="0.25">
      <c r="B6370" s="6">
        <v>0.4201388888888889</v>
      </c>
      <c r="E6370" s="3">
        <v>108</v>
      </c>
    </row>
    <row r="6371" spans="2:17" x14ac:dyDescent="0.25">
      <c r="B6371" s="6">
        <v>0.43055555555555558</v>
      </c>
      <c r="E6371" s="99">
        <v>110</v>
      </c>
    </row>
    <row r="6372" spans="2:17" x14ac:dyDescent="0.25">
      <c r="B6372" s="6">
        <v>0.44097222222222221</v>
      </c>
      <c r="E6372" s="3">
        <v>109</v>
      </c>
    </row>
    <row r="6373" spans="2:17" x14ac:dyDescent="0.25">
      <c r="B6373" s="6">
        <v>0.4513888888888889</v>
      </c>
      <c r="E6373" s="3">
        <v>107</v>
      </c>
    </row>
    <row r="6374" spans="2:17" x14ac:dyDescent="0.25">
      <c r="B6374" s="6">
        <v>0.46180555555555558</v>
      </c>
      <c r="E6374" s="3">
        <v>105</v>
      </c>
    </row>
    <row r="6375" spans="2:17" x14ac:dyDescent="0.25">
      <c r="B6375" s="6">
        <v>0.47222222222222221</v>
      </c>
      <c r="E6375" s="3">
        <v>105</v>
      </c>
    </row>
    <row r="6376" spans="2:17" x14ac:dyDescent="0.25">
      <c r="B6376" s="6">
        <v>0.4826388888888889</v>
      </c>
      <c r="E6376" s="3">
        <v>109</v>
      </c>
      <c r="G6376" s="4" t="s">
        <v>1603</v>
      </c>
    </row>
    <row r="6377" spans="2:17" x14ac:dyDescent="0.25">
      <c r="B6377" s="6">
        <v>0.49305555555555558</v>
      </c>
      <c r="E6377" s="3">
        <v>108</v>
      </c>
    </row>
    <row r="6378" spans="2:17" x14ac:dyDescent="0.25">
      <c r="B6378" s="6">
        <v>0.50347222222222221</v>
      </c>
      <c r="E6378" s="3">
        <v>107</v>
      </c>
    </row>
    <row r="6379" spans="2:17" x14ac:dyDescent="0.25">
      <c r="B6379" s="86">
        <v>0.51041666666666663</v>
      </c>
      <c r="G6379" s="14" t="s">
        <v>1606</v>
      </c>
    </row>
    <row r="6380" spans="2:17" x14ac:dyDescent="0.25">
      <c r="B6380" s="86">
        <v>0.51388888888888884</v>
      </c>
      <c r="E6380" s="3">
        <v>105</v>
      </c>
      <c r="G6380" s="14" t="s">
        <v>1606</v>
      </c>
    </row>
    <row r="6381" spans="2:17" x14ac:dyDescent="0.25">
      <c r="B6381" s="86">
        <v>0.52430555555555558</v>
      </c>
      <c r="E6381" s="3">
        <v>103</v>
      </c>
      <c r="G6381" s="14" t="s">
        <v>1606</v>
      </c>
      <c r="I6381" s="96" t="s">
        <v>1607</v>
      </c>
      <c r="J6381" s="96"/>
      <c r="K6381" s="96"/>
      <c r="L6381" s="96"/>
      <c r="M6381" s="96"/>
    </row>
    <row r="6382" spans="2:17" x14ac:dyDescent="0.25">
      <c r="B6382" s="6">
        <v>0.53472222222222221</v>
      </c>
      <c r="E6382" s="3">
        <v>105</v>
      </c>
    </row>
    <row r="6383" spans="2:17" x14ac:dyDescent="0.25">
      <c r="B6383" s="6">
        <v>0.54513888888888884</v>
      </c>
      <c r="E6383" s="3">
        <v>106</v>
      </c>
      <c r="F6383" s="3">
        <v>106</v>
      </c>
    </row>
    <row r="6384" spans="2:17" x14ac:dyDescent="0.25">
      <c r="B6384" s="90">
        <v>0.54861111111111116</v>
      </c>
      <c r="C6384" s="8">
        <v>90</v>
      </c>
      <c r="D6384" s="8"/>
      <c r="E6384" s="8"/>
      <c r="F6384" s="8"/>
      <c r="G6384" s="8" t="s">
        <v>112</v>
      </c>
      <c r="H6384" s="8"/>
      <c r="I6384" s="36" t="s">
        <v>1601</v>
      </c>
      <c r="J6384" s="36"/>
      <c r="K6384" s="36"/>
      <c r="L6384" s="36"/>
      <c r="M6384" s="36"/>
      <c r="N6384" s="36"/>
      <c r="O6384" s="36"/>
      <c r="P6384" s="36"/>
      <c r="Q6384" s="8"/>
    </row>
    <row r="6385" spans="2:15" x14ac:dyDescent="0.25">
      <c r="B6385" s="6">
        <v>0.55000000000000004</v>
      </c>
    </row>
    <row r="6386" spans="2:15" x14ac:dyDescent="0.25">
      <c r="B6386" s="6">
        <v>0.55555555555555558</v>
      </c>
      <c r="E6386" s="99">
        <v>110</v>
      </c>
    </row>
    <row r="6387" spans="2:15" x14ac:dyDescent="0.25">
      <c r="B6387" s="6">
        <v>0.56597222222222221</v>
      </c>
      <c r="E6387" s="62">
        <v>120</v>
      </c>
    </row>
    <row r="6388" spans="2:15" x14ac:dyDescent="0.25">
      <c r="B6388" s="6">
        <v>0.57638888888888884</v>
      </c>
      <c r="E6388" s="62">
        <v>126</v>
      </c>
    </row>
    <row r="6389" spans="2:15" x14ac:dyDescent="0.25">
      <c r="B6389" s="6">
        <v>0.58680555555555558</v>
      </c>
      <c r="E6389" s="10">
        <v>130</v>
      </c>
      <c r="I6389" s="12" t="s">
        <v>1605</v>
      </c>
      <c r="J6389" s="12"/>
      <c r="K6389" s="12"/>
      <c r="L6389" s="12"/>
      <c r="M6389" s="12"/>
    </row>
    <row r="6390" spans="2:15" x14ac:dyDescent="0.25">
      <c r="B6390" s="6">
        <v>0.59722222222222221</v>
      </c>
      <c r="E6390" s="62">
        <v>126</v>
      </c>
    </row>
    <row r="6391" spans="2:15" x14ac:dyDescent="0.25">
      <c r="B6391" s="6">
        <v>0.60763888888888884</v>
      </c>
      <c r="E6391" s="99">
        <v>111</v>
      </c>
    </row>
    <row r="6392" spans="2:15" x14ac:dyDescent="0.25">
      <c r="B6392" s="6">
        <v>0.61805555555555558</v>
      </c>
      <c r="E6392" s="99">
        <v>116</v>
      </c>
    </row>
    <row r="6393" spans="2:15" x14ac:dyDescent="0.25">
      <c r="B6393" s="6">
        <v>0.62847222222222221</v>
      </c>
      <c r="E6393" s="99">
        <v>117</v>
      </c>
    </row>
    <row r="6394" spans="2:15" x14ac:dyDescent="0.25">
      <c r="B6394" s="86">
        <v>0.63749999999999996</v>
      </c>
      <c r="G6394" s="14" t="s">
        <v>1598</v>
      </c>
    </row>
    <row r="6395" spans="2:15" x14ac:dyDescent="0.25">
      <c r="B6395" s="86">
        <v>0.63888888888888884</v>
      </c>
      <c r="E6395" s="99">
        <v>118</v>
      </c>
      <c r="G6395" s="14" t="s">
        <v>1598</v>
      </c>
    </row>
    <row r="6396" spans="2:15" x14ac:dyDescent="0.25">
      <c r="B6396" s="86">
        <v>0.64930555555555558</v>
      </c>
      <c r="E6396" s="3">
        <v>107</v>
      </c>
      <c r="G6396" s="14" t="s">
        <v>1598</v>
      </c>
      <c r="I6396" s="36" t="s">
        <v>1599</v>
      </c>
      <c r="J6396" s="36"/>
      <c r="K6396" s="36"/>
      <c r="L6396" s="36"/>
      <c r="M6396" s="36"/>
      <c r="N6396" s="36"/>
      <c r="O6396" s="36"/>
    </row>
    <row r="6397" spans="2:15" x14ac:dyDescent="0.25">
      <c r="B6397" s="86">
        <v>0.65972222222222221</v>
      </c>
      <c r="E6397" s="3">
        <v>109</v>
      </c>
      <c r="G6397" s="14" t="s">
        <v>1598</v>
      </c>
    </row>
    <row r="6398" spans="2:15" x14ac:dyDescent="0.25">
      <c r="B6398" s="6">
        <v>0.67013888888888884</v>
      </c>
      <c r="E6398" s="97">
        <v>124</v>
      </c>
      <c r="I6398" s="63" t="s">
        <v>1604</v>
      </c>
      <c r="J6398" s="63"/>
      <c r="K6398" s="63"/>
      <c r="L6398" s="63"/>
      <c r="M6398" s="63"/>
      <c r="N6398" s="63"/>
      <c r="O6398" s="63"/>
    </row>
    <row r="6399" spans="2:15" x14ac:dyDescent="0.25">
      <c r="B6399" s="86">
        <v>0.67500000000000004</v>
      </c>
      <c r="G6399" s="14" t="s">
        <v>1597</v>
      </c>
    </row>
    <row r="6400" spans="2:15" x14ac:dyDescent="0.25">
      <c r="B6400" s="86">
        <v>0.68055555555555558</v>
      </c>
      <c r="E6400" s="62">
        <v>124</v>
      </c>
      <c r="G6400" s="14" t="s">
        <v>1597</v>
      </c>
    </row>
    <row r="6401" spans="2:15" x14ac:dyDescent="0.25">
      <c r="B6401" s="86">
        <v>0.69097222222222221</v>
      </c>
      <c r="E6401" s="3">
        <v>109</v>
      </c>
      <c r="G6401" s="14" t="s">
        <v>1597</v>
      </c>
      <c r="I6401" s="36" t="s">
        <v>1600</v>
      </c>
      <c r="J6401" s="36"/>
      <c r="K6401" s="36"/>
      <c r="L6401" s="36"/>
      <c r="M6401" s="36"/>
    </row>
    <row r="6402" spans="2:15" x14ac:dyDescent="0.25">
      <c r="B6402" s="6">
        <v>0.70138888888888884</v>
      </c>
      <c r="E6402" s="62">
        <v>123</v>
      </c>
      <c r="I6402" s="289" t="s">
        <v>1602</v>
      </c>
      <c r="J6402" s="63"/>
      <c r="K6402" s="63"/>
      <c r="L6402" s="63"/>
      <c r="M6402" s="63"/>
      <c r="N6402" s="63"/>
      <c r="O6402" s="63"/>
    </row>
    <row r="6403" spans="2:15" x14ac:dyDescent="0.25">
      <c r="B6403" s="6">
        <v>0.71180555555555558</v>
      </c>
      <c r="E6403" s="9">
        <v>130</v>
      </c>
    </row>
    <row r="6404" spans="2:15" x14ac:dyDescent="0.25">
      <c r="B6404" s="86">
        <v>0.71527777777777779</v>
      </c>
      <c r="E6404" s="9"/>
      <c r="G6404" s="14" t="s">
        <v>1626</v>
      </c>
    </row>
    <row r="6405" spans="2:15" x14ac:dyDescent="0.25">
      <c r="B6405" s="86">
        <v>0.72222222222222221</v>
      </c>
      <c r="G6405" s="14" t="s">
        <v>1626</v>
      </c>
    </row>
    <row r="6406" spans="2:15" x14ac:dyDescent="0.25">
      <c r="B6406" s="86">
        <v>0.73263888888888884</v>
      </c>
      <c r="E6406" s="157">
        <v>93</v>
      </c>
      <c r="F6406" s="157">
        <v>93</v>
      </c>
      <c r="G6406" s="14" t="s">
        <v>1626</v>
      </c>
    </row>
    <row r="6407" spans="2:15" x14ac:dyDescent="0.25">
      <c r="B6407" s="90">
        <v>0.73958333333333337</v>
      </c>
      <c r="C6407" s="8">
        <v>64</v>
      </c>
      <c r="D6407" s="8"/>
      <c r="E6407" s="8"/>
      <c r="F6407" s="8"/>
      <c r="G6407" s="8" t="s">
        <v>313</v>
      </c>
      <c r="H6407" s="8"/>
      <c r="I6407" s="36" t="s">
        <v>1612</v>
      </c>
      <c r="J6407" s="36"/>
      <c r="K6407" s="36"/>
      <c r="L6407" s="36"/>
      <c r="M6407" s="36"/>
      <c r="N6407" s="36"/>
    </row>
    <row r="6408" spans="2:15" x14ac:dyDescent="0.25">
      <c r="B6408" s="6">
        <v>0.74305555555555558</v>
      </c>
      <c r="E6408" s="99">
        <v>110</v>
      </c>
    </row>
    <row r="6409" spans="2:15" x14ac:dyDescent="0.25">
      <c r="B6409" s="6">
        <v>0.75347222222222221</v>
      </c>
      <c r="E6409" s="10">
        <v>135</v>
      </c>
      <c r="H6409" s="3">
        <v>20</v>
      </c>
      <c r="I6409" s="12" t="s">
        <v>1613</v>
      </c>
      <c r="J6409" s="12"/>
      <c r="K6409" s="12"/>
      <c r="L6409" s="12"/>
      <c r="M6409" s="12"/>
    </row>
    <row r="6410" spans="2:15" x14ac:dyDescent="0.25">
      <c r="B6410" s="86">
        <v>0.76111111111111107</v>
      </c>
      <c r="G6410" s="14" t="s">
        <v>1611</v>
      </c>
    </row>
    <row r="6411" spans="2:15" x14ac:dyDescent="0.25">
      <c r="B6411" s="86">
        <v>0.76388888888888884</v>
      </c>
      <c r="E6411" s="62">
        <v>127</v>
      </c>
      <c r="G6411" s="14" t="s">
        <v>1611</v>
      </c>
    </row>
    <row r="6412" spans="2:15" x14ac:dyDescent="0.25">
      <c r="B6412" s="86">
        <v>0.77430555555555558</v>
      </c>
      <c r="E6412" s="62">
        <v>123</v>
      </c>
      <c r="G6412" s="14" t="s">
        <v>1611</v>
      </c>
      <c r="I6412" s="63" t="s">
        <v>1617</v>
      </c>
      <c r="J6412" s="63"/>
      <c r="K6412" s="63"/>
      <c r="L6412" s="63"/>
      <c r="M6412" s="63"/>
      <c r="N6412" s="63"/>
    </row>
    <row r="6413" spans="2:15" x14ac:dyDescent="0.25">
      <c r="B6413" s="86">
        <v>0.78472222222222221</v>
      </c>
      <c r="E6413" s="62">
        <v>124</v>
      </c>
      <c r="G6413" s="14" t="s">
        <v>1611</v>
      </c>
    </row>
    <row r="6414" spans="2:15" x14ac:dyDescent="0.25">
      <c r="B6414" s="86">
        <v>0.79513888888888884</v>
      </c>
      <c r="E6414" s="62">
        <v>128</v>
      </c>
      <c r="G6414" s="14" t="s">
        <v>1611</v>
      </c>
    </row>
    <row r="6415" spans="2:15" x14ac:dyDescent="0.25">
      <c r="B6415" s="6">
        <v>0.80555555555555558</v>
      </c>
      <c r="E6415" s="10">
        <v>132</v>
      </c>
      <c r="H6415" s="3">
        <v>95</v>
      </c>
      <c r="I6415" s="12" t="s">
        <v>1614</v>
      </c>
      <c r="J6415" s="12"/>
      <c r="K6415" s="12"/>
      <c r="L6415" s="12"/>
      <c r="M6415" s="12"/>
    </row>
    <row r="6416" spans="2:15" x14ac:dyDescent="0.25">
      <c r="B6416" s="86">
        <v>0.80833333333333335</v>
      </c>
      <c r="G6416" s="14" t="s">
        <v>1610</v>
      </c>
    </row>
    <row r="6417" spans="2:17" x14ac:dyDescent="0.25">
      <c r="B6417" s="86">
        <v>0.81597222222222221</v>
      </c>
      <c r="E6417" s="62">
        <v>123</v>
      </c>
      <c r="G6417" s="14" t="s">
        <v>1610</v>
      </c>
    </row>
    <row r="6418" spans="2:17" x14ac:dyDescent="0.25">
      <c r="B6418" s="86">
        <v>0.82638888888888884</v>
      </c>
      <c r="E6418" s="3">
        <v>103</v>
      </c>
      <c r="G6418" s="14" t="s">
        <v>1610</v>
      </c>
      <c r="I6418" s="135" t="s">
        <v>1616</v>
      </c>
      <c r="J6418" s="135"/>
      <c r="K6418" s="135"/>
      <c r="L6418" s="135"/>
      <c r="M6418" s="135"/>
    </row>
    <row r="6419" spans="2:17" x14ac:dyDescent="0.25">
      <c r="B6419" s="6">
        <v>0.83680555555555558</v>
      </c>
      <c r="E6419" s="99">
        <v>112</v>
      </c>
    </row>
    <row r="6420" spans="2:17" x14ac:dyDescent="0.25">
      <c r="B6420" s="6">
        <v>0.84722222222222221</v>
      </c>
      <c r="E6420" s="9">
        <v>131</v>
      </c>
    </row>
    <row r="6421" spans="2:17" x14ac:dyDescent="0.25">
      <c r="B6421" s="6">
        <v>0.85763888888888884</v>
      </c>
      <c r="E6421" s="9">
        <v>137</v>
      </c>
    </row>
    <row r="6422" spans="2:17" x14ac:dyDescent="0.25">
      <c r="B6422" s="6">
        <v>0.86805555555555558</v>
      </c>
      <c r="E6422" s="103">
        <v>141</v>
      </c>
      <c r="I6422" s="144" t="s">
        <v>1615</v>
      </c>
      <c r="J6422" s="144"/>
      <c r="K6422" s="144"/>
      <c r="L6422" s="144"/>
      <c r="M6422" s="144"/>
    </row>
    <row r="6423" spans="2:17" x14ac:dyDescent="0.25">
      <c r="B6423" s="86">
        <v>0.87569444444444444</v>
      </c>
      <c r="G6423" s="14" t="s">
        <v>1608</v>
      </c>
    </row>
    <row r="6424" spans="2:17" x14ac:dyDescent="0.25">
      <c r="B6424" s="86">
        <v>0.87847222222222221</v>
      </c>
      <c r="E6424" s="9">
        <v>130</v>
      </c>
      <c r="G6424" s="14" t="s">
        <v>1608</v>
      </c>
    </row>
    <row r="6425" spans="2:17" x14ac:dyDescent="0.25">
      <c r="B6425" s="86">
        <v>0.88888888888888884</v>
      </c>
      <c r="E6425" s="3">
        <v>100</v>
      </c>
      <c r="G6425" s="14" t="s">
        <v>1608</v>
      </c>
      <c r="I6425" s="96" t="s">
        <v>1609</v>
      </c>
      <c r="J6425" s="96"/>
      <c r="K6425" s="96"/>
      <c r="L6425" s="96"/>
    </row>
    <row r="6426" spans="2:17" x14ac:dyDescent="0.25">
      <c r="B6426" s="6">
        <v>0.89930555555555558</v>
      </c>
      <c r="E6426" s="3">
        <v>105</v>
      </c>
    </row>
    <row r="6427" spans="2:17" x14ac:dyDescent="0.25">
      <c r="B6427" s="6">
        <v>0.90972222222222221</v>
      </c>
      <c r="E6427" s="3">
        <v>107</v>
      </c>
    </row>
    <row r="6428" spans="2:17" x14ac:dyDescent="0.25">
      <c r="B6428" s="6">
        <v>0.92013888888888884</v>
      </c>
      <c r="E6428" s="3">
        <v>109</v>
      </c>
    </row>
    <row r="6429" spans="2:17" ht="15.75" thickBot="1" x14ac:dyDescent="0.3">
      <c r="B6429" s="6">
        <v>0.93055555555555558</v>
      </c>
      <c r="E6429" s="99">
        <v>111</v>
      </c>
    </row>
    <row r="6430" spans="2:17" ht="15.75" thickBot="1" x14ac:dyDescent="0.3">
      <c r="B6430" s="6">
        <v>0.94097222222222221</v>
      </c>
      <c r="E6430" s="99">
        <v>112</v>
      </c>
      <c r="M6430" s="166"/>
      <c r="N6430" s="352"/>
      <c r="O6430" s="353" t="s">
        <v>1861</v>
      </c>
      <c r="P6430" s="352"/>
      <c r="Q6430" s="19"/>
    </row>
    <row r="6431" spans="2:17" x14ac:dyDescent="0.25">
      <c r="B6431" s="6">
        <v>0.95138888888888884</v>
      </c>
      <c r="E6431" s="99">
        <v>113</v>
      </c>
      <c r="M6431" s="168"/>
      <c r="O6431" s="354" t="s">
        <v>1860</v>
      </c>
      <c r="P6431" s="354" t="s">
        <v>1859</v>
      </c>
      <c r="Q6431" s="20"/>
    </row>
    <row r="6432" spans="2:17" ht="15.75" thickBot="1" x14ac:dyDescent="0.3">
      <c r="B6432" s="6">
        <v>0.96180555555555558</v>
      </c>
      <c r="E6432" s="99">
        <v>110</v>
      </c>
      <c r="M6432" s="168"/>
      <c r="O6432" s="363">
        <v>45899</v>
      </c>
      <c r="P6432" s="363">
        <v>45902</v>
      </c>
      <c r="Q6432" s="20"/>
    </row>
    <row r="6433" spans="1:17" ht="15.75" thickBot="1" x14ac:dyDescent="0.3">
      <c r="B6433" s="6">
        <v>0.97222222222222221</v>
      </c>
      <c r="E6433" s="3">
        <v>108</v>
      </c>
      <c r="M6433" s="168"/>
      <c r="N6433" s="364" t="s">
        <v>1857</v>
      </c>
      <c r="O6433" s="365" t="s">
        <v>1855</v>
      </c>
      <c r="P6433" s="365" t="s">
        <v>1856</v>
      </c>
      <c r="Q6433" s="20"/>
    </row>
    <row r="6434" spans="1:17" x14ac:dyDescent="0.25">
      <c r="B6434" s="86">
        <v>0.97291666666666665</v>
      </c>
      <c r="C6434" s="3" t="s">
        <v>1737</v>
      </c>
      <c r="G6434" s="14" t="s">
        <v>1736</v>
      </c>
      <c r="I6434" s="16" t="s">
        <v>1621</v>
      </c>
      <c r="J6434" s="11"/>
      <c r="K6434" s="11"/>
      <c r="M6434" s="168"/>
      <c r="N6434" s="355">
        <v>0</v>
      </c>
      <c r="O6434" s="355">
        <v>108</v>
      </c>
      <c r="P6434" s="356">
        <v>115</v>
      </c>
      <c r="Q6434" s="20"/>
    </row>
    <row r="6435" spans="1:17" x14ac:dyDescent="0.25">
      <c r="B6435" s="86">
        <v>0.98263888888888884</v>
      </c>
      <c r="C6435" s="3" t="s">
        <v>1738</v>
      </c>
      <c r="E6435" s="99">
        <v>110</v>
      </c>
      <c r="G6435" s="14" t="s">
        <v>1618</v>
      </c>
      <c r="I6435" s="135" t="s">
        <v>1623</v>
      </c>
      <c r="J6435" s="135"/>
      <c r="K6435" s="135"/>
      <c r="M6435" s="168"/>
      <c r="N6435" s="355">
        <v>15</v>
      </c>
      <c r="O6435" s="356">
        <v>110</v>
      </c>
      <c r="P6435" s="360">
        <v>98</v>
      </c>
      <c r="Q6435" s="20"/>
    </row>
    <row r="6436" spans="1:17" ht="15.75" thickBot="1" x14ac:dyDescent="0.3">
      <c r="B6436" s="215">
        <v>0.99305555555555558</v>
      </c>
      <c r="C6436" s="3" t="s">
        <v>1739</v>
      </c>
      <c r="E6436" s="62">
        <v>120</v>
      </c>
      <c r="G6436" s="14" t="s">
        <v>1618</v>
      </c>
      <c r="I6436" s="63" t="s">
        <v>1622</v>
      </c>
      <c r="J6436" s="63"/>
      <c r="K6436" s="63"/>
      <c r="L6436" s="63"/>
      <c r="M6436" s="168"/>
      <c r="N6436" s="355">
        <v>30</v>
      </c>
      <c r="O6436" s="357">
        <v>120</v>
      </c>
      <c r="P6436" s="361">
        <v>82</v>
      </c>
      <c r="Q6436" s="20"/>
    </row>
    <row r="6437" spans="1:17" x14ac:dyDescent="0.25">
      <c r="A6437" s="5">
        <v>45900</v>
      </c>
      <c r="B6437" s="6">
        <v>3.472222222222222E-3</v>
      </c>
      <c r="C6437" s="26" t="s">
        <v>1740</v>
      </c>
      <c r="E6437" s="13">
        <v>150</v>
      </c>
      <c r="G6437" s="14" t="s">
        <v>1620</v>
      </c>
      <c r="I6437" s="34" t="s">
        <v>1619</v>
      </c>
      <c r="J6437" s="28"/>
      <c r="K6437" s="28"/>
      <c r="L6437" s="28"/>
      <c r="M6437" s="168"/>
      <c r="N6437" s="355">
        <v>45</v>
      </c>
      <c r="O6437" s="358">
        <v>150</v>
      </c>
      <c r="P6437" s="360">
        <v>94</v>
      </c>
      <c r="Q6437" s="20"/>
    </row>
    <row r="6438" spans="1:17" x14ac:dyDescent="0.25">
      <c r="A6438" s="5" t="s">
        <v>275</v>
      </c>
      <c r="B6438" s="6">
        <v>1.3888888888888888E-2</v>
      </c>
      <c r="E6438" s="62">
        <v>121</v>
      </c>
      <c r="G6438" s="14" t="s">
        <v>1620</v>
      </c>
      <c r="M6438" s="168"/>
      <c r="N6438" s="355">
        <v>60</v>
      </c>
      <c r="O6438" s="357">
        <v>121</v>
      </c>
      <c r="P6438" s="355">
        <v>103</v>
      </c>
      <c r="Q6438" s="20"/>
    </row>
    <row r="6439" spans="1:17" x14ac:dyDescent="0.25">
      <c r="B6439" s="6">
        <v>2.4305555555555556E-2</v>
      </c>
      <c r="E6439" s="3">
        <v>107</v>
      </c>
      <c r="G6439" s="14" t="s">
        <v>1620</v>
      </c>
      <c r="M6439" s="168"/>
      <c r="N6439" s="355">
        <v>75</v>
      </c>
      <c r="O6439" s="355">
        <v>107</v>
      </c>
      <c r="P6439" s="355">
        <v>105</v>
      </c>
      <c r="Q6439" s="20"/>
    </row>
    <row r="6440" spans="1:17" ht="18" x14ac:dyDescent="0.25">
      <c r="B6440" s="6">
        <v>3.4722222222222224E-2</v>
      </c>
      <c r="E6440" s="99">
        <v>112</v>
      </c>
      <c r="G6440" s="248">
        <v>112</v>
      </c>
      <c r="H6440" s="248" t="s">
        <v>1368</v>
      </c>
      <c r="M6440" s="168"/>
      <c r="N6440" s="355">
        <v>90</v>
      </c>
      <c r="O6440" s="356">
        <v>112</v>
      </c>
      <c r="P6440" s="355">
        <v>100</v>
      </c>
      <c r="Q6440" s="20"/>
    </row>
    <row r="6441" spans="1:17" ht="18" x14ac:dyDescent="0.25">
      <c r="B6441" s="6">
        <v>4.5138888888888888E-2</v>
      </c>
      <c r="E6441" s="99">
        <v>113</v>
      </c>
      <c r="G6441" s="247">
        <f>AVERAGE(E6360:E6452)</f>
        <v>113.5945945945946</v>
      </c>
      <c r="H6441" s="248" t="s">
        <v>1367</v>
      </c>
      <c r="M6441" s="168"/>
      <c r="N6441" s="355">
        <v>105</v>
      </c>
      <c r="O6441" s="356">
        <v>113</v>
      </c>
      <c r="P6441" s="355">
        <v>100</v>
      </c>
      <c r="Q6441" s="20"/>
    </row>
    <row r="6442" spans="1:17" ht="18.75" thickBot="1" x14ac:dyDescent="0.3">
      <c r="B6442" s="6">
        <v>5.5555555555555552E-2</v>
      </c>
      <c r="E6442" s="99">
        <v>112</v>
      </c>
      <c r="G6442" s="231">
        <v>98.5</v>
      </c>
      <c r="H6442" s="231" t="s">
        <v>1369</v>
      </c>
      <c r="M6442" s="167"/>
      <c r="N6442" s="362">
        <v>120</v>
      </c>
      <c r="O6442" s="359">
        <v>112</v>
      </c>
      <c r="P6442" s="362">
        <v>100</v>
      </c>
      <c r="Q6442" s="24"/>
    </row>
    <row r="6443" spans="1:17" ht="18" x14ac:dyDescent="0.25">
      <c r="B6443" s="6">
        <v>6.5972222222222224E-2</v>
      </c>
      <c r="E6443" s="3">
        <v>109</v>
      </c>
      <c r="G6443" s="231" t="s">
        <v>1625</v>
      </c>
      <c r="H6443" s="237"/>
    </row>
    <row r="6444" spans="1:17" ht="18" x14ac:dyDescent="0.25">
      <c r="B6444" s="6">
        <v>7.6388888888888895E-2</v>
      </c>
      <c r="E6444" s="3">
        <v>109</v>
      </c>
      <c r="G6444" s="242" t="s">
        <v>1624</v>
      </c>
    </row>
    <row r="6445" spans="1:17" ht="15.75" x14ac:dyDescent="0.25">
      <c r="B6445" s="6">
        <v>8.6805555555555552E-2</v>
      </c>
      <c r="E6445" s="3">
        <v>107</v>
      </c>
      <c r="G6445" s="293" t="s">
        <v>1627</v>
      </c>
      <c r="H6445" s="14"/>
      <c r="I6445" s="11"/>
      <c r="J6445" s="11"/>
    </row>
    <row r="6446" spans="1:17" x14ac:dyDescent="0.25">
      <c r="B6446" s="6">
        <v>9.7222222222222224E-2</v>
      </c>
    </row>
    <row r="6447" spans="1:17" x14ac:dyDescent="0.25">
      <c r="B6447" s="6">
        <v>0.1076388888888889</v>
      </c>
    </row>
    <row r="6448" spans="1:17" x14ac:dyDescent="0.25">
      <c r="B6448" s="6">
        <v>0.11805555555555555</v>
      </c>
    </row>
    <row r="6449" spans="2:9" x14ac:dyDescent="0.25">
      <c r="B6449" s="6">
        <v>0.12847222222222221</v>
      </c>
    </row>
    <row r="6450" spans="2:9" x14ac:dyDescent="0.25">
      <c r="B6450" s="6">
        <v>0.1388888888888889</v>
      </c>
    </row>
    <row r="6451" spans="2:9" x14ac:dyDescent="0.25">
      <c r="B6451" s="6">
        <v>0.14930555555555555</v>
      </c>
    </row>
    <row r="6452" spans="2:9" ht="15.75" thickBot="1" x14ac:dyDescent="0.3">
      <c r="B6452" s="22">
        <v>0.15972222222222221</v>
      </c>
      <c r="D6452" s="3">
        <v>154</v>
      </c>
    </row>
    <row r="6453" spans="2:9" x14ac:dyDescent="0.25">
      <c r="B6453" s="6">
        <v>0.31597222222222221</v>
      </c>
      <c r="E6453" s="157">
        <v>97</v>
      </c>
    </row>
    <row r="6454" spans="2:9" x14ac:dyDescent="0.25">
      <c r="B6454" s="6">
        <v>0.3263888888888889</v>
      </c>
      <c r="E6454" s="157">
        <v>97</v>
      </c>
    </row>
    <row r="6455" spans="2:9" x14ac:dyDescent="0.25">
      <c r="B6455" s="6">
        <v>0.33680555555555558</v>
      </c>
      <c r="E6455" s="157">
        <v>97</v>
      </c>
    </row>
    <row r="6456" spans="2:9" x14ac:dyDescent="0.25">
      <c r="B6456" s="6">
        <v>0.34722222222222221</v>
      </c>
      <c r="E6456" s="157">
        <v>94</v>
      </c>
    </row>
    <row r="6457" spans="2:9" x14ac:dyDescent="0.25">
      <c r="B6457" s="6">
        <v>0.3576388888888889</v>
      </c>
      <c r="E6457" s="157">
        <v>92</v>
      </c>
    </row>
    <row r="6458" spans="2:9" x14ac:dyDescent="0.25">
      <c r="B6458" s="6">
        <v>0.36805555555555558</v>
      </c>
      <c r="E6458" s="157">
        <v>98</v>
      </c>
    </row>
    <row r="6459" spans="2:9" x14ac:dyDescent="0.25">
      <c r="B6459" s="6">
        <v>0.37847222222222221</v>
      </c>
      <c r="E6459" s="3">
        <v>100</v>
      </c>
    </row>
    <row r="6460" spans="2:9" x14ac:dyDescent="0.25">
      <c r="B6460" s="6">
        <v>0.3888888888888889</v>
      </c>
      <c r="E6460" s="3">
        <v>101</v>
      </c>
    </row>
    <row r="6461" spans="2:9" x14ac:dyDescent="0.25">
      <c r="B6461" s="6">
        <v>0.39930555555555558</v>
      </c>
      <c r="E6461" s="3">
        <v>100</v>
      </c>
    </row>
    <row r="6462" spans="2:9" x14ac:dyDescent="0.25">
      <c r="B6462" s="6">
        <v>0.40972222222222221</v>
      </c>
      <c r="E6462" s="157">
        <v>99</v>
      </c>
      <c r="F6462" s="157">
        <v>99</v>
      </c>
    </row>
    <row r="6463" spans="2:9" x14ac:dyDescent="0.25">
      <c r="B6463" s="6">
        <v>0.4201388888888889</v>
      </c>
      <c r="G6463" s="3" t="s">
        <v>214</v>
      </c>
      <c r="I6463" t="s">
        <v>1678</v>
      </c>
    </row>
    <row r="6464" spans="2:9" ht="18" x14ac:dyDescent="0.25">
      <c r="B6464" s="6">
        <v>0.4201388888888889</v>
      </c>
      <c r="E6464" s="3">
        <v>100</v>
      </c>
      <c r="G6464" s="242" t="s">
        <v>1677</v>
      </c>
    </row>
    <row r="6465" spans="2:17" x14ac:dyDescent="0.25">
      <c r="B6465" s="6">
        <v>0.43055555555555558</v>
      </c>
      <c r="E6465" s="3">
        <v>108</v>
      </c>
    </row>
    <row r="6466" spans="2:17" x14ac:dyDescent="0.25">
      <c r="B6466" s="6">
        <v>0.44097222222222221</v>
      </c>
      <c r="E6466" s="3">
        <v>105</v>
      </c>
    </row>
    <row r="6467" spans="2:17" x14ac:dyDescent="0.25">
      <c r="B6467" s="6">
        <v>0.4513888888888889</v>
      </c>
      <c r="E6467" s="3">
        <v>105</v>
      </c>
    </row>
    <row r="6468" spans="2:17" x14ac:dyDescent="0.25">
      <c r="B6468" s="6">
        <v>0.46180555555555558</v>
      </c>
      <c r="E6468" s="3">
        <v>107</v>
      </c>
    </row>
    <row r="6469" spans="2:17" x14ac:dyDescent="0.25">
      <c r="B6469" s="6">
        <v>0.47222222222222221</v>
      </c>
      <c r="E6469" s="3">
        <v>107</v>
      </c>
    </row>
    <row r="6470" spans="2:17" x14ac:dyDescent="0.25">
      <c r="B6470" s="6">
        <v>0.4826388888888889</v>
      </c>
      <c r="E6470" s="3">
        <v>106</v>
      </c>
    </row>
    <row r="6471" spans="2:17" x14ac:dyDescent="0.25">
      <c r="B6471" s="6">
        <v>0.49305555555555558</v>
      </c>
      <c r="E6471" s="3">
        <v>106</v>
      </c>
    </row>
    <row r="6472" spans="2:17" x14ac:dyDescent="0.25">
      <c r="B6472" s="6">
        <v>0.50347222222222221</v>
      </c>
      <c r="E6472" s="99">
        <v>110</v>
      </c>
    </row>
    <row r="6473" spans="2:17" x14ac:dyDescent="0.25">
      <c r="B6473" s="6">
        <v>0.51388888888888884</v>
      </c>
      <c r="E6473" s="99">
        <v>110</v>
      </c>
    </row>
    <row r="6474" spans="2:17" x14ac:dyDescent="0.25">
      <c r="B6474" s="6">
        <v>0.52430555555555558</v>
      </c>
      <c r="E6474" s="3">
        <v>108</v>
      </c>
      <c r="F6474" s="3">
        <v>108</v>
      </c>
    </row>
    <row r="6475" spans="2:17" x14ac:dyDescent="0.25">
      <c r="B6475" s="90">
        <v>0.52430555555555558</v>
      </c>
      <c r="C6475" s="8">
        <v>72</v>
      </c>
      <c r="D6475" s="8"/>
      <c r="E6475" s="8"/>
      <c r="F6475" s="8"/>
      <c r="G6475" s="8" t="s">
        <v>112</v>
      </c>
      <c r="H6475" s="8"/>
      <c r="I6475" s="36" t="s">
        <v>1679</v>
      </c>
      <c r="J6475" s="36"/>
      <c r="K6475" s="36"/>
      <c r="L6475" s="36"/>
      <c r="M6475" s="36"/>
      <c r="N6475" s="36"/>
      <c r="O6475" s="36"/>
      <c r="P6475" s="36"/>
      <c r="Q6475" s="8"/>
    </row>
    <row r="6476" spans="2:17" x14ac:dyDescent="0.25">
      <c r="B6476" s="6">
        <v>0.53472222222222221</v>
      </c>
      <c r="E6476" s="62">
        <v>123</v>
      </c>
      <c r="I6476" t="s">
        <v>1682</v>
      </c>
    </row>
    <row r="6477" spans="2:17" x14ac:dyDescent="0.25">
      <c r="B6477" s="6">
        <v>0.54513888888888884</v>
      </c>
      <c r="E6477" s="10">
        <v>134</v>
      </c>
      <c r="H6477" s="3">
        <v>30</v>
      </c>
      <c r="I6477" s="12" t="s">
        <v>1683</v>
      </c>
      <c r="J6477" s="12"/>
      <c r="K6477" s="12"/>
      <c r="L6477" s="12"/>
      <c r="M6477" s="12"/>
    </row>
    <row r="6478" spans="2:17" x14ac:dyDescent="0.25">
      <c r="B6478" s="6">
        <v>0.55555555555555558</v>
      </c>
      <c r="E6478" s="62">
        <v>125</v>
      </c>
    </row>
    <row r="6479" spans="2:17" x14ac:dyDescent="0.25">
      <c r="B6479" s="86">
        <v>0.5625</v>
      </c>
      <c r="G6479" s="14" t="s">
        <v>1675</v>
      </c>
    </row>
    <row r="6480" spans="2:17" x14ac:dyDescent="0.25">
      <c r="B6480" s="86">
        <v>0.56597222222222221</v>
      </c>
      <c r="E6480" s="3">
        <v>107</v>
      </c>
      <c r="G6480" s="14" t="s">
        <v>1675</v>
      </c>
    </row>
    <row r="6481" spans="2:26" x14ac:dyDescent="0.25">
      <c r="B6481" s="86">
        <v>0.57638888888888884</v>
      </c>
      <c r="E6481" s="157">
        <v>91</v>
      </c>
      <c r="G6481" s="14" t="s">
        <v>1675</v>
      </c>
      <c r="I6481" s="194" t="s">
        <v>1676</v>
      </c>
      <c r="J6481" s="194"/>
      <c r="K6481" s="194"/>
      <c r="L6481" s="194"/>
    </row>
    <row r="6482" spans="2:26" x14ac:dyDescent="0.25">
      <c r="B6482" s="86">
        <v>0.58680555555555558</v>
      </c>
      <c r="E6482" s="3">
        <v>105</v>
      </c>
      <c r="G6482" s="14" t="s">
        <v>1675</v>
      </c>
    </row>
    <row r="6483" spans="2:26" x14ac:dyDescent="0.25">
      <c r="B6483" s="6">
        <v>0.59722222222222221</v>
      </c>
      <c r="E6483" s="97">
        <v>121</v>
      </c>
      <c r="H6483" s="3">
        <v>105</v>
      </c>
      <c r="I6483" s="63" t="s">
        <v>1684</v>
      </c>
      <c r="J6483" s="63"/>
      <c r="K6483" s="63"/>
      <c r="L6483" s="63"/>
      <c r="M6483" s="63"/>
    </row>
    <row r="6484" spans="2:26" x14ac:dyDescent="0.25">
      <c r="B6484" s="86">
        <v>0.60416666666666663</v>
      </c>
      <c r="G6484" s="14" t="s">
        <v>1680</v>
      </c>
    </row>
    <row r="6485" spans="2:26" x14ac:dyDescent="0.25">
      <c r="B6485" s="86">
        <v>0.60763888888888884</v>
      </c>
      <c r="E6485" s="62">
        <v>120</v>
      </c>
      <c r="G6485" s="14" t="s">
        <v>1680</v>
      </c>
    </row>
    <row r="6486" spans="2:26" x14ac:dyDescent="0.25">
      <c r="B6486" s="86">
        <v>0.61805555555555558</v>
      </c>
      <c r="E6486" s="3">
        <v>101</v>
      </c>
      <c r="G6486" s="14" t="s">
        <v>1680</v>
      </c>
      <c r="I6486" s="36" t="s">
        <v>1681</v>
      </c>
      <c r="J6486" s="36"/>
      <c r="K6486" s="36"/>
      <c r="L6486" s="36"/>
      <c r="M6486" s="36"/>
    </row>
    <row r="6487" spans="2:26" x14ac:dyDescent="0.25">
      <c r="B6487" s="6">
        <v>0.62847222222222221</v>
      </c>
      <c r="E6487" s="99">
        <v>118</v>
      </c>
    </row>
    <row r="6488" spans="2:26" x14ac:dyDescent="0.25">
      <c r="B6488" s="6">
        <v>0.63888888888888884</v>
      </c>
      <c r="E6488" s="62">
        <v>120</v>
      </c>
    </row>
    <row r="6489" spans="2:26" x14ac:dyDescent="0.25">
      <c r="B6489" s="6">
        <v>0.64930555555555558</v>
      </c>
      <c r="E6489" s="10">
        <v>130</v>
      </c>
      <c r="H6489" s="3">
        <v>180</v>
      </c>
      <c r="I6489" s="12" t="s">
        <v>1685</v>
      </c>
      <c r="J6489" s="12"/>
      <c r="K6489" s="12"/>
      <c r="L6489" s="12"/>
      <c r="M6489" s="12"/>
      <c r="N6489" s="12"/>
    </row>
    <row r="6490" spans="2:26" x14ac:dyDescent="0.25">
      <c r="B6490" s="86">
        <v>0.65277777777777779</v>
      </c>
      <c r="E6490" s="4"/>
      <c r="G6490" s="14" t="s">
        <v>1686</v>
      </c>
    </row>
    <row r="6491" spans="2:26" x14ac:dyDescent="0.25">
      <c r="B6491" s="86">
        <v>0.65972222222222221</v>
      </c>
      <c r="E6491" s="99">
        <v>113</v>
      </c>
      <c r="G6491" s="14" t="s">
        <v>1686</v>
      </c>
    </row>
    <row r="6492" spans="2:26" x14ac:dyDescent="0.25">
      <c r="B6492" s="86">
        <v>0.67013888888888884</v>
      </c>
      <c r="E6492" s="3">
        <v>106</v>
      </c>
      <c r="G6492" s="14" t="s">
        <v>1686</v>
      </c>
      <c r="I6492" s="36" t="s">
        <v>1687</v>
      </c>
      <c r="J6492" s="36"/>
      <c r="K6492" s="36"/>
      <c r="L6492" s="36"/>
      <c r="M6492" s="36"/>
    </row>
    <row r="6493" spans="2:26" x14ac:dyDescent="0.25">
      <c r="B6493" s="6">
        <v>0.68055555555555558</v>
      </c>
      <c r="E6493" s="99">
        <v>118</v>
      </c>
    </row>
    <row r="6494" spans="2:26" x14ac:dyDescent="0.25">
      <c r="B6494" s="6">
        <v>0.69097222222222221</v>
      </c>
      <c r="E6494" s="99">
        <v>116</v>
      </c>
    </row>
    <row r="6495" spans="2:26" ht="15.75" x14ac:dyDescent="0.25">
      <c r="B6495" s="6">
        <v>0.70138888888888884</v>
      </c>
      <c r="E6495" s="99">
        <v>116</v>
      </c>
      <c r="P6495" s="309" t="s">
        <v>1849</v>
      </c>
      <c r="Q6495" s="343"/>
      <c r="R6495" s="343"/>
      <c r="S6495" s="343"/>
      <c r="T6495" s="343"/>
      <c r="U6495" s="343"/>
      <c r="V6495" s="343"/>
      <c r="W6495" s="343"/>
    </row>
    <row r="6496" spans="2:26" ht="31.5" x14ac:dyDescent="0.25">
      <c r="B6496" s="6">
        <v>0.71180555555555558</v>
      </c>
      <c r="E6496" s="99">
        <v>115</v>
      </c>
      <c r="Q6496" s="210" t="s">
        <v>1688</v>
      </c>
      <c r="R6496" s="210" t="s">
        <v>1689</v>
      </c>
      <c r="S6496" s="210" t="s">
        <v>1690</v>
      </c>
      <c r="T6496" s="310" t="s">
        <v>1711</v>
      </c>
      <c r="U6496" s="310" t="s">
        <v>1712</v>
      </c>
      <c r="V6496" s="310" t="s">
        <v>1713</v>
      </c>
      <c r="W6496" s="310" t="s">
        <v>1714</v>
      </c>
      <c r="X6496" s="210" t="s">
        <v>1715</v>
      </c>
      <c r="Y6496" s="311" t="s">
        <v>1691</v>
      </c>
      <c r="Z6496" s="210"/>
    </row>
    <row r="6497" spans="2:25" x14ac:dyDescent="0.25">
      <c r="B6497" s="6">
        <v>0.72222222222222221</v>
      </c>
      <c r="E6497" s="99">
        <v>114</v>
      </c>
      <c r="P6497" s="263">
        <v>45870</v>
      </c>
      <c r="Q6497" s="213">
        <v>98</v>
      </c>
      <c r="R6497" s="3">
        <v>1.5</v>
      </c>
      <c r="S6497" s="303">
        <v>5248</v>
      </c>
      <c r="T6497" s="14">
        <v>88</v>
      </c>
      <c r="U6497" s="3">
        <v>108</v>
      </c>
      <c r="V6497" s="3">
        <v>106</v>
      </c>
      <c r="W6497" s="307">
        <v>0.99</v>
      </c>
      <c r="X6497" s="104">
        <v>141</v>
      </c>
      <c r="Y6497"/>
    </row>
    <row r="6498" spans="2:25" x14ac:dyDescent="0.25">
      <c r="B6498" s="6">
        <v>0.73263888888888884</v>
      </c>
      <c r="E6498" s="99">
        <v>114</v>
      </c>
      <c r="F6498" s="99">
        <v>114</v>
      </c>
      <c r="P6498" s="58">
        <v>45871</v>
      </c>
      <c r="Q6498" s="14">
        <v>115</v>
      </c>
      <c r="R6498" s="3">
        <v>1.5</v>
      </c>
      <c r="S6498" s="303">
        <v>10914</v>
      </c>
      <c r="T6498" s="157">
        <v>95</v>
      </c>
      <c r="U6498" s="99">
        <v>111</v>
      </c>
      <c r="V6498" s="3">
        <v>109</v>
      </c>
      <c r="W6498" s="368">
        <v>0.95</v>
      </c>
      <c r="X6498" s="13">
        <v>156</v>
      </c>
      <c r="Y6498" t="s">
        <v>1692</v>
      </c>
    </row>
    <row r="6499" spans="2:25" x14ac:dyDescent="0.25">
      <c r="B6499" s="90">
        <v>0.73263888888888884</v>
      </c>
      <c r="C6499" s="8">
        <v>40</v>
      </c>
      <c r="D6499" s="8"/>
      <c r="E6499" s="8"/>
      <c r="F6499" s="8"/>
      <c r="G6499" s="8" t="s">
        <v>114</v>
      </c>
      <c r="H6499" s="8"/>
      <c r="I6499" s="36" t="s">
        <v>1745</v>
      </c>
      <c r="J6499" s="36"/>
      <c r="K6499" s="36"/>
      <c r="L6499" s="36"/>
      <c r="M6499" s="36"/>
      <c r="N6499" s="36"/>
      <c r="O6499" s="36"/>
      <c r="P6499" s="263">
        <v>45872</v>
      </c>
      <c r="Q6499" s="3">
        <v>190</v>
      </c>
      <c r="R6499" s="3">
        <v>2.5</v>
      </c>
      <c r="S6499" s="303">
        <v>12025</v>
      </c>
      <c r="T6499" s="3">
        <v>100</v>
      </c>
      <c r="U6499" s="99">
        <v>110</v>
      </c>
      <c r="V6499" s="3">
        <v>108</v>
      </c>
      <c r="W6499" s="368">
        <v>0.95</v>
      </c>
      <c r="X6499" s="243">
        <v>165</v>
      </c>
      <c r="Y6499" t="s">
        <v>1693</v>
      </c>
    </row>
    <row r="6500" spans="2:25" x14ac:dyDescent="0.25">
      <c r="B6500" s="6">
        <v>0.74305555555555558</v>
      </c>
      <c r="E6500" s="99">
        <v>117</v>
      </c>
      <c r="P6500" s="263">
        <v>45873</v>
      </c>
      <c r="Q6500" s="14">
        <v>119</v>
      </c>
      <c r="R6500" s="3">
        <v>0.8</v>
      </c>
      <c r="S6500" s="303">
        <v>6060</v>
      </c>
      <c r="T6500" s="3">
        <v>100</v>
      </c>
      <c r="U6500" s="3">
        <v>109</v>
      </c>
      <c r="V6500" s="3">
        <v>107</v>
      </c>
      <c r="W6500" s="307">
        <v>0.99</v>
      </c>
      <c r="X6500" s="104">
        <v>149</v>
      </c>
      <c r="Y6500" t="s">
        <v>1694</v>
      </c>
    </row>
    <row r="6501" spans="2:25" x14ac:dyDescent="0.25">
      <c r="B6501" s="6">
        <v>0.75347222222222221</v>
      </c>
      <c r="E6501" s="103">
        <v>144</v>
      </c>
      <c r="H6501" s="3">
        <v>30</v>
      </c>
      <c r="I6501" s="28" t="s">
        <v>1706</v>
      </c>
      <c r="J6501" s="28"/>
      <c r="K6501" s="28"/>
      <c r="L6501" s="28"/>
      <c r="M6501" s="28"/>
      <c r="P6501" s="263">
        <v>45874</v>
      </c>
      <c r="Q6501" s="14">
        <v>114</v>
      </c>
      <c r="R6501" s="3">
        <v>3.2</v>
      </c>
      <c r="S6501" s="305">
        <v>19385</v>
      </c>
      <c r="T6501" s="157">
        <v>97</v>
      </c>
      <c r="U6501" s="3">
        <v>109</v>
      </c>
      <c r="V6501" s="3">
        <v>107</v>
      </c>
      <c r="W6501" s="368">
        <v>0.98</v>
      </c>
      <c r="X6501" s="104">
        <v>144</v>
      </c>
      <c r="Y6501"/>
    </row>
    <row r="6502" spans="2:25" x14ac:dyDescent="0.25">
      <c r="B6502" s="86">
        <v>0.7631944444444444</v>
      </c>
      <c r="G6502" s="14" t="s">
        <v>1705</v>
      </c>
      <c r="P6502" s="263">
        <v>45875</v>
      </c>
      <c r="Q6502" s="14">
        <v>112</v>
      </c>
      <c r="R6502" s="3">
        <v>0.8</v>
      </c>
      <c r="S6502" s="303">
        <v>9977</v>
      </c>
      <c r="T6502" s="99">
        <v>110</v>
      </c>
      <c r="U6502" s="3">
        <v>108</v>
      </c>
      <c r="V6502" s="3">
        <v>106</v>
      </c>
      <c r="W6502" s="307">
        <v>1</v>
      </c>
      <c r="X6502" s="9">
        <v>139</v>
      </c>
      <c r="Y6502"/>
    </row>
    <row r="6503" spans="2:25" x14ac:dyDescent="0.25">
      <c r="B6503" s="86">
        <v>0.76388888888888884</v>
      </c>
      <c r="E6503" s="104">
        <v>142</v>
      </c>
      <c r="G6503" s="14" t="s">
        <v>1705</v>
      </c>
      <c r="P6503" s="263">
        <v>45876</v>
      </c>
      <c r="Q6503" s="3">
        <v>175</v>
      </c>
      <c r="R6503" s="35">
        <v>4.5</v>
      </c>
      <c r="S6503" s="370">
        <v>22427</v>
      </c>
      <c r="T6503" s="3">
        <v>102</v>
      </c>
      <c r="U6503" s="99">
        <v>110</v>
      </c>
      <c r="V6503" s="3">
        <v>100</v>
      </c>
      <c r="W6503" s="307">
        <v>1</v>
      </c>
      <c r="X6503" s="104">
        <v>144</v>
      </c>
      <c r="Y6503"/>
    </row>
    <row r="6504" spans="2:25" x14ac:dyDescent="0.25">
      <c r="B6504" s="86">
        <v>0.77430555555555558</v>
      </c>
      <c r="E6504" s="62">
        <v>125</v>
      </c>
      <c r="G6504" s="14" t="s">
        <v>1705</v>
      </c>
      <c r="I6504" s="63" t="s">
        <v>1719</v>
      </c>
      <c r="J6504" s="63"/>
      <c r="K6504" s="63"/>
      <c r="L6504" s="63"/>
      <c r="M6504" s="63"/>
      <c r="N6504" s="63"/>
      <c r="P6504" s="263">
        <v>45877</v>
      </c>
      <c r="Q6504" s="313">
        <v>214</v>
      </c>
      <c r="R6504" s="3">
        <v>2.1</v>
      </c>
      <c r="S6504" s="303">
        <v>14035</v>
      </c>
      <c r="T6504" s="3">
        <v>100</v>
      </c>
      <c r="U6504" s="99">
        <v>113</v>
      </c>
      <c r="V6504" s="99">
        <v>111</v>
      </c>
      <c r="W6504" s="368">
        <v>0.95</v>
      </c>
      <c r="X6504" s="243">
        <v>160</v>
      </c>
      <c r="Y6504" t="s">
        <v>1695</v>
      </c>
    </row>
    <row r="6505" spans="2:25" x14ac:dyDescent="0.25">
      <c r="B6505" s="6">
        <v>0.78472222222222221</v>
      </c>
      <c r="E6505" s="9">
        <v>131</v>
      </c>
      <c r="P6505" s="263">
        <v>45878</v>
      </c>
      <c r="Q6505" s="3">
        <v>158</v>
      </c>
      <c r="R6505" s="3">
        <v>1.8</v>
      </c>
      <c r="S6505" s="305">
        <v>19872</v>
      </c>
      <c r="T6505" s="157">
        <v>96</v>
      </c>
      <c r="U6505" s="99">
        <v>110</v>
      </c>
      <c r="V6505" s="99">
        <v>111</v>
      </c>
      <c r="W6505" s="368">
        <v>0.95</v>
      </c>
      <c r="X6505" s="9">
        <v>136</v>
      </c>
      <c r="Y6505"/>
    </row>
    <row r="6506" spans="2:25" x14ac:dyDescent="0.25">
      <c r="B6506" s="6">
        <v>0.79513888888888884</v>
      </c>
      <c r="E6506" s="9">
        <v>131</v>
      </c>
      <c r="G6506" s="3" t="s">
        <v>1704</v>
      </c>
      <c r="P6506" s="263">
        <v>45879</v>
      </c>
      <c r="Q6506" s="313">
        <v>218</v>
      </c>
      <c r="R6506" s="3">
        <v>1.8</v>
      </c>
      <c r="S6506" s="303">
        <v>13165</v>
      </c>
      <c r="T6506" s="157">
        <v>98</v>
      </c>
      <c r="U6506" s="99">
        <v>113</v>
      </c>
      <c r="V6506" s="99">
        <v>111</v>
      </c>
      <c r="W6506" s="307">
        <v>1</v>
      </c>
      <c r="X6506" s="9">
        <v>139</v>
      </c>
      <c r="Y6506"/>
    </row>
    <row r="6507" spans="2:25" x14ac:dyDescent="0.25">
      <c r="B6507" s="6">
        <v>0.80555555555555558</v>
      </c>
      <c r="E6507" s="9">
        <v>138</v>
      </c>
      <c r="G6507" s="3" t="s">
        <v>1704</v>
      </c>
      <c r="P6507" s="263">
        <v>45881</v>
      </c>
      <c r="Q6507" s="313">
        <v>207</v>
      </c>
      <c r="R6507" s="3">
        <v>0.6</v>
      </c>
      <c r="S6507" s="303">
        <v>13831</v>
      </c>
      <c r="T6507" s="157">
        <v>93</v>
      </c>
      <c r="U6507" s="3">
        <v>105</v>
      </c>
      <c r="V6507" s="3">
        <v>102</v>
      </c>
      <c r="W6507" s="307">
        <v>1</v>
      </c>
      <c r="X6507" s="62">
        <v>126</v>
      </c>
      <c r="Y6507"/>
    </row>
    <row r="6508" spans="2:25" x14ac:dyDescent="0.25">
      <c r="B6508" s="6">
        <v>0.81597222222222221</v>
      </c>
      <c r="E6508" s="9">
        <v>138</v>
      </c>
      <c r="G6508" s="3" t="s">
        <v>1704</v>
      </c>
      <c r="P6508" s="263">
        <v>45882</v>
      </c>
      <c r="Q6508" s="313">
        <v>275</v>
      </c>
      <c r="R6508" s="3">
        <v>2</v>
      </c>
      <c r="S6508" s="370">
        <v>22920</v>
      </c>
      <c r="T6508" s="99">
        <v>111</v>
      </c>
      <c r="U6508" s="306">
        <v>132</v>
      </c>
      <c r="V6508" s="306">
        <v>125</v>
      </c>
      <c r="W6508" s="308">
        <v>0.78</v>
      </c>
      <c r="X6508" s="243">
        <v>174</v>
      </c>
      <c r="Y6508" t="s">
        <v>1808</v>
      </c>
    </row>
    <row r="6509" spans="2:25" x14ac:dyDescent="0.25">
      <c r="B6509" s="6">
        <v>0.82638888888888884</v>
      </c>
      <c r="E6509" s="104">
        <v>140</v>
      </c>
      <c r="G6509" s="3" t="s">
        <v>1704</v>
      </c>
      <c r="P6509" s="263">
        <v>45883</v>
      </c>
      <c r="Q6509" s="313">
        <v>242</v>
      </c>
      <c r="R6509" s="3">
        <v>2.8</v>
      </c>
      <c r="S6509" s="303">
        <v>13325</v>
      </c>
      <c r="T6509" s="3">
        <v>105</v>
      </c>
      <c r="U6509" s="62">
        <v>123</v>
      </c>
      <c r="V6509" s="99">
        <v>117</v>
      </c>
      <c r="W6509" s="308">
        <v>0.85</v>
      </c>
      <c r="X6509" s="243">
        <v>174</v>
      </c>
      <c r="Y6509" t="s">
        <v>1809</v>
      </c>
    </row>
    <row r="6510" spans="2:25" x14ac:dyDescent="0.25">
      <c r="B6510" s="6">
        <v>0.83680555555555558</v>
      </c>
      <c r="E6510" s="104">
        <v>147</v>
      </c>
      <c r="G6510" s="3" t="s">
        <v>1704</v>
      </c>
      <c r="P6510" s="263">
        <v>45884</v>
      </c>
      <c r="Q6510" s="3">
        <v>128</v>
      </c>
      <c r="R6510" s="3">
        <v>1.5</v>
      </c>
      <c r="S6510" s="303">
        <v>13292</v>
      </c>
      <c r="T6510" s="3">
        <v>102</v>
      </c>
      <c r="U6510" s="99">
        <v>118</v>
      </c>
      <c r="V6510" s="99">
        <v>114</v>
      </c>
      <c r="W6510" s="308">
        <v>0.88</v>
      </c>
      <c r="X6510" s="13">
        <v>161</v>
      </c>
      <c r="Y6510" t="s">
        <v>1811</v>
      </c>
    </row>
    <row r="6511" spans="2:25" x14ac:dyDescent="0.25">
      <c r="B6511" s="6">
        <v>0.84722222222222221</v>
      </c>
      <c r="E6511" s="104">
        <v>147</v>
      </c>
      <c r="G6511" s="3" t="s">
        <v>1704</v>
      </c>
      <c r="P6511" s="263">
        <v>45885</v>
      </c>
      <c r="Q6511" s="3">
        <v>159</v>
      </c>
      <c r="R6511" s="3">
        <v>3.3</v>
      </c>
      <c r="S6511" s="370">
        <v>20650</v>
      </c>
      <c r="T6511" s="3">
        <v>103</v>
      </c>
      <c r="U6511" s="99">
        <v>119</v>
      </c>
      <c r="V6511" s="99">
        <v>114</v>
      </c>
      <c r="W6511" s="304">
        <v>0.94</v>
      </c>
      <c r="X6511" s="13">
        <v>153</v>
      </c>
      <c r="Y6511" s="1" t="s">
        <v>1810</v>
      </c>
    </row>
    <row r="6512" spans="2:25" x14ac:dyDescent="0.25">
      <c r="B6512" s="6">
        <v>0.85763888888888884</v>
      </c>
      <c r="E6512" s="13">
        <v>150</v>
      </c>
      <c r="G6512" s="3" t="s">
        <v>1704</v>
      </c>
      <c r="H6512" s="3">
        <v>180</v>
      </c>
      <c r="I6512" s="28" t="s">
        <v>1707</v>
      </c>
      <c r="J6512" s="28"/>
      <c r="K6512" s="28"/>
      <c r="L6512" s="28"/>
      <c r="M6512" s="28"/>
      <c r="P6512" s="263">
        <v>45886</v>
      </c>
      <c r="Q6512" s="3">
        <v>235</v>
      </c>
      <c r="R6512" s="3">
        <v>1.8</v>
      </c>
      <c r="S6512" s="305">
        <v>15974</v>
      </c>
      <c r="T6512" s="3">
        <v>102</v>
      </c>
      <c r="U6512" s="62">
        <v>122</v>
      </c>
      <c r="V6512" s="99">
        <v>116</v>
      </c>
      <c r="W6512" s="304">
        <v>0.94</v>
      </c>
      <c r="X6512" s="243">
        <v>163</v>
      </c>
      <c r="Y6512" t="s">
        <v>1696</v>
      </c>
    </row>
    <row r="6513" spans="1:25" x14ac:dyDescent="0.25">
      <c r="B6513" s="6">
        <v>0.86805555555555558</v>
      </c>
      <c r="E6513" s="9">
        <v>138</v>
      </c>
      <c r="G6513" s="3" t="s">
        <v>1704</v>
      </c>
      <c r="P6513" s="263">
        <v>45888</v>
      </c>
      <c r="Q6513" s="3">
        <v>126</v>
      </c>
      <c r="R6513" s="3">
        <v>1.9</v>
      </c>
      <c r="S6513" s="303">
        <v>11403</v>
      </c>
      <c r="T6513" s="99">
        <v>111</v>
      </c>
      <c r="U6513" s="62">
        <v>120</v>
      </c>
      <c r="V6513" s="99">
        <v>119</v>
      </c>
      <c r="W6513" s="304">
        <v>0.92</v>
      </c>
      <c r="X6513" s="13">
        <v>150</v>
      </c>
      <c r="Y6513"/>
    </row>
    <row r="6514" spans="1:25" x14ac:dyDescent="0.25">
      <c r="B6514" s="6">
        <v>0.87847222222222221</v>
      </c>
      <c r="E6514" s="104">
        <v>140</v>
      </c>
      <c r="P6514" s="263">
        <v>45889</v>
      </c>
      <c r="Q6514" s="3">
        <v>137</v>
      </c>
      <c r="R6514" s="3">
        <v>1.8</v>
      </c>
      <c r="S6514" s="303">
        <v>8132</v>
      </c>
      <c r="T6514" s="99">
        <v>112</v>
      </c>
      <c r="U6514" s="99">
        <v>118</v>
      </c>
      <c r="V6514" s="99">
        <v>117</v>
      </c>
      <c r="W6514" s="308">
        <v>0.89</v>
      </c>
      <c r="X6514" s="13">
        <v>161</v>
      </c>
      <c r="Y6514" t="s">
        <v>1697</v>
      </c>
    </row>
    <row r="6515" spans="1:25" x14ac:dyDescent="0.25">
      <c r="B6515" s="6">
        <v>0.88888888888888884</v>
      </c>
      <c r="E6515" s="9">
        <v>138</v>
      </c>
      <c r="P6515" s="263">
        <v>45890</v>
      </c>
      <c r="Q6515" s="213">
        <v>89</v>
      </c>
      <c r="R6515" s="3">
        <v>1.9</v>
      </c>
      <c r="S6515" s="303">
        <v>11804</v>
      </c>
      <c r="T6515" s="3">
        <v>105</v>
      </c>
      <c r="U6515" s="99">
        <v>112</v>
      </c>
      <c r="V6515" s="99">
        <v>111</v>
      </c>
      <c r="W6515" s="368">
        <v>0.96</v>
      </c>
      <c r="X6515" s="13">
        <v>155</v>
      </c>
      <c r="Y6515" t="s">
        <v>1698</v>
      </c>
    </row>
    <row r="6516" spans="1:25" x14ac:dyDescent="0.25">
      <c r="B6516" s="86">
        <v>0.89236111111111116</v>
      </c>
      <c r="G6516" s="14" t="s">
        <v>1703</v>
      </c>
      <c r="P6516" s="263">
        <v>45891</v>
      </c>
      <c r="Q6516" s="3">
        <v>175</v>
      </c>
      <c r="R6516" s="3">
        <v>1.3</v>
      </c>
      <c r="S6516" s="303">
        <v>10010</v>
      </c>
      <c r="T6516" s="157">
        <v>98</v>
      </c>
      <c r="U6516" s="62">
        <v>123</v>
      </c>
      <c r="V6516" s="99">
        <v>114</v>
      </c>
      <c r="W6516" s="304">
        <v>0.92</v>
      </c>
      <c r="X6516" s="243">
        <v>163</v>
      </c>
      <c r="Y6516" t="s">
        <v>1699</v>
      </c>
    </row>
    <row r="6517" spans="1:25" x14ac:dyDescent="0.25">
      <c r="B6517" s="86">
        <v>0.89930555555555558</v>
      </c>
      <c r="E6517" s="104">
        <v>140</v>
      </c>
      <c r="G6517" s="14" t="s">
        <v>1703</v>
      </c>
      <c r="P6517" s="263">
        <v>45892</v>
      </c>
      <c r="Q6517" s="3">
        <v>318</v>
      </c>
      <c r="R6517" s="3">
        <v>1</v>
      </c>
      <c r="S6517" s="305">
        <v>18883</v>
      </c>
      <c r="T6517" s="3">
        <v>102</v>
      </c>
      <c r="U6517" s="62">
        <v>123</v>
      </c>
      <c r="V6517" s="99">
        <v>117</v>
      </c>
      <c r="W6517" s="308">
        <v>0.88</v>
      </c>
      <c r="X6517" s="243">
        <v>165</v>
      </c>
      <c r="Y6517" t="s">
        <v>1700</v>
      </c>
    </row>
    <row r="6518" spans="1:25" x14ac:dyDescent="0.25">
      <c r="B6518" s="86">
        <v>0.90972222222222221</v>
      </c>
      <c r="E6518" s="157">
        <v>96</v>
      </c>
      <c r="G6518" s="14" t="s">
        <v>1703</v>
      </c>
      <c r="I6518" s="224" t="s">
        <v>1708</v>
      </c>
      <c r="J6518" s="224"/>
      <c r="K6518" s="224"/>
      <c r="L6518" s="224"/>
      <c r="P6518" s="263">
        <v>45893</v>
      </c>
      <c r="Q6518" s="3">
        <v>190</v>
      </c>
      <c r="R6518" s="3">
        <v>2</v>
      </c>
      <c r="S6518" s="305">
        <v>15369</v>
      </c>
      <c r="T6518" s="3">
        <v>107</v>
      </c>
      <c r="U6518" s="99">
        <v>115</v>
      </c>
      <c r="V6518" s="99">
        <v>113</v>
      </c>
      <c r="W6518" s="369">
        <v>0.97</v>
      </c>
      <c r="X6518" s="104">
        <v>146</v>
      </c>
      <c r="Y6518" t="s">
        <v>1701</v>
      </c>
    </row>
    <row r="6519" spans="1:25" x14ac:dyDescent="0.25">
      <c r="B6519" s="6">
        <v>0.92013888888888884</v>
      </c>
      <c r="E6519" s="3">
        <v>106</v>
      </c>
      <c r="I6519" s="36" t="s">
        <v>1709</v>
      </c>
      <c r="J6519" s="36"/>
      <c r="K6519" s="36"/>
      <c r="L6519" s="36"/>
      <c r="P6519" s="263">
        <v>45894</v>
      </c>
      <c r="Q6519" s="3">
        <v>140</v>
      </c>
      <c r="R6519" s="3">
        <v>2.5</v>
      </c>
      <c r="S6519" s="305">
        <v>15734</v>
      </c>
      <c r="T6519" s="3">
        <v>109</v>
      </c>
      <c r="U6519" s="3">
        <v>109</v>
      </c>
      <c r="V6519" s="3">
        <v>109</v>
      </c>
      <c r="W6519" s="369">
        <v>0.98</v>
      </c>
      <c r="X6519" s="104">
        <v>142</v>
      </c>
      <c r="Y6519"/>
    </row>
    <row r="6520" spans="1:25" x14ac:dyDescent="0.25">
      <c r="B6520" s="6">
        <v>0.93055555555555558</v>
      </c>
      <c r="E6520" s="99">
        <v>114</v>
      </c>
      <c r="P6520" s="263">
        <v>45895</v>
      </c>
      <c r="Q6520" s="3">
        <v>123</v>
      </c>
      <c r="R6520" s="3">
        <v>2.5</v>
      </c>
      <c r="S6520" s="305">
        <v>16423</v>
      </c>
      <c r="T6520" s="3">
        <v>101</v>
      </c>
      <c r="U6520" s="99">
        <v>112</v>
      </c>
      <c r="V6520" s="3">
        <v>109</v>
      </c>
      <c r="W6520" s="312">
        <v>1</v>
      </c>
      <c r="X6520" s="9">
        <v>135</v>
      </c>
      <c r="Y6520"/>
    </row>
    <row r="6521" spans="1:25" x14ac:dyDescent="0.25">
      <c r="B6521" s="86">
        <v>0.94097222222222221</v>
      </c>
      <c r="G6521" s="14" t="s">
        <v>1716</v>
      </c>
      <c r="P6521" s="263">
        <v>45896</v>
      </c>
      <c r="Q6521" s="3">
        <v>175</v>
      </c>
      <c r="R6521" s="35">
        <v>5.2</v>
      </c>
      <c r="S6521" s="370">
        <v>20084</v>
      </c>
      <c r="T6521" s="3">
        <v>102</v>
      </c>
      <c r="U6521" s="3">
        <v>107</v>
      </c>
      <c r="V6521" s="3">
        <v>105</v>
      </c>
      <c r="W6521" s="312">
        <v>1</v>
      </c>
      <c r="X6521" s="9">
        <v>131</v>
      </c>
      <c r="Y6521"/>
    </row>
    <row r="6522" spans="1:25" x14ac:dyDescent="0.25">
      <c r="B6522" s="86">
        <v>0.94097222222222221</v>
      </c>
      <c r="E6522" s="99">
        <v>116</v>
      </c>
      <c r="G6522" s="14" t="s">
        <v>1716</v>
      </c>
      <c r="P6522" s="263">
        <v>45897</v>
      </c>
      <c r="Q6522" s="14">
        <v>119</v>
      </c>
      <c r="R6522" s="3">
        <v>5</v>
      </c>
      <c r="S6522" s="370">
        <v>24404</v>
      </c>
      <c r="T6522" s="99">
        <v>118</v>
      </c>
      <c r="U6522" s="62">
        <v>123</v>
      </c>
      <c r="V6522" s="99">
        <v>117</v>
      </c>
      <c r="W6522" s="304">
        <v>0.92</v>
      </c>
      <c r="X6522" s="13">
        <v>154</v>
      </c>
      <c r="Y6522" t="s">
        <v>1702</v>
      </c>
    </row>
    <row r="6523" spans="1:25" x14ac:dyDescent="0.25">
      <c r="B6523" s="86">
        <v>0.95138888888888884</v>
      </c>
      <c r="E6523" s="3">
        <v>101</v>
      </c>
      <c r="G6523" s="14" t="s">
        <v>1716</v>
      </c>
      <c r="I6523" s="36" t="s">
        <v>1717</v>
      </c>
      <c r="J6523" s="36"/>
      <c r="K6523" s="36"/>
      <c r="L6523" s="36"/>
      <c r="P6523" s="263">
        <v>45898</v>
      </c>
      <c r="Q6523" s="3">
        <v>145</v>
      </c>
      <c r="R6523" s="3">
        <v>2.5</v>
      </c>
      <c r="S6523" s="305">
        <v>16790</v>
      </c>
      <c r="T6523" s="3">
        <v>100</v>
      </c>
      <c r="U6523" s="99">
        <v>119</v>
      </c>
      <c r="V6523" s="99">
        <v>117</v>
      </c>
      <c r="W6523" s="368">
        <v>0.95</v>
      </c>
      <c r="X6523" s="104">
        <v>146</v>
      </c>
      <c r="Y6523"/>
    </row>
    <row r="6524" spans="1:25" x14ac:dyDescent="0.25">
      <c r="B6524" s="6">
        <v>0.96180555555555558</v>
      </c>
      <c r="E6524" s="3">
        <v>102</v>
      </c>
      <c r="P6524" s="263">
        <v>45899</v>
      </c>
      <c r="Q6524" s="3">
        <v>154</v>
      </c>
      <c r="R6524" s="35">
        <v>4.7</v>
      </c>
      <c r="S6524" s="370">
        <v>25886</v>
      </c>
      <c r="T6524" s="157">
        <v>99</v>
      </c>
      <c r="U6524" s="99">
        <v>114</v>
      </c>
      <c r="V6524" s="99">
        <v>112</v>
      </c>
      <c r="W6524" s="312">
        <v>0.99</v>
      </c>
      <c r="X6524" s="104">
        <v>141</v>
      </c>
      <c r="Y6524"/>
    </row>
    <row r="6525" spans="1:25" ht="15.75" thickBot="1" x14ac:dyDescent="0.3">
      <c r="B6525" s="6">
        <v>0.97222222222222221</v>
      </c>
      <c r="E6525" s="3">
        <v>102</v>
      </c>
      <c r="P6525" s="263">
        <v>45900</v>
      </c>
      <c r="Q6525" s="14">
        <v>112</v>
      </c>
      <c r="R6525" s="3">
        <v>2.5</v>
      </c>
      <c r="S6525" s="305">
        <v>17905</v>
      </c>
      <c r="T6525" s="3">
        <v>107</v>
      </c>
      <c r="U6525" s="99">
        <v>114</v>
      </c>
      <c r="V6525" s="99">
        <v>114</v>
      </c>
      <c r="W6525" s="304">
        <v>0.93</v>
      </c>
      <c r="X6525" s="13">
        <v>150</v>
      </c>
      <c r="Y6525" t="s">
        <v>1710</v>
      </c>
    </row>
    <row r="6526" spans="1:25" ht="16.5" thickBot="1" x14ac:dyDescent="0.3">
      <c r="B6526" s="6">
        <v>0.98263888888888884</v>
      </c>
      <c r="E6526" s="3">
        <v>100</v>
      </c>
      <c r="O6526" s="341" t="s">
        <v>1844</v>
      </c>
      <c r="P6526" s="342" t="s">
        <v>252</v>
      </c>
      <c r="Q6526" s="344">
        <f t="shared" ref="Q6526:X6526" si="16">AVERAGE(Q6497:Q6525)</f>
        <v>164.20689655172413</v>
      </c>
      <c r="R6526" s="345">
        <f t="shared" si="16"/>
        <v>2.3206896551724139</v>
      </c>
      <c r="S6526" s="346">
        <f t="shared" si="16"/>
        <v>15376.793103448275</v>
      </c>
      <c r="T6526" s="347">
        <f t="shared" si="16"/>
        <v>102.51724137931035</v>
      </c>
      <c r="U6526" s="348">
        <f t="shared" si="16"/>
        <v>114.79310344827586</v>
      </c>
      <c r="V6526" s="349">
        <f t="shared" si="16"/>
        <v>111.65517241379311</v>
      </c>
      <c r="W6526" s="350">
        <f t="shared" si="16"/>
        <v>0.946896551724138</v>
      </c>
      <c r="X6526" s="351">
        <f t="shared" si="16"/>
        <v>150.44827586206895</v>
      </c>
    </row>
    <row r="6527" spans="1:25" ht="30" customHeight="1" thickBot="1" x14ac:dyDescent="0.3">
      <c r="B6527" s="22">
        <v>0.99305555555555558</v>
      </c>
      <c r="E6527" s="3">
        <v>102</v>
      </c>
      <c r="O6527" s="332"/>
      <c r="P6527" s="333"/>
      <c r="Q6527" s="338" t="s">
        <v>3</v>
      </c>
      <c r="R6527" s="336" t="s">
        <v>1722</v>
      </c>
      <c r="S6527" s="339" t="s">
        <v>1690</v>
      </c>
      <c r="T6527" s="335" t="s">
        <v>1852</v>
      </c>
      <c r="U6527" s="340" t="s">
        <v>1850</v>
      </c>
      <c r="V6527" s="337" t="s">
        <v>1851</v>
      </c>
      <c r="W6527" s="338" t="s">
        <v>1714</v>
      </c>
      <c r="X6527" s="334" t="s">
        <v>1794</v>
      </c>
      <c r="Y6527" s="228" t="s">
        <v>1691</v>
      </c>
    </row>
    <row r="6528" spans="1:25" x14ac:dyDescent="0.25">
      <c r="A6528" s="5">
        <v>45901</v>
      </c>
      <c r="B6528" s="6">
        <v>3.472222222222222E-3</v>
      </c>
      <c r="E6528" s="3">
        <v>103</v>
      </c>
      <c r="P6528" s="58">
        <v>45901</v>
      </c>
      <c r="Q6528" s="14">
        <v>132</v>
      </c>
      <c r="R6528" s="59">
        <v>3</v>
      </c>
      <c r="S6528" s="305">
        <v>12268</v>
      </c>
      <c r="T6528" s="157">
        <v>97</v>
      </c>
      <c r="U6528" s="8">
        <v>109</v>
      </c>
      <c r="V6528" s="8">
        <v>108</v>
      </c>
      <c r="W6528" s="368">
        <v>0.98</v>
      </c>
      <c r="X6528" s="104">
        <v>143</v>
      </c>
    </row>
    <row r="6529" spans="1:25" x14ac:dyDescent="0.25">
      <c r="A6529" s="5" t="s">
        <v>303</v>
      </c>
      <c r="B6529" s="6">
        <v>1.3888888888888888E-2</v>
      </c>
      <c r="E6529" s="3">
        <v>107</v>
      </c>
      <c r="P6529" s="58">
        <v>45902</v>
      </c>
      <c r="Q6529" s="313">
        <v>210</v>
      </c>
      <c r="R6529" s="59">
        <v>2.5</v>
      </c>
      <c r="S6529" s="305">
        <v>17404</v>
      </c>
      <c r="T6529" s="157">
        <v>97</v>
      </c>
      <c r="U6529" s="99">
        <v>111</v>
      </c>
      <c r="V6529" s="99">
        <v>110</v>
      </c>
      <c r="W6529" s="368">
        <v>0.95</v>
      </c>
      <c r="X6529" s="104">
        <v>148</v>
      </c>
    </row>
    <row r="6530" spans="1:25" ht="18" x14ac:dyDescent="0.25">
      <c r="B6530" s="6">
        <v>2.4305555555555556E-2</v>
      </c>
      <c r="E6530" s="3">
        <v>106</v>
      </c>
      <c r="G6530" s="248">
        <v>114</v>
      </c>
      <c r="H6530" s="248" t="s">
        <v>1368</v>
      </c>
      <c r="P6530" s="58">
        <v>45903</v>
      </c>
      <c r="Q6530" s="59">
        <v>100</v>
      </c>
      <c r="R6530" s="3">
        <v>1</v>
      </c>
      <c r="S6530" s="305">
        <v>18955</v>
      </c>
      <c r="T6530" s="157">
        <v>93</v>
      </c>
      <c r="U6530" s="8">
        <v>107</v>
      </c>
      <c r="V6530" s="8">
        <v>102</v>
      </c>
      <c r="W6530" s="368">
        <v>0.96</v>
      </c>
      <c r="X6530" s="13">
        <v>158</v>
      </c>
      <c r="Y6530" s="26" t="s">
        <v>1890</v>
      </c>
    </row>
    <row r="6531" spans="1:25" ht="18" x14ac:dyDescent="0.25">
      <c r="B6531" s="6">
        <v>3.4722222222222224E-2</v>
      </c>
      <c r="E6531" s="3">
        <v>105</v>
      </c>
      <c r="G6531" s="247">
        <f>AVERAGE(E6453:E6543)</f>
        <v>113.43037974683544</v>
      </c>
      <c r="H6531" s="248" t="s">
        <v>1367</v>
      </c>
      <c r="P6531" s="58">
        <v>45904</v>
      </c>
      <c r="Q6531" s="59">
        <v>84</v>
      </c>
      <c r="R6531" s="3">
        <v>1</v>
      </c>
      <c r="S6531" s="303">
        <v>14000</v>
      </c>
      <c r="T6531" s="157">
        <v>92</v>
      </c>
      <c r="U6531" s="8">
        <v>106</v>
      </c>
      <c r="V6531" s="8">
        <v>106</v>
      </c>
      <c r="W6531" s="312">
        <v>1</v>
      </c>
      <c r="X6531" s="9">
        <v>132</v>
      </c>
    </row>
    <row r="6532" spans="1:25" ht="18" x14ac:dyDescent="0.25">
      <c r="B6532" s="6">
        <v>4.5138888888888888E-2</v>
      </c>
      <c r="E6532" s="3">
        <v>105</v>
      </c>
      <c r="G6532" s="231">
        <v>107</v>
      </c>
      <c r="H6532" s="231" t="s">
        <v>1369</v>
      </c>
      <c r="P6532" s="58">
        <v>45905</v>
      </c>
      <c r="Q6532" s="3">
        <v>146</v>
      </c>
      <c r="R6532" s="59">
        <v>3.5</v>
      </c>
      <c r="S6532" s="370">
        <v>22344</v>
      </c>
      <c r="T6532" s="157">
        <v>97</v>
      </c>
      <c r="U6532" s="99">
        <v>114</v>
      </c>
      <c r="V6532" s="99">
        <v>110</v>
      </c>
      <c r="W6532" s="368">
        <v>0.95</v>
      </c>
      <c r="X6532" s="243">
        <v>164</v>
      </c>
      <c r="Y6532" s="40" t="s">
        <v>1889</v>
      </c>
    </row>
    <row r="6533" spans="1:25" ht="18" x14ac:dyDescent="0.25">
      <c r="B6533" s="6">
        <v>5.5555555555555552E-2</v>
      </c>
      <c r="E6533" s="3">
        <v>105</v>
      </c>
      <c r="G6533" s="231" t="s">
        <v>1720</v>
      </c>
      <c r="H6533" s="237"/>
      <c r="P6533" s="58">
        <v>45906</v>
      </c>
      <c r="Q6533" s="3">
        <v>139</v>
      </c>
      <c r="R6533" s="3">
        <v>1</v>
      </c>
      <c r="S6533" s="303">
        <v>11639</v>
      </c>
      <c r="T6533" s="8">
        <v>107</v>
      </c>
      <c r="U6533" s="3">
        <v>114</v>
      </c>
      <c r="V6533" s="3">
        <v>112</v>
      </c>
      <c r="W6533" s="304">
        <v>0.92</v>
      </c>
      <c r="X6533" s="243">
        <v>161</v>
      </c>
      <c r="Y6533" s="40" t="s">
        <v>1913</v>
      </c>
    </row>
    <row r="6534" spans="1:25" ht="18" x14ac:dyDescent="0.25">
      <c r="B6534" s="6">
        <v>6.5972222222222224E-2</v>
      </c>
      <c r="E6534" s="3">
        <v>106</v>
      </c>
      <c r="G6534" s="242" t="s">
        <v>1721</v>
      </c>
      <c r="P6534" s="58">
        <v>45907</v>
      </c>
      <c r="Q6534" s="3">
        <v>122</v>
      </c>
      <c r="R6534" s="3">
        <v>3</v>
      </c>
      <c r="S6534" s="303">
        <v>15625</v>
      </c>
      <c r="T6534" s="157">
        <v>97</v>
      </c>
      <c r="U6534" s="8">
        <v>104</v>
      </c>
      <c r="V6534" s="8">
        <v>104</v>
      </c>
      <c r="W6534" s="304">
        <v>0.98</v>
      </c>
      <c r="X6534" s="104">
        <v>149</v>
      </c>
      <c r="Y6534" s="40" t="s">
        <v>1936</v>
      </c>
    </row>
    <row r="6535" spans="1:25" ht="15.75" x14ac:dyDescent="0.25">
      <c r="B6535" s="6">
        <v>7.6388888888888895E-2</v>
      </c>
      <c r="E6535" s="3">
        <v>105</v>
      </c>
      <c r="G6535" s="293" t="s">
        <v>1718</v>
      </c>
      <c r="H6535" s="14"/>
      <c r="I6535" s="11"/>
      <c r="J6535" s="11"/>
      <c r="P6535" s="58">
        <v>45908</v>
      </c>
      <c r="Q6535" s="3">
        <v>119</v>
      </c>
      <c r="R6535" s="3">
        <v>1.4</v>
      </c>
      <c r="S6535" s="303">
        <v>12299</v>
      </c>
      <c r="T6535" s="8">
        <v>102</v>
      </c>
      <c r="U6535" s="8">
        <v>106</v>
      </c>
      <c r="V6535" s="8">
        <v>105</v>
      </c>
      <c r="W6535" s="307">
        <v>1</v>
      </c>
      <c r="X6535" s="62">
        <v>129</v>
      </c>
    </row>
    <row r="6536" spans="1:25" x14ac:dyDescent="0.25">
      <c r="B6536" s="6">
        <v>8.6805555555555552E-2</v>
      </c>
      <c r="E6536" s="3">
        <v>104</v>
      </c>
      <c r="P6536" s="58">
        <v>45909</v>
      </c>
      <c r="S6536" s="303"/>
      <c r="W6536" s="304"/>
    </row>
    <row r="6537" spans="1:25" x14ac:dyDescent="0.25">
      <c r="B6537" s="6">
        <v>9.7222222222222224E-2</v>
      </c>
      <c r="E6537" s="3">
        <v>104</v>
      </c>
      <c r="P6537" s="58">
        <v>45910</v>
      </c>
      <c r="S6537" s="303"/>
      <c r="W6537" s="304"/>
    </row>
    <row r="6538" spans="1:25" x14ac:dyDescent="0.25">
      <c r="B6538" s="6">
        <v>0.1076388888888889</v>
      </c>
      <c r="E6538" s="3">
        <v>104</v>
      </c>
      <c r="P6538" s="58">
        <v>45911</v>
      </c>
      <c r="S6538" s="303"/>
      <c r="W6538" s="304"/>
    </row>
    <row r="6539" spans="1:25" x14ac:dyDescent="0.25">
      <c r="B6539" s="6">
        <v>0.11805555555555555</v>
      </c>
      <c r="E6539" s="3">
        <v>104</v>
      </c>
      <c r="P6539" s="58">
        <v>45912</v>
      </c>
      <c r="S6539" s="303"/>
      <c r="W6539" s="304"/>
    </row>
    <row r="6540" spans="1:25" x14ac:dyDescent="0.25">
      <c r="B6540" s="6">
        <v>0.12847222222222221</v>
      </c>
      <c r="E6540" s="3">
        <v>104</v>
      </c>
      <c r="P6540" s="58">
        <v>45913</v>
      </c>
      <c r="S6540" s="303"/>
      <c r="W6540" s="304"/>
    </row>
    <row r="6541" spans="1:25" x14ac:dyDescent="0.25">
      <c r="B6541" s="6">
        <v>0.1388888888888889</v>
      </c>
      <c r="P6541" s="58">
        <v>45914</v>
      </c>
      <c r="S6541" s="303"/>
      <c r="W6541" s="304"/>
    </row>
    <row r="6542" spans="1:25" x14ac:dyDescent="0.25">
      <c r="B6542" s="6">
        <v>0.14930555555555555</v>
      </c>
      <c r="P6542" s="58">
        <v>45915</v>
      </c>
      <c r="S6542" s="303"/>
      <c r="W6542" s="304"/>
    </row>
    <row r="6543" spans="1:25" ht="15.75" thickBot="1" x14ac:dyDescent="0.3">
      <c r="B6543" s="22">
        <v>0.15972222222222221</v>
      </c>
      <c r="D6543" s="3">
        <v>112</v>
      </c>
      <c r="P6543" s="58">
        <v>45916</v>
      </c>
      <c r="S6543" s="303"/>
      <c r="W6543" s="304"/>
    </row>
    <row r="6544" spans="1:25" x14ac:dyDescent="0.25">
      <c r="B6544" s="6">
        <v>0.31597222222222221</v>
      </c>
      <c r="E6544" s="157">
        <v>94</v>
      </c>
      <c r="P6544" s="58">
        <v>45917</v>
      </c>
      <c r="S6544" s="303"/>
      <c r="W6544" s="304"/>
    </row>
    <row r="6545" spans="2:25" x14ac:dyDescent="0.25">
      <c r="B6545" s="6">
        <v>0.3263888888888889</v>
      </c>
      <c r="E6545" s="157">
        <v>92</v>
      </c>
      <c r="P6545" s="58">
        <v>45918</v>
      </c>
      <c r="S6545" s="303"/>
      <c r="W6545" s="304"/>
    </row>
    <row r="6546" spans="2:25" x14ac:dyDescent="0.25">
      <c r="B6546" s="6">
        <v>0.33680555555555558</v>
      </c>
      <c r="E6546" s="157">
        <v>90</v>
      </c>
      <c r="P6546" s="58">
        <v>45919</v>
      </c>
      <c r="S6546" s="303"/>
      <c r="W6546" s="304"/>
    </row>
    <row r="6547" spans="2:25" x14ac:dyDescent="0.25">
      <c r="B6547" s="6">
        <v>0.34722222222222221</v>
      </c>
      <c r="E6547" s="157">
        <v>96</v>
      </c>
      <c r="P6547" s="58">
        <v>45920</v>
      </c>
      <c r="S6547" s="303"/>
      <c r="W6547" s="304"/>
    </row>
    <row r="6548" spans="2:25" x14ac:dyDescent="0.25">
      <c r="B6548" s="6">
        <v>0.3576388888888889</v>
      </c>
      <c r="E6548" s="157">
        <v>86</v>
      </c>
      <c r="P6548" s="58">
        <v>45921</v>
      </c>
      <c r="S6548" s="303"/>
      <c r="W6548" s="304"/>
    </row>
    <row r="6549" spans="2:25" x14ac:dyDescent="0.25">
      <c r="B6549" s="6">
        <v>0.36805555555555558</v>
      </c>
      <c r="E6549" s="157">
        <v>88</v>
      </c>
      <c r="P6549" s="58">
        <v>45922</v>
      </c>
      <c r="S6549" s="303"/>
      <c r="W6549" s="304"/>
    </row>
    <row r="6550" spans="2:25" x14ac:dyDescent="0.25">
      <c r="B6550" s="6">
        <v>0.37847222222222221</v>
      </c>
      <c r="E6550" s="157">
        <v>88</v>
      </c>
      <c r="P6550" s="58">
        <v>45923</v>
      </c>
      <c r="S6550" s="303"/>
      <c r="W6550" s="304"/>
    </row>
    <row r="6551" spans="2:25" x14ac:dyDescent="0.25">
      <c r="B6551" s="6">
        <v>0.37847222222222221</v>
      </c>
      <c r="E6551" s="157">
        <v>95</v>
      </c>
      <c r="P6551" s="58">
        <v>45924</v>
      </c>
      <c r="S6551" s="303"/>
      <c r="W6551" s="304"/>
    </row>
    <row r="6552" spans="2:25" x14ac:dyDescent="0.25">
      <c r="B6552" s="6">
        <v>0.3888888888888889</v>
      </c>
      <c r="E6552" s="157">
        <v>99</v>
      </c>
      <c r="P6552" s="58">
        <v>45925</v>
      </c>
      <c r="S6552" s="303"/>
      <c r="W6552" s="304"/>
    </row>
    <row r="6553" spans="2:25" x14ac:dyDescent="0.25">
      <c r="B6553" s="6">
        <v>0.39930555555555558</v>
      </c>
      <c r="E6553" s="3">
        <v>102</v>
      </c>
      <c r="P6553" s="58">
        <v>45926</v>
      </c>
      <c r="S6553" s="303"/>
      <c r="W6553" s="304"/>
    </row>
    <row r="6554" spans="2:25" x14ac:dyDescent="0.25">
      <c r="B6554" s="6">
        <v>0.40972222222222221</v>
      </c>
      <c r="E6554" s="3">
        <v>101</v>
      </c>
      <c r="P6554" s="58">
        <v>45927</v>
      </c>
      <c r="S6554" s="303"/>
      <c r="W6554" s="304"/>
    </row>
    <row r="6555" spans="2:25" x14ac:dyDescent="0.25">
      <c r="B6555" s="6">
        <v>0.4201388888888889</v>
      </c>
      <c r="E6555" s="157">
        <v>99</v>
      </c>
      <c r="P6555" s="58">
        <v>45928</v>
      </c>
      <c r="S6555" s="303"/>
      <c r="W6555" s="304"/>
    </row>
    <row r="6556" spans="2:25" x14ac:dyDescent="0.25">
      <c r="B6556" s="6">
        <v>0.43055555555555558</v>
      </c>
      <c r="E6556" s="157">
        <v>99</v>
      </c>
      <c r="P6556" s="58">
        <v>45929</v>
      </c>
      <c r="S6556" s="303"/>
      <c r="W6556" s="304"/>
    </row>
    <row r="6557" spans="2:25" ht="15.75" thickBot="1" x14ac:dyDescent="0.3">
      <c r="B6557" s="6">
        <v>0.44097222222222221</v>
      </c>
      <c r="E6557" s="157">
        <v>98</v>
      </c>
      <c r="P6557" s="58">
        <v>45930</v>
      </c>
      <c r="S6557" s="303"/>
      <c r="W6557" s="304"/>
    </row>
    <row r="6558" spans="2:25" ht="16.5" thickBot="1" x14ac:dyDescent="0.3">
      <c r="B6558" s="6">
        <v>0.4513888888888889</v>
      </c>
      <c r="E6558" s="157">
        <v>92</v>
      </c>
      <c r="O6558" s="341" t="s">
        <v>1935</v>
      </c>
      <c r="P6558" s="342" t="s">
        <v>252</v>
      </c>
      <c r="Q6558" s="344">
        <f t="shared" ref="Q6558:X6558" si="17">AVERAGE(Q6529:Q6557)</f>
        <v>131.42857142857142</v>
      </c>
      <c r="R6558" s="345">
        <f t="shared" si="17"/>
        <v>1.9142857142857144</v>
      </c>
      <c r="S6558" s="346">
        <f t="shared" si="17"/>
        <v>16038</v>
      </c>
      <c r="T6558" s="347">
        <f t="shared" si="17"/>
        <v>97.857142857142861</v>
      </c>
      <c r="U6558" s="348">
        <f t="shared" si="17"/>
        <v>108.85714285714286</v>
      </c>
      <c r="V6558" s="349">
        <f t="shared" si="17"/>
        <v>107</v>
      </c>
      <c r="W6558" s="350">
        <f t="shared" si="17"/>
        <v>0.96571428571428564</v>
      </c>
      <c r="X6558" s="351">
        <f t="shared" si="17"/>
        <v>148.71428571428572</v>
      </c>
    </row>
    <row r="6559" spans="2:25" ht="48" thickBot="1" x14ac:dyDescent="0.3">
      <c r="B6559" s="6">
        <v>0.46180555555555558</v>
      </c>
      <c r="E6559" s="157">
        <v>90</v>
      </c>
      <c r="O6559" s="332"/>
      <c r="P6559" s="333"/>
      <c r="Q6559" s="338" t="s">
        <v>3</v>
      </c>
      <c r="R6559" s="336" t="s">
        <v>1722</v>
      </c>
      <c r="S6559" s="339" t="s">
        <v>1690</v>
      </c>
      <c r="T6559" s="335" t="s">
        <v>1852</v>
      </c>
      <c r="U6559" s="340" t="s">
        <v>1850</v>
      </c>
      <c r="V6559" s="337" t="s">
        <v>1851</v>
      </c>
      <c r="W6559" s="338" t="s">
        <v>1714</v>
      </c>
      <c r="X6559" s="334" t="s">
        <v>1794</v>
      </c>
      <c r="Y6559" s="228" t="s">
        <v>1691</v>
      </c>
    </row>
    <row r="6560" spans="2:25" x14ac:dyDescent="0.25">
      <c r="B6560" s="6">
        <v>0.47222222222222221</v>
      </c>
      <c r="E6560" s="157">
        <v>96</v>
      </c>
      <c r="S6560" s="303"/>
    </row>
    <row r="6561" spans="2:15" x14ac:dyDescent="0.25">
      <c r="B6561" s="6">
        <v>0.4826388888888889</v>
      </c>
      <c r="E6561" s="157">
        <v>96</v>
      </c>
    </row>
    <row r="6562" spans="2:15" x14ac:dyDescent="0.25">
      <c r="B6562" s="6">
        <v>0.49305555555555558</v>
      </c>
      <c r="E6562" s="3">
        <v>102</v>
      </c>
    </row>
    <row r="6563" spans="2:15" x14ac:dyDescent="0.25">
      <c r="B6563" s="6">
        <v>0.50347222222222221</v>
      </c>
      <c r="E6563" s="157">
        <v>96</v>
      </c>
      <c r="F6563" s="157">
        <v>96</v>
      </c>
    </row>
    <row r="6564" spans="2:15" x14ac:dyDescent="0.25">
      <c r="B6564" s="90">
        <v>0.51041666666666663</v>
      </c>
      <c r="C6564" s="8">
        <v>55</v>
      </c>
      <c r="D6564" s="8"/>
      <c r="E6564" s="8"/>
      <c r="F6564" s="8"/>
      <c r="G6564" s="8" t="s">
        <v>112</v>
      </c>
      <c r="H6564" s="8"/>
      <c r="I6564" s="36" t="s">
        <v>1767</v>
      </c>
      <c r="J6564" s="36"/>
      <c r="K6564" s="36"/>
      <c r="L6564" s="36"/>
      <c r="M6564" s="36"/>
      <c r="N6564" s="36"/>
      <c r="O6564" s="36"/>
    </row>
    <row r="6565" spans="2:15" x14ac:dyDescent="0.25">
      <c r="B6565" s="6">
        <v>0.51388888888888884</v>
      </c>
      <c r="E6565" s="3">
        <v>101</v>
      </c>
    </row>
    <row r="6566" spans="2:15" x14ac:dyDescent="0.25">
      <c r="B6566" s="6">
        <v>0.52430555555555558</v>
      </c>
      <c r="E6566" s="3">
        <v>108</v>
      </c>
    </row>
    <row r="6567" spans="2:15" x14ac:dyDescent="0.25">
      <c r="B6567" s="6">
        <v>0.53472222222222221</v>
      </c>
      <c r="E6567" s="62">
        <v>120</v>
      </c>
    </row>
    <row r="6568" spans="2:15" x14ac:dyDescent="0.25">
      <c r="B6568" s="6">
        <v>0.54513888888888884</v>
      </c>
      <c r="E6568" s="97">
        <v>128</v>
      </c>
      <c r="H6568" s="3">
        <v>50</v>
      </c>
      <c r="I6568" s="63" t="s">
        <v>1777</v>
      </c>
      <c r="J6568" s="63"/>
      <c r="K6568" s="63"/>
      <c r="L6568" s="63"/>
      <c r="M6568" s="63"/>
    </row>
    <row r="6569" spans="2:15" x14ac:dyDescent="0.25">
      <c r="B6569" s="6">
        <v>0.55555555555555558</v>
      </c>
      <c r="E6569" s="62">
        <v>122</v>
      </c>
    </row>
    <row r="6570" spans="2:15" x14ac:dyDescent="0.25">
      <c r="B6570" s="6">
        <v>0.56597222222222221</v>
      </c>
      <c r="E6570" s="99">
        <v>116</v>
      </c>
    </row>
    <row r="6571" spans="2:15" x14ac:dyDescent="0.25">
      <c r="B6571" s="6">
        <v>0.57638888888888884</v>
      </c>
      <c r="E6571" s="3">
        <v>105</v>
      </c>
    </row>
    <row r="6572" spans="2:15" x14ac:dyDescent="0.25">
      <c r="B6572" s="6">
        <v>0.58680555555555558</v>
      </c>
      <c r="E6572" s="3">
        <v>105</v>
      </c>
    </row>
    <row r="6573" spans="2:15" x14ac:dyDescent="0.25">
      <c r="B6573" s="6">
        <v>0.59722222222222221</v>
      </c>
      <c r="E6573" s="3">
        <v>107</v>
      </c>
    </row>
    <row r="6574" spans="2:15" x14ac:dyDescent="0.25">
      <c r="B6574" s="6">
        <v>0.60763888888888884</v>
      </c>
      <c r="E6574" s="3">
        <v>105</v>
      </c>
    </row>
    <row r="6575" spans="2:15" x14ac:dyDescent="0.25">
      <c r="B6575" s="6">
        <v>0.61805555555555558</v>
      </c>
      <c r="E6575" s="3">
        <v>106</v>
      </c>
    </row>
    <row r="6576" spans="2:15" x14ac:dyDescent="0.25">
      <c r="B6576" s="6">
        <v>0.62847222222222221</v>
      </c>
      <c r="E6576" s="99">
        <v>114</v>
      </c>
    </row>
    <row r="6577" spans="2:20" x14ac:dyDescent="0.25">
      <c r="B6577" s="6">
        <v>0.63888888888888884</v>
      </c>
      <c r="E6577" s="99">
        <v>111</v>
      </c>
    </row>
    <row r="6578" spans="2:20" x14ac:dyDescent="0.25">
      <c r="B6578" s="6">
        <v>0.64930555555555558</v>
      </c>
      <c r="E6578" s="99">
        <v>118</v>
      </c>
    </row>
    <row r="6579" spans="2:20" x14ac:dyDescent="0.25">
      <c r="B6579" s="6">
        <v>0.65972222222222221</v>
      </c>
      <c r="E6579" s="62">
        <v>120</v>
      </c>
      <c r="H6579" s="3">
        <v>215</v>
      </c>
      <c r="I6579" s="63" t="s">
        <v>1778</v>
      </c>
      <c r="J6579" s="63"/>
      <c r="K6579" s="63"/>
      <c r="L6579" s="63"/>
      <c r="M6579" s="63"/>
    </row>
    <row r="6580" spans="2:20" x14ac:dyDescent="0.25">
      <c r="B6580" s="86">
        <v>0.66527777777777775</v>
      </c>
      <c r="G6580" s="14" t="s">
        <v>1768</v>
      </c>
    </row>
    <row r="6581" spans="2:20" x14ac:dyDescent="0.25">
      <c r="B6581" s="86">
        <v>0.67013888888888884</v>
      </c>
      <c r="E6581" s="3">
        <v>108</v>
      </c>
      <c r="G6581" s="14" t="s">
        <v>1768</v>
      </c>
      <c r="I6581" t="s">
        <v>1769</v>
      </c>
    </row>
    <row r="6582" spans="2:20" x14ac:dyDescent="0.25">
      <c r="B6582" s="86">
        <v>0.68055555555555558</v>
      </c>
      <c r="E6582" s="157">
        <v>92</v>
      </c>
      <c r="G6582" s="14" t="s">
        <v>1768</v>
      </c>
      <c r="I6582" t="s">
        <v>1770</v>
      </c>
    </row>
    <row r="6583" spans="2:20" x14ac:dyDescent="0.25">
      <c r="B6583" s="6">
        <v>0.69097222222222221</v>
      </c>
      <c r="E6583" s="99">
        <v>114</v>
      </c>
      <c r="G6583" s="3" t="s">
        <v>1771</v>
      </c>
    </row>
    <row r="6584" spans="2:20" x14ac:dyDescent="0.25">
      <c r="B6584" s="6">
        <v>0.70138888888888884</v>
      </c>
      <c r="E6584" s="99">
        <v>114</v>
      </c>
      <c r="G6584" s="14" t="s">
        <v>1787</v>
      </c>
    </row>
    <row r="6585" spans="2:20" x14ac:dyDescent="0.25">
      <c r="B6585" s="6">
        <v>0.71180555555555558</v>
      </c>
      <c r="E6585" s="3">
        <v>105</v>
      </c>
      <c r="G6585" s="14" t="s">
        <v>1788</v>
      </c>
    </row>
    <row r="6586" spans="2:20" x14ac:dyDescent="0.25">
      <c r="B6586" s="6">
        <v>0.72222222222222221</v>
      </c>
      <c r="E6586" s="99">
        <v>115</v>
      </c>
      <c r="G6586" s="3" t="s">
        <v>1442</v>
      </c>
    </row>
    <row r="6587" spans="2:20" x14ac:dyDescent="0.25">
      <c r="B6587" s="86">
        <v>0.72569444444444442</v>
      </c>
      <c r="G6587" s="14" t="s">
        <v>1786</v>
      </c>
    </row>
    <row r="6588" spans="2:20" x14ac:dyDescent="0.25">
      <c r="B6588" s="86">
        <v>0.73263888888888884</v>
      </c>
      <c r="E6588" s="99">
        <v>113</v>
      </c>
      <c r="G6588" s="14" t="s">
        <v>1786</v>
      </c>
    </row>
    <row r="6589" spans="2:20" x14ac:dyDescent="0.25">
      <c r="B6589" s="86">
        <v>0.74305555555555558</v>
      </c>
      <c r="E6589" s="157">
        <v>99</v>
      </c>
      <c r="F6589" s="157">
        <v>99</v>
      </c>
      <c r="G6589" s="14" t="s">
        <v>1786</v>
      </c>
    </row>
    <row r="6590" spans="2:20" x14ac:dyDescent="0.25">
      <c r="B6590" s="90">
        <v>0.75</v>
      </c>
      <c r="C6590" s="8">
        <v>77</v>
      </c>
      <c r="D6590" s="8"/>
      <c r="E6590" s="8"/>
      <c r="F6590" s="8"/>
      <c r="G6590" s="8" t="s">
        <v>313</v>
      </c>
      <c r="H6590" s="8"/>
      <c r="I6590" s="36" t="s">
        <v>1776</v>
      </c>
      <c r="J6590" s="36"/>
      <c r="K6590" s="36"/>
      <c r="L6590" s="36"/>
      <c r="M6590" s="36"/>
      <c r="N6590" s="36"/>
      <c r="O6590" s="36"/>
      <c r="P6590" s="36"/>
      <c r="Q6590" s="8"/>
      <c r="R6590" s="8"/>
      <c r="S6590" s="8"/>
      <c r="T6590" s="8"/>
    </row>
    <row r="6591" spans="2:20" x14ac:dyDescent="0.25">
      <c r="B6591" s="6">
        <v>0.75347222222222221</v>
      </c>
      <c r="E6591" s="99">
        <v>113</v>
      </c>
    </row>
    <row r="6592" spans="2:20" x14ac:dyDescent="0.25">
      <c r="B6592" s="6">
        <v>0.76388888888888884</v>
      </c>
      <c r="E6592" s="99">
        <v>118</v>
      </c>
    </row>
    <row r="6593" spans="2:13" x14ac:dyDescent="0.25">
      <c r="B6593" s="6">
        <v>0.77430555555555558</v>
      </c>
      <c r="E6593" s="9">
        <v>134</v>
      </c>
    </row>
    <row r="6594" spans="2:13" x14ac:dyDescent="0.25">
      <c r="B6594" s="6">
        <v>0.78472222222222221</v>
      </c>
      <c r="E6594" s="9">
        <v>139</v>
      </c>
    </row>
    <row r="6595" spans="2:13" x14ac:dyDescent="0.25">
      <c r="B6595" s="6">
        <v>0.79513888888888884</v>
      </c>
      <c r="E6595" s="9">
        <v>139</v>
      </c>
    </row>
    <row r="6596" spans="2:13" x14ac:dyDescent="0.25">
      <c r="B6596" s="6">
        <v>0.80555555555555558</v>
      </c>
      <c r="E6596" s="103">
        <v>143</v>
      </c>
      <c r="H6596" s="3">
        <v>80</v>
      </c>
      <c r="I6596" s="144" t="s">
        <v>1779</v>
      </c>
      <c r="J6596" s="144"/>
      <c r="K6596" s="144"/>
      <c r="L6596" s="144"/>
      <c r="M6596" s="144"/>
    </row>
    <row r="6597" spans="2:13" x14ac:dyDescent="0.25">
      <c r="B6597" s="6">
        <v>0.81597222222222221</v>
      </c>
      <c r="E6597" s="9">
        <v>130</v>
      </c>
    </row>
    <row r="6598" spans="2:13" x14ac:dyDescent="0.25">
      <c r="B6598" s="86">
        <v>0.82291666666666663</v>
      </c>
      <c r="G6598" s="14" t="s">
        <v>1775</v>
      </c>
    </row>
    <row r="6599" spans="2:13" x14ac:dyDescent="0.25">
      <c r="B6599" s="86">
        <v>0.82638888888888884</v>
      </c>
      <c r="E6599" s="99">
        <v>116</v>
      </c>
      <c r="G6599" s="14" t="s">
        <v>1775</v>
      </c>
    </row>
    <row r="6600" spans="2:13" x14ac:dyDescent="0.25">
      <c r="B6600" s="86">
        <v>0.83680555555555558</v>
      </c>
      <c r="E6600" s="3">
        <v>101</v>
      </c>
      <c r="G6600" s="14" t="s">
        <v>1775</v>
      </c>
      <c r="I6600" s="36" t="s">
        <v>1782</v>
      </c>
      <c r="J6600" s="36"/>
      <c r="K6600" s="36"/>
      <c r="L6600" s="36"/>
      <c r="M6600" s="36"/>
    </row>
    <row r="6601" spans="2:13" x14ac:dyDescent="0.25">
      <c r="B6601" s="6">
        <v>0.84722222222222221</v>
      </c>
      <c r="E6601" s="99">
        <v>118</v>
      </c>
    </row>
    <row r="6602" spans="2:13" x14ac:dyDescent="0.25">
      <c r="B6602" s="6">
        <v>0.84722222222222221</v>
      </c>
      <c r="E6602" s="99">
        <v>118</v>
      </c>
    </row>
    <row r="6603" spans="2:13" x14ac:dyDescent="0.25">
      <c r="B6603" s="6">
        <v>0.85763888888888884</v>
      </c>
      <c r="E6603" s="9">
        <v>134</v>
      </c>
    </row>
    <row r="6604" spans="2:13" x14ac:dyDescent="0.25">
      <c r="B6604" s="86">
        <v>0.8666666666666667</v>
      </c>
      <c r="G6604" s="14" t="s">
        <v>1773</v>
      </c>
    </row>
    <row r="6605" spans="2:13" x14ac:dyDescent="0.25">
      <c r="B6605" s="86">
        <v>0.86805555555555558</v>
      </c>
      <c r="E6605" s="103">
        <v>142</v>
      </c>
      <c r="G6605" s="14" t="s">
        <v>1772</v>
      </c>
      <c r="H6605" s="3">
        <v>170</v>
      </c>
      <c r="I6605" s="144" t="s">
        <v>1780</v>
      </c>
      <c r="J6605" s="144"/>
      <c r="K6605" s="144"/>
      <c r="L6605" s="144"/>
      <c r="M6605" s="144"/>
    </row>
    <row r="6606" spans="2:13" x14ac:dyDescent="0.25">
      <c r="B6606" s="86">
        <v>0.87847222222222221</v>
      </c>
      <c r="E6606" s="3">
        <v>108</v>
      </c>
      <c r="G6606" s="14" t="s">
        <v>1772</v>
      </c>
      <c r="I6606" s="36" t="s">
        <v>1784</v>
      </c>
      <c r="J6606" s="36"/>
      <c r="K6606" s="36"/>
      <c r="L6606" s="36"/>
      <c r="M6606" s="36"/>
    </row>
    <row r="6607" spans="2:13" x14ac:dyDescent="0.25">
      <c r="B6607" s="6">
        <v>0.88888888888888884</v>
      </c>
      <c r="E6607" s="99">
        <v>111</v>
      </c>
    </row>
    <row r="6608" spans="2:13" x14ac:dyDescent="0.25">
      <c r="B6608" s="6">
        <v>0.89930555555555558</v>
      </c>
      <c r="E6608" s="62">
        <v>123</v>
      </c>
      <c r="I6608" s="63" t="s">
        <v>1785</v>
      </c>
      <c r="J6608" s="63"/>
      <c r="K6608" s="63"/>
      <c r="L6608" s="63"/>
    </row>
    <row r="6609" spans="1:14" x14ac:dyDescent="0.25">
      <c r="B6609" s="6">
        <v>0.90972222222222221</v>
      </c>
      <c r="E6609" s="10">
        <v>135</v>
      </c>
      <c r="H6609" s="3">
        <v>230</v>
      </c>
      <c r="I6609" s="12" t="s">
        <v>1781</v>
      </c>
      <c r="J6609" s="12"/>
      <c r="K6609" s="12"/>
      <c r="L6609" s="12"/>
      <c r="M6609" s="12"/>
    </row>
    <row r="6610" spans="1:14" x14ac:dyDescent="0.25">
      <c r="B6610" s="86">
        <v>0.90972222222222221</v>
      </c>
      <c r="G6610" s="14" t="s">
        <v>1774</v>
      </c>
    </row>
    <row r="6611" spans="1:14" x14ac:dyDescent="0.25">
      <c r="B6611" s="86">
        <v>0.92013888888888884</v>
      </c>
      <c r="E6611" s="3">
        <v>108</v>
      </c>
      <c r="G6611" s="14" t="s">
        <v>1774</v>
      </c>
      <c r="I6611" s="36" t="s">
        <v>1783</v>
      </c>
      <c r="J6611" s="36"/>
      <c r="K6611" s="36"/>
      <c r="L6611" s="36"/>
      <c r="M6611" s="36"/>
    </row>
    <row r="6612" spans="1:14" x14ac:dyDescent="0.25">
      <c r="B6612" s="6">
        <v>0.93055555555555558</v>
      </c>
      <c r="E6612" s="3">
        <v>109</v>
      </c>
    </row>
    <row r="6613" spans="1:14" x14ac:dyDescent="0.25">
      <c r="B6613" s="6">
        <v>0.94097222222222221</v>
      </c>
      <c r="E6613" s="99">
        <v>118</v>
      </c>
    </row>
    <row r="6614" spans="1:14" x14ac:dyDescent="0.25">
      <c r="B6614" s="6">
        <v>0.95138888888888884</v>
      </c>
      <c r="E6614" s="99">
        <v>113</v>
      </c>
    </row>
    <row r="6615" spans="1:14" x14ac:dyDescent="0.25">
      <c r="B6615" s="6">
        <v>0.96180555555555558</v>
      </c>
      <c r="E6615" s="3">
        <v>109</v>
      </c>
    </row>
    <row r="6616" spans="1:14" x14ac:dyDescent="0.25">
      <c r="B6616" s="86">
        <v>0.96527777777777779</v>
      </c>
      <c r="G6616" s="14" t="s">
        <v>1789</v>
      </c>
    </row>
    <row r="6617" spans="1:14" x14ac:dyDescent="0.25">
      <c r="B6617" s="86">
        <v>0.97222222222222221</v>
      </c>
      <c r="E6617" s="3">
        <v>105</v>
      </c>
      <c r="G6617" s="14" t="s">
        <v>1789</v>
      </c>
    </row>
    <row r="6618" spans="1:14" x14ac:dyDescent="0.25">
      <c r="B6618" s="86">
        <v>0.98263888888888884</v>
      </c>
      <c r="E6618" s="3">
        <v>102</v>
      </c>
      <c r="G6618" s="14" t="s">
        <v>1789</v>
      </c>
      <c r="I6618" s="36" t="s">
        <v>1791</v>
      </c>
      <c r="J6618" s="36"/>
      <c r="K6618" s="36"/>
      <c r="L6618" s="36"/>
      <c r="M6618" s="36"/>
      <c r="N6618" s="36"/>
    </row>
    <row r="6619" spans="1:14" ht="15.75" thickBot="1" x14ac:dyDescent="0.3">
      <c r="B6619" s="22">
        <v>0.99305555555555558</v>
      </c>
      <c r="E6619" s="3">
        <v>104</v>
      </c>
    </row>
    <row r="6620" spans="1:14" x14ac:dyDescent="0.25">
      <c r="A6620" s="5">
        <v>45902</v>
      </c>
      <c r="B6620" s="6">
        <v>3.472222222222222E-3</v>
      </c>
      <c r="E6620" s="3">
        <v>105</v>
      </c>
    </row>
    <row r="6621" spans="1:14" x14ac:dyDescent="0.25">
      <c r="A6621" s="5" t="s">
        <v>422</v>
      </c>
      <c r="B6621" s="6">
        <v>1.3888888888888888E-2</v>
      </c>
      <c r="E6621" s="3">
        <v>105</v>
      </c>
    </row>
    <row r="6622" spans="1:14" x14ac:dyDescent="0.25">
      <c r="B6622" s="6">
        <v>2.4305555555555556E-2</v>
      </c>
      <c r="E6622" s="3">
        <v>106</v>
      </c>
    </row>
    <row r="6623" spans="1:14" ht="18" x14ac:dyDescent="0.25">
      <c r="B6623" s="6">
        <v>3.4722222222222224E-2</v>
      </c>
      <c r="E6623" s="3">
        <v>103</v>
      </c>
      <c r="G6623" s="231">
        <v>108</v>
      </c>
      <c r="H6623" s="231" t="s">
        <v>1368</v>
      </c>
    </row>
    <row r="6624" spans="1:14" ht="18" x14ac:dyDescent="0.25">
      <c r="B6624" s="6">
        <v>4.5138888888888888E-2</v>
      </c>
      <c r="E6624" s="3">
        <v>101</v>
      </c>
      <c r="G6624" s="275">
        <f>AVERAGE(E6544:E6635)</f>
        <v>108.45679012345678</v>
      </c>
      <c r="H6624" s="231" t="s">
        <v>1367</v>
      </c>
    </row>
    <row r="6625" spans="2:11" ht="18" x14ac:dyDescent="0.25">
      <c r="B6625" s="6">
        <v>5.5555555555555552E-2</v>
      </c>
      <c r="E6625" s="157">
        <v>99</v>
      </c>
      <c r="G6625" s="231">
        <v>97</v>
      </c>
      <c r="H6625" s="231" t="s">
        <v>1369</v>
      </c>
    </row>
    <row r="6626" spans="2:11" ht="18" x14ac:dyDescent="0.25">
      <c r="B6626" s="6">
        <v>6.5972222222222224E-2</v>
      </c>
      <c r="E6626" s="3">
        <v>102</v>
      </c>
      <c r="G6626" s="231" t="s">
        <v>1501</v>
      </c>
      <c r="H6626" s="237"/>
    </row>
    <row r="6627" spans="2:11" ht="18" x14ac:dyDescent="0.25">
      <c r="B6627" s="6">
        <v>7.6388888888888895E-2</v>
      </c>
      <c r="E6627" s="3">
        <v>106</v>
      </c>
      <c r="G6627" s="242" t="s">
        <v>1792</v>
      </c>
    </row>
    <row r="6628" spans="2:11" ht="15.75" x14ac:dyDescent="0.25">
      <c r="B6628" s="6">
        <v>8.6805555555555552E-2</v>
      </c>
      <c r="E6628" s="3">
        <v>104</v>
      </c>
      <c r="G6628" s="293" t="s">
        <v>1790</v>
      </c>
      <c r="H6628" s="14"/>
      <c r="I6628" s="11"/>
      <c r="J6628" s="11"/>
      <c r="K6628" s="11"/>
    </row>
    <row r="6629" spans="2:11" x14ac:dyDescent="0.25">
      <c r="B6629" s="6">
        <v>9.7222222222222224E-2</v>
      </c>
      <c r="E6629" s="3">
        <v>104</v>
      </c>
    </row>
    <row r="6630" spans="2:11" x14ac:dyDescent="0.25">
      <c r="B6630" s="6">
        <v>0.1076388888888889</v>
      </c>
      <c r="E6630" s="3">
        <v>104</v>
      </c>
    </row>
    <row r="6631" spans="2:11" x14ac:dyDescent="0.25">
      <c r="B6631" s="6">
        <v>0.11805555555555555</v>
      </c>
      <c r="E6631" s="3">
        <v>104</v>
      </c>
    </row>
    <row r="6632" spans="2:11" x14ac:dyDescent="0.25">
      <c r="B6632" s="6">
        <v>0.12847222222222221</v>
      </c>
      <c r="E6632" s="3">
        <v>107</v>
      </c>
    </row>
    <row r="6633" spans="2:11" x14ac:dyDescent="0.25">
      <c r="B6633" s="6">
        <v>0.1388888888888889</v>
      </c>
    </row>
    <row r="6634" spans="2:11" x14ac:dyDescent="0.25">
      <c r="B6634" s="6">
        <v>0.14930555555555555</v>
      </c>
    </row>
    <row r="6635" spans="2:11" ht="15.75" thickBot="1" x14ac:dyDescent="0.3">
      <c r="B6635" s="22">
        <v>0.15972222222222221</v>
      </c>
      <c r="D6635" s="3">
        <v>132</v>
      </c>
    </row>
    <row r="6636" spans="2:11" x14ac:dyDescent="0.25">
      <c r="B6636" s="6">
        <v>0.31597222222222221</v>
      </c>
      <c r="E6636" s="157">
        <v>95</v>
      </c>
    </row>
    <row r="6637" spans="2:11" x14ac:dyDescent="0.25">
      <c r="B6637" s="6">
        <v>0.3263888888888889</v>
      </c>
      <c r="E6637" s="157">
        <v>96</v>
      </c>
    </row>
    <row r="6638" spans="2:11" x14ac:dyDescent="0.25">
      <c r="B6638" s="6">
        <v>0.33680555555555558</v>
      </c>
      <c r="E6638" s="157">
        <v>93</v>
      </c>
    </row>
    <row r="6639" spans="2:11" x14ac:dyDescent="0.25">
      <c r="B6639" s="6">
        <v>0.34722222222222221</v>
      </c>
      <c r="E6639" s="157">
        <v>95</v>
      </c>
    </row>
    <row r="6640" spans="2:11" x14ac:dyDescent="0.25">
      <c r="B6640" s="6">
        <v>0.3576388888888889</v>
      </c>
      <c r="E6640" s="157">
        <v>99</v>
      </c>
    </row>
    <row r="6641" spans="2:17" x14ac:dyDescent="0.25">
      <c r="B6641" s="6">
        <v>0.36805555555555558</v>
      </c>
      <c r="E6641" s="157">
        <v>94</v>
      </c>
    </row>
    <row r="6642" spans="2:17" x14ac:dyDescent="0.25">
      <c r="B6642" s="6">
        <v>0.37847222222222221</v>
      </c>
      <c r="E6642" s="157">
        <v>94</v>
      </c>
    </row>
    <row r="6643" spans="2:17" x14ac:dyDescent="0.25">
      <c r="B6643" s="6">
        <v>0.3888888888888889</v>
      </c>
      <c r="E6643" s="157">
        <v>93</v>
      </c>
    </row>
    <row r="6644" spans="2:17" x14ac:dyDescent="0.25">
      <c r="B6644" s="6">
        <v>0.39930555555555558</v>
      </c>
      <c r="E6644" s="157">
        <v>96</v>
      </c>
    </row>
    <row r="6645" spans="2:17" x14ac:dyDescent="0.25">
      <c r="B6645" s="6">
        <v>0.40972222222222221</v>
      </c>
      <c r="E6645" s="157">
        <v>95</v>
      </c>
    </row>
    <row r="6646" spans="2:17" x14ac:dyDescent="0.25">
      <c r="B6646" s="6">
        <v>0.4201388888888889</v>
      </c>
      <c r="E6646" s="157">
        <v>98</v>
      </c>
    </row>
    <row r="6647" spans="2:17" x14ac:dyDescent="0.25">
      <c r="B6647" s="6">
        <v>0.43055555555555558</v>
      </c>
      <c r="E6647" s="14">
        <v>88</v>
      </c>
    </row>
    <row r="6648" spans="2:17" x14ac:dyDescent="0.25">
      <c r="B6648" s="6">
        <v>0.44097222222222221</v>
      </c>
      <c r="E6648" s="157">
        <v>98</v>
      </c>
    </row>
    <row r="6649" spans="2:17" x14ac:dyDescent="0.25">
      <c r="B6649" s="6">
        <v>0.4513888888888889</v>
      </c>
      <c r="E6649" s="3">
        <v>100</v>
      </c>
    </row>
    <row r="6650" spans="2:17" x14ac:dyDescent="0.25">
      <c r="B6650" s="6">
        <v>0.46180555555555558</v>
      </c>
      <c r="E6650" s="3">
        <v>101</v>
      </c>
    </row>
    <row r="6651" spans="2:17" x14ac:dyDescent="0.25">
      <c r="B6651" s="6">
        <v>0.47222222222222221</v>
      </c>
      <c r="E6651" s="3">
        <v>103</v>
      </c>
    </row>
    <row r="6652" spans="2:17" x14ac:dyDescent="0.25">
      <c r="B6652" s="6">
        <v>0.4826388888888889</v>
      </c>
      <c r="E6652" s="157">
        <v>98</v>
      </c>
    </row>
    <row r="6653" spans="2:17" x14ac:dyDescent="0.25">
      <c r="B6653" s="6">
        <v>0.49305555555555558</v>
      </c>
      <c r="E6653" s="157">
        <v>95</v>
      </c>
      <c r="F6653" s="3">
        <v>95</v>
      </c>
    </row>
    <row r="6654" spans="2:17" x14ac:dyDescent="0.25">
      <c r="B6654" s="90">
        <v>0.49305555555555558</v>
      </c>
      <c r="C6654" s="8">
        <v>25</v>
      </c>
      <c r="D6654" s="8"/>
      <c r="E6654" s="8"/>
      <c r="F6654" s="8"/>
      <c r="G6654" s="8" t="s">
        <v>112</v>
      </c>
      <c r="H6654" s="8"/>
      <c r="I6654" s="36" t="s">
        <v>1798</v>
      </c>
      <c r="J6654" s="36"/>
      <c r="K6654" s="36"/>
      <c r="L6654" s="36"/>
      <c r="M6654" s="36"/>
      <c r="N6654" s="36"/>
      <c r="O6654" s="36"/>
      <c r="P6654" s="36"/>
      <c r="Q6654" s="8"/>
    </row>
    <row r="6655" spans="2:17" x14ac:dyDescent="0.25">
      <c r="B6655" s="6">
        <v>0.50347222222222221</v>
      </c>
      <c r="E6655" s="3">
        <v>104</v>
      </c>
    </row>
    <row r="6656" spans="2:17" x14ac:dyDescent="0.25">
      <c r="B6656" s="6">
        <v>0.51388888888888884</v>
      </c>
      <c r="E6656" s="3">
        <v>108</v>
      </c>
    </row>
    <row r="6657" spans="2:13" x14ac:dyDescent="0.25">
      <c r="B6657" s="6">
        <v>0.52430555555555558</v>
      </c>
      <c r="E6657" s="99">
        <v>118</v>
      </c>
    </row>
    <row r="6658" spans="2:13" x14ac:dyDescent="0.25">
      <c r="B6658" s="6">
        <v>0.53472222222222221</v>
      </c>
      <c r="E6658" s="99">
        <v>119</v>
      </c>
      <c r="I6658" s="63" t="s">
        <v>1985</v>
      </c>
      <c r="J6658" s="63"/>
      <c r="K6658" s="63"/>
      <c r="L6658" s="63"/>
      <c r="M6658" s="63"/>
    </row>
    <row r="6659" spans="2:13" x14ac:dyDescent="0.25">
      <c r="B6659" s="6">
        <v>0.54513888888888884</v>
      </c>
      <c r="E6659" s="3">
        <v>103</v>
      </c>
    </row>
    <row r="6660" spans="2:13" x14ac:dyDescent="0.25">
      <c r="B6660" s="6">
        <v>0.55555555555555558</v>
      </c>
      <c r="E6660" s="157">
        <v>95</v>
      </c>
    </row>
    <row r="6661" spans="2:13" x14ac:dyDescent="0.25">
      <c r="B6661" s="6">
        <v>0.56597222222222221</v>
      </c>
      <c r="E6661" s="3">
        <v>109</v>
      </c>
    </row>
    <row r="6662" spans="2:13" x14ac:dyDescent="0.25">
      <c r="B6662" s="6">
        <v>0.57638888888888884</v>
      </c>
      <c r="E6662" s="99">
        <v>119</v>
      </c>
    </row>
    <row r="6663" spans="2:13" x14ac:dyDescent="0.25">
      <c r="B6663" s="6">
        <v>0.58680555555555558</v>
      </c>
      <c r="E6663" s="62">
        <v>120</v>
      </c>
    </row>
    <row r="6664" spans="2:13" x14ac:dyDescent="0.25">
      <c r="B6664" s="6">
        <v>0.59722222222222221</v>
      </c>
      <c r="E6664" s="62">
        <v>121</v>
      </c>
    </row>
    <row r="6665" spans="2:13" x14ac:dyDescent="0.25">
      <c r="B6665" s="6">
        <v>0.60763888888888884</v>
      </c>
      <c r="E6665" s="99">
        <v>116</v>
      </c>
    </row>
    <row r="6666" spans="2:13" x14ac:dyDescent="0.25">
      <c r="B6666" s="6">
        <v>0.61805555555555558</v>
      </c>
      <c r="E6666" s="62">
        <v>123</v>
      </c>
    </row>
    <row r="6667" spans="2:13" x14ac:dyDescent="0.25">
      <c r="B6667" s="6">
        <v>0.62847222222222221</v>
      </c>
      <c r="E6667" s="10">
        <v>131</v>
      </c>
      <c r="I6667" s="12" t="s">
        <v>1986</v>
      </c>
      <c r="J6667" s="12"/>
      <c r="K6667" s="12"/>
      <c r="L6667" s="12"/>
      <c r="M6667" s="12"/>
    </row>
    <row r="6668" spans="2:13" x14ac:dyDescent="0.25">
      <c r="B6668" s="6">
        <v>0.63888888888888884</v>
      </c>
      <c r="E6668" s="62">
        <v>128</v>
      </c>
    </row>
    <row r="6669" spans="2:13" x14ac:dyDescent="0.25">
      <c r="B6669" s="6">
        <v>0.64930555555555558</v>
      </c>
      <c r="E6669" s="62">
        <v>125</v>
      </c>
    </row>
    <row r="6670" spans="2:13" x14ac:dyDescent="0.25">
      <c r="B6670" s="6">
        <v>0.65972222222222221</v>
      </c>
      <c r="E6670" s="62">
        <v>120</v>
      </c>
    </row>
    <row r="6671" spans="2:13" x14ac:dyDescent="0.25">
      <c r="B6671" s="6">
        <v>0.67013888888888884</v>
      </c>
      <c r="E6671" s="99">
        <v>116</v>
      </c>
    </row>
    <row r="6672" spans="2:13" x14ac:dyDescent="0.25">
      <c r="B6672" s="6">
        <v>0.68055555555555558</v>
      </c>
      <c r="E6672" s="99">
        <v>111</v>
      </c>
    </row>
    <row r="6673" spans="2:19" x14ac:dyDescent="0.25">
      <c r="B6673" s="6">
        <v>0.69097222222222221</v>
      </c>
      <c r="E6673" s="99">
        <v>113</v>
      </c>
    </row>
    <row r="6674" spans="2:19" x14ac:dyDescent="0.25">
      <c r="B6674" s="6">
        <v>0.70138888888888884</v>
      </c>
      <c r="E6674" s="99">
        <v>111</v>
      </c>
    </row>
    <row r="6675" spans="2:19" x14ac:dyDescent="0.25">
      <c r="B6675" s="86">
        <v>0.70972222222222225</v>
      </c>
      <c r="G6675" s="14" t="s">
        <v>1799</v>
      </c>
    </row>
    <row r="6676" spans="2:19" x14ac:dyDescent="0.25">
      <c r="B6676" s="86">
        <v>0.71180555555555558</v>
      </c>
      <c r="E6676" s="3">
        <v>109</v>
      </c>
      <c r="G6676" s="14" t="s">
        <v>1799</v>
      </c>
    </row>
    <row r="6677" spans="2:19" x14ac:dyDescent="0.25">
      <c r="B6677" s="86">
        <v>0.72222222222222221</v>
      </c>
      <c r="E6677" s="3">
        <v>101</v>
      </c>
      <c r="G6677" s="14" t="s">
        <v>1799</v>
      </c>
    </row>
    <row r="6678" spans="2:19" x14ac:dyDescent="0.25">
      <c r="B6678" s="6">
        <v>0.73263888888888884</v>
      </c>
      <c r="E6678" s="157">
        <v>98</v>
      </c>
      <c r="F6678" s="157">
        <v>98</v>
      </c>
      <c r="I6678" s="322" t="s">
        <v>1800</v>
      </c>
      <c r="J6678" s="194"/>
      <c r="K6678" s="194"/>
      <c r="L6678" s="194"/>
    </row>
    <row r="6679" spans="2:19" x14ac:dyDescent="0.25">
      <c r="B6679" s="90">
        <v>0.73958333333333337</v>
      </c>
      <c r="C6679" s="8">
        <v>185</v>
      </c>
      <c r="D6679" s="8"/>
      <c r="E6679" s="8"/>
      <c r="F6679" s="8"/>
      <c r="G6679" s="8" t="s">
        <v>313</v>
      </c>
      <c r="H6679" s="8"/>
      <c r="I6679" s="36" t="s">
        <v>1804</v>
      </c>
      <c r="J6679" s="36"/>
      <c r="K6679" s="36"/>
      <c r="L6679" s="36"/>
      <c r="M6679" s="36"/>
      <c r="N6679" s="36"/>
      <c r="O6679" s="36"/>
      <c r="P6679" s="36"/>
      <c r="Q6679" s="8"/>
      <c r="R6679" s="8"/>
      <c r="S6679" s="8"/>
    </row>
    <row r="6680" spans="2:19" x14ac:dyDescent="0.25">
      <c r="B6680" s="6">
        <v>0.74305555555555558</v>
      </c>
      <c r="E6680" s="157">
        <v>99</v>
      </c>
    </row>
    <row r="6681" spans="2:19" x14ac:dyDescent="0.25">
      <c r="B6681" s="6">
        <v>0.75347222222222221</v>
      </c>
      <c r="E6681" s="99">
        <v>110</v>
      </c>
    </row>
    <row r="6682" spans="2:19" x14ac:dyDescent="0.25">
      <c r="B6682" s="6">
        <v>0.76388888888888884</v>
      </c>
      <c r="E6682" s="103">
        <v>144</v>
      </c>
      <c r="H6682" s="3">
        <v>35</v>
      </c>
      <c r="I6682" s="144" t="s">
        <v>1802</v>
      </c>
      <c r="J6682" s="144"/>
      <c r="K6682" s="144"/>
      <c r="L6682" s="144"/>
      <c r="M6682" s="144"/>
    </row>
    <row r="6683" spans="2:19" x14ac:dyDescent="0.25">
      <c r="B6683" s="86">
        <v>0.76736111111111116</v>
      </c>
      <c r="G6683" s="14" t="s">
        <v>1801</v>
      </c>
    </row>
    <row r="6684" spans="2:19" x14ac:dyDescent="0.25">
      <c r="B6684" s="86">
        <v>0.77430555555555558</v>
      </c>
      <c r="E6684" s="104">
        <v>143</v>
      </c>
      <c r="G6684" s="14" t="s">
        <v>1797</v>
      </c>
    </row>
    <row r="6685" spans="2:19" x14ac:dyDescent="0.25">
      <c r="B6685" s="6">
        <v>0.78472222222222221</v>
      </c>
      <c r="E6685" s="9">
        <v>131</v>
      </c>
    </row>
    <row r="6686" spans="2:19" x14ac:dyDescent="0.25">
      <c r="B6686" s="6">
        <v>0.79513888888888884</v>
      </c>
      <c r="E6686" s="62">
        <v>126</v>
      </c>
      <c r="G6686" s="3" t="s">
        <v>1795</v>
      </c>
    </row>
    <row r="6687" spans="2:19" x14ac:dyDescent="0.25">
      <c r="B6687" s="6">
        <v>0.80555555555555558</v>
      </c>
      <c r="E6687" s="99">
        <v>118</v>
      </c>
      <c r="G6687" s="3" t="s">
        <v>1795</v>
      </c>
    </row>
    <row r="6688" spans="2:19" x14ac:dyDescent="0.25">
      <c r="B6688" s="6">
        <v>0.81597222222222221</v>
      </c>
      <c r="E6688" s="62">
        <v>122</v>
      </c>
      <c r="G6688" s="3" t="s">
        <v>1795</v>
      </c>
    </row>
    <row r="6689" spans="2:14" x14ac:dyDescent="0.25">
      <c r="B6689" s="6">
        <v>0.82638888888888884</v>
      </c>
      <c r="E6689" s="9">
        <v>133</v>
      </c>
      <c r="G6689" s="3" t="s">
        <v>1795</v>
      </c>
    </row>
    <row r="6690" spans="2:14" x14ac:dyDescent="0.25">
      <c r="B6690" s="6">
        <v>0.83680555555555558</v>
      </c>
      <c r="E6690" s="9">
        <v>137</v>
      </c>
      <c r="G6690" s="3" t="s">
        <v>1795</v>
      </c>
    </row>
    <row r="6691" spans="2:14" x14ac:dyDescent="0.25">
      <c r="B6691" s="6">
        <v>0.84722222222222221</v>
      </c>
      <c r="E6691" s="104">
        <v>147</v>
      </c>
      <c r="G6691" s="3" t="s">
        <v>1795</v>
      </c>
    </row>
    <row r="6692" spans="2:14" x14ac:dyDescent="0.25">
      <c r="B6692" s="6">
        <v>0.85763888888888884</v>
      </c>
      <c r="E6692" s="103">
        <v>148</v>
      </c>
      <c r="G6692" s="3" t="s">
        <v>1795</v>
      </c>
      <c r="H6692" s="3">
        <v>170</v>
      </c>
      <c r="I6692" s="144" t="s">
        <v>1803</v>
      </c>
      <c r="J6692" s="144"/>
      <c r="K6692" s="144"/>
      <c r="L6692" s="144"/>
      <c r="M6692" s="144"/>
      <c r="N6692" s="144"/>
    </row>
    <row r="6693" spans="2:14" x14ac:dyDescent="0.25">
      <c r="B6693" s="6">
        <v>0.86805555555555558</v>
      </c>
      <c r="E6693" s="104">
        <v>146</v>
      </c>
      <c r="G6693" s="3" t="s">
        <v>1796</v>
      </c>
    </row>
    <row r="6694" spans="2:14" x14ac:dyDescent="0.25">
      <c r="B6694" s="6">
        <v>0.87847222222222221</v>
      </c>
      <c r="E6694" s="9">
        <v>139</v>
      </c>
      <c r="G6694" s="3" t="s">
        <v>1796</v>
      </c>
    </row>
    <row r="6695" spans="2:14" x14ac:dyDescent="0.25">
      <c r="B6695" s="6">
        <v>0.88888888888888884</v>
      </c>
      <c r="E6695" s="62">
        <v>128</v>
      </c>
      <c r="G6695" s="3" t="s">
        <v>1796</v>
      </c>
    </row>
    <row r="6696" spans="2:14" x14ac:dyDescent="0.25">
      <c r="B6696" s="6">
        <v>0.89930555555555558</v>
      </c>
      <c r="E6696" s="62">
        <v>120</v>
      </c>
      <c r="G6696" s="3" t="s">
        <v>1796</v>
      </c>
    </row>
    <row r="6697" spans="2:14" x14ac:dyDescent="0.25">
      <c r="B6697" s="6">
        <v>0.90972222222222221</v>
      </c>
      <c r="E6697" s="62">
        <v>120</v>
      </c>
      <c r="G6697" s="3" t="s">
        <v>1796</v>
      </c>
    </row>
    <row r="6698" spans="2:14" x14ac:dyDescent="0.25">
      <c r="B6698" s="6">
        <v>0.92013888888888884</v>
      </c>
      <c r="E6698" s="99">
        <v>117</v>
      </c>
    </row>
    <row r="6699" spans="2:14" x14ac:dyDescent="0.25">
      <c r="B6699" s="6">
        <v>0.93055555555555558</v>
      </c>
      <c r="E6699" s="99">
        <v>113</v>
      </c>
    </row>
    <row r="6700" spans="2:14" x14ac:dyDescent="0.25">
      <c r="B6700" s="6">
        <v>0.94097222222222221</v>
      </c>
      <c r="E6700" s="62">
        <v>125</v>
      </c>
    </row>
    <row r="6701" spans="2:14" x14ac:dyDescent="0.25">
      <c r="B6701" s="6">
        <v>0.95138888888888884</v>
      </c>
      <c r="E6701" s="99">
        <v>118</v>
      </c>
    </row>
    <row r="6702" spans="2:14" x14ac:dyDescent="0.25">
      <c r="B6702" s="6">
        <v>0.96180555555555558</v>
      </c>
      <c r="E6702" s="99">
        <v>115</v>
      </c>
    </row>
    <row r="6703" spans="2:14" x14ac:dyDescent="0.25">
      <c r="B6703" s="6">
        <v>0.96597222222222223</v>
      </c>
      <c r="G6703" s="14" t="s">
        <v>1807</v>
      </c>
      <c r="H6703" s="14" t="s">
        <v>1858</v>
      </c>
    </row>
    <row r="6704" spans="2:14" x14ac:dyDescent="0.25">
      <c r="B6704" s="6">
        <v>0.97222222222222221</v>
      </c>
      <c r="E6704" s="157">
        <v>98</v>
      </c>
      <c r="G6704" s="14" t="s">
        <v>1807</v>
      </c>
    </row>
    <row r="6705" spans="1:11" x14ac:dyDescent="0.25">
      <c r="B6705" s="6">
        <v>0.98263888888888884</v>
      </c>
      <c r="E6705" s="14">
        <v>82</v>
      </c>
      <c r="G6705" s="14" t="s">
        <v>1807</v>
      </c>
    </row>
    <row r="6706" spans="1:11" ht="15.75" thickBot="1" x14ac:dyDescent="0.3">
      <c r="B6706" s="22">
        <v>0.99305555555555558</v>
      </c>
      <c r="E6706" s="157">
        <v>94</v>
      </c>
      <c r="G6706" s="14" t="s">
        <v>1807</v>
      </c>
    </row>
    <row r="6707" spans="1:11" x14ac:dyDescent="0.25">
      <c r="A6707" s="5">
        <v>45903</v>
      </c>
      <c r="B6707" s="6">
        <v>3.472222222222222E-3</v>
      </c>
      <c r="E6707" s="3">
        <v>103</v>
      </c>
      <c r="G6707" s="14" t="s">
        <v>1807</v>
      </c>
    </row>
    <row r="6708" spans="1:11" x14ac:dyDescent="0.25">
      <c r="A6708" s="5" t="s">
        <v>571</v>
      </c>
      <c r="B6708" s="6">
        <v>1.3888888888888888E-2</v>
      </c>
      <c r="E6708" s="3">
        <v>105</v>
      </c>
      <c r="G6708" s="14" t="s">
        <v>1807</v>
      </c>
    </row>
    <row r="6709" spans="1:11" x14ac:dyDescent="0.25">
      <c r="B6709" s="6">
        <v>2.4305555555555556E-2</v>
      </c>
      <c r="E6709" s="3">
        <v>100</v>
      </c>
      <c r="G6709" s="14" t="s">
        <v>1807</v>
      </c>
    </row>
    <row r="6710" spans="1:11" x14ac:dyDescent="0.25">
      <c r="B6710" s="6">
        <v>3.4722222222222224E-2</v>
      </c>
      <c r="E6710" s="3">
        <v>100</v>
      </c>
      <c r="G6710" s="14" t="s">
        <v>1807</v>
      </c>
    </row>
    <row r="6711" spans="1:11" ht="18" x14ac:dyDescent="0.25">
      <c r="B6711" s="6">
        <v>4.5138888888888888E-2</v>
      </c>
      <c r="E6711" s="3">
        <v>100</v>
      </c>
      <c r="G6711" s="231">
        <v>110</v>
      </c>
      <c r="H6711" s="231" t="s">
        <v>1368</v>
      </c>
    </row>
    <row r="6712" spans="1:11" ht="18" x14ac:dyDescent="0.25">
      <c r="B6712" s="6">
        <v>5.5555555555555552E-2</v>
      </c>
      <c r="E6712" s="99">
        <v>111</v>
      </c>
      <c r="G6712" s="275">
        <f>AVERAGE(E6631:E6722)</f>
        <v>110.9875</v>
      </c>
      <c r="H6712" s="231" t="s">
        <v>1367</v>
      </c>
    </row>
    <row r="6713" spans="1:11" ht="18" x14ac:dyDescent="0.25">
      <c r="B6713" s="6">
        <v>6.5972222222222224E-2</v>
      </c>
      <c r="E6713" s="3">
        <v>109</v>
      </c>
      <c r="G6713" s="231">
        <v>96.5</v>
      </c>
      <c r="H6713" s="231" t="s">
        <v>1369</v>
      </c>
    </row>
    <row r="6714" spans="1:11" ht="18" x14ac:dyDescent="0.25">
      <c r="B6714" s="6">
        <v>7.6388888888888895E-2</v>
      </c>
      <c r="E6714" s="3">
        <v>108</v>
      </c>
      <c r="G6714" s="231" t="s">
        <v>1592</v>
      </c>
      <c r="H6714" s="237"/>
    </row>
    <row r="6715" spans="1:11" ht="18" x14ac:dyDescent="0.25">
      <c r="B6715" s="6">
        <v>8.6805555555555552E-2</v>
      </c>
      <c r="E6715" s="99">
        <v>111</v>
      </c>
      <c r="G6715" s="242" t="s">
        <v>1805</v>
      </c>
    </row>
    <row r="6716" spans="1:11" ht="15.75" x14ac:dyDescent="0.25">
      <c r="B6716" s="6">
        <v>9.7222222222222224E-2</v>
      </c>
      <c r="E6716" s="3">
        <v>106</v>
      </c>
      <c r="G6716" s="293" t="s">
        <v>1806</v>
      </c>
      <c r="H6716" s="14"/>
      <c r="I6716" s="11"/>
      <c r="J6716" s="11"/>
      <c r="K6716" s="11"/>
    </row>
    <row r="6717" spans="1:11" x14ac:dyDescent="0.25">
      <c r="B6717" s="6">
        <v>0.1076388888888889</v>
      </c>
      <c r="E6717" s="157">
        <v>98</v>
      </c>
    </row>
    <row r="6718" spans="1:11" x14ac:dyDescent="0.25">
      <c r="B6718" s="6">
        <v>0.11805555555555555</v>
      </c>
      <c r="E6718" s="157">
        <v>95</v>
      </c>
    </row>
    <row r="6719" spans="1:11" x14ac:dyDescent="0.25">
      <c r="B6719" s="6">
        <v>0.12847222222222221</v>
      </c>
    </row>
    <row r="6720" spans="1:11" x14ac:dyDescent="0.25">
      <c r="B6720" s="6">
        <v>0.1388888888888889</v>
      </c>
    </row>
    <row r="6721" spans="2:5" x14ac:dyDescent="0.25">
      <c r="B6721" s="6">
        <v>0.14930555555555555</v>
      </c>
    </row>
    <row r="6722" spans="2:5" ht="15.75" thickBot="1" x14ac:dyDescent="0.3">
      <c r="B6722" s="22">
        <v>0.15972222222222221</v>
      </c>
      <c r="D6722" s="3">
        <v>210</v>
      </c>
    </row>
    <row r="6723" spans="2:5" x14ac:dyDescent="0.25">
      <c r="B6723" s="6">
        <v>0.31597222222222221</v>
      </c>
      <c r="E6723" s="59">
        <v>75</v>
      </c>
    </row>
    <row r="6724" spans="2:5" x14ac:dyDescent="0.25">
      <c r="B6724" s="6">
        <v>0.3263888888888889</v>
      </c>
      <c r="E6724" s="59">
        <v>77</v>
      </c>
    </row>
    <row r="6725" spans="2:5" x14ac:dyDescent="0.25">
      <c r="B6725" s="6">
        <v>0.33680555555555558</v>
      </c>
      <c r="E6725" s="59">
        <v>76</v>
      </c>
    </row>
    <row r="6726" spans="2:5" x14ac:dyDescent="0.25">
      <c r="B6726" s="6">
        <v>0.34722222222222221</v>
      </c>
      <c r="E6726" s="59">
        <v>72</v>
      </c>
    </row>
    <row r="6727" spans="2:5" x14ac:dyDescent="0.25">
      <c r="B6727" s="6">
        <v>0.3576388888888889</v>
      </c>
      <c r="E6727" s="59">
        <v>73</v>
      </c>
    </row>
    <row r="6728" spans="2:5" x14ac:dyDescent="0.25">
      <c r="B6728" s="6">
        <v>0.36805555555555558</v>
      </c>
      <c r="E6728" s="59">
        <v>75</v>
      </c>
    </row>
    <row r="6729" spans="2:5" x14ac:dyDescent="0.25">
      <c r="B6729" s="6">
        <v>0.37847222222222221</v>
      </c>
      <c r="E6729" s="59">
        <v>79</v>
      </c>
    </row>
    <row r="6730" spans="2:5" x14ac:dyDescent="0.25">
      <c r="B6730" s="6">
        <v>0.3888888888888889</v>
      </c>
      <c r="E6730" s="59">
        <v>78</v>
      </c>
    </row>
    <row r="6731" spans="2:5" x14ac:dyDescent="0.25">
      <c r="B6731" s="6">
        <v>0.39930555555555558</v>
      </c>
      <c r="E6731" s="14">
        <v>89</v>
      </c>
    </row>
    <row r="6732" spans="2:5" x14ac:dyDescent="0.25">
      <c r="B6732" s="6">
        <v>0.40972222222222221</v>
      </c>
      <c r="E6732" s="14">
        <v>87</v>
      </c>
    </row>
    <row r="6733" spans="2:5" x14ac:dyDescent="0.25">
      <c r="B6733" s="6">
        <v>0.4201388888888889</v>
      </c>
      <c r="E6733" s="14">
        <v>82</v>
      </c>
    </row>
    <row r="6734" spans="2:5" x14ac:dyDescent="0.25">
      <c r="B6734" s="6">
        <v>0.43055555555555558</v>
      </c>
      <c r="E6734" s="14">
        <v>84</v>
      </c>
    </row>
    <row r="6735" spans="2:5" x14ac:dyDescent="0.25">
      <c r="B6735" s="6">
        <v>0.44097222222222221</v>
      </c>
      <c r="E6735" s="14">
        <v>86</v>
      </c>
    </row>
    <row r="6736" spans="2:5" x14ac:dyDescent="0.25">
      <c r="B6736" s="6">
        <v>0.4513888888888889</v>
      </c>
      <c r="E6736" s="157">
        <v>90</v>
      </c>
    </row>
    <row r="6737" spans="2:15" x14ac:dyDescent="0.25">
      <c r="B6737" s="6">
        <v>0.46180555555555558</v>
      </c>
      <c r="E6737" s="157">
        <v>91</v>
      </c>
    </row>
    <row r="6738" spans="2:15" ht="15.75" x14ac:dyDescent="0.25">
      <c r="B6738" s="6">
        <v>0.47222222222222221</v>
      </c>
      <c r="E6738" s="14">
        <v>89</v>
      </c>
      <c r="G6738" s="228" t="s">
        <v>1827</v>
      </c>
    </row>
    <row r="6739" spans="2:15" x14ac:dyDescent="0.25">
      <c r="B6739" s="6">
        <v>0.4826388888888889</v>
      </c>
      <c r="E6739" s="14">
        <v>88</v>
      </c>
      <c r="F6739" s="14">
        <v>88</v>
      </c>
    </row>
    <row r="6740" spans="2:15" x14ac:dyDescent="0.25">
      <c r="B6740" s="90">
        <v>0.4826388888888889</v>
      </c>
      <c r="C6740" s="8">
        <v>30</v>
      </c>
      <c r="D6740" s="8"/>
      <c r="E6740" s="8"/>
      <c r="F6740" s="8"/>
      <c r="G6740" s="8" t="s">
        <v>112</v>
      </c>
      <c r="H6740" s="8"/>
      <c r="I6740" s="36" t="s">
        <v>1812</v>
      </c>
      <c r="J6740" s="36"/>
      <c r="K6740" s="36"/>
      <c r="L6740" s="36"/>
      <c r="M6740" s="36"/>
      <c r="N6740" s="36"/>
      <c r="O6740" s="36"/>
    </row>
    <row r="6741" spans="2:15" x14ac:dyDescent="0.25">
      <c r="B6741" s="6">
        <v>0.49305555555555558</v>
      </c>
      <c r="E6741" s="157">
        <v>95</v>
      </c>
    </row>
    <row r="6742" spans="2:15" x14ac:dyDescent="0.25">
      <c r="B6742" s="6">
        <v>0.50347222222222221</v>
      </c>
      <c r="E6742" s="97">
        <v>129</v>
      </c>
      <c r="H6742" s="3">
        <v>30</v>
      </c>
      <c r="I6742" s="63" t="s">
        <v>1829</v>
      </c>
      <c r="J6742" s="63"/>
      <c r="K6742" s="63"/>
      <c r="L6742" s="63"/>
      <c r="M6742" s="63"/>
    </row>
    <row r="6743" spans="2:15" x14ac:dyDescent="0.25">
      <c r="B6743" s="6">
        <v>0.51388888888888884</v>
      </c>
      <c r="E6743" s="62">
        <v>122</v>
      </c>
    </row>
    <row r="6744" spans="2:15" x14ac:dyDescent="0.25">
      <c r="B6744" s="6">
        <v>0.52430555555555558</v>
      </c>
      <c r="E6744" s="157">
        <v>96</v>
      </c>
    </row>
    <row r="6745" spans="2:15" x14ac:dyDescent="0.25">
      <c r="B6745" s="6">
        <v>0.53472222222222221</v>
      </c>
      <c r="E6745" s="157">
        <v>99</v>
      </c>
    </row>
    <row r="6746" spans="2:15" x14ac:dyDescent="0.25">
      <c r="B6746" s="6">
        <v>0.54513888888888884</v>
      </c>
      <c r="E6746" s="157">
        <v>94</v>
      </c>
    </row>
    <row r="6747" spans="2:15" x14ac:dyDescent="0.25">
      <c r="B6747" s="6">
        <v>0.55555555555555558</v>
      </c>
      <c r="E6747" s="157">
        <v>95</v>
      </c>
    </row>
    <row r="6748" spans="2:15" x14ac:dyDescent="0.25">
      <c r="B6748" s="6">
        <v>0.56597222222222221</v>
      </c>
      <c r="E6748" s="157">
        <v>92</v>
      </c>
    </row>
    <row r="6749" spans="2:15" x14ac:dyDescent="0.25">
      <c r="B6749" s="6">
        <v>0.57638888888888884</v>
      </c>
      <c r="E6749" s="3">
        <v>103</v>
      </c>
    </row>
    <row r="6750" spans="2:15" x14ac:dyDescent="0.25">
      <c r="B6750" s="6">
        <v>0.58680555555555558</v>
      </c>
      <c r="E6750" s="99">
        <v>119</v>
      </c>
    </row>
    <row r="6751" spans="2:15" x14ac:dyDescent="0.25">
      <c r="B6751" s="6">
        <v>0.59722222222222221</v>
      </c>
      <c r="E6751" s="99">
        <v>115</v>
      </c>
    </row>
    <row r="6752" spans="2:15" x14ac:dyDescent="0.25">
      <c r="B6752" s="6">
        <v>0.60763888888888884</v>
      </c>
      <c r="E6752" s="99">
        <v>113</v>
      </c>
    </row>
    <row r="6753" spans="2:13" x14ac:dyDescent="0.25">
      <c r="B6753" s="6">
        <v>0.61805555555555558</v>
      </c>
      <c r="E6753" s="62">
        <v>123</v>
      </c>
    </row>
    <row r="6754" spans="2:13" x14ac:dyDescent="0.25">
      <c r="B6754" s="6">
        <v>0.62847222222222221</v>
      </c>
      <c r="E6754" s="62">
        <v>124</v>
      </c>
      <c r="G6754" s="3" t="s">
        <v>1826</v>
      </c>
      <c r="H6754" s="3">
        <v>210</v>
      </c>
      <c r="I6754" s="63" t="s">
        <v>1830</v>
      </c>
      <c r="J6754" s="63"/>
      <c r="K6754" s="63"/>
      <c r="L6754" s="63"/>
      <c r="M6754" s="63"/>
    </row>
    <row r="6755" spans="2:13" x14ac:dyDescent="0.25">
      <c r="B6755" s="6">
        <v>0.63888888888888884</v>
      </c>
      <c r="E6755" s="99">
        <v>118</v>
      </c>
      <c r="G6755" s="3" t="s">
        <v>1826</v>
      </c>
    </row>
    <row r="6756" spans="2:13" x14ac:dyDescent="0.25">
      <c r="B6756" s="6">
        <v>0.64930555555555558</v>
      </c>
      <c r="E6756" s="62">
        <v>120</v>
      </c>
      <c r="G6756" s="3" t="s">
        <v>1826</v>
      </c>
    </row>
    <row r="6757" spans="2:13" x14ac:dyDescent="0.25">
      <c r="B6757" s="6">
        <v>0.65972222222222221</v>
      </c>
      <c r="E6757" s="99">
        <v>111</v>
      </c>
      <c r="G6757" s="3" t="s">
        <v>1826</v>
      </c>
    </row>
    <row r="6758" spans="2:13" x14ac:dyDescent="0.25">
      <c r="B6758" s="6">
        <v>0.67013888888888884</v>
      </c>
      <c r="E6758" s="99">
        <v>113</v>
      </c>
      <c r="G6758" s="3" t="s">
        <v>1826</v>
      </c>
    </row>
    <row r="6759" spans="2:13" x14ac:dyDescent="0.25">
      <c r="B6759" s="6">
        <v>0.68055555555555558</v>
      </c>
      <c r="E6759" s="99">
        <v>112</v>
      </c>
      <c r="G6759" s="3" t="s">
        <v>1826</v>
      </c>
    </row>
    <row r="6760" spans="2:13" x14ac:dyDescent="0.25">
      <c r="B6760" s="6">
        <v>0.69097222222222221</v>
      </c>
      <c r="E6760" s="3">
        <v>108</v>
      </c>
      <c r="G6760" s="3" t="s">
        <v>1826</v>
      </c>
    </row>
    <row r="6761" spans="2:13" x14ac:dyDescent="0.25">
      <c r="B6761" s="6">
        <v>0.70138888888888884</v>
      </c>
      <c r="E6761" s="3">
        <v>109</v>
      </c>
    </row>
    <row r="6762" spans="2:13" x14ac:dyDescent="0.25">
      <c r="B6762" s="6">
        <v>0.71180555555555558</v>
      </c>
      <c r="E6762" s="3">
        <v>105</v>
      </c>
      <c r="G6762" s="3" t="s">
        <v>1539</v>
      </c>
    </row>
    <row r="6763" spans="2:13" x14ac:dyDescent="0.25">
      <c r="B6763" s="6">
        <v>0.72222222222222221</v>
      </c>
      <c r="E6763" s="3">
        <v>100</v>
      </c>
      <c r="G6763" s="3" t="s">
        <v>1539</v>
      </c>
    </row>
    <row r="6764" spans="2:13" x14ac:dyDescent="0.25">
      <c r="B6764" s="6">
        <v>0.73263888888888884</v>
      </c>
      <c r="E6764" s="3">
        <v>104</v>
      </c>
      <c r="G6764" s="3" t="s">
        <v>1539</v>
      </c>
    </row>
    <row r="6765" spans="2:13" x14ac:dyDescent="0.25">
      <c r="B6765" s="6">
        <v>0.74305555555555558</v>
      </c>
      <c r="E6765" s="3">
        <v>108</v>
      </c>
      <c r="G6765" s="3" t="s">
        <v>1539</v>
      </c>
    </row>
    <row r="6766" spans="2:13" x14ac:dyDescent="0.25">
      <c r="B6766" s="6">
        <v>0.75347222222222221</v>
      </c>
      <c r="E6766" s="3">
        <v>102</v>
      </c>
    </row>
    <row r="6767" spans="2:13" x14ac:dyDescent="0.25">
      <c r="B6767" s="6">
        <v>0.76388888888888884</v>
      </c>
      <c r="E6767" s="157">
        <v>98</v>
      </c>
    </row>
    <row r="6768" spans="2:13" x14ac:dyDescent="0.25">
      <c r="B6768" s="6">
        <v>0.77430555555555558</v>
      </c>
      <c r="E6768" s="157">
        <v>98</v>
      </c>
      <c r="F6768" s="157">
        <v>98</v>
      </c>
    </row>
    <row r="6769" spans="2:16" x14ac:dyDescent="0.25">
      <c r="B6769" s="90">
        <v>0.78125</v>
      </c>
      <c r="C6769" s="8">
        <v>70</v>
      </c>
      <c r="D6769" s="8"/>
      <c r="E6769" s="8"/>
      <c r="F6769" s="8"/>
      <c r="G6769" s="8" t="s">
        <v>313</v>
      </c>
      <c r="H6769" s="8"/>
      <c r="I6769" s="36" t="s">
        <v>1815</v>
      </c>
      <c r="J6769" s="36"/>
      <c r="K6769" s="36"/>
      <c r="L6769" s="36"/>
      <c r="M6769" s="36"/>
      <c r="N6769" s="36"/>
      <c r="O6769" s="36"/>
      <c r="P6769" s="36"/>
    </row>
    <row r="6770" spans="2:16" x14ac:dyDescent="0.25">
      <c r="B6770" s="6">
        <v>0.78472222222222221</v>
      </c>
      <c r="E6770" s="3">
        <v>108</v>
      </c>
    </row>
    <row r="6771" spans="2:16" x14ac:dyDescent="0.25">
      <c r="B6771" s="6">
        <v>0.79513888888888884</v>
      </c>
      <c r="E6771" s="99">
        <v>118</v>
      </c>
    </row>
    <row r="6772" spans="2:16" x14ac:dyDescent="0.25">
      <c r="B6772" s="6">
        <v>0.80555555555555558</v>
      </c>
      <c r="E6772" s="104">
        <v>155</v>
      </c>
      <c r="G6772" s="3" t="s">
        <v>1824</v>
      </c>
    </row>
    <row r="6773" spans="2:16" x14ac:dyDescent="0.25">
      <c r="B6773" s="6">
        <v>0.81597222222222221</v>
      </c>
      <c r="E6773" s="13">
        <v>158</v>
      </c>
      <c r="G6773" s="3" t="s">
        <v>1824</v>
      </c>
      <c r="H6773" s="3">
        <v>35</v>
      </c>
      <c r="I6773" s="28" t="s">
        <v>1817</v>
      </c>
      <c r="J6773" s="28"/>
      <c r="K6773" s="28"/>
      <c r="L6773" s="28"/>
      <c r="M6773" s="28"/>
    </row>
    <row r="6774" spans="2:16" x14ac:dyDescent="0.25">
      <c r="B6774" s="6">
        <v>0.82638888888888884</v>
      </c>
      <c r="E6774" s="104">
        <v>145</v>
      </c>
      <c r="G6774" s="3" t="s">
        <v>1824</v>
      </c>
    </row>
    <row r="6775" spans="2:16" x14ac:dyDescent="0.25">
      <c r="B6775" s="6">
        <v>0.83680555555555558</v>
      </c>
      <c r="E6775" s="9">
        <v>135</v>
      </c>
      <c r="G6775" s="3" t="s">
        <v>1824</v>
      </c>
    </row>
    <row r="6776" spans="2:16" x14ac:dyDescent="0.25">
      <c r="B6776" s="6">
        <v>0.84722222222222221</v>
      </c>
      <c r="E6776" s="62">
        <v>128</v>
      </c>
      <c r="G6776" s="3" t="s">
        <v>1825</v>
      </c>
    </row>
    <row r="6777" spans="2:16" x14ac:dyDescent="0.25">
      <c r="B6777" s="6">
        <v>0.85763888888888884</v>
      </c>
      <c r="E6777" s="99">
        <v>111</v>
      </c>
      <c r="G6777" s="3" t="s">
        <v>1825</v>
      </c>
    </row>
    <row r="6778" spans="2:16" x14ac:dyDescent="0.25">
      <c r="B6778" s="6">
        <v>0.86805555555555558</v>
      </c>
      <c r="E6778" s="3">
        <v>109</v>
      </c>
      <c r="G6778" s="3" t="s">
        <v>1825</v>
      </c>
    </row>
    <row r="6779" spans="2:16" x14ac:dyDescent="0.25">
      <c r="B6779" s="6">
        <v>0.87847222222222221</v>
      </c>
      <c r="E6779" s="97">
        <v>124</v>
      </c>
      <c r="G6779" s="3" t="s">
        <v>1825</v>
      </c>
      <c r="H6779" s="3">
        <v>148</v>
      </c>
      <c r="I6779" s="63" t="s">
        <v>1816</v>
      </c>
      <c r="J6779" s="63"/>
      <c r="K6779" s="63"/>
      <c r="L6779" s="63"/>
      <c r="M6779" s="63"/>
    </row>
    <row r="6780" spans="2:16" x14ac:dyDescent="0.25">
      <c r="B6780" s="86">
        <v>0.88402777777777775</v>
      </c>
      <c r="G6780" s="14" t="s">
        <v>1813</v>
      </c>
    </row>
    <row r="6781" spans="2:16" x14ac:dyDescent="0.25">
      <c r="B6781" s="86">
        <v>0.88888888888888884</v>
      </c>
      <c r="E6781" s="62">
        <v>120</v>
      </c>
      <c r="G6781" s="14" t="s">
        <v>1813</v>
      </c>
    </row>
    <row r="6782" spans="2:16" x14ac:dyDescent="0.25">
      <c r="B6782" s="86">
        <v>0.89930555555555558</v>
      </c>
      <c r="E6782" s="99">
        <v>111</v>
      </c>
      <c r="G6782" s="14" t="s">
        <v>1813</v>
      </c>
      <c r="I6782" s="135" t="s">
        <v>1821</v>
      </c>
      <c r="J6782" s="135"/>
      <c r="K6782" s="135"/>
      <c r="L6782" s="135"/>
      <c r="M6782" s="135"/>
    </row>
    <row r="6783" spans="2:16" x14ac:dyDescent="0.25">
      <c r="B6783" s="86">
        <v>0.90972222222222221</v>
      </c>
      <c r="E6783" s="99">
        <v>111</v>
      </c>
      <c r="G6783" s="14" t="s">
        <v>1813</v>
      </c>
    </row>
    <row r="6784" spans="2:16" x14ac:dyDescent="0.25">
      <c r="B6784" s="6">
        <v>0.92013888888888884</v>
      </c>
      <c r="E6784" s="99">
        <v>115</v>
      </c>
    </row>
    <row r="6785" spans="1:13" x14ac:dyDescent="0.25">
      <c r="B6785" s="6">
        <v>0.93055555555555558</v>
      </c>
      <c r="E6785" s="62">
        <v>125</v>
      </c>
    </row>
    <row r="6786" spans="1:13" x14ac:dyDescent="0.25">
      <c r="B6786" s="6">
        <v>0.94097222222222221</v>
      </c>
      <c r="E6786" s="10">
        <v>135</v>
      </c>
      <c r="H6786" s="3">
        <v>235</v>
      </c>
      <c r="I6786" s="12" t="s">
        <v>1818</v>
      </c>
      <c r="J6786" s="12"/>
      <c r="K6786" s="12"/>
      <c r="L6786" s="12"/>
      <c r="M6786" s="12"/>
    </row>
    <row r="6787" spans="1:13" x14ac:dyDescent="0.25">
      <c r="B6787" s="86">
        <v>0.94444444444444442</v>
      </c>
      <c r="G6787" s="14" t="s">
        <v>1814</v>
      </c>
    </row>
    <row r="6788" spans="1:13" x14ac:dyDescent="0.25">
      <c r="B6788" s="86">
        <v>0.95138888888888884</v>
      </c>
      <c r="E6788" s="62">
        <v>126</v>
      </c>
      <c r="G6788" s="14" t="s">
        <v>1814</v>
      </c>
    </row>
    <row r="6789" spans="1:13" x14ac:dyDescent="0.25">
      <c r="B6789" s="86">
        <v>0.96180555555555558</v>
      </c>
      <c r="E6789" s="3">
        <v>101</v>
      </c>
      <c r="G6789" s="14" t="s">
        <v>1814</v>
      </c>
      <c r="I6789" s="36" t="s">
        <v>1820</v>
      </c>
      <c r="J6789" s="36"/>
      <c r="K6789" s="36"/>
      <c r="L6789" s="36"/>
      <c r="M6789" s="36"/>
    </row>
    <row r="6790" spans="1:13" x14ac:dyDescent="0.25">
      <c r="B6790" s="6">
        <v>0.97222222222222221</v>
      </c>
      <c r="E6790" s="3">
        <v>104</v>
      </c>
    </row>
    <row r="6791" spans="1:13" x14ac:dyDescent="0.25">
      <c r="B6791" s="6">
        <v>0.98263888888888884</v>
      </c>
      <c r="E6791" s="99">
        <v>115</v>
      </c>
    </row>
    <row r="6792" spans="1:13" ht="15.75" thickBot="1" x14ac:dyDescent="0.3">
      <c r="B6792" s="22">
        <v>0.99305555555555558</v>
      </c>
      <c r="E6792" s="62">
        <v>129</v>
      </c>
      <c r="H6792" s="3">
        <v>310</v>
      </c>
      <c r="I6792" s="63" t="s">
        <v>1819</v>
      </c>
      <c r="J6792" s="63"/>
      <c r="K6792" s="63"/>
      <c r="L6792" s="63"/>
      <c r="M6792" s="63"/>
    </row>
    <row r="6793" spans="1:13" x14ac:dyDescent="0.25">
      <c r="A6793" s="5">
        <v>45904</v>
      </c>
      <c r="B6793" s="6">
        <v>3.472222222222222E-3</v>
      </c>
      <c r="E6793" s="62">
        <v>127</v>
      </c>
    </row>
    <row r="6794" spans="1:13" x14ac:dyDescent="0.25">
      <c r="A6794" s="5" t="s">
        <v>211</v>
      </c>
      <c r="B6794" s="6">
        <v>1.3888888888888888E-2</v>
      </c>
      <c r="E6794" s="62">
        <v>122</v>
      </c>
    </row>
    <row r="6795" spans="1:13" x14ac:dyDescent="0.25">
      <c r="B6795" s="6">
        <v>2.4305555555555556E-2</v>
      </c>
      <c r="E6795" s="99">
        <v>114</v>
      </c>
    </row>
    <row r="6796" spans="1:13" x14ac:dyDescent="0.25">
      <c r="B6796" s="6">
        <v>3.4722222222222224E-2</v>
      </c>
      <c r="E6796" s="99">
        <v>112</v>
      </c>
    </row>
    <row r="6797" spans="1:13" ht="18" x14ac:dyDescent="0.25">
      <c r="B6797" s="6">
        <v>4.5138888888888888E-2</v>
      </c>
      <c r="E6797" s="99">
        <v>112</v>
      </c>
      <c r="G6797" s="323">
        <v>102</v>
      </c>
      <c r="H6797" s="231" t="s">
        <v>1368</v>
      </c>
    </row>
    <row r="6798" spans="1:13" ht="18" x14ac:dyDescent="0.25">
      <c r="B6798" s="6">
        <v>5.5555555555555552E-2</v>
      </c>
      <c r="E6798" s="3">
        <v>107</v>
      </c>
      <c r="G6798" s="324">
        <f>AVERAGE(E6723:E6808)</f>
        <v>106.48148148148148</v>
      </c>
      <c r="H6798" s="231" t="s">
        <v>1367</v>
      </c>
    </row>
    <row r="6799" spans="1:13" ht="18" x14ac:dyDescent="0.25">
      <c r="B6799" s="6">
        <v>6.5972222222222224E-2</v>
      </c>
      <c r="E6799" s="3">
        <v>107</v>
      </c>
      <c r="G6799" s="302">
        <v>93</v>
      </c>
      <c r="H6799" s="302" t="s">
        <v>1369</v>
      </c>
    </row>
    <row r="6800" spans="1:13" ht="18" x14ac:dyDescent="0.25">
      <c r="B6800" s="6">
        <v>7.6388888888888895E-2</v>
      </c>
      <c r="E6800" s="3">
        <v>107</v>
      </c>
      <c r="G6800" s="231" t="s">
        <v>1828</v>
      </c>
      <c r="H6800" s="237"/>
    </row>
    <row r="6801" spans="2:11" ht="18" x14ac:dyDescent="0.25">
      <c r="B6801" s="6">
        <v>8.6805555555555552E-2</v>
      </c>
      <c r="E6801" s="3">
        <v>107</v>
      </c>
      <c r="G6801" s="242" t="s">
        <v>1822</v>
      </c>
    </row>
    <row r="6802" spans="2:11" ht="15.75" x14ac:dyDescent="0.25">
      <c r="B6802" s="6">
        <v>9.7222222222222224E-2</v>
      </c>
      <c r="E6802" s="3">
        <v>104</v>
      </c>
      <c r="G6802" s="293" t="s">
        <v>1823</v>
      </c>
      <c r="H6802" s="14"/>
      <c r="I6802" s="11"/>
      <c r="J6802" s="11"/>
      <c r="K6802" s="11"/>
    </row>
    <row r="6803" spans="2:11" x14ac:dyDescent="0.25">
      <c r="B6803" s="6">
        <v>0.1076388888888889</v>
      </c>
      <c r="E6803" s="3">
        <v>103</v>
      </c>
    </row>
    <row r="6804" spans="2:11" x14ac:dyDescent="0.25">
      <c r="B6804" s="6">
        <v>0.11805555555555555</v>
      </c>
      <c r="E6804" s="3">
        <v>104</v>
      </c>
    </row>
    <row r="6805" spans="2:11" x14ac:dyDescent="0.25">
      <c r="B6805" s="6">
        <v>0.12847222222222221</v>
      </c>
      <c r="E6805" s="3">
        <v>102</v>
      </c>
    </row>
    <row r="6806" spans="2:11" x14ac:dyDescent="0.25">
      <c r="B6806" s="6">
        <v>0.1388888888888889</v>
      </c>
      <c r="E6806" s="3">
        <v>101</v>
      </c>
    </row>
    <row r="6807" spans="2:11" x14ac:dyDescent="0.25">
      <c r="B6807" s="6">
        <v>0.14930555555555555</v>
      </c>
      <c r="E6807" s="157">
        <v>97</v>
      </c>
    </row>
    <row r="6808" spans="2:11" ht="15.75" thickBot="1" x14ac:dyDescent="0.3">
      <c r="B6808" s="22">
        <v>0.15972222222222221</v>
      </c>
      <c r="D6808" s="59">
        <v>100</v>
      </c>
    </row>
    <row r="6809" spans="2:11" x14ac:dyDescent="0.25">
      <c r="B6809" s="6">
        <v>0.31597222222222221</v>
      </c>
      <c r="E6809" s="157">
        <v>90</v>
      </c>
    </row>
    <row r="6810" spans="2:11" x14ac:dyDescent="0.25">
      <c r="B6810" s="6">
        <v>0.3263888888888889</v>
      </c>
      <c r="E6810" s="14">
        <v>88</v>
      </c>
    </row>
    <row r="6811" spans="2:11" x14ac:dyDescent="0.25">
      <c r="B6811" s="6">
        <v>0.33680555555555558</v>
      </c>
      <c r="E6811" s="14">
        <v>88</v>
      </c>
    </row>
    <row r="6812" spans="2:11" x14ac:dyDescent="0.25">
      <c r="B6812" s="6">
        <v>0.34722222222222221</v>
      </c>
      <c r="E6812" s="14">
        <v>88</v>
      </c>
    </row>
    <row r="6813" spans="2:11" x14ac:dyDescent="0.25">
      <c r="B6813" s="6">
        <v>0.3576388888888889</v>
      </c>
      <c r="E6813" s="14">
        <v>80</v>
      </c>
    </row>
    <row r="6814" spans="2:11" x14ac:dyDescent="0.25">
      <c r="B6814" s="6">
        <v>0.36805555555555558</v>
      </c>
      <c r="E6814" s="157">
        <v>90</v>
      </c>
    </row>
    <row r="6815" spans="2:11" x14ac:dyDescent="0.25">
      <c r="B6815" s="6">
        <v>0.37847222222222221</v>
      </c>
      <c r="E6815" s="14">
        <v>86</v>
      </c>
    </row>
    <row r="6816" spans="2:11" x14ac:dyDescent="0.25">
      <c r="B6816" s="6">
        <v>0.3888888888888889</v>
      </c>
      <c r="E6816" s="14">
        <v>88</v>
      </c>
    </row>
    <row r="6817" spans="2:15" x14ac:dyDescent="0.25">
      <c r="B6817" s="6">
        <v>0.39930555555555558</v>
      </c>
      <c r="E6817" s="157">
        <v>96</v>
      </c>
    </row>
    <row r="6818" spans="2:15" x14ac:dyDescent="0.25">
      <c r="B6818" s="6">
        <v>0.40972222222222221</v>
      </c>
      <c r="E6818" s="157">
        <v>95</v>
      </c>
    </row>
    <row r="6819" spans="2:15" x14ac:dyDescent="0.25">
      <c r="B6819" s="6">
        <v>0.4201388888888889</v>
      </c>
      <c r="E6819" s="157">
        <v>94</v>
      </c>
    </row>
    <row r="6820" spans="2:15" x14ac:dyDescent="0.25">
      <c r="B6820" s="6">
        <v>0.43055555555555558</v>
      </c>
      <c r="E6820" s="14">
        <v>88</v>
      </c>
    </row>
    <row r="6821" spans="2:15" x14ac:dyDescent="0.25">
      <c r="B6821" s="6">
        <v>0.44097222222222221</v>
      </c>
      <c r="E6821" s="157">
        <v>93</v>
      </c>
    </row>
    <row r="6822" spans="2:15" x14ac:dyDescent="0.25">
      <c r="B6822" s="6">
        <v>0.4513888888888889</v>
      </c>
      <c r="E6822" s="157">
        <v>92</v>
      </c>
    </row>
    <row r="6823" spans="2:15" x14ac:dyDescent="0.25">
      <c r="B6823" s="6">
        <v>0.46180555555555558</v>
      </c>
      <c r="E6823" s="157">
        <v>90</v>
      </c>
      <c r="G6823" s="3" t="s">
        <v>73</v>
      </c>
    </row>
    <row r="6824" spans="2:15" x14ac:dyDescent="0.25">
      <c r="B6824" s="6">
        <v>0.47222222222222221</v>
      </c>
      <c r="E6824" s="157">
        <v>93</v>
      </c>
      <c r="G6824" s="8" t="s">
        <v>1833</v>
      </c>
    </row>
    <row r="6825" spans="2:15" x14ac:dyDescent="0.25">
      <c r="B6825" s="6">
        <v>0.4826388888888889</v>
      </c>
      <c r="E6825" s="157">
        <v>95</v>
      </c>
      <c r="F6825" s="157">
        <v>95</v>
      </c>
    </row>
    <row r="6826" spans="2:15" x14ac:dyDescent="0.25">
      <c r="B6826" s="90">
        <v>0.98611111111111116</v>
      </c>
      <c r="C6826" s="8">
        <v>54</v>
      </c>
      <c r="E6826" s="8"/>
      <c r="F6826" s="8"/>
      <c r="G6826" s="8" t="s">
        <v>112</v>
      </c>
      <c r="H6826" s="8"/>
      <c r="I6826" s="36" t="s">
        <v>1834</v>
      </c>
      <c r="J6826" s="36"/>
      <c r="K6826" s="36"/>
      <c r="L6826" s="36"/>
      <c r="M6826" s="36"/>
      <c r="N6826" s="36"/>
      <c r="O6826" s="36"/>
    </row>
    <row r="6827" spans="2:15" x14ac:dyDescent="0.25">
      <c r="B6827" s="6">
        <v>0.49305555555555558</v>
      </c>
      <c r="E6827" s="157">
        <v>98</v>
      </c>
    </row>
    <row r="6828" spans="2:15" x14ac:dyDescent="0.25">
      <c r="B6828" s="6">
        <v>0.50347222222222221</v>
      </c>
      <c r="E6828" s="3">
        <v>103</v>
      </c>
    </row>
    <row r="6829" spans="2:15" x14ac:dyDescent="0.25">
      <c r="B6829" s="6">
        <v>0.51388888888888884</v>
      </c>
      <c r="E6829" s="3">
        <v>106</v>
      </c>
    </row>
    <row r="6830" spans="2:15" x14ac:dyDescent="0.25">
      <c r="B6830" s="6">
        <v>0.52430555555555558</v>
      </c>
      <c r="E6830" s="62">
        <v>121</v>
      </c>
      <c r="H6830" s="3">
        <v>55</v>
      </c>
      <c r="I6830" s="63" t="s">
        <v>1845</v>
      </c>
      <c r="J6830" s="63"/>
      <c r="K6830" s="63"/>
      <c r="L6830" s="63"/>
      <c r="M6830" s="63"/>
    </row>
    <row r="6831" spans="2:15" x14ac:dyDescent="0.25">
      <c r="B6831" s="6">
        <v>0.53472222222222221</v>
      </c>
      <c r="E6831" s="99">
        <v>111</v>
      </c>
    </row>
    <row r="6832" spans="2:15" x14ac:dyDescent="0.25">
      <c r="B6832" s="6">
        <v>0.54513888888888884</v>
      </c>
      <c r="E6832" s="99">
        <v>114</v>
      </c>
    </row>
    <row r="6833" spans="2:19" x14ac:dyDescent="0.25">
      <c r="B6833" s="6">
        <v>0.55555555555555558</v>
      </c>
      <c r="E6833" s="99">
        <v>111</v>
      </c>
    </row>
    <row r="6834" spans="2:19" x14ac:dyDescent="0.25">
      <c r="B6834" s="6">
        <v>0.56597222222222221</v>
      </c>
      <c r="E6834" s="157">
        <v>94</v>
      </c>
    </row>
    <row r="6835" spans="2:19" x14ac:dyDescent="0.25">
      <c r="B6835" s="6">
        <v>0.57638888888888884</v>
      </c>
      <c r="E6835" s="157">
        <v>98</v>
      </c>
    </row>
    <row r="6836" spans="2:19" x14ac:dyDescent="0.25">
      <c r="B6836" s="6">
        <v>0.58680555555555558</v>
      </c>
      <c r="E6836" s="99">
        <v>111</v>
      </c>
    </row>
    <row r="6837" spans="2:19" x14ac:dyDescent="0.25">
      <c r="B6837" s="6">
        <v>0.59722222222222221</v>
      </c>
      <c r="E6837" s="3">
        <v>105</v>
      </c>
    </row>
    <row r="6838" spans="2:19" x14ac:dyDescent="0.25">
      <c r="B6838" s="6">
        <v>0.60763888888888884</v>
      </c>
      <c r="E6838" s="99">
        <v>113</v>
      </c>
    </row>
    <row r="6839" spans="2:19" x14ac:dyDescent="0.25">
      <c r="B6839" s="6">
        <v>0.61805555555555558</v>
      </c>
      <c r="E6839" s="99">
        <v>113</v>
      </c>
    </row>
    <row r="6840" spans="2:19" x14ac:dyDescent="0.25">
      <c r="B6840" s="6">
        <v>0.62847222222222221</v>
      </c>
      <c r="E6840" s="62">
        <v>123</v>
      </c>
      <c r="H6840" s="3">
        <v>205</v>
      </c>
      <c r="I6840" s="63" t="s">
        <v>1846</v>
      </c>
      <c r="J6840" s="63"/>
      <c r="K6840" s="63"/>
      <c r="L6840" s="63"/>
      <c r="M6840" s="63"/>
    </row>
    <row r="6841" spans="2:19" x14ac:dyDescent="0.25">
      <c r="B6841" s="6">
        <v>0.63888888888888884</v>
      </c>
      <c r="E6841" s="99">
        <v>116</v>
      </c>
    </row>
    <row r="6842" spans="2:19" x14ac:dyDescent="0.25">
      <c r="B6842" s="6">
        <v>0.64930555555555558</v>
      </c>
      <c r="E6842" s="62">
        <v>124</v>
      </c>
    </row>
    <row r="6843" spans="2:19" x14ac:dyDescent="0.25">
      <c r="B6843" s="90">
        <v>0.64930555555555558</v>
      </c>
      <c r="C6843" s="8"/>
      <c r="E6843" s="8"/>
      <c r="F6843" s="8"/>
      <c r="G6843" s="8" t="s">
        <v>1831</v>
      </c>
      <c r="H6843" s="8"/>
      <c r="I6843" s="36" t="s">
        <v>1832</v>
      </c>
      <c r="J6843" s="36"/>
    </row>
    <row r="6844" spans="2:19" x14ac:dyDescent="0.25">
      <c r="B6844" s="6">
        <v>0.65972222222222221</v>
      </c>
      <c r="E6844" s="62">
        <v>123</v>
      </c>
    </row>
    <row r="6845" spans="2:19" x14ac:dyDescent="0.25">
      <c r="B6845" s="6">
        <v>0.67013888888888884</v>
      </c>
      <c r="E6845" s="3">
        <v>102</v>
      </c>
    </row>
    <row r="6846" spans="2:19" x14ac:dyDescent="0.25">
      <c r="B6846" s="6">
        <v>0.68055555555555558</v>
      </c>
      <c r="E6846" s="14">
        <v>89</v>
      </c>
      <c r="F6846" s="14">
        <v>89</v>
      </c>
    </row>
    <row r="6847" spans="2:19" x14ac:dyDescent="0.25">
      <c r="B6847" s="90">
        <v>0.69097222222222221</v>
      </c>
      <c r="C6847" s="8">
        <v>30</v>
      </c>
      <c r="E6847" s="8"/>
      <c r="F6847" s="8"/>
      <c r="G6847" s="8" t="s">
        <v>114</v>
      </c>
      <c r="H6847" s="8"/>
      <c r="I6847" s="36" t="s">
        <v>1843</v>
      </c>
      <c r="J6847" s="36"/>
      <c r="K6847" s="36"/>
      <c r="L6847" s="36"/>
      <c r="M6847" s="36"/>
      <c r="N6847" s="36"/>
      <c r="O6847" s="36"/>
      <c r="P6847" s="36"/>
      <c r="Q6847" s="8"/>
      <c r="R6847" s="8"/>
      <c r="S6847" s="8"/>
    </row>
    <row r="6848" spans="2:19" x14ac:dyDescent="0.25">
      <c r="B6848" s="6">
        <v>0.69097222222222221</v>
      </c>
      <c r="E6848" s="3">
        <v>104</v>
      </c>
    </row>
    <row r="6849" spans="2:13" x14ac:dyDescent="0.25">
      <c r="B6849" s="6">
        <v>0.70138888888888884</v>
      </c>
      <c r="E6849" s="62">
        <v>120</v>
      </c>
    </row>
    <row r="6850" spans="2:13" x14ac:dyDescent="0.25">
      <c r="B6850" s="6">
        <v>0.71180555555555558</v>
      </c>
      <c r="E6850" s="97">
        <v>125</v>
      </c>
      <c r="H6850" s="3">
        <v>30</v>
      </c>
      <c r="I6850" s="63" t="s">
        <v>1837</v>
      </c>
      <c r="J6850" s="63"/>
      <c r="K6850" s="63"/>
      <c r="L6850" s="63"/>
      <c r="M6850" s="63"/>
    </row>
    <row r="6851" spans="2:13" x14ac:dyDescent="0.25">
      <c r="B6851" s="6">
        <v>0.72222222222222221</v>
      </c>
      <c r="E6851" s="3">
        <v>108</v>
      </c>
    </row>
    <row r="6852" spans="2:13" x14ac:dyDescent="0.25">
      <c r="B6852" s="6">
        <v>0.73263888888888884</v>
      </c>
      <c r="D6852" s="4"/>
      <c r="E6852" s="99">
        <v>110</v>
      </c>
    </row>
    <row r="6853" spans="2:13" x14ac:dyDescent="0.25">
      <c r="B6853" s="6">
        <v>0.74305555555555558</v>
      </c>
      <c r="E6853" s="99">
        <v>113</v>
      </c>
    </row>
    <row r="6854" spans="2:13" x14ac:dyDescent="0.25">
      <c r="B6854" s="6">
        <v>0.75347222222222221</v>
      </c>
      <c r="E6854" s="62">
        <v>126</v>
      </c>
    </row>
    <row r="6855" spans="2:13" x14ac:dyDescent="0.25">
      <c r="B6855" s="6">
        <v>0.76388888888888884</v>
      </c>
      <c r="E6855" s="10">
        <v>132</v>
      </c>
      <c r="H6855" s="3">
        <v>105</v>
      </c>
      <c r="I6855" s="12" t="s">
        <v>1836</v>
      </c>
      <c r="J6855" s="12"/>
      <c r="K6855" s="12"/>
      <c r="L6855" s="12"/>
      <c r="M6855" s="12"/>
    </row>
    <row r="6856" spans="2:13" x14ac:dyDescent="0.25">
      <c r="B6856" s="86">
        <v>0.76666666666666672</v>
      </c>
      <c r="G6856" s="14" t="s">
        <v>1835</v>
      </c>
    </row>
    <row r="6857" spans="2:13" x14ac:dyDescent="0.25">
      <c r="B6857" s="86">
        <v>0.77430555555555558</v>
      </c>
      <c r="D6857" s="4"/>
      <c r="E6857" s="99">
        <v>114</v>
      </c>
      <c r="G6857" s="14" t="s">
        <v>1835</v>
      </c>
    </row>
    <row r="6858" spans="2:13" x14ac:dyDescent="0.25">
      <c r="B6858" s="86">
        <v>0.78472222222222221</v>
      </c>
      <c r="E6858" s="3">
        <v>104</v>
      </c>
      <c r="G6858" s="14" t="s">
        <v>1835</v>
      </c>
      <c r="I6858" s="36" t="s">
        <v>1841</v>
      </c>
      <c r="J6858" s="36"/>
      <c r="K6858" s="36"/>
      <c r="L6858" s="36"/>
      <c r="M6858" s="36"/>
    </row>
    <row r="6859" spans="2:13" x14ac:dyDescent="0.25">
      <c r="B6859" s="6">
        <v>0.79513888888888884</v>
      </c>
      <c r="E6859" s="97">
        <v>125</v>
      </c>
      <c r="H6859" s="3">
        <v>150</v>
      </c>
      <c r="I6859" s="63" t="s">
        <v>1839</v>
      </c>
      <c r="J6859" s="63"/>
      <c r="K6859" s="63"/>
      <c r="L6859" s="63"/>
      <c r="M6859" s="63"/>
    </row>
    <row r="6860" spans="2:13" x14ac:dyDescent="0.25">
      <c r="B6860" s="86">
        <v>0.79861111111111116</v>
      </c>
      <c r="D6860" s="4"/>
      <c r="G6860" s="14" t="s">
        <v>1838</v>
      </c>
    </row>
    <row r="6861" spans="2:13" x14ac:dyDescent="0.25">
      <c r="B6861" s="86">
        <v>0.80555555555555558</v>
      </c>
      <c r="E6861" s="99">
        <v>118</v>
      </c>
      <c r="G6861" s="14" t="s">
        <v>1838</v>
      </c>
    </row>
    <row r="6862" spans="2:13" x14ac:dyDescent="0.25">
      <c r="B6862" s="86">
        <v>0.81597222222222221</v>
      </c>
      <c r="E6862" s="99">
        <v>111</v>
      </c>
      <c r="G6862" s="14" t="s">
        <v>1838</v>
      </c>
      <c r="I6862" s="36" t="s">
        <v>1842</v>
      </c>
      <c r="J6862" s="36"/>
      <c r="K6862" s="36"/>
      <c r="L6862" s="36"/>
      <c r="M6862" s="36"/>
    </row>
    <row r="6863" spans="2:13" x14ac:dyDescent="0.25">
      <c r="B6863" s="6">
        <v>0.82638888888888884</v>
      </c>
      <c r="D6863" s="4"/>
      <c r="E6863" s="97">
        <v>125</v>
      </c>
      <c r="H6863" s="3">
        <v>195</v>
      </c>
      <c r="I6863" s="63" t="s">
        <v>1840</v>
      </c>
      <c r="J6863" s="63"/>
      <c r="K6863" s="63"/>
      <c r="L6863" s="63"/>
      <c r="M6863" s="63"/>
    </row>
    <row r="6864" spans="2:13" x14ac:dyDescent="0.25">
      <c r="B6864" s="6">
        <v>0.83680555555555558</v>
      </c>
      <c r="E6864" s="99">
        <v>119</v>
      </c>
    </row>
    <row r="6865" spans="1:5" x14ac:dyDescent="0.25">
      <c r="B6865" s="6">
        <v>0.84722222222222221</v>
      </c>
      <c r="E6865" s="99">
        <v>116</v>
      </c>
    </row>
    <row r="6866" spans="1:5" x14ac:dyDescent="0.25">
      <c r="B6866" s="6">
        <v>0.85763888888888884</v>
      </c>
      <c r="E6866" s="99">
        <v>116</v>
      </c>
    </row>
    <row r="6867" spans="1:5" x14ac:dyDescent="0.25">
      <c r="B6867" s="6">
        <v>0.86805555555555558</v>
      </c>
      <c r="E6867" s="99">
        <v>117</v>
      </c>
    </row>
    <row r="6868" spans="1:5" x14ac:dyDescent="0.25">
      <c r="B6868" s="6">
        <v>0.87847222222222221</v>
      </c>
      <c r="E6868" s="99">
        <v>113</v>
      </c>
    </row>
    <row r="6869" spans="1:5" x14ac:dyDescent="0.25">
      <c r="B6869" s="6">
        <v>0.88888888888888884</v>
      </c>
      <c r="E6869" s="99">
        <v>108</v>
      </c>
    </row>
    <row r="6870" spans="1:5" x14ac:dyDescent="0.25">
      <c r="B6870" s="6">
        <v>0.89930555555555558</v>
      </c>
      <c r="E6870" s="99">
        <v>108</v>
      </c>
    </row>
    <row r="6871" spans="1:5" x14ac:dyDescent="0.25">
      <c r="B6871" s="6">
        <v>0.90972222222222221</v>
      </c>
      <c r="E6871" s="3">
        <v>105</v>
      </c>
    </row>
    <row r="6872" spans="1:5" x14ac:dyDescent="0.25">
      <c r="B6872" s="6">
        <v>0.92013888888888884</v>
      </c>
      <c r="E6872" s="3">
        <v>103</v>
      </c>
    </row>
    <row r="6873" spans="1:5" x14ac:dyDescent="0.25">
      <c r="B6873" s="6">
        <v>0.93055555555555558</v>
      </c>
      <c r="E6873" s="3">
        <v>106</v>
      </c>
    </row>
    <row r="6874" spans="1:5" x14ac:dyDescent="0.25">
      <c r="B6874" s="6">
        <v>0.94097222222222221</v>
      </c>
      <c r="E6874" s="3">
        <v>105</v>
      </c>
    </row>
    <row r="6875" spans="1:5" x14ac:dyDescent="0.25">
      <c r="B6875" s="6">
        <v>0.95138888888888884</v>
      </c>
      <c r="E6875" s="3">
        <v>105</v>
      </c>
    </row>
    <row r="6876" spans="1:5" x14ac:dyDescent="0.25">
      <c r="B6876" s="6">
        <v>0.96180555555555558</v>
      </c>
      <c r="E6876" s="3">
        <v>105</v>
      </c>
    </row>
    <row r="6877" spans="1:5" x14ac:dyDescent="0.25">
      <c r="B6877" s="6">
        <v>0.97222222222222221</v>
      </c>
      <c r="E6877" s="3">
        <v>106</v>
      </c>
    </row>
    <row r="6878" spans="1:5" x14ac:dyDescent="0.25">
      <c r="B6878" s="6">
        <v>0.98263888888888884</v>
      </c>
      <c r="E6878" s="3">
        <v>103</v>
      </c>
    </row>
    <row r="6879" spans="1:5" ht="15.75" thickBot="1" x14ac:dyDescent="0.3">
      <c r="B6879" s="22">
        <v>0.99305555555555558</v>
      </c>
      <c r="D6879" s="3">
        <v>84</v>
      </c>
      <c r="E6879" s="3">
        <v>104</v>
      </c>
    </row>
    <row r="6880" spans="1:5" x14ac:dyDescent="0.25">
      <c r="A6880" s="5">
        <v>45905</v>
      </c>
      <c r="B6880" s="6">
        <v>3.472222222222222E-3</v>
      </c>
    </row>
    <row r="6881" spans="1:11" x14ac:dyDescent="0.25">
      <c r="A6881" s="5" t="s">
        <v>212</v>
      </c>
      <c r="B6881" s="6">
        <v>1.3888888888888888E-2</v>
      </c>
    </row>
    <row r="6882" spans="1:11" x14ac:dyDescent="0.25">
      <c r="B6882" s="6">
        <v>2.4305555555555556E-2</v>
      </c>
    </row>
    <row r="6883" spans="1:11" ht="18" x14ac:dyDescent="0.25">
      <c r="B6883" s="6">
        <v>3.4722222222222224E-2</v>
      </c>
      <c r="G6883" s="323">
        <v>106</v>
      </c>
      <c r="H6883" s="231" t="s">
        <v>1368</v>
      </c>
    </row>
    <row r="6884" spans="1:11" ht="18" x14ac:dyDescent="0.25">
      <c r="B6884" s="6">
        <v>4.5138888888888888E-2</v>
      </c>
      <c r="G6884" s="324">
        <f>AVERAGE(E6809:E6894)</f>
        <v>105.8030303030303</v>
      </c>
      <c r="H6884" s="231" t="s">
        <v>1367</v>
      </c>
    </row>
    <row r="6885" spans="1:11" ht="18" x14ac:dyDescent="0.25">
      <c r="B6885" s="6">
        <v>5.5555555555555552E-2</v>
      </c>
      <c r="G6885" s="302">
        <v>92</v>
      </c>
      <c r="H6885" s="302" t="s">
        <v>1369</v>
      </c>
    </row>
    <row r="6886" spans="1:11" ht="18" x14ac:dyDescent="0.25">
      <c r="B6886" s="6">
        <v>6.5972222222222224E-2</v>
      </c>
      <c r="G6886" s="231" t="s">
        <v>1517</v>
      </c>
      <c r="H6886" s="237"/>
    </row>
    <row r="6887" spans="1:11" ht="18" x14ac:dyDescent="0.25">
      <c r="B6887" s="6">
        <v>7.6388888888888895E-2</v>
      </c>
      <c r="G6887" s="242" t="s">
        <v>1571</v>
      </c>
    </row>
    <row r="6888" spans="1:11" ht="15.75" x14ac:dyDescent="0.25">
      <c r="B6888" s="6">
        <v>8.6805555555555552E-2</v>
      </c>
      <c r="G6888" s="293" t="s">
        <v>1854</v>
      </c>
      <c r="H6888" s="14"/>
      <c r="I6888" s="11"/>
      <c r="J6888" s="11"/>
      <c r="K6888" s="11"/>
    </row>
    <row r="6889" spans="1:11" x14ac:dyDescent="0.25">
      <c r="B6889" s="6">
        <v>9.7222222222222224E-2</v>
      </c>
    </row>
    <row r="6890" spans="1:11" x14ac:dyDescent="0.25">
      <c r="B6890" s="6">
        <v>0.1076388888888889</v>
      </c>
    </row>
    <row r="6891" spans="1:11" x14ac:dyDescent="0.25">
      <c r="B6891" s="6">
        <v>0.11805555555555555</v>
      </c>
    </row>
    <row r="6892" spans="1:11" x14ac:dyDescent="0.25">
      <c r="B6892" s="6">
        <v>0.12847222222222221</v>
      </c>
    </row>
    <row r="6893" spans="1:11" x14ac:dyDescent="0.25">
      <c r="B6893" s="6">
        <v>0.1388888888888889</v>
      </c>
    </row>
    <row r="6894" spans="1:11" x14ac:dyDescent="0.25">
      <c r="B6894" s="6">
        <v>0.14930555555555555</v>
      </c>
    </row>
    <row r="6895" spans="1:11" ht="15.75" thickBot="1" x14ac:dyDescent="0.3">
      <c r="B6895" s="22">
        <v>0.15972222222222221</v>
      </c>
      <c r="D6895" s="301" t="s">
        <v>1862</v>
      </c>
      <c r="G6895" s="366">
        <v>45905</v>
      </c>
    </row>
    <row r="6896" spans="1:11" x14ac:dyDescent="0.25">
      <c r="B6896" s="4" t="s">
        <v>1857</v>
      </c>
      <c r="E6896" s="4" t="s">
        <v>4</v>
      </c>
    </row>
    <row r="6897" spans="2:11" x14ac:dyDescent="0.25">
      <c r="B6897" s="8">
        <v>0</v>
      </c>
      <c r="C6897" s="8">
        <v>77</v>
      </c>
      <c r="E6897" s="157">
        <v>92</v>
      </c>
      <c r="F6897" s="157">
        <v>92</v>
      </c>
      <c r="G6897" s="423" t="s">
        <v>1853</v>
      </c>
      <c r="I6897" s="367" t="s">
        <v>1863</v>
      </c>
    </row>
    <row r="6898" spans="2:11" x14ac:dyDescent="0.25">
      <c r="B6898" s="3">
        <v>15</v>
      </c>
      <c r="E6898" s="3">
        <v>100</v>
      </c>
    </row>
    <row r="6899" spans="2:11" x14ac:dyDescent="0.25">
      <c r="B6899" s="3">
        <v>30</v>
      </c>
      <c r="E6899" s="62">
        <v>129</v>
      </c>
    </row>
    <row r="6900" spans="2:11" x14ac:dyDescent="0.25">
      <c r="B6900" s="3">
        <v>45</v>
      </c>
      <c r="E6900" s="38">
        <v>157</v>
      </c>
    </row>
    <row r="6901" spans="2:11" x14ac:dyDescent="0.25">
      <c r="B6901" s="3">
        <v>60</v>
      </c>
      <c r="E6901" s="243">
        <v>164</v>
      </c>
      <c r="H6901" s="3">
        <v>55</v>
      </c>
      <c r="I6901" s="235" t="s">
        <v>1864</v>
      </c>
      <c r="J6901" s="235"/>
      <c r="K6901" s="235"/>
    </row>
    <row r="6902" spans="2:11" x14ac:dyDescent="0.25">
      <c r="B6902" s="3">
        <v>75</v>
      </c>
      <c r="E6902" s="236">
        <v>162</v>
      </c>
    </row>
    <row r="6903" spans="2:11" x14ac:dyDescent="0.25">
      <c r="B6903" s="3">
        <v>90</v>
      </c>
      <c r="E6903" s="38">
        <v>150</v>
      </c>
    </row>
    <row r="6904" spans="2:11" x14ac:dyDescent="0.25">
      <c r="B6904" s="3">
        <v>105</v>
      </c>
      <c r="E6904" s="104">
        <v>142</v>
      </c>
    </row>
    <row r="6905" spans="2:11" x14ac:dyDescent="0.25">
      <c r="B6905" s="3">
        <v>120</v>
      </c>
      <c r="E6905" s="62">
        <v>126</v>
      </c>
    </row>
    <row r="6906" spans="2:11" x14ac:dyDescent="0.25">
      <c r="B6906" s="3">
        <v>135</v>
      </c>
      <c r="E6906" s="3">
        <v>107</v>
      </c>
    </row>
    <row r="6907" spans="2:11" x14ac:dyDescent="0.25">
      <c r="B6907" s="3">
        <v>150</v>
      </c>
      <c r="E6907" s="157">
        <v>97</v>
      </c>
    </row>
    <row r="6908" spans="2:11" x14ac:dyDescent="0.25">
      <c r="B6908" s="6">
        <v>0.40972222222222221</v>
      </c>
      <c r="E6908" s="14">
        <v>89</v>
      </c>
    </row>
    <row r="6909" spans="2:11" x14ac:dyDescent="0.25">
      <c r="B6909" s="6">
        <v>0.4201388888888889</v>
      </c>
      <c r="E6909" s="59">
        <v>70</v>
      </c>
      <c r="G6909" s="3" t="s">
        <v>1877</v>
      </c>
    </row>
    <row r="6910" spans="2:11" x14ac:dyDescent="0.25">
      <c r="B6910" s="6">
        <v>0.43055555555555558</v>
      </c>
      <c r="E6910" s="59">
        <v>77</v>
      </c>
      <c r="G6910" s="3" t="s">
        <v>1877</v>
      </c>
    </row>
    <row r="6911" spans="2:11" x14ac:dyDescent="0.25">
      <c r="B6911" s="6">
        <v>0.44097222222222221</v>
      </c>
      <c r="E6911" s="14">
        <v>80</v>
      </c>
      <c r="G6911" s="3" t="s">
        <v>1877</v>
      </c>
    </row>
    <row r="6912" spans="2:11" x14ac:dyDescent="0.25">
      <c r="B6912" s="6">
        <v>0.4513888888888889</v>
      </c>
      <c r="E6912" s="14">
        <v>86</v>
      </c>
      <c r="G6912" s="3" t="s">
        <v>1877</v>
      </c>
    </row>
    <row r="6913" spans="2:18" x14ac:dyDescent="0.25">
      <c r="B6913" s="6">
        <v>0.46180555555555558</v>
      </c>
      <c r="E6913" s="157">
        <v>92</v>
      </c>
      <c r="G6913" s="3" t="s">
        <v>1877</v>
      </c>
    </row>
    <row r="6914" spans="2:18" x14ac:dyDescent="0.25">
      <c r="B6914" s="6">
        <v>0.47222222222222221</v>
      </c>
      <c r="E6914" s="157">
        <v>92</v>
      </c>
      <c r="G6914" s="3" t="s">
        <v>1877</v>
      </c>
    </row>
    <row r="6915" spans="2:18" x14ac:dyDescent="0.25">
      <c r="B6915" s="6">
        <v>0.4826388888888889</v>
      </c>
      <c r="E6915" s="157">
        <v>91</v>
      </c>
    </row>
    <row r="6916" spans="2:18" x14ac:dyDescent="0.25">
      <c r="B6916" s="6">
        <v>0.49305555555555558</v>
      </c>
      <c r="E6916" s="157">
        <v>99</v>
      </c>
      <c r="F6916" s="3">
        <v>99</v>
      </c>
    </row>
    <row r="6917" spans="2:18" x14ac:dyDescent="0.25">
      <c r="B6917" s="90">
        <v>0.49652777777777779</v>
      </c>
      <c r="C6917" s="8">
        <v>32</v>
      </c>
      <c r="D6917" s="8"/>
      <c r="E6917" s="8"/>
      <c r="F6917" s="8"/>
      <c r="G6917" s="8" t="s">
        <v>112</v>
      </c>
      <c r="H6917" s="8"/>
      <c r="I6917" s="36" t="s">
        <v>1865</v>
      </c>
      <c r="J6917" s="36"/>
      <c r="K6917" s="36"/>
      <c r="L6917" s="36"/>
      <c r="M6917" s="36"/>
      <c r="N6917" s="36"/>
      <c r="O6917" s="36"/>
      <c r="P6917" s="36"/>
      <c r="Q6917" s="8"/>
      <c r="R6917" s="8"/>
    </row>
    <row r="6918" spans="2:18" x14ac:dyDescent="0.25">
      <c r="B6918" s="6">
        <v>0.50347222222222221</v>
      </c>
      <c r="E6918" s="3">
        <v>103</v>
      </c>
    </row>
    <row r="6919" spans="2:18" x14ac:dyDescent="0.25">
      <c r="B6919" s="6">
        <v>0.51388888888888884</v>
      </c>
      <c r="E6919" s="97">
        <v>122</v>
      </c>
      <c r="H6919" s="3">
        <v>25</v>
      </c>
      <c r="I6919" s="63" t="s">
        <v>1866</v>
      </c>
      <c r="J6919" s="63"/>
      <c r="K6919" s="63"/>
      <c r="L6919" s="63"/>
      <c r="M6919" s="63"/>
    </row>
    <row r="6920" spans="2:18" x14ac:dyDescent="0.25">
      <c r="B6920" s="6">
        <v>0.52430555555555558</v>
      </c>
      <c r="E6920" s="99">
        <v>114</v>
      </c>
      <c r="G6920" s="3" t="s">
        <v>1876</v>
      </c>
    </row>
    <row r="6921" spans="2:18" x14ac:dyDescent="0.25">
      <c r="B6921" s="6">
        <v>0.53472222222222221</v>
      </c>
      <c r="E6921" s="3">
        <v>108</v>
      </c>
      <c r="G6921" s="3" t="s">
        <v>1876</v>
      </c>
    </row>
    <row r="6922" spans="2:18" x14ac:dyDescent="0.25">
      <c r="B6922" s="6">
        <v>0.54513888888888884</v>
      </c>
      <c r="E6922" s="99">
        <v>113</v>
      </c>
      <c r="G6922" s="3" t="s">
        <v>1878</v>
      </c>
    </row>
    <row r="6923" spans="2:18" x14ac:dyDescent="0.25">
      <c r="B6923" s="6">
        <v>0.55555555555555558</v>
      </c>
      <c r="E6923" s="99">
        <v>111</v>
      </c>
      <c r="G6923" s="3" t="s">
        <v>1878</v>
      </c>
    </row>
    <row r="6924" spans="2:18" x14ac:dyDescent="0.25">
      <c r="B6924" s="6">
        <v>0.56597222222222221</v>
      </c>
      <c r="E6924" s="97">
        <v>120</v>
      </c>
      <c r="G6924" s="3" t="s">
        <v>1878</v>
      </c>
    </row>
    <row r="6925" spans="2:18" x14ac:dyDescent="0.25">
      <c r="B6925" s="6">
        <v>0.57638888888888884</v>
      </c>
      <c r="E6925" s="99">
        <v>110</v>
      </c>
      <c r="G6925" s="3" t="s">
        <v>1878</v>
      </c>
    </row>
    <row r="6926" spans="2:18" x14ac:dyDescent="0.25">
      <c r="B6926" s="6">
        <v>0.58680555555555558</v>
      </c>
      <c r="E6926" s="99">
        <v>117</v>
      </c>
      <c r="G6926" s="3" t="s">
        <v>1878</v>
      </c>
    </row>
    <row r="6927" spans="2:18" x14ac:dyDescent="0.25">
      <c r="B6927" s="6">
        <v>0.59722222222222221</v>
      </c>
      <c r="E6927" s="62">
        <v>125</v>
      </c>
      <c r="G6927" s="3" t="s">
        <v>1878</v>
      </c>
    </row>
    <row r="6928" spans="2:18" x14ac:dyDescent="0.25">
      <c r="B6928" s="6">
        <v>0.60763888888888884</v>
      </c>
      <c r="E6928" s="62">
        <v>126</v>
      </c>
      <c r="G6928" s="3" t="s">
        <v>1878</v>
      </c>
    </row>
    <row r="6929" spans="2:20" x14ac:dyDescent="0.25">
      <c r="B6929" s="6">
        <v>0.61805555555555558</v>
      </c>
      <c r="E6929" s="9">
        <v>132</v>
      </c>
      <c r="G6929" s="3" t="s">
        <v>1878</v>
      </c>
    </row>
    <row r="6930" spans="2:20" x14ac:dyDescent="0.25">
      <c r="B6930" s="6">
        <v>0.62847222222222221</v>
      </c>
      <c r="E6930" s="9">
        <v>130</v>
      </c>
      <c r="G6930" s="3" t="s">
        <v>1878</v>
      </c>
    </row>
    <row r="6931" spans="2:20" x14ac:dyDescent="0.25">
      <c r="B6931" s="6">
        <v>0.63888888888888884</v>
      </c>
      <c r="E6931" s="62">
        <v>128</v>
      </c>
      <c r="G6931" s="3" t="s">
        <v>1878</v>
      </c>
    </row>
    <row r="6932" spans="2:20" x14ac:dyDescent="0.25">
      <c r="B6932" s="6">
        <v>0.64930555555555558</v>
      </c>
      <c r="E6932" s="9">
        <v>130</v>
      </c>
      <c r="G6932" s="3" t="s">
        <v>1878</v>
      </c>
    </row>
    <row r="6933" spans="2:20" x14ac:dyDescent="0.25">
      <c r="B6933" s="6">
        <v>0.65972222222222221</v>
      </c>
      <c r="E6933" s="62">
        <v>128</v>
      </c>
      <c r="G6933" s="3" t="s">
        <v>1878</v>
      </c>
    </row>
    <row r="6934" spans="2:20" x14ac:dyDescent="0.25">
      <c r="B6934" s="6">
        <v>0.67013888888888884</v>
      </c>
      <c r="E6934" s="9">
        <v>130</v>
      </c>
      <c r="G6934" s="3" t="s">
        <v>1878</v>
      </c>
    </row>
    <row r="6935" spans="2:20" x14ac:dyDescent="0.25">
      <c r="B6935" s="6">
        <v>0.68055555555555558</v>
      </c>
      <c r="E6935" s="10">
        <v>137</v>
      </c>
      <c r="H6935" s="3">
        <v>38</v>
      </c>
      <c r="I6935" s="12" t="s">
        <v>1891</v>
      </c>
      <c r="J6935" s="12"/>
      <c r="K6935" s="12"/>
      <c r="L6935" s="12"/>
      <c r="M6935" s="12"/>
    </row>
    <row r="6936" spans="2:20" x14ac:dyDescent="0.25">
      <c r="B6936" s="6">
        <v>0.69097222222222221</v>
      </c>
      <c r="E6936" s="62">
        <v>122</v>
      </c>
    </row>
    <row r="6937" spans="2:20" x14ac:dyDescent="0.25">
      <c r="B6937" s="6">
        <v>0.70138888888888884</v>
      </c>
      <c r="E6937" s="62">
        <v>124</v>
      </c>
    </row>
    <row r="6938" spans="2:20" x14ac:dyDescent="0.25">
      <c r="B6938" s="6">
        <v>0.71180555555555558</v>
      </c>
      <c r="E6938" s="9">
        <v>133</v>
      </c>
    </row>
    <row r="6939" spans="2:20" x14ac:dyDescent="0.25">
      <c r="B6939" s="86">
        <v>0.72083333333333333</v>
      </c>
      <c r="E6939" s="9"/>
      <c r="G6939" s="14" t="s">
        <v>1867</v>
      </c>
    </row>
    <row r="6940" spans="2:20" x14ac:dyDescent="0.25">
      <c r="B6940" s="86">
        <v>0.72222222222222221</v>
      </c>
      <c r="E6940" s="9">
        <v>131</v>
      </c>
      <c r="G6940" s="14" t="s">
        <v>1867</v>
      </c>
    </row>
    <row r="6941" spans="2:20" x14ac:dyDescent="0.25">
      <c r="B6941" s="86">
        <v>0.73263888888888884</v>
      </c>
      <c r="E6941" s="3">
        <v>102</v>
      </c>
      <c r="G6941" s="14" t="s">
        <v>1867</v>
      </c>
      <c r="I6941" s="1" t="s">
        <v>1893</v>
      </c>
    </row>
    <row r="6942" spans="2:20" x14ac:dyDescent="0.25">
      <c r="B6942" s="6">
        <v>0.74305555555555558</v>
      </c>
      <c r="E6942" s="157">
        <v>99</v>
      </c>
      <c r="F6942" s="157">
        <v>99</v>
      </c>
    </row>
    <row r="6943" spans="2:20" x14ac:dyDescent="0.25">
      <c r="B6943" s="90">
        <v>0.74652777777777779</v>
      </c>
      <c r="C6943" s="8">
        <v>37</v>
      </c>
      <c r="D6943" s="8"/>
      <c r="E6943" s="8"/>
      <c r="F6943" s="8"/>
      <c r="G6943" s="8" t="s">
        <v>313</v>
      </c>
      <c r="H6943" s="8"/>
      <c r="I6943" s="36" t="s">
        <v>1868</v>
      </c>
      <c r="J6943" s="36"/>
      <c r="K6943" s="36"/>
      <c r="L6943" s="36"/>
      <c r="M6943" s="36"/>
      <c r="N6943" s="36"/>
      <c r="O6943" s="36"/>
      <c r="P6943" s="36"/>
      <c r="Q6943" s="8"/>
      <c r="R6943" s="8"/>
      <c r="S6943" s="8"/>
      <c r="T6943" s="8"/>
    </row>
    <row r="6944" spans="2:20" x14ac:dyDescent="0.25">
      <c r="B6944" s="6">
        <v>0.75347222222222221</v>
      </c>
      <c r="E6944" s="3">
        <v>106</v>
      </c>
    </row>
    <row r="6945" spans="2:14" x14ac:dyDescent="0.25">
      <c r="B6945" s="6">
        <v>0.76388888888888884</v>
      </c>
      <c r="E6945" s="62">
        <v>121</v>
      </c>
      <c r="H6945" s="3">
        <v>25</v>
      </c>
      <c r="I6945" s="63" t="s">
        <v>1870</v>
      </c>
      <c r="J6945" s="63"/>
      <c r="K6945" s="63"/>
      <c r="L6945" s="63"/>
      <c r="M6945" s="63"/>
    </row>
    <row r="6946" spans="2:14" x14ac:dyDescent="0.25">
      <c r="B6946" s="6">
        <v>0.77430555555555558</v>
      </c>
      <c r="E6946" s="99">
        <v>118</v>
      </c>
    </row>
    <row r="6947" spans="2:14" x14ac:dyDescent="0.25">
      <c r="B6947" s="6">
        <v>0.78472222222222221</v>
      </c>
      <c r="E6947" s="3">
        <v>107</v>
      </c>
    </row>
    <row r="6948" spans="2:14" x14ac:dyDescent="0.25">
      <c r="B6948" s="6">
        <v>0.79513888888888884</v>
      </c>
      <c r="E6948" s="62">
        <v>124</v>
      </c>
      <c r="H6948" s="3">
        <v>70</v>
      </c>
      <c r="I6948" s="63" t="s">
        <v>1871</v>
      </c>
      <c r="J6948" s="63"/>
      <c r="K6948" s="63"/>
      <c r="L6948" s="63"/>
      <c r="M6948" s="63"/>
    </row>
    <row r="6949" spans="2:14" x14ac:dyDescent="0.25">
      <c r="B6949" s="86">
        <v>0.79513888888888884</v>
      </c>
      <c r="G6949" s="14" t="s">
        <v>1869</v>
      </c>
    </row>
    <row r="6950" spans="2:14" x14ac:dyDescent="0.25">
      <c r="B6950" s="86">
        <v>0.80555555555555558</v>
      </c>
      <c r="E6950" s="3">
        <v>106</v>
      </c>
      <c r="G6950" s="14" t="s">
        <v>1869</v>
      </c>
      <c r="I6950" s="36" t="s">
        <v>1894</v>
      </c>
      <c r="J6950" s="36"/>
      <c r="K6950" s="36"/>
      <c r="L6950" s="36"/>
      <c r="M6950" s="36"/>
    </row>
    <row r="6951" spans="2:14" x14ac:dyDescent="0.25">
      <c r="B6951" s="6">
        <v>0.81597222222222221</v>
      </c>
      <c r="E6951" s="3">
        <v>108</v>
      </c>
    </row>
    <row r="6952" spans="2:14" x14ac:dyDescent="0.25">
      <c r="B6952" s="86">
        <v>0.81944444444444442</v>
      </c>
      <c r="G6952" s="14" t="s">
        <v>1872</v>
      </c>
    </row>
    <row r="6953" spans="2:14" x14ac:dyDescent="0.25">
      <c r="B6953" s="86">
        <v>0.82638888888888884</v>
      </c>
      <c r="E6953" s="99">
        <v>110</v>
      </c>
      <c r="G6953" s="14" t="s">
        <v>1872</v>
      </c>
    </row>
    <row r="6954" spans="2:14" x14ac:dyDescent="0.25">
      <c r="B6954" s="86">
        <v>0.83680555555555558</v>
      </c>
      <c r="E6954" s="99">
        <v>116</v>
      </c>
      <c r="G6954" s="14" t="s">
        <v>1872</v>
      </c>
    </row>
    <row r="6955" spans="2:14" x14ac:dyDescent="0.25">
      <c r="B6955" s="86">
        <v>0.83958333333333335</v>
      </c>
      <c r="G6955" s="35" t="s">
        <v>1873</v>
      </c>
    </row>
    <row r="6956" spans="2:14" x14ac:dyDescent="0.25">
      <c r="B6956" s="86">
        <v>0.84722222222222221</v>
      </c>
      <c r="E6956" s="99">
        <v>115</v>
      </c>
      <c r="G6956" s="35" t="s">
        <v>1873</v>
      </c>
    </row>
    <row r="6957" spans="2:14" x14ac:dyDescent="0.25">
      <c r="B6957" s="86">
        <v>0.85763888888888884</v>
      </c>
      <c r="E6957" s="3">
        <v>104</v>
      </c>
      <c r="G6957" s="35" t="s">
        <v>1873</v>
      </c>
      <c r="I6957" s="36" t="s">
        <v>1895</v>
      </c>
      <c r="J6957" s="36"/>
      <c r="K6957" s="36"/>
      <c r="L6957" s="36"/>
      <c r="M6957" s="36"/>
      <c r="N6957" s="36"/>
    </row>
    <row r="6958" spans="2:14" x14ac:dyDescent="0.25">
      <c r="B6958" s="6">
        <v>0.86805555555555558</v>
      </c>
      <c r="E6958" s="97">
        <v>127</v>
      </c>
      <c r="H6958" s="3">
        <v>175</v>
      </c>
      <c r="I6958" s="63" t="s">
        <v>1892</v>
      </c>
      <c r="J6958" s="63"/>
      <c r="K6958" s="63"/>
      <c r="L6958" s="63"/>
      <c r="M6958" s="63"/>
    </row>
    <row r="6959" spans="2:14" x14ac:dyDescent="0.25">
      <c r="B6959" s="86">
        <v>0.87013888888888891</v>
      </c>
      <c r="G6959" s="14" t="s">
        <v>1874</v>
      </c>
    </row>
    <row r="6960" spans="2:14" x14ac:dyDescent="0.25">
      <c r="B6960" s="86">
        <v>0.87847222222222221</v>
      </c>
      <c r="E6960" s="62">
        <v>121</v>
      </c>
      <c r="G6960" s="14" t="s">
        <v>1874</v>
      </c>
    </row>
    <row r="6961" spans="1:15" x14ac:dyDescent="0.25">
      <c r="B6961" s="86">
        <v>0.88888888888888884</v>
      </c>
      <c r="E6961" s="3">
        <v>103</v>
      </c>
      <c r="G6961" s="14" t="s">
        <v>1874</v>
      </c>
      <c r="I6961" s="36" t="s">
        <v>1896</v>
      </c>
      <c r="J6961" s="36"/>
      <c r="K6961" s="36"/>
      <c r="L6961" s="36"/>
      <c r="M6961" s="36"/>
      <c r="N6961" s="36"/>
    </row>
    <row r="6962" spans="1:15" x14ac:dyDescent="0.25">
      <c r="B6962" s="6">
        <v>0.89930555555555558</v>
      </c>
      <c r="E6962" s="62">
        <v>121</v>
      </c>
    </row>
    <row r="6963" spans="1:15" x14ac:dyDescent="0.25">
      <c r="B6963" s="6">
        <v>0.90972222222222221</v>
      </c>
      <c r="E6963" s="99">
        <v>118</v>
      </c>
    </row>
    <row r="6964" spans="1:15" x14ac:dyDescent="0.25">
      <c r="B6964" s="6">
        <v>0.92013888888888884</v>
      </c>
      <c r="E6964" s="62">
        <v>121</v>
      </c>
    </row>
    <row r="6965" spans="1:15" x14ac:dyDescent="0.25">
      <c r="B6965" s="6">
        <v>0.93055555555555558</v>
      </c>
      <c r="E6965" s="62">
        <v>120</v>
      </c>
    </row>
    <row r="6966" spans="1:15" x14ac:dyDescent="0.25">
      <c r="B6966" s="6">
        <v>0.94097222222222221</v>
      </c>
      <c r="E6966" s="99">
        <v>119</v>
      </c>
    </row>
    <row r="6967" spans="1:15" x14ac:dyDescent="0.25">
      <c r="B6967" s="6">
        <v>0.95138888888888884</v>
      </c>
      <c r="E6967" s="99">
        <v>121</v>
      </c>
    </row>
    <row r="6968" spans="1:15" x14ac:dyDescent="0.25">
      <c r="B6968" s="86">
        <v>0.9604166666666667</v>
      </c>
      <c r="E6968" s="99">
        <v>114</v>
      </c>
      <c r="F6968" s="3" t="s">
        <v>1881</v>
      </c>
      <c r="G6968" s="14" t="s">
        <v>1875</v>
      </c>
    </row>
    <row r="6969" spans="1:15" x14ac:dyDescent="0.25">
      <c r="B6969" s="86">
        <v>0.96180555555555558</v>
      </c>
      <c r="E6969" s="99">
        <v>110</v>
      </c>
      <c r="F6969" s="3" t="s">
        <v>1883</v>
      </c>
      <c r="G6969" s="14" t="s">
        <v>1875</v>
      </c>
    </row>
    <row r="6970" spans="1:15" x14ac:dyDescent="0.25">
      <c r="B6970" s="86">
        <v>0.97222222222222221</v>
      </c>
      <c r="E6970" s="3">
        <v>102</v>
      </c>
      <c r="F6970" s="3" t="s">
        <v>1882</v>
      </c>
      <c r="G6970" s="14" t="s">
        <v>1875</v>
      </c>
      <c r="I6970" s="36" t="s">
        <v>1898</v>
      </c>
      <c r="J6970" s="36"/>
      <c r="K6970" s="36"/>
      <c r="L6970" s="36"/>
    </row>
    <row r="6971" spans="1:15" x14ac:dyDescent="0.25">
      <c r="B6971" s="86">
        <v>0.98263888888888884</v>
      </c>
      <c r="E6971" s="157">
        <v>96</v>
      </c>
      <c r="F6971" s="3" t="s">
        <v>1884</v>
      </c>
      <c r="G6971" s="14" t="s">
        <v>1875</v>
      </c>
      <c r="I6971" s="36" t="s">
        <v>1897</v>
      </c>
      <c r="J6971" s="36"/>
      <c r="K6971" s="36"/>
      <c r="L6971" s="36"/>
    </row>
    <row r="6972" spans="1:15" ht="15.75" thickBot="1" x14ac:dyDescent="0.3">
      <c r="B6972" s="215">
        <v>0.99305555555555558</v>
      </c>
      <c r="E6972" s="3">
        <v>102</v>
      </c>
      <c r="F6972" s="3" t="s">
        <v>1885</v>
      </c>
      <c r="G6972" s="14" t="s">
        <v>1875</v>
      </c>
    </row>
    <row r="6973" spans="1:15" x14ac:dyDescent="0.25">
      <c r="A6973" s="5">
        <v>45906</v>
      </c>
      <c r="B6973" s="86">
        <v>3.472222222222222E-3</v>
      </c>
      <c r="E6973" s="99">
        <v>113</v>
      </c>
      <c r="F6973" s="3" t="s">
        <v>1886</v>
      </c>
      <c r="G6973" s="14" t="s">
        <v>1875</v>
      </c>
    </row>
    <row r="6974" spans="1:15" x14ac:dyDescent="0.25">
      <c r="A6974" s="5" t="s">
        <v>228</v>
      </c>
      <c r="B6974" s="86">
        <v>1.3888888888888888E-2</v>
      </c>
      <c r="E6974" s="99">
        <v>118</v>
      </c>
      <c r="F6974" s="3" t="s">
        <v>1887</v>
      </c>
      <c r="G6974" s="14" t="s">
        <v>1875</v>
      </c>
      <c r="I6974" s="135" t="s">
        <v>1899</v>
      </c>
      <c r="J6974" s="135"/>
      <c r="K6974" s="135"/>
    </row>
    <row r="6975" spans="1:15" x14ac:dyDescent="0.25">
      <c r="B6975" s="6">
        <v>2.4305555555555556E-2</v>
      </c>
      <c r="E6975" s="3">
        <v>105</v>
      </c>
      <c r="G6975" s="14" t="s">
        <v>1879</v>
      </c>
      <c r="I6975" s="36" t="s">
        <v>1900</v>
      </c>
      <c r="J6975" s="36"/>
      <c r="K6975" s="36"/>
      <c r="L6975" s="36"/>
      <c r="M6975" s="36"/>
      <c r="N6975" s="36"/>
      <c r="O6975" s="36"/>
    </row>
    <row r="6976" spans="1:15" ht="18" x14ac:dyDescent="0.25">
      <c r="B6976" s="6">
        <v>3.4722222222222224E-2</v>
      </c>
      <c r="E6976" s="3">
        <v>103</v>
      </c>
      <c r="G6976" s="248">
        <v>110</v>
      </c>
      <c r="H6976" s="231" t="s">
        <v>1368</v>
      </c>
    </row>
    <row r="6977" spans="2:12" ht="18" x14ac:dyDescent="0.25">
      <c r="B6977" s="6">
        <v>4.5138888888888888E-2</v>
      </c>
      <c r="E6977" s="3">
        <v>105</v>
      </c>
      <c r="G6977" s="247">
        <f>AVERAGE(E6897:E6988)</f>
        <v>113.97435897435898</v>
      </c>
      <c r="H6977" s="231" t="s">
        <v>1367</v>
      </c>
    </row>
    <row r="6978" spans="2:12" ht="18" x14ac:dyDescent="0.25">
      <c r="B6978" s="6">
        <v>5.5555555555555552E-2</v>
      </c>
      <c r="E6978" s="3">
        <v>105</v>
      </c>
      <c r="G6978" s="302">
        <v>97</v>
      </c>
      <c r="H6978" s="302" t="s">
        <v>1369</v>
      </c>
    </row>
    <row r="6979" spans="2:12" ht="18" x14ac:dyDescent="0.25">
      <c r="B6979" s="6">
        <v>6.5972222222222224E-2</v>
      </c>
      <c r="E6979" s="3">
        <v>108</v>
      </c>
      <c r="G6979" s="231" t="s">
        <v>1592</v>
      </c>
      <c r="H6979" s="237"/>
    </row>
    <row r="6980" spans="2:12" ht="18" x14ac:dyDescent="0.25">
      <c r="B6980" s="6">
        <v>7.6388888888888895E-2</v>
      </c>
      <c r="E6980" s="3">
        <v>104</v>
      </c>
      <c r="G6980" s="242" t="s">
        <v>1888</v>
      </c>
    </row>
    <row r="6981" spans="2:12" ht="15.75" x14ac:dyDescent="0.25">
      <c r="B6981" s="6">
        <v>8.6805555555555552E-2</v>
      </c>
      <c r="E6981" s="3">
        <v>102</v>
      </c>
      <c r="G6981" s="293" t="s">
        <v>1880</v>
      </c>
      <c r="H6981" s="14"/>
      <c r="I6981" s="11"/>
      <c r="J6981" s="11"/>
      <c r="K6981" s="11"/>
      <c r="L6981" s="11"/>
    </row>
    <row r="6982" spans="2:12" x14ac:dyDescent="0.25">
      <c r="B6982" s="6">
        <v>9.7222222222222224E-2</v>
      </c>
    </row>
    <row r="6983" spans="2:12" x14ac:dyDescent="0.25">
      <c r="B6983" s="6">
        <v>0.1076388888888889</v>
      </c>
    </row>
    <row r="6984" spans="2:12" x14ac:dyDescent="0.25">
      <c r="B6984" s="6">
        <v>0.11805555555555555</v>
      </c>
    </row>
    <row r="6985" spans="2:12" x14ac:dyDescent="0.25">
      <c r="B6985" s="6">
        <v>0.12847222222222221</v>
      </c>
    </row>
    <row r="6986" spans="2:12" x14ac:dyDescent="0.25">
      <c r="B6986" s="6">
        <v>0.1388888888888889</v>
      </c>
    </row>
    <row r="6987" spans="2:12" x14ac:dyDescent="0.25">
      <c r="B6987" s="6">
        <v>0.14930555555555555</v>
      </c>
    </row>
    <row r="6988" spans="2:12" ht="15.75" thickBot="1" x14ac:dyDescent="0.3">
      <c r="B6988" s="22">
        <v>0.15972222222222221</v>
      </c>
      <c r="D6988" s="3">
        <v>146</v>
      </c>
    </row>
    <row r="6989" spans="2:12" x14ac:dyDescent="0.25">
      <c r="B6989" s="6">
        <v>0.31597222222222221</v>
      </c>
      <c r="E6989" s="157">
        <v>95</v>
      </c>
    </row>
    <row r="6990" spans="2:12" x14ac:dyDescent="0.25">
      <c r="B6990" s="6">
        <v>0.3263888888888889</v>
      </c>
      <c r="E6990" s="157">
        <v>95</v>
      </c>
    </row>
    <row r="6991" spans="2:12" x14ac:dyDescent="0.25">
      <c r="B6991" s="6">
        <v>0.33680555555555558</v>
      </c>
      <c r="E6991" s="157">
        <v>95</v>
      </c>
    </row>
    <row r="6992" spans="2:12" x14ac:dyDescent="0.25">
      <c r="B6992" s="6">
        <v>0.34722222222222221</v>
      </c>
      <c r="E6992" s="157">
        <v>98</v>
      </c>
    </row>
    <row r="6993" spans="2:13" x14ac:dyDescent="0.25">
      <c r="B6993" s="6">
        <v>0.3576388888888889</v>
      </c>
      <c r="E6993" s="157">
        <v>96</v>
      </c>
    </row>
    <row r="6994" spans="2:13" x14ac:dyDescent="0.25">
      <c r="B6994" s="6">
        <v>0.36805555555555558</v>
      </c>
      <c r="E6994" s="157">
        <v>96</v>
      </c>
    </row>
    <row r="6995" spans="2:13" x14ac:dyDescent="0.25">
      <c r="B6995" s="6">
        <v>0.37847222222222221</v>
      </c>
      <c r="E6995" s="157">
        <v>96</v>
      </c>
    </row>
    <row r="6996" spans="2:13" x14ac:dyDescent="0.25">
      <c r="B6996" s="6">
        <v>0.3888888888888889</v>
      </c>
      <c r="E6996" s="157">
        <v>96</v>
      </c>
    </row>
    <row r="6997" spans="2:13" x14ac:dyDescent="0.25">
      <c r="B6997" s="6">
        <v>0.39930555555555558</v>
      </c>
      <c r="E6997" s="157">
        <v>96</v>
      </c>
    </row>
    <row r="6998" spans="2:13" x14ac:dyDescent="0.25">
      <c r="B6998" s="6">
        <v>0.40972222222222221</v>
      </c>
      <c r="E6998" s="157">
        <v>96</v>
      </c>
    </row>
    <row r="6999" spans="2:13" x14ac:dyDescent="0.25">
      <c r="B6999" s="6">
        <v>0.4201388888888889</v>
      </c>
      <c r="E6999" s="157">
        <v>96</v>
      </c>
    </row>
    <row r="7000" spans="2:13" x14ac:dyDescent="0.25">
      <c r="B7000" s="6">
        <v>0.43055555555555558</v>
      </c>
      <c r="E7000" s="3">
        <v>100</v>
      </c>
    </row>
    <row r="7001" spans="2:13" x14ac:dyDescent="0.25">
      <c r="B7001" s="6">
        <v>0.44097222222222221</v>
      </c>
      <c r="E7001" s="157">
        <v>97</v>
      </c>
    </row>
    <row r="7002" spans="2:13" x14ac:dyDescent="0.25">
      <c r="B7002" s="6">
        <v>0.4513888888888889</v>
      </c>
      <c r="E7002" s="157">
        <v>94</v>
      </c>
      <c r="F7002" s="3">
        <v>94</v>
      </c>
    </row>
    <row r="7003" spans="2:13" x14ac:dyDescent="0.25">
      <c r="B7003" s="90">
        <v>0.45833333333333331</v>
      </c>
      <c r="C7003" s="8">
        <v>42</v>
      </c>
      <c r="D7003" s="8"/>
      <c r="E7003" s="8"/>
      <c r="F7003" s="8"/>
      <c r="G7003" s="8" t="s">
        <v>112</v>
      </c>
      <c r="H7003" s="8"/>
      <c r="I7003" s="36" t="s">
        <v>1901</v>
      </c>
      <c r="J7003" s="36"/>
      <c r="K7003" s="36"/>
      <c r="L7003" s="36"/>
      <c r="M7003" s="36"/>
    </row>
    <row r="7004" spans="2:13" x14ac:dyDescent="0.25">
      <c r="B7004" s="6">
        <v>0.46180555555555558</v>
      </c>
      <c r="E7004" s="157">
        <v>99</v>
      </c>
    </row>
    <row r="7005" spans="2:13" x14ac:dyDescent="0.25">
      <c r="B7005" s="6">
        <v>0.47222222222222221</v>
      </c>
      <c r="E7005" s="3">
        <v>107</v>
      </c>
    </row>
    <row r="7006" spans="2:13" x14ac:dyDescent="0.25">
      <c r="B7006" s="6">
        <v>0.4826388888888889</v>
      </c>
      <c r="E7006" s="97">
        <v>126</v>
      </c>
      <c r="H7006" s="3">
        <v>35</v>
      </c>
      <c r="I7006" s="63" t="s">
        <v>1903</v>
      </c>
      <c r="J7006" s="63"/>
      <c r="K7006" s="63"/>
      <c r="L7006" s="63"/>
      <c r="M7006" s="63"/>
    </row>
    <row r="7007" spans="2:13" x14ac:dyDescent="0.25">
      <c r="B7007" s="6">
        <v>0.49305555555555558</v>
      </c>
      <c r="E7007" s="99">
        <v>116</v>
      </c>
    </row>
    <row r="7008" spans="2:13" x14ac:dyDescent="0.25">
      <c r="B7008" s="6">
        <v>0.50347222222222221</v>
      </c>
      <c r="E7008" s="99">
        <v>113</v>
      </c>
    </row>
    <row r="7009" spans="2:13" x14ac:dyDescent="0.25">
      <c r="B7009" s="6">
        <v>0.51388888888888884</v>
      </c>
      <c r="E7009" s="99">
        <v>118</v>
      </c>
    </row>
    <row r="7010" spans="2:13" x14ac:dyDescent="0.25">
      <c r="B7010" s="6">
        <v>0.52430555555555558</v>
      </c>
      <c r="E7010" s="3">
        <v>105</v>
      </c>
    </row>
    <row r="7011" spans="2:13" x14ac:dyDescent="0.25">
      <c r="B7011" s="6">
        <v>0.53472222222222221</v>
      </c>
      <c r="E7011" s="62">
        <v>122</v>
      </c>
      <c r="H7011" s="3">
        <v>35</v>
      </c>
      <c r="I7011" s="63" t="s">
        <v>1987</v>
      </c>
      <c r="J7011" s="63"/>
      <c r="K7011" s="63"/>
      <c r="L7011" s="63"/>
      <c r="M7011" s="63"/>
    </row>
    <row r="7012" spans="2:13" x14ac:dyDescent="0.25">
      <c r="B7012" s="6">
        <v>0.54513888888888884</v>
      </c>
      <c r="E7012" s="99">
        <v>114</v>
      </c>
      <c r="G7012" s="3" t="s">
        <v>1904</v>
      </c>
    </row>
    <row r="7013" spans="2:13" x14ac:dyDescent="0.25">
      <c r="B7013" s="6">
        <v>0.55555555555555558</v>
      </c>
      <c r="E7013" s="3">
        <v>105</v>
      </c>
      <c r="G7013" s="3" t="s">
        <v>1904</v>
      </c>
    </row>
    <row r="7014" spans="2:13" x14ac:dyDescent="0.25">
      <c r="B7014" s="6">
        <v>0.56597222222222221</v>
      </c>
      <c r="E7014" s="99">
        <v>111</v>
      </c>
      <c r="G7014" s="3" t="s">
        <v>1904</v>
      </c>
    </row>
    <row r="7015" spans="2:13" x14ac:dyDescent="0.25">
      <c r="B7015" s="6">
        <v>0.57638888888888884</v>
      </c>
      <c r="E7015" s="99">
        <v>117</v>
      </c>
      <c r="G7015" s="3" t="s">
        <v>1904</v>
      </c>
    </row>
    <row r="7016" spans="2:13" x14ac:dyDescent="0.25">
      <c r="B7016" s="6">
        <v>0.58680555555555558</v>
      </c>
      <c r="E7016" s="62">
        <v>125</v>
      </c>
      <c r="G7016" s="3" t="s">
        <v>1904</v>
      </c>
    </row>
    <row r="7017" spans="2:13" x14ac:dyDescent="0.25">
      <c r="B7017" s="6">
        <v>0.59722222222222221</v>
      </c>
      <c r="E7017" s="62">
        <v>126</v>
      </c>
      <c r="G7017" s="3" t="s">
        <v>1904</v>
      </c>
    </row>
    <row r="7018" spans="2:13" x14ac:dyDescent="0.25">
      <c r="B7018" s="6">
        <v>0.60763888888888884</v>
      </c>
      <c r="E7018" s="62">
        <v>128</v>
      </c>
      <c r="G7018" s="3" t="s">
        <v>1904</v>
      </c>
    </row>
    <row r="7019" spans="2:13" x14ac:dyDescent="0.25">
      <c r="B7019" s="90">
        <v>0.61458333333333337</v>
      </c>
      <c r="C7019" s="8">
        <v>45</v>
      </c>
      <c r="D7019" s="8"/>
      <c r="E7019" s="8"/>
      <c r="F7019" s="8"/>
      <c r="G7019" s="8" t="s">
        <v>193</v>
      </c>
      <c r="H7019" s="8"/>
      <c r="I7019" s="36" t="s">
        <v>1906</v>
      </c>
      <c r="J7019" s="36"/>
      <c r="K7019" s="36"/>
      <c r="L7019" s="36"/>
      <c r="M7019" s="36"/>
    </row>
    <row r="7020" spans="2:13" x14ac:dyDescent="0.25">
      <c r="B7020" s="6">
        <v>0.61805555555555558</v>
      </c>
      <c r="E7020" s="99">
        <v>119</v>
      </c>
      <c r="G7020" s="3" t="s">
        <v>1904</v>
      </c>
    </row>
    <row r="7021" spans="2:13" x14ac:dyDescent="0.25">
      <c r="B7021" s="6">
        <v>0.62847222222222221</v>
      </c>
      <c r="E7021" s="62">
        <v>120</v>
      </c>
      <c r="G7021" s="3" t="s">
        <v>1904</v>
      </c>
    </row>
    <row r="7022" spans="2:13" x14ac:dyDescent="0.25">
      <c r="B7022" s="6">
        <v>0.63888888888888884</v>
      </c>
      <c r="E7022" s="9">
        <v>131</v>
      </c>
      <c r="G7022" s="3" t="s">
        <v>1904</v>
      </c>
    </row>
    <row r="7023" spans="2:13" x14ac:dyDescent="0.25">
      <c r="B7023" s="6">
        <v>0.64930555555555558</v>
      </c>
      <c r="E7023" s="104">
        <v>145</v>
      </c>
      <c r="G7023" s="3" t="s">
        <v>1904</v>
      </c>
    </row>
    <row r="7024" spans="2:13" x14ac:dyDescent="0.25">
      <c r="B7024" s="6">
        <v>0.65972222222222221</v>
      </c>
      <c r="E7024" s="38">
        <v>155</v>
      </c>
      <c r="G7024" s="3" t="s">
        <v>1904</v>
      </c>
    </row>
    <row r="7025" spans="2:19" x14ac:dyDescent="0.25">
      <c r="B7025" s="6">
        <v>0.67013888888888884</v>
      </c>
      <c r="E7025" s="243">
        <v>161</v>
      </c>
      <c r="G7025" s="3" t="s">
        <v>1904</v>
      </c>
      <c r="H7025" s="3">
        <v>80</v>
      </c>
      <c r="I7025" s="235" t="s">
        <v>1907</v>
      </c>
      <c r="J7025" s="235"/>
      <c r="K7025" s="235"/>
      <c r="L7025" s="235"/>
      <c r="M7025" s="235"/>
    </row>
    <row r="7026" spans="2:19" x14ac:dyDescent="0.25">
      <c r="B7026" s="6">
        <v>0.68055555555555558</v>
      </c>
      <c r="E7026" s="9">
        <v>137</v>
      </c>
    </row>
    <row r="7027" spans="2:19" x14ac:dyDescent="0.25">
      <c r="B7027" s="6">
        <v>0.69097222222222221</v>
      </c>
      <c r="E7027" s="104">
        <v>140</v>
      </c>
    </row>
    <row r="7028" spans="2:19" x14ac:dyDescent="0.25">
      <c r="B7028" s="6">
        <v>0.70138888888888884</v>
      </c>
      <c r="E7028" s="104">
        <v>141</v>
      </c>
    </row>
    <row r="7029" spans="2:19" x14ac:dyDescent="0.25">
      <c r="B7029" s="6">
        <v>0.71180555555555558</v>
      </c>
      <c r="E7029" s="9">
        <v>137</v>
      </c>
    </row>
    <row r="7030" spans="2:19" x14ac:dyDescent="0.25">
      <c r="B7030" s="6">
        <v>0.72222222222222221</v>
      </c>
      <c r="E7030" s="9">
        <v>130</v>
      </c>
    </row>
    <row r="7031" spans="2:19" x14ac:dyDescent="0.25">
      <c r="B7031" s="6">
        <v>0.73263888888888884</v>
      </c>
      <c r="E7031" s="62">
        <v>121</v>
      </c>
    </row>
    <row r="7032" spans="2:19" x14ac:dyDescent="0.25">
      <c r="B7032" s="6">
        <v>0.74305555555555558</v>
      </c>
      <c r="E7032" s="62">
        <v>120</v>
      </c>
      <c r="F7032" s="3">
        <v>120</v>
      </c>
    </row>
    <row r="7033" spans="2:19" x14ac:dyDescent="0.25">
      <c r="B7033" s="90">
        <v>0.74652777777777779</v>
      </c>
      <c r="C7033" s="8">
        <v>52</v>
      </c>
      <c r="D7033" s="8"/>
      <c r="E7033" s="8"/>
      <c r="F7033" s="8"/>
      <c r="G7033" s="8" t="s">
        <v>114</v>
      </c>
      <c r="H7033" s="8"/>
      <c r="I7033" s="36" t="s">
        <v>1908</v>
      </c>
      <c r="J7033" s="36"/>
      <c r="K7033" s="36"/>
      <c r="L7033" s="36"/>
      <c r="M7033" s="36"/>
      <c r="N7033" s="36"/>
      <c r="O7033" s="36"/>
      <c r="P7033" s="36"/>
      <c r="Q7033" s="8"/>
      <c r="R7033" s="8"/>
      <c r="S7033" s="8"/>
    </row>
    <row r="7034" spans="2:19" x14ac:dyDescent="0.25">
      <c r="B7034" s="6">
        <v>0.75347222222222221</v>
      </c>
      <c r="E7034" s="104">
        <v>141</v>
      </c>
    </row>
    <row r="7035" spans="2:19" x14ac:dyDescent="0.25">
      <c r="B7035" s="6">
        <v>0.76388888888888884</v>
      </c>
      <c r="E7035" s="103">
        <v>146</v>
      </c>
      <c r="H7035" s="3">
        <v>25</v>
      </c>
      <c r="I7035" s="144" t="s">
        <v>1902</v>
      </c>
      <c r="J7035" s="144"/>
      <c r="K7035" s="144"/>
      <c r="L7035" s="144"/>
      <c r="M7035" s="144"/>
    </row>
    <row r="7036" spans="2:19" x14ac:dyDescent="0.25">
      <c r="B7036" s="6">
        <v>0.77430555555555558</v>
      </c>
      <c r="E7036" s="104">
        <v>144</v>
      </c>
    </row>
    <row r="7037" spans="2:19" x14ac:dyDescent="0.25">
      <c r="B7037" s="6">
        <v>0.78472222222222221</v>
      </c>
      <c r="E7037" s="9">
        <v>133</v>
      </c>
    </row>
    <row r="7038" spans="2:19" x14ac:dyDescent="0.25">
      <c r="B7038" s="6">
        <v>0.79513888888888884</v>
      </c>
      <c r="E7038" s="62">
        <v>126</v>
      </c>
    </row>
    <row r="7039" spans="2:19" x14ac:dyDescent="0.25">
      <c r="B7039" s="6">
        <v>0.80555555555555558</v>
      </c>
      <c r="E7039" s="62">
        <v>122</v>
      </c>
    </row>
    <row r="7040" spans="2:19" x14ac:dyDescent="0.25">
      <c r="B7040" s="6">
        <v>0.81597222222222221</v>
      </c>
      <c r="E7040" s="99">
        <v>110</v>
      </c>
    </row>
    <row r="7041" spans="2:14" x14ac:dyDescent="0.25">
      <c r="B7041" s="6">
        <v>0.82638888888888884</v>
      </c>
      <c r="E7041" s="99">
        <v>119</v>
      </c>
    </row>
    <row r="7042" spans="2:14" x14ac:dyDescent="0.25">
      <c r="B7042" s="6">
        <v>0.83680555555555558</v>
      </c>
      <c r="E7042" s="97">
        <v>125</v>
      </c>
      <c r="H7042" s="3">
        <v>130</v>
      </c>
      <c r="I7042" s="63" t="s">
        <v>1910</v>
      </c>
      <c r="J7042" s="63"/>
      <c r="K7042" s="63"/>
      <c r="L7042" s="63"/>
      <c r="M7042" s="63"/>
      <c r="N7042" s="63"/>
    </row>
    <row r="7043" spans="2:14" x14ac:dyDescent="0.25">
      <c r="B7043" s="86">
        <v>0.84027777777777779</v>
      </c>
      <c r="G7043" s="14" t="s">
        <v>1905</v>
      </c>
    </row>
    <row r="7044" spans="2:14" x14ac:dyDescent="0.25">
      <c r="B7044" s="86">
        <v>0.84722222222222221</v>
      </c>
      <c r="E7044" s="99">
        <v>111</v>
      </c>
      <c r="G7044" s="14" t="s">
        <v>1905</v>
      </c>
    </row>
    <row r="7045" spans="2:14" x14ac:dyDescent="0.25">
      <c r="B7045" s="86">
        <v>0.85763888888888884</v>
      </c>
      <c r="E7045" s="157">
        <v>90</v>
      </c>
      <c r="G7045" s="14" t="s">
        <v>1905</v>
      </c>
      <c r="I7045" s="229" t="s">
        <v>1909</v>
      </c>
      <c r="J7045" s="229"/>
      <c r="K7045" s="229"/>
      <c r="L7045" s="229"/>
    </row>
    <row r="7046" spans="2:14" x14ac:dyDescent="0.25">
      <c r="B7046" s="86">
        <v>0.86805555555555558</v>
      </c>
      <c r="E7046" s="157">
        <v>95</v>
      </c>
      <c r="G7046" s="14" t="s">
        <v>1905</v>
      </c>
    </row>
    <row r="7047" spans="2:14" x14ac:dyDescent="0.25">
      <c r="B7047" s="86">
        <v>0.87847222222222221</v>
      </c>
      <c r="E7047" s="3">
        <v>101</v>
      </c>
      <c r="G7047" s="14" t="s">
        <v>1905</v>
      </c>
    </row>
    <row r="7048" spans="2:14" x14ac:dyDescent="0.25">
      <c r="B7048" s="86">
        <v>0.88888888888888884</v>
      </c>
      <c r="E7048" s="3">
        <v>107</v>
      </c>
      <c r="G7048" s="14" t="s">
        <v>1905</v>
      </c>
    </row>
    <row r="7049" spans="2:14" x14ac:dyDescent="0.25">
      <c r="B7049" s="6">
        <v>0.89930555555555558</v>
      </c>
      <c r="E7049" s="99">
        <v>116</v>
      </c>
    </row>
    <row r="7050" spans="2:14" x14ac:dyDescent="0.25">
      <c r="B7050" s="6">
        <v>0.90972222222222221</v>
      </c>
      <c r="E7050" s="99">
        <v>115</v>
      </c>
    </row>
    <row r="7051" spans="2:14" x14ac:dyDescent="0.25">
      <c r="B7051" s="6">
        <v>0.92013888888888884</v>
      </c>
      <c r="E7051" s="99">
        <v>114</v>
      </c>
    </row>
    <row r="7052" spans="2:14" x14ac:dyDescent="0.25">
      <c r="B7052" s="6">
        <v>0.93055555555555558</v>
      </c>
      <c r="E7052" s="99">
        <v>113</v>
      </c>
    </row>
    <row r="7053" spans="2:14" x14ac:dyDescent="0.25">
      <c r="B7053" s="6">
        <v>0.94097222222222221</v>
      </c>
      <c r="E7053" s="99">
        <v>111</v>
      </c>
    </row>
    <row r="7054" spans="2:14" x14ac:dyDescent="0.25">
      <c r="B7054" s="6">
        <v>0.95138888888888884</v>
      </c>
      <c r="E7054" s="99">
        <v>112</v>
      </c>
    </row>
    <row r="7055" spans="2:14" x14ac:dyDescent="0.25">
      <c r="B7055" s="6">
        <v>0.96180555555555558</v>
      </c>
      <c r="E7055" s="3">
        <v>109</v>
      </c>
    </row>
    <row r="7056" spans="2:14" x14ac:dyDescent="0.25">
      <c r="B7056" s="6">
        <v>0.97222222222222221</v>
      </c>
      <c r="E7056" s="3">
        <v>109</v>
      </c>
    </row>
    <row r="7057" spans="1:12" x14ac:dyDescent="0.25">
      <c r="B7057" s="6">
        <v>0.98263888888888884</v>
      </c>
      <c r="E7057" s="99">
        <v>110</v>
      </c>
    </row>
    <row r="7058" spans="1:12" ht="15.75" thickBot="1" x14ac:dyDescent="0.3">
      <c r="B7058" s="22">
        <v>0.99305555555555558</v>
      </c>
      <c r="E7058" s="3">
        <v>108</v>
      </c>
    </row>
    <row r="7059" spans="1:12" x14ac:dyDescent="0.25">
      <c r="A7059" s="5">
        <v>45907</v>
      </c>
      <c r="B7059" s="6">
        <v>3.472222222222222E-3</v>
      </c>
      <c r="E7059" s="3">
        <v>108</v>
      </c>
    </row>
    <row r="7060" spans="1:12" x14ac:dyDescent="0.25">
      <c r="A7060" s="5" t="s">
        <v>275</v>
      </c>
      <c r="B7060" s="6">
        <v>1.3888888888888888E-2</v>
      </c>
      <c r="E7060" s="3">
        <v>103</v>
      </c>
    </row>
    <row r="7061" spans="1:12" x14ac:dyDescent="0.25">
      <c r="B7061" s="6">
        <v>2.4305555555555556E-2</v>
      </c>
      <c r="E7061" s="3">
        <v>107</v>
      </c>
    </row>
    <row r="7062" spans="1:12" x14ac:dyDescent="0.25">
      <c r="B7062" s="6">
        <v>3.4722222222222224E-2</v>
      </c>
      <c r="E7062" s="3">
        <v>105</v>
      </c>
    </row>
    <row r="7063" spans="1:12" ht="18" x14ac:dyDescent="0.25">
      <c r="B7063" s="6">
        <v>4.5138888888888888E-2</v>
      </c>
      <c r="E7063" s="3">
        <v>102</v>
      </c>
      <c r="G7063" s="248">
        <v>112</v>
      </c>
      <c r="H7063" s="231" t="s">
        <v>1368</v>
      </c>
    </row>
    <row r="7064" spans="1:12" ht="18" x14ac:dyDescent="0.25">
      <c r="B7064" s="6">
        <v>5.5555555555555552E-2</v>
      </c>
      <c r="E7064" s="3">
        <v>104</v>
      </c>
      <c r="G7064" s="247">
        <f>AVERAGE(E6982:E7075)</f>
        <v>113.46835443037975</v>
      </c>
      <c r="H7064" s="231" t="s">
        <v>1367</v>
      </c>
    </row>
    <row r="7065" spans="1:12" ht="18" x14ac:dyDescent="0.25">
      <c r="B7065" s="6">
        <v>6.5972222222222224E-2</v>
      </c>
      <c r="E7065" s="3">
        <v>105</v>
      </c>
      <c r="G7065" s="231">
        <v>107</v>
      </c>
      <c r="H7065" s="231" t="s">
        <v>1369</v>
      </c>
    </row>
    <row r="7066" spans="1:12" ht="18" x14ac:dyDescent="0.25">
      <c r="B7066" s="6">
        <v>7.6388888888888895E-2</v>
      </c>
      <c r="E7066" s="3">
        <v>103</v>
      </c>
      <c r="G7066" s="231" t="s">
        <v>1447</v>
      </c>
      <c r="H7066" s="237"/>
    </row>
    <row r="7067" spans="1:12" ht="18" x14ac:dyDescent="0.25">
      <c r="B7067" s="6">
        <v>8.6805555555555552E-2</v>
      </c>
      <c r="E7067" s="3">
        <v>103</v>
      </c>
      <c r="G7067" s="242" t="s">
        <v>1912</v>
      </c>
    </row>
    <row r="7068" spans="1:12" ht="15.75" x14ac:dyDescent="0.25">
      <c r="B7068" s="6">
        <v>9.7222222222222224E-2</v>
      </c>
      <c r="E7068" s="3">
        <v>102</v>
      </c>
      <c r="G7068" s="293" t="s">
        <v>1911</v>
      </c>
      <c r="H7068" s="14"/>
      <c r="I7068" s="11"/>
      <c r="J7068" s="11"/>
      <c r="K7068" s="11"/>
      <c r="L7068" s="11"/>
    </row>
    <row r="7069" spans="1:12" x14ac:dyDescent="0.25">
      <c r="B7069" s="6">
        <v>0.1076388888888889</v>
      </c>
      <c r="E7069" s="3">
        <v>100</v>
      </c>
    </row>
    <row r="7070" spans="1:12" x14ac:dyDescent="0.25">
      <c r="B7070" s="6">
        <v>0.11805555555555555</v>
      </c>
      <c r="E7070" s="3">
        <v>104</v>
      </c>
    </row>
    <row r="7071" spans="1:12" x14ac:dyDescent="0.25">
      <c r="B7071" s="6">
        <v>0.12847222222222221</v>
      </c>
    </row>
    <row r="7072" spans="1:12" x14ac:dyDescent="0.25">
      <c r="B7072" s="6">
        <v>0.1388888888888889</v>
      </c>
    </row>
    <row r="7073" spans="2:12" x14ac:dyDescent="0.25">
      <c r="B7073" s="6">
        <v>0.14930555555555555</v>
      </c>
    </row>
    <row r="7074" spans="2:12" ht="15.75" thickBot="1" x14ac:dyDescent="0.3">
      <c r="B7074" s="22">
        <v>0.15972222222222221</v>
      </c>
      <c r="D7074" s="3">
        <v>139</v>
      </c>
    </row>
    <row r="7075" spans="2:12" x14ac:dyDescent="0.25">
      <c r="B7075" s="6">
        <v>0.31597222222222221</v>
      </c>
      <c r="E7075" s="157">
        <v>96</v>
      </c>
    </row>
    <row r="7076" spans="2:12" x14ac:dyDescent="0.25">
      <c r="B7076" s="6">
        <v>0.3263888888888889</v>
      </c>
      <c r="E7076" s="14">
        <v>87</v>
      </c>
    </row>
    <row r="7077" spans="2:12" x14ac:dyDescent="0.25">
      <c r="B7077" s="6">
        <v>0.33680555555555558</v>
      </c>
      <c r="E7077" s="59">
        <v>78</v>
      </c>
    </row>
    <row r="7078" spans="2:12" x14ac:dyDescent="0.25">
      <c r="B7078" s="6">
        <v>0.34722222222222221</v>
      </c>
      <c r="E7078" s="157">
        <v>90</v>
      </c>
    </row>
    <row r="7079" spans="2:12" x14ac:dyDescent="0.25">
      <c r="B7079" s="6">
        <v>0.3576388888888889</v>
      </c>
      <c r="E7079" s="157">
        <v>90</v>
      </c>
    </row>
    <row r="7080" spans="2:12" x14ac:dyDescent="0.25">
      <c r="B7080" s="6">
        <v>0.36805555555555558</v>
      </c>
      <c r="E7080" s="14">
        <v>88</v>
      </c>
    </row>
    <row r="7081" spans="2:12" x14ac:dyDescent="0.25">
      <c r="B7081" s="6">
        <v>0.37847222222222221</v>
      </c>
      <c r="E7081" s="14">
        <v>86</v>
      </c>
    </row>
    <row r="7082" spans="2:12" x14ac:dyDescent="0.25">
      <c r="B7082" s="6">
        <v>0.3888888888888889</v>
      </c>
      <c r="E7082" s="157">
        <v>96</v>
      </c>
    </row>
    <row r="7083" spans="2:12" x14ac:dyDescent="0.25">
      <c r="B7083" s="6">
        <v>0.39930555555555558</v>
      </c>
      <c r="E7083" s="59">
        <v>70</v>
      </c>
    </row>
    <row r="7084" spans="2:12" x14ac:dyDescent="0.25">
      <c r="B7084" s="6">
        <v>0.40972222222222221</v>
      </c>
      <c r="E7084" s="157">
        <v>96</v>
      </c>
    </row>
    <row r="7085" spans="2:12" x14ac:dyDescent="0.25">
      <c r="B7085" s="90">
        <v>0.41666666666666669</v>
      </c>
      <c r="C7085" s="8">
        <v>2</v>
      </c>
      <c r="D7085" s="8"/>
      <c r="E7085" s="8"/>
      <c r="F7085" s="8"/>
      <c r="G7085" s="8" t="s">
        <v>214</v>
      </c>
      <c r="H7085" s="8"/>
      <c r="I7085" s="36" t="s">
        <v>1914</v>
      </c>
      <c r="J7085" s="36"/>
      <c r="K7085" s="36"/>
      <c r="L7085" s="36"/>
    </row>
    <row r="7086" spans="2:12" x14ac:dyDescent="0.25">
      <c r="B7086" s="6">
        <v>0.4201388888888889</v>
      </c>
      <c r="E7086" s="157">
        <v>98</v>
      </c>
    </row>
    <row r="7087" spans="2:12" x14ac:dyDescent="0.25">
      <c r="B7087" s="6">
        <v>0.43055555555555558</v>
      </c>
      <c r="E7087" s="157">
        <v>92</v>
      </c>
    </row>
    <row r="7088" spans="2:12" x14ac:dyDescent="0.25">
      <c r="B7088" s="6">
        <v>0.44097222222222221</v>
      </c>
      <c r="E7088" s="157">
        <v>92</v>
      </c>
    </row>
    <row r="7089" spans="2:20" x14ac:dyDescent="0.25">
      <c r="B7089" s="6">
        <v>0.4513888888888889</v>
      </c>
      <c r="E7089" s="157">
        <v>93</v>
      </c>
    </row>
    <row r="7090" spans="2:20" x14ac:dyDescent="0.25">
      <c r="B7090" s="6">
        <v>0.46180555555555558</v>
      </c>
      <c r="E7090" s="14">
        <v>88</v>
      </c>
    </row>
    <row r="7091" spans="2:20" x14ac:dyDescent="0.25">
      <c r="B7091" s="6">
        <v>0.47222222222222221</v>
      </c>
      <c r="E7091" s="157">
        <v>92</v>
      </c>
    </row>
    <row r="7092" spans="2:20" x14ac:dyDescent="0.25">
      <c r="B7092" s="6">
        <v>0.4826388888888889</v>
      </c>
      <c r="E7092" s="157">
        <v>92</v>
      </c>
    </row>
    <row r="7093" spans="2:20" x14ac:dyDescent="0.25">
      <c r="B7093" s="6">
        <v>0.49305555555555558</v>
      </c>
      <c r="E7093" s="157">
        <v>95</v>
      </c>
    </row>
    <row r="7094" spans="2:20" x14ac:dyDescent="0.25">
      <c r="B7094" s="6">
        <v>0.50347222222222221</v>
      </c>
      <c r="E7094" s="157">
        <v>98</v>
      </c>
    </row>
    <row r="7095" spans="2:20" x14ac:dyDescent="0.25">
      <c r="B7095" s="6">
        <v>0.51388888888888884</v>
      </c>
      <c r="E7095" s="157">
        <v>98</v>
      </c>
    </row>
    <row r="7096" spans="2:20" x14ac:dyDescent="0.25">
      <c r="B7096" s="6">
        <v>0.52430555555555558</v>
      </c>
      <c r="E7096" s="157">
        <v>98</v>
      </c>
      <c r="F7096" s="157">
        <v>98</v>
      </c>
    </row>
    <row r="7097" spans="2:20" x14ac:dyDescent="0.25">
      <c r="B7097" s="90">
        <v>0.53472222222222221</v>
      </c>
      <c r="C7097" s="8">
        <v>70</v>
      </c>
      <c r="D7097" s="8"/>
      <c r="E7097" s="8"/>
      <c r="F7097" s="8"/>
      <c r="G7097" s="8" t="s">
        <v>112</v>
      </c>
      <c r="H7097" s="8"/>
      <c r="I7097" s="36" t="s">
        <v>1917</v>
      </c>
      <c r="J7097" s="36"/>
      <c r="K7097" s="36"/>
      <c r="L7097" s="36"/>
      <c r="M7097" s="36"/>
      <c r="N7097" s="36"/>
      <c r="O7097" s="36"/>
      <c r="P7097" s="36"/>
      <c r="Q7097" s="8"/>
      <c r="R7097" s="8"/>
      <c r="S7097" s="8"/>
      <c r="T7097" s="8"/>
    </row>
    <row r="7098" spans="2:20" x14ac:dyDescent="0.25">
      <c r="B7098" s="6">
        <v>0.53472222222222221</v>
      </c>
      <c r="E7098" s="3">
        <v>105</v>
      </c>
    </row>
    <row r="7099" spans="2:20" x14ac:dyDescent="0.25">
      <c r="B7099" s="6">
        <v>0.54513888888888884</v>
      </c>
      <c r="E7099" s="3">
        <v>105</v>
      </c>
    </row>
    <row r="7100" spans="2:20" x14ac:dyDescent="0.25">
      <c r="B7100" s="6">
        <v>0.55555555555555558</v>
      </c>
      <c r="E7100" s="104">
        <v>140</v>
      </c>
      <c r="H7100" s="3">
        <v>30</v>
      </c>
      <c r="I7100" s="144" t="s">
        <v>1921</v>
      </c>
      <c r="J7100" s="144"/>
      <c r="K7100" s="144"/>
      <c r="L7100" s="144"/>
      <c r="M7100" s="144"/>
    </row>
    <row r="7101" spans="2:20" x14ac:dyDescent="0.25">
      <c r="B7101" s="6">
        <v>0.56597222222222221</v>
      </c>
      <c r="E7101" s="9">
        <v>134</v>
      </c>
    </row>
    <row r="7102" spans="2:20" x14ac:dyDescent="0.25">
      <c r="B7102" s="6">
        <v>0.57638888888888884</v>
      </c>
      <c r="E7102" s="62">
        <v>128</v>
      </c>
    </row>
    <row r="7103" spans="2:20" x14ac:dyDescent="0.25">
      <c r="B7103" s="6">
        <v>0.58680555555555558</v>
      </c>
      <c r="E7103" s="99">
        <v>112</v>
      </c>
    </row>
    <row r="7104" spans="2:20" x14ac:dyDescent="0.25">
      <c r="B7104" s="6">
        <v>0.59722222222222221</v>
      </c>
      <c r="E7104" s="9">
        <v>130</v>
      </c>
      <c r="H7104" s="3">
        <v>90</v>
      </c>
      <c r="I7104" s="12" t="s">
        <v>1922</v>
      </c>
      <c r="J7104" s="12"/>
      <c r="K7104" s="12"/>
      <c r="L7104" s="12"/>
      <c r="M7104" s="12"/>
    </row>
    <row r="7105" spans="2:12" x14ac:dyDescent="0.25">
      <c r="B7105" s="86">
        <v>0.60069444444444442</v>
      </c>
      <c r="G7105" s="14" t="s">
        <v>1919</v>
      </c>
    </row>
    <row r="7106" spans="2:12" x14ac:dyDescent="0.25">
      <c r="B7106" s="86">
        <v>0.60763888888888884</v>
      </c>
      <c r="E7106" s="157">
        <v>98</v>
      </c>
      <c r="G7106" s="14" t="s">
        <v>1919</v>
      </c>
      <c r="I7106" s="224" t="s">
        <v>1925</v>
      </c>
      <c r="J7106" s="224"/>
      <c r="K7106" s="224"/>
      <c r="L7106" s="224"/>
    </row>
    <row r="7107" spans="2:12" x14ac:dyDescent="0.25">
      <c r="B7107" s="86">
        <v>0.61805555555555558</v>
      </c>
      <c r="E7107" s="157">
        <v>98</v>
      </c>
      <c r="G7107" s="14" t="s">
        <v>1919</v>
      </c>
    </row>
    <row r="7108" spans="2:12" x14ac:dyDescent="0.25">
      <c r="B7108" s="86">
        <v>0.62847222222222221</v>
      </c>
      <c r="E7108" s="157">
        <v>99</v>
      </c>
      <c r="G7108" s="14" t="s">
        <v>1919</v>
      </c>
    </row>
    <row r="7109" spans="2:12" x14ac:dyDescent="0.25">
      <c r="B7109" s="86">
        <v>0.63888888888888884</v>
      </c>
      <c r="E7109" s="99">
        <v>111</v>
      </c>
      <c r="G7109" s="14" t="s">
        <v>1919</v>
      </c>
    </row>
    <row r="7110" spans="2:12" x14ac:dyDescent="0.25">
      <c r="B7110" s="6">
        <v>0.64930555555555558</v>
      </c>
      <c r="E7110" s="99">
        <v>119</v>
      </c>
    </row>
    <row r="7111" spans="2:12" x14ac:dyDescent="0.25">
      <c r="B7111" s="6">
        <v>0.65972222222222221</v>
      </c>
      <c r="E7111" s="62">
        <v>127</v>
      </c>
    </row>
    <row r="7112" spans="2:12" x14ac:dyDescent="0.25">
      <c r="B7112" s="6">
        <v>0.67013888888888884</v>
      </c>
      <c r="E7112" s="104">
        <v>144</v>
      </c>
    </row>
    <row r="7113" spans="2:12" x14ac:dyDescent="0.25">
      <c r="B7113" s="6">
        <v>0.68055555555555558</v>
      </c>
      <c r="E7113" s="103">
        <v>149</v>
      </c>
      <c r="H7113" s="3">
        <v>210</v>
      </c>
      <c r="I7113" s="144" t="s">
        <v>1923</v>
      </c>
      <c r="J7113" s="144"/>
      <c r="K7113" s="144"/>
      <c r="L7113" s="144"/>
    </row>
    <row r="7114" spans="2:12" x14ac:dyDescent="0.25">
      <c r="B7114" s="86">
        <v>0.68402777777777779</v>
      </c>
      <c r="G7114" s="14" t="s">
        <v>1918</v>
      </c>
    </row>
    <row r="7115" spans="2:12" x14ac:dyDescent="0.25">
      <c r="B7115" s="86">
        <v>0.69097222222222221</v>
      </c>
      <c r="E7115" s="99">
        <v>115</v>
      </c>
      <c r="G7115" s="14" t="s">
        <v>1918</v>
      </c>
      <c r="I7115" s="135" t="s">
        <v>1927</v>
      </c>
      <c r="J7115" s="135"/>
      <c r="K7115" s="135"/>
      <c r="L7115" s="135"/>
    </row>
    <row r="7116" spans="2:12" x14ac:dyDescent="0.25">
      <c r="B7116" s="86">
        <v>0.70277777777777772</v>
      </c>
      <c r="E7116" s="157">
        <v>90</v>
      </c>
      <c r="G7116" s="14" t="s">
        <v>1918</v>
      </c>
      <c r="I7116" s="194" t="s">
        <v>1926</v>
      </c>
      <c r="J7116" s="194"/>
      <c r="K7116" s="194"/>
      <c r="L7116" s="194"/>
    </row>
    <row r="7117" spans="2:12" x14ac:dyDescent="0.25">
      <c r="B7117" s="6">
        <v>0.71319444444444446</v>
      </c>
      <c r="E7117" s="157">
        <v>99</v>
      </c>
    </row>
    <row r="7118" spans="2:12" x14ac:dyDescent="0.25">
      <c r="B7118" s="6">
        <v>0.72361111111111109</v>
      </c>
      <c r="E7118" s="9">
        <v>132</v>
      </c>
      <c r="H7118" s="3">
        <v>272</v>
      </c>
      <c r="I7118" s="12" t="s">
        <v>1924</v>
      </c>
      <c r="J7118" s="12"/>
      <c r="K7118" s="12"/>
      <c r="L7118" s="12"/>
    </row>
    <row r="7119" spans="2:12" x14ac:dyDescent="0.25">
      <c r="B7119" s="86">
        <v>0.73124999999999996</v>
      </c>
      <c r="G7119" s="14" t="s">
        <v>1916</v>
      </c>
    </row>
    <row r="7120" spans="2:12" x14ac:dyDescent="0.25">
      <c r="B7120" s="86">
        <v>0.73402777777777772</v>
      </c>
      <c r="E7120" s="62">
        <v>124</v>
      </c>
      <c r="G7120" s="14" t="s">
        <v>1916</v>
      </c>
    </row>
    <row r="7121" spans="2:19" x14ac:dyDescent="0.25">
      <c r="B7121" s="86">
        <v>0.74444444444444446</v>
      </c>
      <c r="E7121" s="157">
        <v>95</v>
      </c>
      <c r="F7121" s="3">
        <v>95</v>
      </c>
      <c r="G7121" s="14" t="s">
        <v>1916</v>
      </c>
    </row>
    <row r="7122" spans="2:19" x14ac:dyDescent="0.25">
      <c r="B7122" s="90">
        <v>0.75</v>
      </c>
      <c r="C7122" s="8">
        <v>50</v>
      </c>
      <c r="D7122" s="8"/>
      <c r="E7122" s="8"/>
      <c r="F7122" s="8"/>
      <c r="G7122" s="8" t="s">
        <v>114</v>
      </c>
      <c r="H7122" s="8"/>
      <c r="I7122" s="36" t="s">
        <v>1920</v>
      </c>
      <c r="J7122" s="36"/>
      <c r="K7122" s="36"/>
      <c r="L7122" s="36"/>
      <c r="M7122" s="36"/>
      <c r="N7122" s="36"/>
      <c r="O7122" s="36"/>
      <c r="P7122" s="36"/>
      <c r="Q7122" s="8"/>
      <c r="R7122" s="8"/>
      <c r="S7122" s="8"/>
    </row>
    <row r="7123" spans="2:19" x14ac:dyDescent="0.25">
      <c r="B7123" s="6">
        <v>0.75347222222222221</v>
      </c>
      <c r="E7123" s="3">
        <v>104</v>
      </c>
    </row>
    <row r="7124" spans="2:19" x14ac:dyDescent="0.25">
      <c r="B7124" s="6">
        <v>0.7631944444444444</v>
      </c>
      <c r="E7124" s="99">
        <v>113</v>
      </c>
    </row>
    <row r="7125" spans="2:19" x14ac:dyDescent="0.25">
      <c r="B7125" s="86">
        <v>0.76666666666666672</v>
      </c>
      <c r="G7125" s="14" t="s">
        <v>1915</v>
      </c>
    </row>
    <row r="7126" spans="2:19" x14ac:dyDescent="0.25">
      <c r="B7126" s="86">
        <v>0.77430555555555558</v>
      </c>
      <c r="E7126" s="99">
        <v>116</v>
      </c>
      <c r="G7126" s="14" t="s">
        <v>1915</v>
      </c>
      <c r="H7126" s="3">
        <v>35</v>
      </c>
      <c r="I7126" s="135" t="s">
        <v>1928</v>
      </c>
      <c r="J7126" s="135"/>
      <c r="K7126" s="135"/>
      <c r="L7126" s="135"/>
      <c r="M7126" s="135"/>
      <c r="N7126" s="135"/>
    </row>
    <row r="7127" spans="2:19" x14ac:dyDescent="0.25">
      <c r="B7127" s="86">
        <v>0.78263888888888888</v>
      </c>
      <c r="E7127" s="157">
        <v>92</v>
      </c>
      <c r="G7127" s="14" t="s">
        <v>1915</v>
      </c>
      <c r="I7127" s="194" t="s">
        <v>1929</v>
      </c>
      <c r="J7127" s="194"/>
      <c r="K7127" s="194"/>
      <c r="L7127" s="194"/>
      <c r="M7127" s="194"/>
    </row>
    <row r="7128" spans="2:19" x14ac:dyDescent="0.25">
      <c r="B7128" s="86">
        <v>0.78680555555555554</v>
      </c>
      <c r="E7128" s="157">
        <v>93</v>
      </c>
      <c r="G7128" s="14" t="s">
        <v>1915</v>
      </c>
    </row>
    <row r="7129" spans="2:19" x14ac:dyDescent="0.25">
      <c r="B7129" s="6">
        <v>0.80694444444444446</v>
      </c>
      <c r="E7129" s="99">
        <v>115</v>
      </c>
      <c r="H7129" s="3">
        <v>82</v>
      </c>
      <c r="I7129" s="135" t="s">
        <v>1930</v>
      </c>
      <c r="J7129" s="135"/>
      <c r="K7129" s="135"/>
      <c r="L7129" s="135"/>
      <c r="M7129" s="135"/>
      <c r="N7129" s="135"/>
      <c r="O7129" s="135"/>
      <c r="P7129" s="135"/>
      <c r="Q7129" s="99"/>
      <c r="R7129" s="99"/>
    </row>
    <row r="7130" spans="2:19" x14ac:dyDescent="0.25">
      <c r="B7130" s="6">
        <v>0.81736111111111109</v>
      </c>
      <c r="E7130" s="157">
        <v>95</v>
      </c>
    </row>
    <row r="7131" spans="2:19" x14ac:dyDescent="0.25">
      <c r="B7131" s="6">
        <v>0.82777777777777772</v>
      </c>
      <c r="E7131" s="62">
        <v>122</v>
      </c>
      <c r="H7131" s="3">
        <v>110</v>
      </c>
      <c r="I7131" s="63" t="s">
        <v>1931</v>
      </c>
      <c r="J7131" s="63"/>
      <c r="K7131" s="63"/>
      <c r="L7131" s="63"/>
    </row>
    <row r="7132" spans="2:19" x14ac:dyDescent="0.25">
      <c r="B7132" s="6">
        <v>0.83819444444444446</v>
      </c>
      <c r="E7132" s="99">
        <v>115</v>
      </c>
    </row>
    <row r="7133" spans="2:19" x14ac:dyDescent="0.25">
      <c r="B7133" s="86">
        <v>0.84861111111111109</v>
      </c>
      <c r="E7133" s="3">
        <v>109</v>
      </c>
    </row>
    <row r="7134" spans="2:19" x14ac:dyDescent="0.25">
      <c r="B7134" s="86">
        <v>0.85902777777777772</v>
      </c>
      <c r="E7134" s="3">
        <v>107</v>
      </c>
    </row>
    <row r="7135" spans="2:19" x14ac:dyDescent="0.25">
      <c r="B7135" s="86">
        <v>0.86944444444444446</v>
      </c>
      <c r="E7135" s="99">
        <v>112</v>
      </c>
    </row>
    <row r="7136" spans="2:19" x14ac:dyDescent="0.25">
      <c r="B7136" s="86">
        <v>0.87986111111111109</v>
      </c>
      <c r="E7136" s="99">
        <v>112</v>
      </c>
    </row>
    <row r="7137" spans="1:7" x14ac:dyDescent="0.25">
      <c r="B7137" s="86">
        <v>0.89027777777777772</v>
      </c>
      <c r="E7137" s="99">
        <v>113</v>
      </c>
    </row>
    <row r="7138" spans="1:7" x14ac:dyDescent="0.25">
      <c r="B7138" s="6">
        <v>0.90069444444444446</v>
      </c>
      <c r="E7138" s="99">
        <v>114</v>
      </c>
    </row>
    <row r="7139" spans="1:7" x14ac:dyDescent="0.25">
      <c r="B7139" s="86">
        <v>0.90763888888888888</v>
      </c>
      <c r="E7139" s="99"/>
      <c r="G7139" s="14" t="s">
        <v>1932</v>
      </c>
    </row>
    <row r="7140" spans="1:7" x14ac:dyDescent="0.25">
      <c r="B7140" s="86">
        <v>0.91111111111111109</v>
      </c>
      <c r="E7140" s="3">
        <v>107</v>
      </c>
      <c r="G7140" s="14" t="s">
        <v>1932</v>
      </c>
    </row>
    <row r="7141" spans="1:7" x14ac:dyDescent="0.25">
      <c r="B7141" s="86">
        <v>0.92152777777777772</v>
      </c>
      <c r="E7141" s="157">
        <v>90</v>
      </c>
      <c r="G7141" s="14" t="s">
        <v>1932</v>
      </c>
    </row>
    <row r="7142" spans="1:7" x14ac:dyDescent="0.25">
      <c r="B7142" s="6">
        <v>0.93055555555555558</v>
      </c>
      <c r="E7142" s="157">
        <v>94</v>
      </c>
    </row>
    <row r="7143" spans="1:7" x14ac:dyDescent="0.25">
      <c r="B7143" s="6">
        <v>0.94097222222222221</v>
      </c>
      <c r="E7143" s="157">
        <v>99</v>
      </c>
    </row>
    <row r="7144" spans="1:7" x14ac:dyDescent="0.25">
      <c r="B7144" s="6">
        <v>0.95</v>
      </c>
      <c r="E7144" s="3">
        <v>108</v>
      </c>
    </row>
    <row r="7145" spans="1:7" x14ac:dyDescent="0.25">
      <c r="B7145" s="6">
        <v>0.95972222222222225</v>
      </c>
      <c r="E7145" s="3">
        <v>103</v>
      </c>
    </row>
    <row r="7146" spans="1:7" x14ac:dyDescent="0.25">
      <c r="B7146" s="6">
        <v>0.97361111111111109</v>
      </c>
      <c r="E7146" s="3">
        <v>100</v>
      </c>
    </row>
    <row r="7147" spans="1:7" x14ac:dyDescent="0.25">
      <c r="B7147" s="6">
        <v>0.98263888888888884</v>
      </c>
      <c r="E7147" s="3">
        <v>101</v>
      </c>
    </row>
    <row r="7148" spans="1:7" ht="15.75" thickBot="1" x14ac:dyDescent="0.3">
      <c r="B7148" s="22">
        <v>0.99305555555555558</v>
      </c>
      <c r="E7148" s="3">
        <v>102</v>
      </c>
    </row>
    <row r="7149" spans="1:7" x14ac:dyDescent="0.25">
      <c r="A7149" s="5">
        <v>45908</v>
      </c>
      <c r="B7149" s="6">
        <v>3.472222222222222E-3</v>
      </c>
      <c r="E7149" s="157">
        <v>96</v>
      </c>
    </row>
    <row r="7150" spans="1:7" x14ac:dyDescent="0.25">
      <c r="A7150" s="5" t="s">
        <v>303</v>
      </c>
      <c r="B7150" s="6">
        <v>1.3888888888888888E-2</v>
      </c>
      <c r="E7150" s="3">
        <v>100</v>
      </c>
    </row>
    <row r="7151" spans="1:7" x14ac:dyDescent="0.25">
      <c r="B7151" s="6">
        <v>2.4305555555555556E-2</v>
      </c>
      <c r="E7151" s="3">
        <v>100</v>
      </c>
    </row>
    <row r="7152" spans="1:7" x14ac:dyDescent="0.25">
      <c r="B7152" s="6">
        <v>3.4722222222222224E-2</v>
      </c>
      <c r="E7152" s="3">
        <v>100</v>
      </c>
    </row>
    <row r="7153" spans="2:12" x14ac:dyDescent="0.25">
      <c r="B7153" s="6">
        <v>0.05</v>
      </c>
      <c r="E7153" s="3">
        <v>100</v>
      </c>
    </row>
    <row r="7154" spans="2:12" ht="18" x14ac:dyDescent="0.25">
      <c r="B7154" s="6">
        <v>6.0416666666666667E-2</v>
      </c>
      <c r="E7154" s="157">
        <v>90</v>
      </c>
      <c r="G7154" s="231">
        <v>104</v>
      </c>
      <c r="H7154" s="231" t="s">
        <v>1368</v>
      </c>
    </row>
    <row r="7155" spans="2:12" ht="18" x14ac:dyDescent="0.25">
      <c r="B7155" s="6">
        <v>6.7361111111111108E-2</v>
      </c>
      <c r="E7155" s="3">
        <v>102</v>
      </c>
      <c r="G7155" s="275">
        <f>AVERAGE(E7073:E7166)</f>
        <v>103.18518518518519</v>
      </c>
      <c r="H7155" s="231" t="s">
        <v>1367</v>
      </c>
    </row>
    <row r="7156" spans="2:12" ht="18" x14ac:dyDescent="0.25">
      <c r="B7156" s="6">
        <v>7.7777777777777779E-2</v>
      </c>
      <c r="E7156" s="3">
        <v>101</v>
      </c>
      <c r="G7156" s="248">
        <v>97</v>
      </c>
      <c r="H7156" s="248" t="s">
        <v>1369</v>
      </c>
    </row>
    <row r="7157" spans="2:12" ht="18" x14ac:dyDescent="0.25">
      <c r="B7157" s="6">
        <v>8.819444444444445E-2</v>
      </c>
      <c r="E7157" s="157">
        <v>98</v>
      </c>
      <c r="G7157" s="242" t="s">
        <v>1793</v>
      </c>
      <c r="H7157" s="237"/>
    </row>
    <row r="7158" spans="2:12" ht="18" x14ac:dyDescent="0.25">
      <c r="B7158" s="6">
        <v>9.8611111111111108E-2</v>
      </c>
      <c r="E7158" s="157">
        <v>98</v>
      </c>
      <c r="G7158" s="242" t="s">
        <v>1933</v>
      </c>
    </row>
    <row r="7159" spans="2:12" ht="15.75" x14ac:dyDescent="0.25">
      <c r="B7159" s="6">
        <v>0.10902777777777778</v>
      </c>
      <c r="E7159" s="3">
        <v>100</v>
      </c>
      <c r="G7159" s="293" t="s">
        <v>1934</v>
      </c>
      <c r="H7159" s="14"/>
      <c r="I7159" s="11"/>
      <c r="J7159" s="11"/>
      <c r="K7159" s="11"/>
      <c r="L7159" s="11"/>
    </row>
    <row r="7160" spans="2:12" x14ac:dyDescent="0.25">
      <c r="B7160" s="6">
        <v>0.11944444444444445</v>
      </c>
      <c r="E7160" s="3">
        <v>97</v>
      </c>
    </row>
    <row r="7161" spans="2:12" x14ac:dyDescent="0.25">
      <c r="B7161" s="6">
        <v>0.12847222222222221</v>
      </c>
      <c r="E7161" s="3">
        <v>97</v>
      </c>
    </row>
    <row r="7162" spans="2:12" x14ac:dyDescent="0.25">
      <c r="B7162" s="6">
        <v>0.1388888888888889</v>
      </c>
    </row>
    <row r="7163" spans="2:12" x14ac:dyDescent="0.25">
      <c r="B7163" s="6">
        <v>0.14930555555555555</v>
      </c>
    </row>
    <row r="7164" spans="2:12" ht="15.75" thickBot="1" x14ac:dyDescent="0.3">
      <c r="B7164" s="22">
        <v>0.15972222222222221</v>
      </c>
      <c r="D7164" s="3">
        <v>122</v>
      </c>
    </row>
    <row r="7165" spans="2:12" x14ac:dyDescent="0.25">
      <c r="B7165" s="6">
        <v>0.31597222222222221</v>
      </c>
      <c r="E7165" s="14">
        <v>86</v>
      </c>
    </row>
    <row r="7166" spans="2:12" x14ac:dyDescent="0.25">
      <c r="B7166" s="6">
        <v>0.3263888888888889</v>
      </c>
      <c r="E7166" s="157">
        <v>90</v>
      </c>
    </row>
    <row r="7167" spans="2:12" x14ac:dyDescent="0.25">
      <c r="B7167" s="6">
        <v>0.33680555555555558</v>
      </c>
      <c r="E7167" s="59">
        <v>78</v>
      </c>
    </row>
    <row r="7168" spans="2:12" x14ac:dyDescent="0.25">
      <c r="B7168" s="6">
        <v>0.34722222222222221</v>
      </c>
      <c r="E7168" s="14">
        <v>80</v>
      </c>
    </row>
    <row r="7169" spans="2:6" x14ac:dyDescent="0.25">
      <c r="B7169" s="6">
        <v>0.3576388888888889</v>
      </c>
      <c r="E7169" s="157">
        <v>92</v>
      </c>
    </row>
    <row r="7170" spans="2:6" x14ac:dyDescent="0.25">
      <c r="B7170" s="6">
        <v>0.36805555555555558</v>
      </c>
      <c r="E7170" s="157">
        <v>97</v>
      </c>
    </row>
    <row r="7171" spans="2:6" x14ac:dyDescent="0.25">
      <c r="B7171" s="6">
        <v>0.37847222222222221</v>
      </c>
      <c r="E7171" s="157">
        <v>96</v>
      </c>
    </row>
    <row r="7172" spans="2:6" x14ac:dyDescent="0.25">
      <c r="B7172" s="6">
        <v>0.3888888888888889</v>
      </c>
      <c r="E7172" s="59">
        <v>72</v>
      </c>
    </row>
    <row r="7173" spans="2:6" x14ac:dyDescent="0.25">
      <c r="B7173" s="6">
        <v>0.39930555555555558</v>
      </c>
      <c r="E7173" s="59">
        <v>78</v>
      </c>
    </row>
    <row r="7174" spans="2:6" x14ac:dyDescent="0.25">
      <c r="B7174" s="6">
        <v>0.40972222222222221</v>
      </c>
      <c r="E7174" s="157">
        <v>94</v>
      </c>
    </row>
    <row r="7175" spans="2:6" x14ac:dyDescent="0.25">
      <c r="B7175" s="6">
        <v>0.4201388888888889</v>
      </c>
      <c r="E7175" s="157">
        <v>90</v>
      </c>
    </row>
    <row r="7176" spans="2:6" x14ac:dyDescent="0.25">
      <c r="B7176" s="6">
        <v>0.43055555555555558</v>
      </c>
      <c r="E7176" s="3">
        <v>108</v>
      </c>
    </row>
    <row r="7177" spans="2:6" x14ac:dyDescent="0.25">
      <c r="B7177" s="6">
        <v>0.44097222222222221</v>
      </c>
      <c r="E7177" s="3">
        <v>107</v>
      </c>
    </row>
    <row r="7178" spans="2:6" x14ac:dyDescent="0.25">
      <c r="B7178" s="6">
        <v>0.4513888888888889</v>
      </c>
      <c r="E7178" s="157">
        <v>98</v>
      </c>
    </row>
    <row r="7179" spans="2:6" x14ac:dyDescent="0.25">
      <c r="B7179" s="6">
        <v>0.46180555555555558</v>
      </c>
      <c r="E7179" s="157">
        <v>98</v>
      </c>
    </row>
    <row r="7180" spans="2:6" x14ac:dyDescent="0.25">
      <c r="B7180" s="6">
        <v>0.47222222222222221</v>
      </c>
      <c r="E7180" s="3">
        <v>109</v>
      </c>
    </row>
    <row r="7181" spans="2:6" x14ac:dyDescent="0.25">
      <c r="B7181" s="6">
        <v>0.4826388888888889</v>
      </c>
      <c r="E7181" s="157">
        <v>90</v>
      </c>
    </row>
    <row r="7182" spans="2:6" x14ac:dyDescent="0.25">
      <c r="B7182" s="6">
        <v>0.49305555555555558</v>
      </c>
      <c r="E7182" s="157">
        <v>97</v>
      </c>
    </row>
    <row r="7183" spans="2:6" x14ac:dyDescent="0.25">
      <c r="B7183" s="6">
        <v>0.50347222222222221</v>
      </c>
      <c r="E7183" s="157">
        <v>97</v>
      </c>
    </row>
    <row r="7184" spans="2:6" x14ac:dyDescent="0.25">
      <c r="B7184" s="6">
        <v>0.51388888888888884</v>
      </c>
      <c r="E7184" s="157">
        <v>90</v>
      </c>
      <c r="F7184" s="157">
        <v>90</v>
      </c>
    </row>
    <row r="7185" spans="1:125" x14ac:dyDescent="0.25">
      <c r="B7185" s="90">
        <v>0.52083333333333337</v>
      </c>
      <c r="C7185" s="8">
        <v>59</v>
      </c>
      <c r="D7185" s="8"/>
      <c r="E7185" s="8"/>
      <c r="F7185" s="8"/>
      <c r="G7185" s="8" t="s">
        <v>112</v>
      </c>
      <c r="H7185" s="8"/>
      <c r="I7185" s="36" t="s">
        <v>1948</v>
      </c>
      <c r="J7185" s="36"/>
      <c r="K7185" s="36"/>
      <c r="L7185" s="36"/>
      <c r="M7185" s="36"/>
      <c r="N7185" s="36"/>
      <c r="O7185" s="36"/>
      <c r="P7185" s="36"/>
    </row>
    <row r="7186" spans="1:125" x14ac:dyDescent="0.25">
      <c r="B7186" s="6">
        <v>0.52430555555555558</v>
      </c>
      <c r="E7186" s="157">
        <v>95</v>
      </c>
    </row>
    <row r="7187" spans="1:125" x14ac:dyDescent="0.25">
      <c r="B7187" s="6">
        <v>0.53472222222222221</v>
      </c>
      <c r="E7187" s="3">
        <v>107</v>
      </c>
    </row>
    <row r="7188" spans="1:125" x14ac:dyDescent="0.25">
      <c r="B7188" s="6">
        <v>0.54513888888888884</v>
      </c>
      <c r="E7188" s="99">
        <v>119</v>
      </c>
      <c r="G7188" s="3" t="s">
        <v>1940</v>
      </c>
    </row>
    <row r="7189" spans="1:125" x14ac:dyDescent="0.25">
      <c r="B7189" s="6">
        <v>0.55555555555555558</v>
      </c>
      <c r="E7189" s="62">
        <v>122</v>
      </c>
      <c r="G7189" s="3" t="s">
        <v>1940</v>
      </c>
      <c r="H7189" s="3">
        <v>50</v>
      </c>
      <c r="I7189" s="63" t="s">
        <v>1947</v>
      </c>
      <c r="J7189" s="63"/>
      <c r="K7189" s="63"/>
      <c r="L7189" s="63"/>
      <c r="M7189" s="63"/>
    </row>
    <row r="7190" spans="1:125" x14ac:dyDescent="0.25">
      <c r="B7190" s="6">
        <v>0.56597222222222221</v>
      </c>
      <c r="E7190" s="99">
        <v>114</v>
      </c>
      <c r="G7190" s="3" t="s">
        <v>1940</v>
      </c>
    </row>
    <row r="7191" spans="1:125" x14ac:dyDescent="0.25">
      <c r="B7191" s="6">
        <v>0.57638888888888884</v>
      </c>
      <c r="E7191" s="3">
        <v>101</v>
      </c>
      <c r="G7191" s="3" t="s">
        <v>1942</v>
      </c>
    </row>
    <row r="7192" spans="1:125" x14ac:dyDescent="0.25">
      <c r="B7192" s="6">
        <v>0.58680555555555558</v>
      </c>
      <c r="E7192" s="157">
        <v>92</v>
      </c>
      <c r="G7192" s="3" t="s">
        <v>1942</v>
      </c>
    </row>
    <row r="7193" spans="1:125" x14ac:dyDescent="0.25">
      <c r="B7193" s="6">
        <v>0.59722222222222221</v>
      </c>
      <c r="E7193" s="99">
        <v>110</v>
      </c>
      <c r="G7193" s="3" t="s">
        <v>1942</v>
      </c>
    </row>
    <row r="7194" spans="1:125" x14ac:dyDescent="0.25">
      <c r="B7194" s="6">
        <v>0.60763888888888884</v>
      </c>
      <c r="E7194" s="3">
        <v>107</v>
      </c>
      <c r="G7194" s="3" t="s">
        <v>1942</v>
      </c>
    </row>
    <row r="7195" spans="1:125" s="135" customFormat="1" x14ac:dyDescent="0.25">
      <c r="A7195" s="371"/>
      <c r="B7195" s="372">
        <v>0.61805555555555558</v>
      </c>
      <c r="C7195" s="99"/>
      <c r="D7195" s="99"/>
      <c r="E7195" s="99">
        <v>114</v>
      </c>
      <c r="F7195" s="99"/>
      <c r="G7195" s="3" t="s">
        <v>1942</v>
      </c>
      <c r="H7195" s="99"/>
      <c r="Q7195" s="99"/>
      <c r="R7195" s="99"/>
      <c r="S7195" s="99"/>
      <c r="T7195" s="99"/>
      <c r="U7195" s="99"/>
      <c r="V7195" s="99"/>
      <c r="W7195" s="99"/>
      <c r="X7195" s="99"/>
      <c r="Y7195" s="99"/>
      <c r="Z7195" s="99"/>
      <c r="AA7195" s="99"/>
      <c r="AB7195" s="99"/>
      <c r="AC7195" s="99"/>
      <c r="AD7195" s="99"/>
      <c r="BB7195" s="375"/>
      <c r="BC7195" s="99"/>
      <c r="BD7195" s="99"/>
      <c r="BE7195" s="99"/>
      <c r="BF7195" s="99"/>
      <c r="BG7195" s="99"/>
      <c r="BH7195" s="99"/>
      <c r="BI7195" s="99"/>
      <c r="BJ7195" s="99"/>
      <c r="BK7195" s="99"/>
      <c r="BL7195" s="99"/>
      <c r="BM7195" s="99"/>
      <c r="BN7195" s="373"/>
      <c r="BO7195" s="99"/>
      <c r="BP7195" s="373"/>
      <c r="BQ7195" s="99"/>
      <c r="BR7195" s="373"/>
      <c r="BS7195" s="373"/>
      <c r="BT7195" s="373"/>
      <c r="BU7195" s="373"/>
      <c r="BV7195" s="373"/>
      <c r="BW7195" s="373"/>
      <c r="BX7195" s="373"/>
      <c r="BY7195" s="373"/>
      <c r="BZ7195" s="373"/>
      <c r="CA7195" s="99"/>
      <c r="CB7195" s="99"/>
      <c r="CC7195" s="99"/>
      <c r="CD7195" s="99"/>
      <c r="CE7195" s="99"/>
      <c r="CF7195" s="99"/>
      <c r="CG7195" s="99"/>
      <c r="CH7195" s="99"/>
      <c r="CI7195" s="99"/>
      <c r="CJ7195" s="99"/>
      <c r="CL7195" s="454"/>
      <c r="CM7195" s="99"/>
      <c r="CN7195" s="388"/>
      <c r="CO7195" s="99"/>
      <c r="CP7195" s="99"/>
      <c r="CQ7195" s="388"/>
      <c r="CR7195" s="461"/>
      <c r="CT7195" s="462"/>
      <c r="DG7195" s="99"/>
      <c r="DH7195" s="99"/>
      <c r="DI7195" s="99"/>
      <c r="DJ7195" s="99"/>
      <c r="DK7195" s="99"/>
      <c r="DL7195" s="99"/>
      <c r="DM7195" s="99"/>
      <c r="DN7195" s="99"/>
      <c r="DO7195" s="99"/>
      <c r="DP7195" s="99"/>
      <c r="DU7195" s="375"/>
    </row>
    <row r="7196" spans="1:125" x14ac:dyDescent="0.25">
      <c r="B7196" s="6">
        <v>0.62847222222222221</v>
      </c>
      <c r="E7196" s="62">
        <v>120</v>
      </c>
      <c r="G7196" s="3" t="s">
        <v>1942</v>
      </c>
    </row>
    <row r="7197" spans="1:125" x14ac:dyDescent="0.25">
      <c r="B7197" s="6">
        <v>0.63888888888888884</v>
      </c>
      <c r="E7197" s="97">
        <v>128</v>
      </c>
      <c r="G7197" s="3" t="s">
        <v>1942</v>
      </c>
      <c r="H7197" s="3">
        <v>170</v>
      </c>
      <c r="I7197" s="63" t="s">
        <v>1950</v>
      </c>
      <c r="J7197" s="63"/>
      <c r="K7197" s="63"/>
      <c r="L7197" s="63"/>
      <c r="M7197" s="63"/>
    </row>
    <row r="7198" spans="1:125" x14ac:dyDescent="0.25">
      <c r="B7198" s="6">
        <v>0.64930555555555558</v>
      </c>
      <c r="E7198" s="99">
        <v>119</v>
      </c>
      <c r="G7198" s="3" t="s">
        <v>1942</v>
      </c>
    </row>
    <row r="7199" spans="1:125" x14ac:dyDescent="0.25">
      <c r="B7199" s="6">
        <v>0.65972222222222221</v>
      </c>
      <c r="E7199" s="99">
        <v>117</v>
      </c>
      <c r="G7199" s="3" t="s">
        <v>1942</v>
      </c>
    </row>
    <row r="7200" spans="1:125" x14ac:dyDescent="0.25">
      <c r="B7200" s="6">
        <v>0.67013888888888884</v>
      </c>
      <c r="E7200" s="99">
        <v>117</v>
      </c>
      <c r="G7200" s="3" t="s">
        <v>1942</v>
      </c>
    </row>
    <row r="7201" spans="2:15" x14ac:dyDescent="0.25">
      <c r="B7201" s="6">
        <v>0.68055555555555558</v>
      </c>
      <c r="E7201" s="99">
        <v>119</v>
      </c>
      <c r="G7201" s="3" t="s">
        <v>1942</v>
      </c>
    </row>
    <row r="7202" spans="2:15" x14ac:dyDescent="0.25">
      <c r="B7202" s="6">
        <v>0.69097222222222221</v>
      </c>
      <c r="E7202" s="99">
        <v>118</v>
      </c>
      <c r="G7202" s="3" t="s">
        <v>1942</v>
      </c>
    </row>
    <row r="7203" spans="2:15" x14ac:dyDescent="0.25">
      <c r="B7203" s="6">
        <v>0.70138888888888884</v>
      </c>
      <c r="E7203" s="62">
        <v>121</v>
      </c>
      <c r="G7203" s="3" t="s">
        <v>1942</v>
      </c>
    </row>
    <row r="7204" spans="2:15" x14ac:dyDescent="0.25">
      <c r="B7204" s="6">
        <v>0.71180555555555558</v>
      </c>
      <c r="E7204" s="62">
        <v>120</v>
      </c>
      <c r="G7204" s="3" t="s">
        <v>1942</v>
      </c>
    </row>
    <row r="7205" spans="2:15" x14ac:dyDescent="0.25">
      <c r="B7205" s="6">
        <v>0.72222222222222221</v>
      </c>
      <c r="E7205" s="62">
        <v>121</v>
      </c>
      <c r="G7205" s="3" t="s">
        <v>1942</v>
      </c>
    </row>
    <row r="7206" spans="2:15" x14ac:dyDescent="0.25">
      <c r="B7206" s="6">
        <v>0.73263888888888884</v>
      </c>
      <c r="E7206" s="99">
        <v>114</v>
      </c>
      <c r="F7206" s="99">
        <v>114</v>
      </c>
      <c r="G7206" s="3" t="s">
        <v>1942</v>
      </c>
    </row>
    <row r="7207" spans="2:15" x14ac:dyDescent="0.25">
      <c r="B7207" s="90">
        <v>0.73263888888888884</v>
      </c>
      <c r="C7207" s="8">
        <v>60</v>
      </c>
      <c r="D7207" s="8"/>
      <c r="E7207" s="8"/>
      <c r="F7207" s="8"/>
      <c r="G7207" s="8" t="s">
        <v>114</v>
      </c>
      <c r="H7207" s="8"/>
      <c r="I7207" s="36" t="s">
        <v>1949</v>
      </c>
      <c r="J7207" s="36"/>
      <c r="K7207" s="36"/>
      <c r="L7207" s="36"/>
      <c r="M7207" s="36"/>
      <c r="N7207" s="36"/>
      <c r="O7207" s="36"/>
    </row>
    <row r="7208" spans="2:15" x14ac:dyDescent="0.25">
      <c r="B7208" s="6">
        <v>0.74305555555555558</v>
      </c>
      <c r="E7208" s="99">
        <v>114</v>
      </c>
    </row>
    <row r="7209" spans="2:15" x14ac:dyDescent="0.25">
      <c r="B7209" s="6">
        <v>0.75347222222222221</v>
      </c>
      <c r="E7209" s="99">
        <v>118</v>
      </c>
    </row>
    <row r="7210" spans="2:15" x14ac:dyDescent="0.25">
      <c r="B7210" s="6">
        <v>0.76388888888888884</v>
      </c>
      <c r="E7210" s="62">
        <v>121</v>
      </c>
    </row>
    <row r="7211" spans="2:15" x14ac:dyDescent="0.25">
      <c r="B7211" s="6">
        <v>0.77430555555555558</v>
      </c>
      <c r="E7211" s="97">
        <v>126</v>
      </c>
      <c r="G7211" s="3" t="s">
        <v>1941</v>
      </c>
      <c r="H7211" s="3">
        <v>45</v>
      </c>
      <c r="I7211" s="63" t="s">
        <v>1946</v>
      </c>
      <c r="J7211" s="63"/>
      <c r="K7211" s="63"/>
      <c r="L7211" s="63"/>
      <c r="M7211" s="63"/>
    </row>
    <row r="7212" spans="2:15" x14ac:dyDescent="0.25">
      <c r="B7212" s="6">
        <v>0.78472222222222221</v>
      </c>
      <c r="E7212" s="62">
        <v>123</v>
      </c>
      <c r="G7212" s="3" t="s">
        <v>1941</v>
      </c>
    </row>
    <row r="7213" spans="2:15" x14ac:dyDescent="0.25">
      <c r="B7213" s="6">
        <v>0.79513888888888884</v>
      </c>
      <c r="E7213" s="62">
        <v>120</v>
      </c>
      <c r="G7213" s="3" t="s">
        <v>1939</v>
      </c>
    </row>
    <row r="7214" spans="2:15" x14ac:dyDescent="0.25">
      <c r="B7214" s="6">
        <v>0.80555555555555558</v>
      </c>
      <c r="E7214" s="99">
        <v>114</v>
      </c>
      <c r="G7214" s="3" t="s">
        <v>1939</v>
      </c>
    </row>
    <row r="7215" spans="2:15" x14ac:dyDescent="0.25">
      <c r="B7215" s="6">
        <v>0.81597222222222221</v>
      </c>
      <c r="E7215" s="3">
        <v>106</v>
      </c>
      <c r="G7215" s="3" t="s">
        <v>1939</v>
      </c>
    </row>
    <row r="7216" spans="2:15" x14ac:dyDescent="0.25">
      <c r="B7216" s="6">
        <v>0.82638888888888884</v>
      </c>
      <c r="E7216" s="3">
        <v>102</v>
      </c>
      <c r="G7216" s="3" t="s">
        <v>1939</v>
      </c>
    </row>
    <row r="7217" spans="2:13" x14ac:dyDescent="0.25">
      <c r="B7217" s="6">
        <v>0.83680555555555558</v>
      </c>
      <c r="E7217" s="99">
        <v>115</v>
      </c>
      <c r="G7217" s="3" t="s">
        <v>1939</v>
      </c>
    </row>
    <row r="7218" spans="2:13" x14ac:dyDescent="0.25">
      <c r="B7218" s="86">
        <v>0.84722222222222221</v>
      </c>
      <c r="E7218" s="99">
        <v>110</v>
      </c>
      <c r="G7218" s="3" t="s">
        <v>1939</v>
      </c>
    </row>
    <row r="7219" spans="2:13" x14ac:dyDescent="0.25">
      <c r="B7219" s="86">
        <v>0.85763888888888884</v>
      </c>
      <c r="E7219" s="99">
        <v>117</v>
      </c>
      <c r="G7219" s="3" t="s">
        <v>1939</v>
      </c>
    </row>
    <row r="7220" spans="2:13" x14ac:dyDescent="0.25">
      <c r="B7220" s="86">
        <v>0.86805555555555558</v>
      </c>
      <c r="E7220" s="99">
        <v>118</v>
      </c>
      <c r="G7220" s="3" t="s">
        <v>1939</v>
      </c>
    </row>
    <row r="7221" spans="2:13" x14ac:dyDescent="0.25">
      <c r="B7221" s="86">
        <v>0.87847222222222221</v>
      </c>
      <c r="E7221" s="99">
        <v>112</v>
      </c>
      <c r="G7221" s="3" t="s">
        <v>1939</v>
      </c>
    </row>
    <row r="7222" spans="2:13" x14ac:dyDescent="0.25">
      <c r="B7222" s="86">
        <v>0.88888888888888884</v>
      </c>
      <c r="E7222" s="99">
        <v>114</v>
      </c>
      <c r="G7222" s="3" t="s">
        <v>1939</v>
      </c>
    </row>
    <row r="7223" spans="2:13" x14ac:dyDescent="0.25">
      <c r="B7223" s="6">
        <v>0.89930555555555558</v>
      </c>
      <c r="E7223" s="62">
        <v>120</v>
      </c>
      <c r="G7223" s="3" t="s">
        <v>1939</v>
      </c>
    </row>
    <row r="7224" spans="2:13" x14ac:dyDescent="0.25">
      <c r="B7224" s="6">
        <v>0.90972222222222221</v>
      </c>
      <c r="E7224" s="62">
        <v>123</v>
      </c>
      <c r="G7224" s="3" t="s">
        <v>1442</v>
      </c>
    </row>
    <row r="7225" spans="2:13" x14ac:dyDescent="0.25">
      <c r="B7225" s="6">
        <v>0.92013888888888884</v>
      </c>
      <c r="E7225" s="97">
        <v>128</v>
      </c>
      <c r="G7225" s="3" t="s">
        <v>1442</v>
      </c>
      <c r="H7225" s="3">
        <v>270</v>
      </c>
      <c r="I7225" s="63" t="s">
        <v>1938</v>
      </c>
      <c r="J7225" s="63"/>
      <c r="K7225" s="63"/>
      <c r="L7225" s="63"/>
      <c r="M7225" s="63"/>
    </row>
    <row r="7226" spans="2:13" x14ac:dyDescent="0.25">
      <c r="B7226" s="86">
        <v>0.92083333333333328</v>
      </c>
      <c r="G7226" s="14" t="s">
        <v>1937</v>
      </c>
    </row>
    <row r="7227" spans="2:13" x14ac:dyDescent="0.25">
      <c r="B7227" s="86">
        <v>0.93055555555555558</v>
      </c>
      <c r="E7227" s="3">
        <v>109</v>
      </c>
      <c r="G7227" s="14" t="s">
        <v>1937</v>
      </c>
    </row>
    <row r="7228" spans="2:13" x14ac:dyDescent="0.25">
      <c r="B7228" s="86">
        <v>0.94097222222222221</v>
      </c>
      <c r="E7228" s="157">
        <v>93</v>
      </c>
      <c r="G7228" s="14" t="s">
        <v>1937</v>
      </c>
    </row>
    <row r="7229" spans="2:13" x14ac:dyDescent="0.25">
      <c r="B7229" s="6">
        <v>0.95138888888888884</v>
      </c>
      <c r="E7229" s="3">
        <v>107</v>
      </c>
    </row>
    <row r="7230" spans="2:13" x14ac:dyDescent="0.25">
      <c r="B7230" s="6">
        <v>0.96180555555555558</v>
      </c>
      <c r="E7230" s="157">
        <v>98</v>
      </c>
      <c r="G7230" s="14" t="s">
        <v>1943</v>
      </c>
    </row>
    <row r="7231" spans="2:13" x14ac:dyDescent="0.25">
      <c r="B7231" s="6">
        <v>0.97222222222222221</v>
      </c>
      <c r="E7231" s="157">
        <v>95</v>
      </c>
      <c r="G7231" s="14" t="s">
        <v>1943</v>
      </c>
    </row>
    <row r="7232" spans="2:13" x14ac:dyDescent="0.25">
      <c r="B7232" s="6">
        <v>0.98263888888888884</v>
      </c>
      <c r="E7232" s="3">
        <v>105</v>
      </c>
      <c r="G7232" s="14" t="s">
        <v>1943</v>
      </c>
    </row>
    <row r="7233" spans="1:12" ht="15.75" thickBot="1" x14ac:dyDescent="0.3">
      <c r="B7233" s="22">
        <v>0.99305555555555558</v>
      </c>
      <c r="E7233" s="3">
        <v>108</v>
      </c>
      <c r="G7233" s="14" t="s">
        <v>1944</v>
      </c>
    </row>
    <row r="7234" spans="1:12" x14ac:dyDescent="0.25">
      <c r="A7234" s="5">
        <v>45909</v>
      </c>
      <c r="B7234" s="6">
        <v>8.3333333333333332E-3</v>
      </c>
      <c r="E7234" s="99">
        <v>111</v>
      </c>
    </row>
    <row r="7235" spans="1:12" x14ac:dyDescent="0.25">
      <c r="A7235" s="5" t="s">
        <v>422</v>
      </c>
      <c r="B7235" s="6">
        <v>1.3888888888888888E-2</v>
      </c>
      <c r="E7235" s="99">
        <v>110</v>
      </c>
    </row>
    <row r="7236" spans="1:12" x14ac:dyDescent="0.25">
      <c r="B7236" s="6">
        <v>2.4305555555555556E-2</v>
      </c>
      <c r="E7236" s="3">
        <v>105</v>
      </c>
    </row>
    <row r="7237" spans="1:12" x14ac:dyDescent="0.25">
      <c r="B7237" s="6">
        <v>3.4722222222222224E-2</v>
      </c>
      <c r="E7237" s="3">
        <v>100</v>
      </c>
    </row>
    <row r="7238" spans="1:12" ht="18" x14ac:dyDescent="0.25">
      <c r="B7238" s="6">
        <v>4.5138888888888888E-2</v>
      </c>
      <c r="E7238" s="3">
        <v>95</v>
      </c>
      <c r="G7238" s="231">
        <v>105</v>
      </c>
      <c r="H7238" s="231" t="s">
        <v>1368</v>
      </c>
    </row>
    <row r="7239" spans="1:12" ht="18" x14ac:dyDescent="0.25">
      <c r="B7239" s="6">
        <v>5.5555555555555552E-2</v>
      </c>
      <c r="E7239" s="3">
        <v>96</v>
      </c>
      <c r="G7239" s="275">
        <f>AVERAGE(E7165:E7250)</f>
        <v>106.04</v>
      </c>
      <c r="H7239" s="231" t="s">
        <v>1367</v>
      </c>
    </row>
    <row r="7240" spans="1:12" ht="18" x14ac:dyDescent="0.25">
      <c r="B7240" s="6">
        <v>6.5972222222222224E-2</v>
      </c>
      <c r="E7240" s="3">
        <v>98</v>
      </c>
      <c r="G7240" s="248">
        <v>102</v>
      </c>
      <c r="H7240" s="248" t="s">
        <v>1369</v>
      </c>
    </row>
    <row r="7241" spans="1:12" ht="18" x14ac:dyDescent="0.25">
      <c r="B7241" s="6">
        <v>7.6388888888888895E-2</v>
      </c>
      <c r="E7241" s="3">
        <v>90</v>
      </c>
      <c r="G7241" s="242" t="s">
        <v>1951</v>
      </c>
      <c r="H7241" s="237"/>
    </row>
    <row r="7242" spans="1:12" ht="18" x14ac:dyDescent="0.25">
      <c r="B7242" s="6">
        <v>8.6805555555555552E-2</v>
      </c>
      <c r="G7242" s="242" t="s">
        <v>1952</v>
      </c>
    </row>
    <row r="7243" spans="1:12" ht="15.75" x14ac:dyDescent="0.25">
      <c r="B7243" s="6">
        <v>9.7222222222222224E-2</v>
      </c>
      <c r="G7243" s="293" t="s">
        <v>1945</v>
      </c>
      <c r="H7243" s="14"/>
      <c r="I7243" s="11"/>
      <c r="J7243" s="11"/>
      <c r="K7243" s="11"/>
      <c r="L7243" s="11"/>
    </row>
    <row r="7244" spans="1:12" x14ac:dyDescent="0.25">
      <c r="B7244" s="6">
        <v>0.1076388888888889</v>
      </c>
    </row>
    <row r="7245" spans="1:12" x14ac:dyDescent="0.25">
      <c r="B7245" s="6">
        <v>0.11805555555555555</v>
      </c>
    </row>
    <row r="7246" spans="1:12" x14ac:dyDescent="0.25">
      <c r="B7246" s="6">
        <v>0.12847222222222221</v>
      </c>
    </row>
    <row r="7247" spans="1:12" x14ac:dyDescent="0.25">
      <c r="B7247" s="6">
        <v>0.1388888888888889</v>
      </c>
    </row>
    <row r="7248" spans="1:12" x14ac:dyDescent="0.25">
      <c r="B7248" s="6">
        <v>0.14930555555555555</v>
      </c>
    </row>
    <row r="7249" spans="2:5" ht="15.75" thickBot="1" x14ac:dyDescent="0.3">
      <c r="B7249" s="22">
        <v>0.15972222222222221</v>
      </c>
      <c r="D7249" s="3">
        <v>119</v>
      </c>
    </row>
    <row r="7250" spans="2:5" x14ac:dyDescent="0.25">
      <c r="B7250" s="6">
        <v>0.31597222222222221</v>
      </c>
      <c r="E7250" s="157">
        <v>90</v>
      </c>
    </row>
    <row r="7251" spans="2:5" x14ac:dyDescent="0.25">
      <c r="B7251" s="6">
        <v>0.3263888888888889</v>
      </c>
      <c r="E7251" s="157">
        <v>90</v>
      </c>
    </row>
    <row r="7252" spans="2:5" x14ac:dyDescent="0.25">
      <c r="B7252" s="6">
        <v>0.33680555555555558</v>
      </c>
      <c r="E7252" s="59">
        <v>70</v>
      </c>
    </row>
    <row r="7253" spans="2:5" x14ac:dyDescent="0.25">
      <c r="B7253" s="6">
        <v>0.34722222222222221</v>
      </c>
      <c r="E7253" s="157">
        <v>90</v>
      </c>
    </row>
    <row r="7254" spans="2:5" x14ac:dyDescent="0.25">
      <c r="B7254" s="6">
        <v>0.3576388888888889</v>
      </c>
      <c r="E7254" s="157">
        <v>94</v>
      </c>
    </row>
    <row r="7255" spans="2:5" x14ac:dyDescent="0.25">
      <c r="B7255" s="6">
        <v>0.36805555555555558</v>
      </c>
      <c r="E7255" s="157">
        <v>96</v>
      </c>
    </row>
    <row r="7256" spans="2:5" x14ac:dyDescent="0.25">
      <c r="B7256" s="6">
        <v>0.37847222222222221</v>
      </c>
      <c r="E7256" s="157">
        <v>94</v>
      </c>
    </row>
    <row r="7257" spans="2:5" x14ac:dyDescent="0.25">
      <c r="B7257" s="6">
        <v>0.3888888888888889</v>
      </c>
      <c r="E7257" s="157">
        <v>95</v>
      </c>
    </row>
    <row r="7258" spans="2:5" x14ac:dyDescent="0.25">
      <c r="B7258" s="6">
        <v>0.39930555555555558</v>
      </c>
      <c r="E7258" s="157">
        <v>99</v>
      </c>
    </row>
    <row r="7259" spans="2:5" x14ac:dyDescent="0.25">
      <c r="B7259" s="6">
        <v>0.40972222222222221</v>
      </c>
      <c r="E7259" s="157">
        <v>90</v>
      </c>
    </row>
    <row r="7260" spans="2:5" x14ac:dyDescent="0.25">
      <c r="B7260" s="6">
        <v>0.4201388888888889</v>
      </c>
      <c r="E7260" s="157">
        <v>90</v>
      </c>
    </row>
    <row r="7261" spans="2:5" x14ac:dyDescent="0.25">
      <c r="B7261" s="6">
        <v>0.43055555555555558</v>
      </c>
      <c r="E7261" s="157">
        <v>90</v>
      </c>
    </row>
    <row r="7262" spans="2:5" x14ac:dyDescent="0.25">
      <c r="B7262" s="6">
        <v>0.44097222222222221</v>
      </c>
      <c r="E7262" s="157">
        <v>90</v>
      </c>
    </row>
    <row r="7263" spans="2:5" x14ac:dyDescent="0.25">
      <c r="B7263" s="6">
        <v>0.4513888888888889</v>
      </c>
      <c r="E7263" s="157">
        <v>90</v>
      </c>
    </row>
    <row r="7264" spans="2:5" x14ac:dyDescent="0.25">
      <c r="B7264" s="90">
        <v>0.45833333333333331</v>
      </c>
      <c r="E7264" s="157">
        <v>90</v>
      </c>
    </row>
    <row r="7265" spans="2:15" x14ac:dyDescent="0.25">
      <c r="B7265" s="6">
        <v>0.46180555555555558</v>
      </c>
      <c r="E7265" s="157">
        <v>90</v>
      </c>
    </row>
    <row r="7266" spans="2:15" x14ac:dyDescent="0.25">
      <c r="B7266" s="6">
        <v>0.47222222222222221</v>
      </c>
      <c r="E7266" s="157">
        <v>90</v>
      </c>
    </row>
    <row r="7267" spans="2:15" x14ac:dyDescent="0.25">
      <c r="B7267" s="6">
        <v>0.4826388888888889</v>
      </c>
      <c r="E7267" s="157">
        <v>94</v>
      </c>
    </row>
    <row r="7268" spans="2:15" x14ac:dyDescent="0.25">
      <c r="B7268" s="6">
        <v>0.49305555555555558</v>
      </c>
      <c r="E7268" s="157">
        <v>99</v>
      </c>
    </row>
    <row r="7269" spans="2:15" x14ac:dyDescent="0.25">
      <c r="B7269" s="6">
        <v>0.50347222222222221</v>
      </c>
      <c r="E7269" s="157">
        <v>94</v>
      </c>
    </row>
    <row r="7270" spans="2:15" x14ac:dyDescent="0.25">
      <c r="B7270" s="6">
        <v>0.51388888888888884</v>
      </c>
      <c r="E7270" s="157">
        <v>90</v>
      </c>
      <c r="F7270" s="157">
        <v>90</v>
      </c>
    </row>
    <row r="7271" spans="2:15" x14ac:dyDescent="0.25">
      <c r="B7271" s="90">
        <v>0.51736111111111116</v>
      </c>
      <c r="C7271" s="8">
        <v>75</v>
      </c>
      <c r="D7271" s="8"/>
      <c r="E7271" s="8"/>
      <c r="F7271" s="8"/>
      <c r="G7271" s="8" t="s">
        <v>112</v>
      </c>
      <c r="H7271" s="8"/>
      <c r="I7271" s="36" t="s">
        <v>1953</v>
      </c>
      <c r="J7271" s="36"/>
      <c r="K7271" s="36"/>
      <c r="L7271" s="36"/>
      <c r="M7271" s="36"/>
      <c r="N7271" s="36"/>
      <c r="O7271" s="36"/>
    </row>
    <row r="7272" spans="2:15" x14ac:dyDescent="0.25">
      <c r="B7272" s="6">
        <v>0.52430555555555558</v>
      </c>
      <c r="E7272" s="157">
        <v>92</v>
      </c>
    </row>
    <row r="7273" spans="2:15" x14ac:dyDescent="0.25">
      <c r="B7273" s="6">
        <v>0.53472222222222221</v>
      </c>
      <c r="E7273" s="157">
        <v>98</v>
      </c>
    </row>
    <row r="7274" spans="2:15" x14ac:dyDescent="0.25">
      <c r="B7274" s="6">
        <v>0.54513888888888884</v>
      </c>
      <c r="E7274" s="99">
        <v>112</v>
      </c>
    </row>
    <row r="7275" spans="2:15" x14ac:dyDescent="0.25">
      <c r="B7275" s="6">
        <v>0.55555555555555558</v>
      </c>
      <c r="E7275" s="62">
        <v>124</v>
      </c>
      <c r="I7275" t="s">
        <v>1955</v>
      </c>
    </row>
    <row r="7276" spans="2:15" x14ac:dyDescent="0.25">
      <c r="B7276" s="6">
        <v>0.56597222222222221</v>
      </c>
      <c r="E7276" s="14">
        <v>80</v>
      </c>
    </row>
    <row r="7277" spans="2:15" x14ac:dyDescent="0.25">
      <c r="B7277" s="6">
        <v>0.57638888888888884</v>
      </c>
      <c r="E7277" s="157">
        <v>90</v>
      </c>
    </row>
    <row r="7278" spans="2:15" x14ac:dyDescent="0.25">
      <c r="B7278" s="6">
        <v>0.58680555555555558</v>
      </c>
      <c r="E7278" s="3">
        <v>109</v>
      </c>
    </row>
    <row r="7279" spans="2:15" x14ac:dyDescent="0.25">
      <c r="B7279" s="6">
        <v>0.59722222222222221</v>
      </c>
      <c r="G7279" s="33" t="s">
        <v>1954</v>
      </c>
      <c r="H7279" s="38"/>
    </row>
    <row r="7280" spans="2:15" x14ac:dyDescent="0.25">
      <c r="B7280" s="6">
        <v>0.60763888888888884</v>
      </c>
    </row>
    <row r="7281" spans="2:2" x14ac:dyDescent="0.25">
      <c r="B7281" s="90">
        <v>0.61458333333333337</v>
      </c>
    </row>
    <row r="7282" spans="2:2" x14ac:dyDescent="0.25">
      <c r="B7282" s="6">
        <v>0.61805555555555558</v>
      </c>
    </row>
    <row r="7283" spans="2:2" x14ac:dyDescent="0.25">
      <c r="B7283" s="6">
        <v>0.62847222222222221</v>
      </c>
    </row>
    <row r="7284" spans="2:2" x14ac:dyDescent="0.25">
      <c r="B7284" s="6">
        <v>0.63888888888888884</v>
      </c>
    </row>
    <row r="7285" spans="2:2" x14ac:dyDescent="0.25">
      <c r="B7285" s="6">
        <v>0.64930555555555558</v>
      </c>
    </row>
    <row r="7286" spans="2:2" x14ac:dyDescent="0.25">
      <c r="B7286" s="6">
        <v>0.65972222222222221</v>
      </c>
    </row>
    <row r="7287" spans="2:2" x14ac:dyDescent="0.25">
      <c r="B7287" s="6">
        <v>0.67013888888888884</v>
      </c>
    </row>
    <row r="7288" spans="2:2" x14ac:dyDescent="0.25">
      <c r="B7288" s="6">
        <v>0.68055555555555558</v>
      </c>
    </row>
    <row r="7289" spans="2:2" x14ac:dyDescent="0.25">
      <c r="B7289" s="6">
        <v>0.69097222222222221</v>
      </c>
    </row>
    <row r="7290" spans="2:2" x14ac:dyDescent="0.25">
      <c r="B7290" s="6">
        <v>0.70138888888888884</v>
      </c>
    </row>
    <row r="7291" spans="2:2" x14ac:dyDescent="0.25">
      <c r="B7291" s="6">
        <v>0.71180555555555558</v>
      </c>
    </row>
    <row r="7292" spans="2:2" x14ac:dyDescent="0.25">
      <c r="B7292" s="6">
        <v>0.72222222222222221</v>
      </c>
    </row>
    <row r="7293" spans="2:2" x14ac:dyDescent="0.25">
      <c r="B7293" s="6">
        <v>0.73263888888888884</v>
      </c>
    </row>
    <row r="7294" spans="2:2" x14ac:dyDescent="0.25">
      <c r="B7294" s="6">
        <v>0.74305555555555558</v>
      </c>
    </row>
    <row r="7295" spans="2:2" x14ac:dyDescent="0.25">
      <c r="B7295" s="90">
        <v>0.74652777777777779</v>
      </c>
    </row>
    <row r="7296" spans="2:2" x14ac:dyDescent="0.25">
      <c r="B7296" s="6">
        <v>0.75347222222222221</v>
      </c>
    </row>
    <row r="7297" spans="2:2" x14ac:dyDescent="0.25">
      <c r="B7297" s="6">
        <v>0.76388888888888884</v>
      </c>
    </row>
    <row r="7298" spans="2:2" x14ac:dyDescent="0.25">
      <c r="B7298" s="6">
        <v>0.77430555555555558</v>
      </c>
    </row>
    <row r="7299" spans="2:2" x14ac:dyDescent="0.25">
      <c r="B7299" s="6">
        <v>0.78472222222222221</v>
      </c>
    </row>
    <row r="7300" spans="2:2" x14ac:dyDescent="0.25">
      <c r="B7300" s="6">
        <v>0.79513888888888884</v>
      </c>
    </row>
    <row r="7301" spans="2:2" x14ac:dyDescent="0.25">
      <c r="B7301" s="6">
        <v>0.80555555555555558</v>
      </c>
    </row>
    <row r="7302" spans="2:2" x14ac:dyDescent="0.25">
      <c r="B7302" s="6">
        <v>0.81597222222222221</v>
      </c>
    </row>
    <row r="7303" spans="2:2" x14ac:dyDescent="0.25">
      <c r="B7303" s="6">
        <v>0.82638888888888884</v>
      </c>
    </row>
    <row r="7304" spans="2:2" x14ac:dyDescent="0.25">
      <c r="B7304" s="6">
        <v>0.83680555555555558</v>
      </c>
    </row>
    <row r="7305" spans="2:2" x14ac:dyDescent="0.25">
      <c r="B7305" s="86">
        <v>0.84027777777777779</v>
      </c>
    </row>
    <row r="7306" spans="2:2" x14ac:dyDescent="0.25">
      <c r="B7306" s="86">
        <v>0.84722222222222221</v>
      </c>
    </row>
    <row r="7307" spans="2:2" x14ac:dyDescent="0.25">
      <c r="B7307" s="86">
        <v>0.85763888888888884</v>
      </c>
    </row>
    <row r="7308" spans="2:2" x14ac:dyDescent="0.25">
      <c r="B7308" s="86">
        <v>0.86805555555555558</v>
      </c>
    </row>
    <row r="7309" spans="2:2" x14ac:dyDescent="0.25">
      <c r="B7309" s="86">
        <v>0.87847222222222221</v>
      </c>
    </row>
    <row r="7310" spans="2:2" x14ac:dyDescent="0.25">
      <c r="B7310" s="86">
        <v>0.88888888888888884</v>
      </c>
    </row>
    <row r="7311" spans="2:2" x14ac:dyDescent="0.25">
      <c r="B7311" s="6">
        <v>0.89930555555555558</v>
      </c>
    </row>
    <row r="7312" spans="2:2" x14ac:dyDescent="0.25">
      <c r="B7312" s="6">
        <v>0.90972222222222221</v>
      </c>
    </row>
    <row r="7313" spans="1:8" x14ac:dyDescent="0.25">
      <c r="B7313" s="6">
        <v>0.92013888888888884</v>
      </c>
    </row>
    <row r="7314" spans="1:8" x14ac:dyDescent="0.25">
      <c r="B7314" s="6">
        <v>0.93055555555555558</v>
      </c>
    </row>
    <row r="7315" spans="1:8" x14ac:dyDescent="0.25">
      <c r="B7315" s="6">
        <v>0.94097222222222221</v>
      </c>
    </row>
    <row r="7316" spans="1:8" x14ac:dyDescent="0.25">
      <c r="B7316" s="6">
        <v>0.95138888888888884</v>
      </c>
    </row>
    <row r="7317" spans="1:8" x14ac:dyDescent="0.25">
      <c r="B7317" s="6">
        <v>0.96180555555555558</v>
      </c>
    </row>
    <row r="7318" spans="1:8" x14ac:dyDescent="0.25">
      <c r="B7318" s="6">
        <v>0.96527777777777779</v>
      </c>
      <c r="G7318" s="14" t="s">
        <v>1969</v>
      </c>
    </row>
    <row r="7319" spans="1:8" x14ac:dyDescent="0.25">
      <c r="B7319" s="6">
        <v>0.97222222222222221</v>
      </c>
      <c r="G7319" s="14" t="s">
        <v>1969</v>
      </c>
    </row>
    <row r="7320" spans="1:8" x14ac:dyDescent="0.25">
      <c r="B7320" s="6">
        <v>0.98263888888888884</v>
      </c>
      <c r="G7320" s="14" t="s">
        <v>1969</v>
      </c>
    </row>
    <row r="7321" spans="1:8" ht="15.75" thickBot="1" x14ac:dyDescent="0.3">
      <c r="B7321" s="22">
        <v>0.99305555555555558</v>
      </c>
      <c r="G7321" s="14" t="s">
        <v>1969</v>
      </c>
    </row>
    <row r="7322" spans="1:8" x14ac:dyDescent="0.25">
      <c r="A7322" s="5">
        <v>45915</v>
      </c>
      <c r="B7322" s="6">
        <v>3.472222222222222E-3</v>
      </c>
      <c r="G7322" s="14" t="s">
        <v>1969</v>
      </c>
    </row>
    <row r="7323" spans="1:8" x14ac:dyDescent="0.25">
      <c r="A7323" s="5" t="s">
        <v>303</v>
      </c>
      <c r="B7323" s="6">
        <v>1.3888888888888888E-2</v>
      </c>
    </row>
    <row r="7324" spans="1:8" ht="18" x14ac:dyDescent="0.25">
      <c r="B7324" s="6">
        <v>2.4305555555555556E-2</v>
      </c>
      <c r="G7324" s="231">
        <v>92</v>
      </c>
      <c r="H7324" s="231" t="s">
        <v>1368</v>
      </c>
    </row>
    <row r="7325" spans="1:8" ht="18" x14ac:dyDescent="0.25">
      <c r="B7325" s="6">
        <v>3.4722222222222224E-2</v>
      </c>
      <c r="G7325" s="275">
        <f>AVERAGE(E7250:E7336)</f>
        <v>93.571428571428569</v>
      </c>
      <c r="H7325" s="231" t="s">
        <v>1367</v>
      </c>
    </row>
    <row r="7326" spans="1:8" ht="18" x14ac:dyDescent="0.25">
      <c r="B7326" s="6">
        <v>4.5138888888888888E-2</v>
      </c>
      <c r="G7326" s="248">
        <v>90</v>
      </c>
      <c r="H7326" s="248" t="s">
        <v>1369</v>
      </c>
    </row>
    <row r="7327" spans="1:8" ht="18" x14ac:dyDescent="0.25">
      <c r="B7327" s="6">
        <v>5.5555555555555552E-2</v>
      </c>
      <c r="G7327" s="242" t="s">
        <v>1951</v>
      </c>
      <c r="H7327" s="237"/>
    </row>
    <row r="7328" spans="1:8" ht="18" x14ac:dyDescent="0.25">
      <c r="B7328" s="6">
        <v>6.5972222222222224E-2</v>
      </c>
      <c r="G7328" s="242" t="s">
        <v>1571</v>
      </c>
    </row>
    <row r="7329" spans="2:12" ht="15.75" x14ac:dyDescent="0.25">
      <c r="B7329" s="6">
        <v>7.6388888888888895E-2</v>
      </c>
      <c r="G7329" s="293" t="s">
        <v>1970</v>
      </c>
      <c r="H7329" s="14"/>
      <c r="I7329" s="11"/>
      <c r="J7329" s="11"/>
      <c r="K7329" s="11"/>
      <c r="L7329" s="11"/>
    </row>
    <row r="7330" spans="2:12" x14ac:dyDescent="0.25">
      <c r="B7330" s="6">
        <v>8.6805555555555552E-2</v>
      </c>
    </row>
    <row r="7331" spans="2:12" x14ac:dyDescent="0.25">
      <c r="B7331" s="6">
        <v>9.7222222222222224E-2</v>
      </c>
    </row>
    <row r="7332" spans="2:12" x14ac:dyDescent="0.25">
      <c r="B7332" s="6">
        <v>0.1076388888888889</v>
      </c>
    </row>
    <row r="7333" spans="2:12" x14ac:dyDescent="0.25">
      <c r="B7333" s="6">
        <v>0.11805555555555555</v>
      </c>
    </row>
    <row r="7334" spans="2:12" x14ac:dyDescent="0.25">
      <c r="B7334" s="6">
        <v>0.12847222222222221</v>
      </c>
    </row>
    <row r="7335" spans="2:12" x14ac:dyDescent="0.25">
      <c r="B7335" s="6">
        <v>0.1388888888888889</v>
      </c>
    </row>
    <row r="7336" spans="2:12" x14ac:dyDescent="0.25">
      <c r="B7336" s="6">
        <v>0.14930555555555555</v>
      </c>
    </row>
    <row r="7337" spans="2:12" ht="15.75" thickBot="1" x14ac:dyDescent="0.3">
      <c r="B7337" s="22">
        <v>0.15972222222222221</v>
      </c>
    </row>
    <row r="7338" spans="2:12" x14ac:dyDescent="0.25">
      <c r="B7338" s="6">
        <v>0.31597222222222221</v>
      </c>
    </row>
    <row r="7339" spans="2:12" x14ac:dyDescent="0.25">
      <c r="B7339" s="6">
        <v>0.3263888888888889</v>
      </c>
    </row>
    <row r="7340" spans="2:12" x14ac:dyDescent="0.25">
      <c r="B7340" s="6">
        <v>0.33680555555555558</v>
      </c>
    </row>
    <row r="7341" spans="2:12" x14ac:dyDescent="0.25">
      <c r="B7341" s="6">
        <v>0.34722222222222221</v>
      </c>
    </row>
    <row r="7342" spans="2:12" x14ac:dyDescent="0.25">
      <c r="B7342" s="6">
        <v>0.3576388888888889</v>
      </c>
    </row>
    <row r="7343" spans="2:12" x14ac:dyDescent="0.25">
      <c r="B7343" s="6">
        <v>0.36805555555555558</v>
      </c>
    </row>
    <row r="7344" spans="2:12" x14ac:dyDescent="0.25">
      <c r="B7344" s="6">
        <v>0.37847222222222221</v>
      </c>
    </row>
    <row r="7345" spans="2:2" x14ac:dyDescent="0.25">
      <c r="B7345" s="6">
        <v>0.3888888888888889</v>
      </c>
    </row>
    <row r="7346" spans="2:2" x14ac:dyDescent="0.25">
      <c r="B7346" s="6">
        <v>0.39930555555555558</v>
      </c>
    </row>
    <row r="7347" spans="2:2" x14ac:dyDescent="0.25">
      <c r="B7347" s="6">
        <v>0.40972222222222221</v>
      </c>
    </row>
    <row r="7348" spans="2:2" x14ac:dyDescent="0.25">
      <c r="B7348" s="6">
        <v>0.4201388888888889</v>
      </c>
    </row>
    <row r="7349" spans="2:2" x14ac:dyDescent="0.25">
      <c r="B7349" s="6">
        <v>0.43055555555555558</v>
      </c>
    </row>
    <row r="7350" spans="2:2" x14ac:dyDescent="0.25">
      <c r="B7350" s="6">
        <v>0.44097222222222221</v>
      </c>
    </row>
    <row r="7351" spans="2:2" x14ac:dyDescent="0.25">
      <c r="B7351" s="6">
        <v>0.4513888888888889</v>
      </c>
    </row>
    <row r="7352" spans="2:2" x14ac:dyDescent="0.25">
      <c r="B7352" s="90">
        <v>0.45833333333333331</v>
      </c>
    </row>
    <row r="7353" spans="2:2" x14ac:dyDescent="0.25">
      <c r="B7353" s="6">
        <v>0.46180555555555558</v>
      </c>
    </row>
    <row r="7354" spans="2:2" x14ac:dyDescent="0.25">
      <c r="B7354" s="6">
        <v>0.47222222222222221</v>
      </c>
    </row>
    <row r="7355" spans="2:2" x14ac:dyDescent="0.25">
      <c r="B7355" s="6">
        <v>0.4826388888888889</v>
      </c>
    </row>
    <row r="7356" spans="2:2" x14ac:dyDescent="0.25">
      <c r="B7356" s="6">
        <v>0.49305555555555558</v>
      </c>
    </row>
    <row r="7357" spans="2:2" x14ac:dyDescent="0.25">
      <c r="B7357" s="6">
        <v>0.50347222222222221</v>
      </c>
    </row>
    <row r="7358" spans="2:2" x14ac:dyDescent="0.25">
      <c r="B7358" s="6">
        <v>0.51388888888888884</v>
      </c>
    </row>
    <row r="7359" spans="2:2" x14ac:dyDescent="0.25">
      <c r="B7359" s="6">
        <v>0.52430555555555558</v>
      </c>
    </row>
    <row r="7360" spans="2:2" x14ac:dyDescent="0.25">
      <c r="B7360" s="6">
        <v>0.53472222222222221</v>
      </c>
    </row>
    <row r="7361" spans="2:2" x14ac:dyDescent="0.25">
      <c r="B7361" s="6">
        <v>0.54513888888888884</v>
      </c>
    </row>
    <row r="7362" spans="2:2" x14ac:dyDescent="0.25">
      <c r="B7362" s="6">
        <v>0.55555555555555558</v>
      </c>
    </row>
    <row r="7363" spans="2:2" x14ac:dyDescent="0.25">
      <c r="B7363" s="6">
        <v>0.56597222222222221</v>
      </c>
    </row>
    <row r="7364" spans="2:2" x14ac:dyDescent="0.25">
      <c r="B7364" s="6">
        <v>0.57638888888888884</v>
      </c>
    </row>
    <row r="7365" spans="2:2" x14ac:dyDescent="0.25">
      <c r="B7365" s="6">
        <v>0.58680555555555558</v>
      </c>
    </row>
    <row r="7366" spans="2:2" x14ac:dyDescent="0.25">
      <c r="B7366" s="6">
        <v>0.59722222222222221</v>
      </c>
    </row>
    <row r="7367" spans="2:2" x14ac:dyDescent="0.25">
      <c r="B7367" s="6">
        <v>0.60763888888888884</v>
      </c>
    </row>
    <row r="7368" spans="2:2" x14ac:dyDescent="0.25">
      <c r="B7368" s="90">
        <v>0.61458333333333337</v>
      </c>
    </row>
    <row r="7369" spans="2:2" x14ac:dyDescent="0.25">
      <c r="B7369" s="6">
        <v>0.61805555555555558</v>
      </c>
    </row>
    <row r="7370" spans="2:2" x14ac:dyDescent="0.25">
      <c r="B7370" s="6">
        <v>0.62847222222222221</v>
      </c>
    </row>
    <row r="7371" spans="2:2" x14ac:dyDescent="0.25">
      <c r="B7371" s="6">
        <v>0.63888888888888884</v>
      </c>
    </row>
    <row r="7372" spans="2:2" x14ac:dyDescent="0.25">
      <c r="B7372" s="6">
        <v>0.64930555555555558</v>
      </c>
    </row>
    <row r="7373" spans="2:2" x14ac:dyDescent="0.25">
      <c r="B7373" s="6">
        <v>0.65972222222222221</v>
      </c>
    </row>
    <row r="7374" spans="2:2" x14ac:dyDescent="0.25">
      <c r="B7374" s="6">
        <v>0.67013888888888884</v>
      </c>
    </row>
    <row r="7375" spans="2:2" x14ac:dyDescent="0.25">
      <c r="B7375" s="6">
        <v>0.68055555555555558</v>
      </c>
    </row>
    <row r="7376" spans="2:2" x14ac:dyDescent="0.25">
      <c r="B7376" s="6">
        <v>0.69097222222222221</v>
      </c>
    </row>
    <row r="7377" spans="2:2" x14ac:dyDescent="0.25">
      <c r="B7377" s="6">
        <v>0.70138888888888884</v>
      </c>
    </row>
    <row r="7378" spans="2:2" x14ac:dyDescent="0.25">
      <c r="B7378" s="6">
        <v>0.71180555555555558</v>
      </c>
    </row>
    <row r="7379" spans="2:2" x14ac:dyDescent="0.25">
      <c r="B7379" s="6">
        <v>0.72222222222222221</v>
      </c>
    </row>
    <row r="7380" spans="2:2" x14ac:dyDescent="0.25">
      <c r="B7380" s="6">
        <v>0.73263888888888884</v>
      </c>
    </row>
    <row r="7381" spans="2:2" x14ac:dyDescent="0.25">
      <c r="B7381" s="6">
        <v>0.74305555555555558</v>
      </c>
    </row>
    <row r="7382" spans="2:2" x14ac:dyDescent="0.25">
      <c r="B7382" s="90">
        <v>0.74652777777777779</v>
      </c>
    </row>
    <row r="7383" spans="2:2" x14ac:dyDescent="0.25">
      <c r="B7383" s="6">
        <v>0.75347222222222221</v>
      </c>
    </row>
    <row r="7384" spans="2:2" x14ac:dyDescent="0.25">
      <c r="B7384" s="6">
        <v>0.76388888888888884</v>
      </c>
    </row>
    <row r="7385" spans="2:2" x14ac:dyDescent="0.25">
      <c r="B7385" s="6">
        <v>0.77430555555555558</v>
      </c>
    </row>
    <row r="7386" spans="2:2" x14ac:dyDescent="0.25">
      <c r="B7386" s="6">
        <v>0.78472222222222221</v>
      </c>
    </row>
    <row r="7387" spans="2:2" x14ac:dyDescent="0.25">
      <c r="B7387" s="6">
        <v>0.79513888888888884</v>
      </c>
    </row>
    <row r="7388" spans="2:2" x14ac:dyDescent="0.25">
      <c r="B7388" s="6">
        <v>0.80555555555555558</v>
      </c>
    </row>
    <row r="7389" spans="2:2" x14ac:dyDescent="0.25">
      <c r="B7389" s="6">
        <v>0.81597222222222221</v>
      </c>
    </row>
    <row r="7390" spans="2:2" x14ac:dyDescent="0.25">
      <c r="B7390" s="6">
        <v>0.82638888888888884</v>
      </c>
    </row>
    <row r="7391" spans="2:2" x14ac:dyDescent="0.25">
      <c r="B7391" s="6">
        <v>0.83680555555555558</v>
      </c>
    </row>
    <row r="7392" spans="2:2" x14ac:dyDescent="0.25">
      <c r="B7392" s="86">
        <v>0.84027777777777779</v>
      </c>
    </row>
    <row r="7393" spans="2:7" x14ac:dyDescent="0.25">
      <c r="B7393" s="86">
        <v>0.84722222222222221</v>
      </c>
    </row>
    <row r="7394" spans="2:7" x14ac:dyDescent="0.25">
      <c r="B7394" s="86">
        <v>0.85763888888888884</v>
      </c>
    </row>
    <row r="7395" spans="2:7" x14ac:dyDescent="0.25">
      <c r="B7395" s="86">
        <v>0.86805555555555558</v>
      </c>
    </row>
    <row r="7396" spans="2:7" x14ac:dyDescent="0.25">
      <c r="B7396" s="86">
        <v>0.87847222222222221</v>
      </c>
    </row>
    <row r="7397" spans="2:7" x14ac:dyDescent="0.25">
      <c r="B7397" s="86">
        <v>0.88888888888888884</v>
      </c>
    </row>
    <row r="7398" spans="2:7" x14ac:dyDescent="0.25">
      <c r="B7398" s="6">
        <v>0.89930555555555558</v>
      </c>
      <c r="G7398" s="30" t="s">
        <v>2047</v>
      </c>
    </row>
    <row r="7399" spans="2:7" x14ac:dyDescent="0.25">
      <c r="B7399" s="6">
        <v>0.91249999999999998</v>
      </c>
      <c r="E7399" s="3">
        <v>106</v>
      </c>
    </row>
    <row r="7400" spans="2:7" x14ac:dyDescent="0.25">
      <c r="B7400" s="6">
        <v>0.91527777777777775</v>
      </c>
      <c r="E7400" s="3">
        <v>104</v>
      </c>
    </row>
    <row r="7401" spans="2:7" x14ac:dyDescent="0.25">
      <c r="B7401" s="6">
        <v>0.92638888888888893</v>
      </c>
      <c r="E7401" s="3">
        <v>101</v>
      </c>
    </row>
    <row r="7402" spans="2:7" x14ac:dyDescent="0.25">
      <c r="B7402" s="6">
        <v>0.93680555555555556</v>
      </c>
      <c r="E7402" s="157">
        <v>99</v>
      </c>
    </row>
    <row r="7403" spans="2:7" x14ac:dyDescent="0.25">
      <c r="B7403" s="6">
        <v>0.94722222222222219</v>
      </c>
      <c r="E7403" s="157">
        <v>98</v>
      </c>
    </row>
    <row r="7404" spans="2:7" x14ac:dyDescent="0.25">
      <c r="B7404" s="6">
        <v>0.95763888888888893</v>
      </c>
      <c r="E7404" s="157">
        <v>99</v>
      </c>
    </row>
    <row r="7405" spans="2:7" x14ac:dyDescent="0.25">
      <c r="B7405" s="6">
        <v>0.96805555555555556</v>
      </c>
      <c r="E7405" s="3">
        <v>100</v>
      </c>
    </row>
    <row r="7406" spans="2:7" x14ac:dyDescent="0.25">
      <c r="B7406" s="6">
        <v>0.97847222222222219</v>
      </c>
      <c r="E7406" s="3">
        <v>101</v>
      </c>
    </row>
    <row r="7407" spans="2:7" x14ac:dyDescent="0.25">
      <c r="B7407" s="6">
        <v>0.98888888888888893</v>
      </c>
      <c r="E7407" s="3">
        <v>103</v>
      </c>
    </row>
    <row r="7408" spans="2:7" ht="15.75" thickBot="1" x14ac:dyDescent="0.3">
      <c r="B7408" s="22">
        <v>0.99930555555555556</v>
      </c>
      <c r="E7408" s="3">
        <v>105</v>
      </c>
    </row>
    <row r="7409" spans="1:12" x14ac:dyDescent="0.25">
      <c r="A7409" s="5">
        <v>45916</v>
      </c>
      <c r="B7409" s="6">
        <v>9.7222222222222224E-3</v>
      </c>
      <c r="E7409" s="3">
        <v>109</v>
      </c>
    </row>
    <row r="7410" spans="1:12" x14ac:dyDescent="0.25">
      <c r="A7410" s="5" t="s">
        <v>422</v>
      </c>
      <c r="B7410" s="6">
        <v>2.013888888888889E-2</v>
      </c>
      <c r="E7410" s="3">
        <v>108</v>
      </c>
    </row>
    <row r="7411" spans="1:12" ht="18" x14ac:dyDescent="0.25">
      <c r="B7411" s="6">
        <v>3.0555555555555555E-2</v>
      </c>
      <c r="E7411" s="3">
        <v>107</v>
      </c>
      <c r="G7411" s="231">
        <v>101</v>
      </c>
      <c r="H7411" s="231" t="s">
        <v>1368</v>
      </c>
    </row>
    <row r="7412" spans="1:12" ht="18" x14ac:dyDescent="0.25">
      <c r="B7412" s="6">
        <v>4.0972222222222222E-2</v>
      </c>
      <c r="E7412" s="3">
        <v>106</v>
      </c>
      <c r="G7412" s="275">
        <f>AVERAGE(E7338:E7423)</f>
        <v>105.45454545454545</v>
      </c>
      <c r="H7412" s="231" t="s">
        <v>1367</v>
      </c>
    </row>
    <row r="7413" spans="1:12" ht="18" x14ac:dyDescent="0.25">
      <c r="B7413" s="6">
        <v>5.1388888888888887E-2</v>
      </c>
      <c r="E7413" s="3">
        <v>104</v>
      </c>
      <c r="G7413" s="248"/>
      <c r="H7413" s="248" t="s">
        <v>1369</v>
      </c>
    </row>
    <row r="7414" spans="1:12" ht="18" x14ac:dyDescent="0.25">
      <c r="B7414" s="6">
        <v>6.1805555555555558E-2</v>
      </c>
      <c r="E7414" s="3">
        <v>107</v>
      </c>
      <c r="G7414" s="242" t="s">
        <v>2065</v>
      </c>
      <c r="H7414" s="237"/>
    </row>
    <row r="7415" spans="1:12" ht="18" x14ac:dyDescent="0.25">
      <c r="B7415" s="6">
        <v>7.2222222222222215E-2</v>
      </c>
      <c r="E7415" s="3">
        <v>107</v>
      </c>
      <c r="G7415" s="242" t="s">
        <v>2049</v>
      </c>
    </row>
    <row r="7416" spans="1:12" ht="15.75" x14ac:dyDescent="0.25">
      <c r="B7416" s="6">
        <v>8.2638888888888887E-2</v>
      </c>
      <c r="E7416" s="3">
        <v>108</v>
      </c>
      <c r="G7416" s="293" t="s">
        <v>2048</v>
      </c>
      <c r="H7416" s="14"/>
      <c r="I7416" s="11"/>
      <c r="J7416" s="11"/>
      <c r="K7416" s="11"/>
      <c r="L7416" s="11"/>
    </row>
    <row r="7417" spans="1:12" ht="15.75" x14ac:dyDescent="0.25">
      <c r="B7417" s="6">
        <v>9.3055555555555558E-2</v>
      </c>
      <c r="E7417" s="3">
        <v>109</v>
      </c>
      <c r="G7417" s="430" t="s">
        <v>2050</v>
      </c>
      <c r="H7417" s="9"/>
      <c r="I7417" s="12"/>
      <c r="J7417" s="12"/>
      <c r="K7417" s="12"/>
      <c r="L7417" s="12"/>
    </row>
    <row r="7418" spans="1:12" ht="15.75" x14ac:dyDescent="0.25">
      <c r="B7418" s="6">
        <v>0.10347222222222222</v>
      </c>
      <c r="E7418" s="99">
        <v>111</v>
      </c>
      <c r="G7418" s="431" t="s">
        <v>2051</v>
      </c>
    </row>
    <row r="7419" spans="1:12" x14ac:dyDescent="0.25">
      <c r="B7419" s="6">
        <v>0.11388888888888889</v>
      </c>
      <c r="E7419" s="99">
        <v>112</v>
      </c>
    </row>
    <row r="7420" spans="1:12" x14ac:dyDescent="0.25">
      <c r="B7420" s="6">
        <v>0.12430555555555556</v>
      </c>
      <c r="E7420" s="99">
        <v>116</v>
      </c>
      <c r="G7420" s="30" t="s">
        <v>2058</v>
      </c>
    </row>
    <row r="7421" spans="1:12" x14ac:dyDescent="0.25">
      <c r="B7421" s="6">
        <v>0.13472222222222222</v>
      </c>
    </row>
    <row r="7422" spans="1:12" x14ac:dyDescent="0.25">
      <c r="B7422" s="6">
        <v>0.1451388888888889</v>
      </c>
    </row>
    <row r="7423" spans="1:12" x14ac:dyDescent="0.25">
      <c r="B7423" s="6">
        <v>0.15555555555555556</v>
      </c>
    </row>
    <row r="7424" spans="1:12" ht="15.75" thickBot="1" x14ac:dyDescent="0.3">
      <c r="B7424" s="22">
        <v>0.16597222222222222</v>
      </c>
    </row>
    <row r="7425" spans="2:7" x14ac:dyDescent="0.25">
      <c r="B7425" s="6">
        <v>0.31597222222222221</v>
      </c>
    </row>
    <row r="7426" spans="2:7" x14ac:dyDescent="0.25">
      <c r="B7426" s="6">
        <v>0.3263888888888889</v>
      </c>
    </row>
    <row r="7427" spans="2:7" x14ac:dyDescent="0.25">
      <c r="B7427" s="6">
        <v>0.33680555555555558</v>
      </c>
    </row>
    <row r="7428" spans="2:7" x14ac:dyDescent="0.25">
      <c r="B7428" s="6">
        <v>0.34722222222222221</v>
      </c>
    </row>
    <row r="7429" spans="2:7" x14ac:dyDescent="0.25">
      <c r="B7429" s="6">
        <v>0.3576388888888889</v>
      </c>
    </row>
    <row r="7430" spans="2:7" x14ac:dyDescent="0.25">
      <c r="B7430" s="6">
        <v>0.36805555555555558</v>
      </c>
    </row>
    <row r="7431" spans="2:7" x14ac:dyDescent="0.25">
      <c r="B7431" s="6">
        <v>0.37847222222222221</v>
      </c>
    </row>
    <row r="7432" spans="2:7" x14ac:dyDescent="0.25">
      <c r="B7432" s="6">
        <v>0.3888888888888889</v>
      </c>
    </row>
    <row r="7433" spans="2:7" x14ac:dyDescent="0.25">
      <c r="B7433" s="6">
        <v>0.39930555555555558</v>
      </c>
    </row>
    <row r="7434" spans="2:7" x14ac:dyDescent="0.25">
      <c r="B7434" s="6">
        <v>0.40972222222222221</v>
      </c>
    </row>
    <row r="7435" spans="2:7" x14ac:dyDescent="0.25">
      <c r="B7435" s="6">
        <v>0.4201388888888889</v>
      </c>
    </row>
    <row r="7436" spans="2:7" x14ac:dyDescent="0.25">
      <c r="B7436" s="6">
        <v>0.43055555555555558</v>
      </c>
    </row>
    <row r="7437" spans="2:7" x14ac:dyDescent="0.25">
      <c r="B7437" s="6">
        <v>0.44097222222222221</v>
      </c>
    </row>
    <row r="7438" spans="2:7" x14ac:dyDescent="0.25">
      <c r="B7438" s="6">
        <v>0.4513888888888889</v>
      </c>
    </row>
    <row r="7439" spans="2:7" x14ac:dyDescent="0.25">
      <c r="B7439" s="6">
        <v>0.45833333333333331</v>
      </c>
      <c r="E7439" s="99">
        <v>116</v>
      </c>
      <c r="G7439" s="3" t="s">
        <v>2055</v>
      </c>
    </row>
    <row r="7440" spans="2:7" x14ac:dyDescent="0.25">
      <c r="B7440" s="6">
        <v>0.46875</v>
      </c>
      <c r="E7440" s="99">
        <v>117</v>
      </c>
      <c r="G7440" s="8" t="s">
        <v>2057</v>
      </c>
    </row>
    <row r="7441" spans="2:16" x14ac:dyDescent="0.25">
      <c r="B7441" s="6">
        <v>0.47916666666666669</v>
      </c>
      <c r="E7441" s="62">
        <v>121</v>
      </c>
    </row>
    <row r="7442" spans="2:16" x14ac:dyDescent="0.25">
      <c r="B7442" s="6">
        <v>0.48958333333333331</v>
      </c>
      <c r="E7442" s="62">
        <v>122</v>
      </c>
    </row>
    <row r="7443" spans="2:16" x14ac:dyDescent="0.25">
      <c r="B7443" s="6">
        <v>0.5</v>
      </c>
      <c r="E7443" s="99">
        <v>116</v>
      </c>
      <c r="F7443" s="99">
        <v>116</v>
      </c>
    </row>
    <row r="7444" spans="2:16" x14ac:dyDescent="0.25">
      <c r="B7444" s="433">
        <v>0.5</v>
      </c>
      <c r="C7444" s="30">
        <v>63</v>
      </c>
      <c r="D7444" s="30"/>
      <c r="E7444" s="30"/>
      <c r="F7444" s="30"/>
      <c r="G7444" s="30" t="s">
        <v>112</v>
      </c>
      <c r="H7444" s="30"/>
      <c r="I7444" s="96" t="s">
        <v>2056</v>
      </c>
      <c r="J7444" s="96"/>
      <c r="K7444" s="96"/>
      <c r="L7444" s="96"/>
      <c r="M7444" s="96"/>
      <c r="N7444" s="96"/>
      <c r="O7444" s="96"/>
      <c r="P7444" s="96"/>
    </row>
    <row r="7445" spans="2:16" x14ac:dyDescent="0.25">
      <c r="B7445" s="6">
        <v>0.51041666666666663</v>
      </c>
      <c r="E7445" s="62">
        <v>129</v>
      </c>
      <c r="G7445" s="3" t="s">
        <v>1149</v>
      </c>
    </row>
    <row r="7446" spans="2:16" x14ac:dyDescent="0.25">
      <c r="B7446" s="6">
        <v>0.52083333333333337</v>
      </c>
      <c r="E7446" s="103">
        <v>149</v>
      </c>
      <c r="G7446" s="3" t="s">
        <v>1149</v>
      </c>
      <c r="H7446" s="3">
        <v>30</v>
      </c>
      <c r="I7446" s="144" t="s">
        <v>2060</v>
      </c>
      <c r="J7446" s="144"/>
      <c r="K7446" s="144"/>
      <c r="L7446" s="144"/>
      <c r="M7446" s="144"/>
    </row>
    <row r="7447" spans="2:16" x14ac:dyDescent="0.25">
      <c r="B7447" s="6">
        <v>0.53125</v>
      </c>
      <c r="E7447" s="104">
        <v>146</v>
      </c>
      <c r="G7447" s="3" t="s">
        <v>1149</v>
      </c>
    </row>
    <row r="7448" spans="2:16" x14ac:dyDescent="0.25">
      <c r="B7448" s="6">
        <v>0.54166666666666663</v>
      </c>
      <c r="E7448" s="9">
        <v>135</v>
      </c>
      <c r="G7448" s="3" t="s">
        <v>1363</v>
      </c>
    </row>
    <row r="7449" spans="2:16" x14ac:dyDescent="0.25">
      <c r="B7449" s="6">
        <v>0.55208333333333337</v>
      </c>
      <c r="E7449" s="3">
        <v>120</v>
      </c>
      <c r="G7449" s="3" t="s">
        <v>1363</v>
      </c>
    </row>
    <row r="7450" spans="2:16" x14ac:dyDescent="0.25">
      <c r="B7450" s="6">
        <v>0.5625</v>
      </c>
      <c r="E7450" s="3">
        <v>123</v>
      </c>
      <c r="G7450" s="3" t="s">
        <v>1363</v>
      </c>
    </row>
    <row r="7451" spans="2:16" x14ac:dyDescent="0.25">
      <c r="B7451" s="6">
        <v>0.57291666666666663</v>
      </c>
      <c r="E7451" s="9">
        <v>135</v>
      </c>
      <c r="G7451" s="3" t="s">
        <v>1363</v>
      </c>
    </row>
    <row r="7452" spans="2:16" x14ac:dyDescent="0.25">
      <c r="B7452" s="6">
        <v>0.58333333333333337</v>
      </c>
      <c r="E7452" s="9">
        <v>137</v>
      </c>
      <c r="G7452" s="3" t="s">
        <v>1363</v>
      </c>
    </row>
    <row r="7453" spans="2:16" x14ac:dyDescent="0.25">
      <c r="B7453" s="6">
        <v>0.59375</v>
      </c>
      <c r="E7453" s="9">
        <v>139</v>
      </c>
      <c r="G7453" s="3" t="s">
        <v>1363</v>
      </c>
    </row>
    <row r="7454" spans="2:16" x14ac:dyDescent="0.25">
      <c r="B7454" s="6">
        <v>0.60416666666666663</v>
      </c>
      <c r="E7454" s="104">
        <v>142</v>
      </c>
      <c r="G7454" s="3" t="s">
        <v>1363</v>
      </c>
    </row>
    <row r="7455" spans="2:16" x14ac:dyDescent="0.25">
      <c r="B7455" s="6">
        <v>0.61458333333333337</v>
      </c>
      <c r="E7455" s="103">
        <v>144</v>
      </c>
      <c r="G7455" s="3" t="s">
        <v>1363</v>
      </c>
      <c r="H7455" s="3">
        <v>165</v>
      </c>
      <c r="I7455" s="144" t="s">
        <v>2061</v>
      </c>
      <c r="J7455" s="144"/>
      <c r="K7455" s="144"/>
      <c r="L7455" s="144"/>
      <c r="M7455" s="144"/>
    </row>
    <row r="7456" spans="2:16" x14ac:dyDescent="0.25">
      <c r="B7456" s="6">
        <v>0.625</v>
      </c>
      <c r="E7456" s="9">
        <v>139</v>
      </c>
      <c r="G7456" s="3" t="s">
        <v>1363</v>
      </c>
    </row>
    <row r="7457" spans="2:14" x14ac:dyDescent="0.25">
      <c r="B7457" s="6">
        <v>0.63541666666666663</v>
      </c>
      <c r="E7457" s="9">
        <v>134</v>
      </c>
      <c r="G7457" s="3" t="s">
        <v>1363</v>
      </c>
    </row>
    <row r="7458" spans="2:14" x14ac:dyDescent="0.25">
      <c r="B7458" s="6">
        <v>0.64583333333333337</v>
      </c>
      <c r="E7458" s="9">
        <v>131</v>
      </c>
      <c r="G7458" s="3" t="s">
        <v>1363</v>
      </c>
    </row>
    <row r="7459" spans="2:14" x14ac:dyDescent="0.25">
      <c r="B7459" s="6">
        <v>0.65625</v>
      </c>
      <c r="E7459" s="9">
        <v>130</v>
      </c>
      <c r="G7459" s="3" t="s">
        <v>1442</v>
      </c>
    </row>
    <row r="7460" spans="2:14" x14ac:dyDescent="0.25">
      <c r="B7460" s="6">
        <v>0.66666666666666663</v>
      </c>
      <c r="E7460" s="9">
        <v>130</v>
      </c>
      <c r="G7460" s="3" t="s">
        <v>1442</v>
      </c>
    </row>
    <row r="7461" spans="2:14" x14ac:dyDescent="0.25">
      <c r="B7461" s="6">
        <v>0.67708333333333337</v>
      </c>
      <c r="E7461" s="62">
        <v>122</v>
      </c>
      <c r="G7461" s="3" t="s">
        <v>1442</v>
      </c>
    </row>
    <row r="7462" spans="2:14" x14ac:dyDescent="0.25">
      <c r="B7462" s="6">
        <v>0.6875</v>
      </c>
      <c r="E7462" s="62">
        <v>120</v>
      </c>
    </row>
    <row r="7463" spans="2:14" x14ac:dyDescent="0.25">
      <c r="B7463" s="6">
        <v>0.69791666666666663</v>
      </c>
      <c r="E7463" s="99">
        <v>117</v>
      </c>
    </row>
    <row r="7464" spans="2:14" x14ac:dyDescent="0.25">
      <c r="B7464" s="6">
        <v>0.70833333333333337</v>
      </c>
      <c r="E7464" s="99">
        <v>118</v>
      </c>
    </row>
    <row r="7465" spans="2:14" x14ac:dyDescent="0.25">
      <c r="B7465" s="6">
        <v>0.71875</v>
      </c>
      <c r="E7465" s="99">
        <v>116</v>
      </c>
      <c r="F7465" s="99">
        <v>116</v>
      </c>
    </row>
    <row r="7466" spans="2:14" x14ac:dyDescent="0.25">
      <c r="B7466" s="90">
        <v>0.71875</v>
      </c>
      <c r="C7466" s="8">
        <v>80</v>
      </c>
      <c r="D7466" s="8"/>
      <c r="E7466" s="8"/>
      <c r="F7466" s="8"/>
      <c r="G7466" s="8" t="s">
        <v>313</v>
      </c>
      <c r="H7466" s="8"/>
      <c r="I7466" s="36" t="s">
        <v>2053</v>
      </c>
      <c r="J7466" s="36"/>
      <c r="K7466" s="36"/>
      <c r="L7466" s="36"/>
      <c r="M7466" s="36"/>
      <c r="N7466" s="36"/>
    </row>
    <row r="7467" spans="2:14" x14ac:dyDescent="0.25">
      <c r="B7467" s="6">
        <v>0.72916666666666663</v>
      </c>
      <c r="E7467" s="99">
        <v>119</v>
      </c>
    </row>
    <row r="7468" spans="2:14" x14ac:dyDescent="0.25">
      <c r="B7468" s="6">
        <v>0.73958333333333337</v>
      </c>
      <c r="E7468" s="104">
        <v>142</v>
      </c>
    </row>
    <row r="7469" spans="2:14" x14ac:dyDescent="0.25">
      <c r="B7469" s="6">
        <v>0.75</v>
      </c>
      <c r="E7469" s="38">
        <v>159</v>
      </c>
    </row>
    <row r="7470" spans="2:14" x14ac:dyDescent="0.25">
      <c r="B7470" s="6">
        <v>0.76041666666666663</v>
      </c>
      <c r="E7470" s="243">
        <v>164</v>
      </c>
      <c r="H7470" s="3">
        <v>60</v>
      </c>
      <c r="I7470" s="235" t="s">
        <v>2054</v>
      </c>
      <c r="J7470" s="235"/>
      <c r="K7470" s="235"/>
      <c r="L7470" s="235"/>
      <c r="M7470" s="235"/>
    </row>
    <row r="7471" spans="2:14" x14ac:dyDescent="0.25">
      <c r="B7471" s="6">
        <v>0.77083333333333337</v>
      </c>
      <c r="E7471" s="236">
        <v>163</v>
      </c>
      <c r="G7471" s="13" t="s">
        <v>2067</v>
      </c>
    </row>
    <row r="7472" spans="2:14" x14ac:dyDescent="0.25">
      <c r="B7472" s="6">
        <v>0.78125</v>
      </c>
      <c r="E7472" s="236">
        <v>162</v>
      </c>
    </row>
    <row r="7473" spans="2:12" x14ac:dyDescent="0.25">
      <c r="B7473" s="6">
        <v>0.79166666666666663</v>
      </c>
      <c r="E7473" s="38">
        <v>159</v>
      </c>
    </row>
    <row r="7474" spans="2:12" x14ac:dyDescent="0.25">
      <c r="B7474" s="6">
        <v>0.80208333333333337</v>
      </c>
      <c r="E7474" s="236">
        <v>162</v>
      </c>
    </row>
    <row r="7475" spans="2:12" x14ac:dyDescent="0.25">
      <c r="B7475" s="6">
        <v>0.8125</v>
      </c>
      <c r="E7475" s="236">
        <v>168</v>
      </c>
    </row>
    <row r="7476" spans="2:12" x14ac:dyDescent="0.25">
      <c r="B7476" s="6">
        <v>0.82291666666666663</v>
      </c>
      <c r="E7476" s="38">
        <v>158</v>
      </c>
    </row>
    <row r="7477" spans="2:12" x14ac:dyDescent="0.25">
      <c r="B7477" s="6">
        <v>0.83333333333333337</v>
      </c>
      <c r="E7477" s="104">
        <v>145</v>
      </c>
    </row>
    <row r="7478" spans="2:12" x14ac:dyDescent="0.25">
      <c r="B7478" s="86">
        <v>0.83333333333333337</v>
      </c>
      <c r="G7478" s="14" t="s">
        <v>2052</v>
      </c>
    </row>
    <row r="7479" spans="2:12" x14ac:dyDescent="0.25">
      <c r="B7479" s="86">
        <v>0.84375</v>
      </c>
      <c r="E7479" s="62">
        <v>128</v>
      </c>
      <c r="G7479" s="14" t="s">
        <v>2052</v>
      </c>
    </row>
    <row r="7480" spans="2:12" x14ac:dyDescent="0.25">
      <c r="B7480" s="86">
        <v>0.85416666666666663</v>
      </c>
      <c r="E7480" s="99">
        <v>115</v>
      </c>
      <c r="G7480" s="14" t="s">
        <v>2052</v>
      </c>
      <c r="I7480" s="135" t="s">
        <v>2062</v>
      </c>
      <c r="J7480" s="135"/>
      <c r="K7480" s="135"/>
      <c r="L7480" s="135"/>
    </row>
    <row r="7481" spans="2:12" x14ac:dyDescent="0.25">
      <c r="B7481" s="86">
        <v>0.86458333333333337</v>
      </c>
      <c r="E7481" s="99">
        <v>115</v>
      </c>
      <c r="G7481" s="14" t="s">
        <v>2052</v>
      </c>
    </row>
    <row r="7482" spans="2:12" x14ac:dyDescent="0.25">
      <c r="B7482" s="86">
        <v>0.875</v>
      </c>
      <c r="E7482" s="62">
        <v>120</v>
      </c>
      <c r="G7482" s="14" t="s">
        <v>2052</v>
      </c>
    </row>
    <row r="7483" spans="2:12" x14ac:dyDescent="0.25">
      <c r="B7483" s="6">
        <v>0.88541666666666663</v>
      </c>
      <c r="E7483" s="62">
        <v>122</v>
      </c>
      <c r="G7483" s="3" t="s">
        <v>2066</v>
      </c>
    </row>
    <row r="7484" spans="2:12" x14ac:dyDescent="0.25">
      <c r="B7484" s="6">
        <v>0.89583333333333337</v>
      </c>
      <c r="E7484" s="62">
        <v>128</v>
      </c>
      <c r="G7484" s="3" t="s">
        <v>2066</v>
      </c>
    </row>
    <row r="7485" spans="2:12" x14ac:dyDescent="0.25">
      <c r="B7485" s="6">
        <v>0.90625</v>
      </c>
      <c r="E7485" s="62">
        <v>125</v>
      </c>
      <c r="G7485" s="3" t="s">
        <v>2066</v>
      </c>
    </row>
    <row r="7486" spans="2:12" x14ac:dyDescent="0.25">
      <c r="B7486" s="6">
        <v>0.91666666666666663</v>
      </c>
      <c r="E7486" s="62">
        <v>123</v>
      </c>
      <c r="G7486" s="3" t="s">
        <v>2066</v>
      </c>
    </row>
    <row r="7487" spans="2:12" x14ac:dyDescent="0.25">
      <c r="B7487" s="6">
        <v>0.92708333333333337</v>
      </c>
      <c r="E7487" s="62">
        <v>122</v>
      </c>
      <c r="G7487" s="3" t="s">
        <v>2066</v>
      </c>
    </row>
    <row r="7488" spans="2:12" x14ac:dyDescent="0.25">
      <c r="B7488" s="6">
        <v>0.9375</v>
      </c>
      <c r="E7488" s="62">
        <v>122</v>
      </c>
    </row>
    <row r="7489" spans="1:14" x14ac:dyDescent="0.25">
      <c r="B7489" s="6">
        <v>0.94791666666666663</v>
      </c>
      <c r="E7489" s="62">
        <v>122</v>
      </c>
    </row>
    <row r="7490" spans="1:14" x14ac:dyDescent="0.25">
      <c r="B7490" s="6">
        <v>0.95833333333333337</v>
      </c>
      <c r="E7490" s="99">
        <v>118</v>
      </c>
    </row>
    <row r="7491" spans="1:14" x14ac:dyDescent="0.25">
      <c r="B7491" s="6">
        <v>0.96875</v>
      </c>
      <c r="E7491" s="99">
        <v>119</v>
      </c>
    </row>
    <row r="7492" spans="1:14" x14ac:dyDescent="0.25">
      <c r="B7492" s="6">
        <v>0.97916666666666663</v>
      </c>
      <c r="E7492" s="99">
        <v>119</v>
      </c>
    </row>
    <row r="7493" spans="1:14" ht="15.75" thickBot="1" x14ac:dyDescent="0.3">
      <c r="B7493" s="22">
        <v>0.98958333333333337</v>
      </c>
      <c r="E7493" s="99">
        <v>117</v>
      </c>
    </row>
    <row r="7494" spans="1:14" x14ac:dyDescent="0.25">
      <c r="A7494" s="5">
        <v>45917</v>
      </c>
      <c r="B7494" s="6">
        <v>0</v>
      </c>
      <c r="E7494" s="99">
        <v>117</v>
      </c>
    </row>
    <row r="7495" spans="1:14" x14ac:dyDescent="0.25">
      <c r="A7495" s="5" t="s">
        <v>571</v>
      </c>
      <c r="B7495" s="6">
        <v>1.0416666666666666E-2</v>
      </c>
      <c r="E7495" s="99">
        <v>117</v>
      </c>
    </row>
    <row r="7496" spans="1:14" ht="18" x14ac:dyDescent="0.25">
      <c r="B7496" s="6">
        <v>2.0833333333333332E-2</v>
      </c>
      <c r="E7496" s="99">
        <v>115</v>
      </c>
      <c r="G7496" s="239">
        <v>123</v>
      </c>
      <c r="H7496" s="231" t="s">
        <v>1368</v>
      </c>
      <c r="I7496" s="435" t="s">
        <v>2063</v>
      </c>
      <c r="J7496" s="434"/>
      <c r="K7496" s="434"/>
      <c r="L7496" s="434"/>
      <c r="M7496" s="434"/>
      <c r="N7496" s="63"/>
    </row>
    <row r="7497" spans="1:14" ht="18" x14ac:dyDescent="0.25">
      <c r="B7497" s="6">
        <v>3.125E-2</v>
      </c>
      <c r="E7497" s="99">
        <v>116</v>
      </c>
      <c r="G7497" s="432">
        <f>AVERAGE(E7421:E7508)</f>
        <v>130.06779661016949</v>
      </c>
      <c r="H7497" s="231" t="s">
        <v>1367</v>
      </c>
      <c r="I7497" s="436" t="s">
        <v>2063</v>
      </c>
      <c r="J7497" s="12"/>
      <c r="K7497" s="12"/>
      <c r="L7497" s="12"/>
      <c r="M7497" s="12"/>
      <c r="N7497" s="12"/>
    </row>
    <row r="7498" spans="1:14" ht="18" x14ac:dyDescent="0.25">
      <c r="B7498" s="6">
        <v>4.1666666666666664E-2</v>
      </c>
      <c r="E7498" s="99">
        <v>116</v>
      </c>
      <c r="G7498" s="248">
        <v>116</v>
      </c>
      <c r="H7498" s="248" t="s">
        <v>1369</v>
      </c>
    </row>
    <row r="7499" spans="1:14" ht="18" x14ac:dyDescent="0.25">
      <c r="B7499" s="6">
        <v>5.2083333333333336E-2</v>
      </c>
      <c r="E7499" s="99">
        <v>114</v>
      </c>
      <c r="G7499" s="242" t="s">
        <v>2064</v>
      </c>
      <c r="H7499" s="237"/>
    </row>
    <row r="7500" spans="1:14" ht="18" x14ac:dyDescent="0.25">
      <c r="B7500" s="6">
        <v>6.25E-2</v>
      </c>
      <c r="E7500" s="99">
        <v>115</v>
      </c>
      <c r="G7500" s="242" t="s">
        <v>2059</v>
      </c>
    </row>
    <row r="7501" spans="1:14" ht="15.75" x14ac:dyDescent="0.25">
      <c r="B7501" s="6">
        <v>7.6388888888888895E-2</v>
      </c>
      <c r="G7501" s="293" t="s">
        <v>2048</v>
      </c>
      <c r="H7501" s="14"/>
      <c r="I7501" s="11"/>
      <c r="J7501" s="11"/>
      <c r="K7501" s="11"/>
      <c r="L7501" s="11"/>
    </row>
    <row r="7502" spans="1:14" x14ac:dyDescent="0.25">
      <c r="B7502" s="6">
        <v>8.3333333333333329E-2</v>
      </c>
    </row>
    <row r="7503" spans="1:14" x14ac:dyDescent="0.25">
      <c r="B7503" s="6">
        <v>9.375E-2</v>
      </c>
    </row>
    <row r="7504" spans="1:14" x14ac:dyDescent="0.25">
      <c r="B7504" s="6">
        <v>0.10416666666666667</v>
      </c>
    </row>
    <row r="7505" spans="1:11" x14ac:dyDescent="0.25">
      <c r="B7505" s="6">
        <v>0.11458333333333333</v>
      </c>
    </row>
    <row r="7506" spans="1:11" x14ac:dyDescent="0.25">
      <c r="B7506" s="6">
        <v>0.125</v>
      </c>
    </row>
    <row r="7507" spans="1:11" x14ac:dyDescent="0.25">
      <c r="B7507" s="6">
        <v>0.13541666666666666</v>
      </c>
    </row>
    <row r="7508" spans="1:11" x14ac:dyDescent="0.25">
      <c r="B7508" s="6">
        <v>0.14583333333333334</v>
      </c>
    </row>
    <row r="7509" spans="1:11" ht="15.75" thickBot="1" x14ac:dyDescent="0.3">
      <c r="B7509" s="22">
        <v>0.15625</v>
      </c>
      <c r="D7509" s="3">
        <v>143</v>
      </c>
    </row>
    <row r="7510" spans="1:11" x14ac:dyDescent="0.25">
      <c r="A7510" s="5">
        <v>45917</v>
      </c>
      <c r="B7510" s="6">
        <v>0.32291666666666669</v>
      </c>
      <c r="E7510" s="99">
        <v>112</v>
      </c>
    </row>
    <row r="7511" spans="1:11" ht="18" x14ac:dyDescent="0.25">
      <c r="A7511" s="5" t="s">
        <v>571</v>
      </c>
      <c r="B7511" s="6">
        <v>0.33333333333333331</v>
      </c>
      <c r="E7511" s="99">
        <v>112</v>
      </c>
      <c r="G7511" s="231" t="s">
        <v>2075</v>
      </c>
    </row>
    <row r="7512" spans="1:11" x14ac:dyDescent="0.25">
      <c r="B7512" s="6">
        <v>0.34375</v>
      </c>
      <c r="E7512" s="99">
        <v>112</v>
      </c>
    </row>
    <row r="7513" spans="1:11" x14ac:dyDescent="0.25">
      <c r="B7513" s="6">
        <v>0.35416666666666669</v>
      </c>
      <c r="E7513" s="3">
        <v>108</v>
      </c>
    </row>
    <row r="7514" spans="1:11" x14ac:dyDescent="0.25">
      <c r="B7514" s="6">
        <v>0.36458333333333331</v>
      </c>
      <c r="E7514" s="99">
        <v>110</v>
      </c>
    </row>
    <row r="7515" spans="1:11" x14ac:dyDescent="0.25">
      <c r="B7515" s="6">
        <v>0.375</v>
      </c>
      <c r="E7515" s="99">
        <v>110</v>
      </c>
      <c r="G7515" s="8" t="s">
        <v>2076</v>
      </c>
    </row>
    <row r="7516" spans="1:11" x14ac:dyDescent="0.25">
      <c r="B7516" s="6">
        <v>0.38541666666666669</v>
      </c>
      <c r="E7516" s="99">
        <v>110</v>
      </c>
    </row>
    <row r="7517" spans="1:11" x14ac:dyDescent="0.25">
      <c r="B7517" s="6">
        <v>0.39583333333333331</v>
      </c>
      <c r="E7517" s="99">
        <v>110</v>
      </c>
    </row>
    <row r="7518" spans="1:11" x14ac:dyDescent="0.25">
      <c r="B7518" s="6">
        <v>0.40625</v>
      </c>
      <c r="E7518" s="99">
        <v>109</v>
      </c>
      <c r="F7518" s="99">
        <v>109</v>
      </c>
    </row>
    <row r="7519" spans="1:11" x14ac:dyDescent="0.25">
      <c r="B7519" s="90">
        <v>0.41319444444444442</v>
      </c>
      <c r="C7519" s="8">
        <v>3</v>
      </c>
      <c r="D7519" s="8"/>
      <c r="E7519" s="8"/>
      <c r="F7519" s="8"/>
      <c r="G7519" s="8" t="s">
        <v>326</v>
      </c>
      <c r="H7519" s="8"/>
      <c r="I7519" s="36" t="s">
        <v>1678</v>
      </c>
      <c r="J7519" s="36"/>
      <c r="K7519" s="36"/>
    </row>
    <row r="7520" spans="1:11" x14ac:dyDescent="0.25">
      <c r="B7520" s="6">
        <v>0.41666666666666669</v>
      </c>
      <c r="E7520" s="99">
        <v>113</v>
      </c>
    </row>
    <row r="7521" spans="2:17" x14ac:dyDescent="0.25">
      <c r="B7521" s="6">
        <v>0.42708333333333331</v>
      </c>
      <c r="E7521" s="101">
        <v>115</v>
      </c>
      <c r="I7521" s="135" t="s">
        <v>2116</v>
      </c>
      <c r="J7521" s="135"/>
      <c r="K7521" s="135"/>
      <c r="L7521" s="135"/>
      <c r="M7521" s="135"/>
    </row>
    <row r="7522" spans="2:17" x14ac:dyDescent="0.25">
      <c r="B7522" s="6">
        <v>0.4375</v>
      </c>
      <c r="E7522" s="99">
        <v>112</v>
      </c>
    </row>
    <row r="7523" spans="2:17" x14ac:dyDescent="0.25">
      <c r="B7523" s="6">
        <v>0.44791666666666669</v>
      </c>
      <c r="E7523" s="99">
        <v>110</v>
      </c>
    </row>
    <row r="7524" spans="2:17" x14ac:dyDescent="0.25">
      <c r="B7524" s="6">
        <v>0.45833333333333331</v>
      </c>
      <c r="E7524" s="99">
        <v>113</v>
      </c>
    </row>
    <row r="7525" spans="2:17" x14ac:dyDescent="0.25">
      <c r="B7525" s="6">
        <v>0.46875</v>
      </c>
      <c r="E7525" s="99">
        <v>112</v>
      </c>
    </row>
    <row r="7526" spans="2:17" x14ac:dyDescent="0.25">
      <c r="B7526" s="6">
        <v>0.47916666666666669</v>
      </c>
      <c r="E7526" s="99">
        <v>114</v>
      </c>
    </row>
    <row r="7527" spans="2:17" x14ac:dyDescent="0.25">
      <c r="B7527" s="6">
        <v>0.48958333333333331</v>
      </c>
      <c r="E7527" s="99">
        <v>113</v>
      </c>
    </row>
    <row r="7528" spans="2:17" x14ac:dyDescent="0.25">
      <c r="B7528" s="6">
        <v>0.5</v>
      </c>
      <c r="E7528" s="99">
        <v>113</v>
      </c>
      <c r="F7528" s="99">
        <v>113</v>
      </c>
    </row>
    <row r="7529" spans="2:17" x14ac:dyDescent="0.25">
      <c r="B7529" s="90">
        <v>0.50694444444444442</v>
      </c>
      <c r="C7529" s="8">
        <v>28</v>
      </c>
      <c r="D7529" s="8"/>
      <c r="E7529" s="8"/>
      <c r="F7529" s="8"/>
      <c r="G7529" s="8" t="s">
        <v>112</v>
      </c>
      <c r="H7529" s="8"/>
      <c r="I7529" s="36" t="s">
        <v>2068</v>
      </c>
      <c r="J7529" s="36"/>
      <c r="K7529" s="36"/>
      <c r="L7529" s="36"/>
      <c r="M7529" s="36"/>
      <c r="N7529" s="36"/>
      <c r="O7529" s="36"/>
      <c r="Q7529" s="99">
        <v>112</v>
      </c>
    </row>
    <row r="7530" spans="2:17" x14ac:dyDescent="0.25">
      <c r="B7530" s="6">
        <v>0.51041666666666663</v>
      </c>
      <c r="E7530" s="62">
        <v>120</v>
      </c>
      <c r="Q7530" s="99">
        <v>112</v>
      </c>
    </row>
    <row r="7531" spans="2:17" x14ac:dyDescent="0.25">
      <c r="B7531" s="6">
        <v>0.52083333333333337</v>
      </c>
      <c r="E7531" s="9">
        <v>130</v>
      </c>
      <c r="Q7531" s="99">
        <v>112</v>
      </c>
    </row>
    <row r="7532" spans="2:17" x14ac:dyDescent="0.25">
      <c r="B7532" s="6">
        <v>0.53125</v>
      </c>
      <c r="E7532" s="103">
        <v>143</v>
      </c>
      <c r="H7532" s="3">
        <v>35</v>
      </c>
      <c r="I7532" s="144" t="s">
        <v>2078</v>
      </c>
      <c r="J7532" s="144"/>
      <c r="K7532" s="144"/>
      <c r="L7532" s="144"/>
      <c r="M7532" s="144"/>
      <c r="Q7532" s="3">
        <v>108</v>
      </c>
    </row>
    <row r="7533" spans="2:17" x14ac:dyDescent="0.25">
      <c r="B7533" s="6">
        <v>0.54166666666666663</v>
      </c>
      <c r="E7533" s="9">
        <v>133</v>
      </c>
      <c r="Q7533" s="99">
        <v>110</v>
      </c>
    </row>
    <row r="7534" spans="2:17" x14ac:dyDescent="0.25">
      <c r="B7534" s="6">
        <v>0.55208333333333337</v>
      </c>
      <c r="E7534" s="62">
        <v>127</v>
      </c>
      <c r="Q7534" s="99">
        <v>110</v>
      </c>
    </row>
    <row r="7535" spans="2:17" x14ac:dyDescent="0.25">
      <c r="B7535" s="6">
        <v>0.5625</v>
      </c>
      <c r="E7535" s="62">
        <v>121</v>
      </c>
      <c r="Q7535" s="99">
        <v>110</v>
      </c>
    </row>
    <row r="7536" spans="2:17" x14ac:dyDescent="0.25">
      <c r="B7536" s="6">
        <v>0.57291666666666663</v>
      </c>
      <c r="E7536" s="99">
        <v>115</v>
      </c>
      <c r="Q7536" s="99">
        <v>110</v>
      </c>
    </row>
    <row r="7537" spans="2:17" x14ac:dyDescent="0.25">
      <c r="B7537" s="6">
        <v>0.58333333333333337</v>
      </c>
      <c r="E7537" s="62">
        <v>122</v>
      </c>
      <c r="Q7537" s="99">
        <v>109</v>
      </c>
    </row>
    <row r="7538" spans="2:17" x14ac:dyDescent="0.25">
      <c r="B7538" s="6">
        <v>0.59375</v>
      </c>
      <c r="E7538" s="62">
        <v>124</v>
      </c>
      <c r="Q7538" s="99">
        <v>113</v>
      </c>
    </row>
    <row r="7539" spans="2:17" x14ac:dyDescent="0.25">
      <c r="B7539" s="6">
        <v>0.60416666666666663</v>
      </c>
      <c r="E7539" s="62">
        <v>125</v>
      </c>
      <c r="Q7539" s="99">
        <v>115</v>
      </c>
    </row>
    <row r="7540" spans="2:17" x14ac:dyDescent="0.25">
      <c r="B7540" s="6">
        <v>0.61458333333333337</v>
      </c>
      <c r="E7540" s="62">
        <v>122</v>
      </c>
      <c r="Q7540" s="99">
        <v>112</v>
      </c>
    </row>
    <row r="7541" spans="2:17" x14ac:dyDescent="0.25">
      <c r="B7541" s="6">
        <v>0.625</v>
      </c>
      <c r="E7541" s="99">
        <v>119</v>
      </c>
      <c r="Q7541" s="99">
        <v>110</v>
      </c>
    </row>
    <row r="7542" spans="2:17" x14ac:dyDescent="0.25">
      <c r="B7542" s="6">
        <v>0.63541666666666663</v>
      </c>
      <c r="E7542" s="99">
        <v>117</v>
      </c>
      <c r="Q7542" s="99">
        <v>113</v>
      </c>
    </row>
    <row r="7543" spans="2:17" x14ac:dyDescent="0.25">
      <c r="B7543" s="6">
        <v>0.64583333333333337</v>
      </c>
      <c r="E7543" s="99">
        <v>115</v>
      </c>
      <c r="Q7543" s="99">
        <v>112</v>
      </c>
    </row>
    <row r="7544" spans="2:17" x14ac:dyDescent="0.25">
      <c r="B7544" s="6">
        <v>0.65625</v>
      </c>
      <c r="E7544" s="99">
        <v>115</v>
      </c>
      <c r="Q7544" s="99">
        <v>114</v>
      </c>
    </row>
    <row r="7545" spans="2:17" x14ac:dyDescent="0.25">
      <c r="B7545" s="6">
        <v>0.66666666666666663</v>
      </c>
      <c r="E7545" s="99">
        <v>114</v>
      </c>
      <c r="Q7545" s="99">
        <v>113</v>
      </c>
    </row>
    <row r="7546" spans="2:17" x14ac:dyDescent="0.25">
      <c r="B7546" s="6">
        <v>0.67708333333333337</v>
      </c>
      <c r="E7546" s="3">
        <v>109</v>
      </c>
      <c r="Q7546" s="99">
        <v>113</v>
      </c>
    </row>
    <row r="7547" spans="2:17" x14ac:dyDescent="0.25">
      <c r="B7547" s="6">
        <v>0.6875</v>
      </c>
      <c r="E7547" s="99">
        <v>113</v>
      </c>
      <c r="Q7547" s="62">
        <v>120</v>
      </c>
    </row>
    <row r="7548" spans="2:17" x14ac:dyDescent="0.25">
      <c r="B7548" s="6">
        <v>0.69791666666666663</v>
      </c>
      <c r="E7548" s="99">
        <v>112</v>
      </c>
      <c r="Q7548" s="9">
        <v>130</v>
      </c>
    </row>
    <row r="7549" spans="2:17" x14ac:dyDescent="0.25">
      <c r="B7549" s="6">
        <v>0.70833333333333337</v>
      </c>
      <c r="E7549" s="99">
        <v>112</v>
      </c>
      <c r="Q7549" s="103">
        <v>143</v>
      </c>
    </row>
    <row r="7550" spans="2:17" x14ac:dyDescent="0.25">
      <c r="B7550" s="6">
        <v>0.71875</v>
      </c>
      <c r="E7550" s="99">
        <v>112</v>
      </c>
      <c r="Q7550" s="9">
        <v>133</v>
      </c>
    </row>
    <row r="7551" spans="2:17" x14ac:dyDescent="0.25">
      <c r="B7551" s="6">
        <v>0.72916666666666663</v>
      </c>
      <c r="E7551" s="99">
        <v>112</v>
      </c>
      <c r="Q7551" s="62">
        <v>127</v>
      </c>
    </row>
    <row r="7552" spans="2:17" x14ac:dyDescent="0.25">
      <c r="B7552" s="6">
        <v>0.73958333333333337</v>
      </c>
      <c r="E7552" s="99">
        <v>112</v>
      </c>
      <c r="F7552" s="99">
        <v>112</v>
      </c>
      <c r="Q7552" s="62">
        <v>121</v>
      </c>
    </row>
    <row r="7553" spans="2:17" x14ac:dyDescent="0.25">
      <c r="B7553" s="90">
        <v>0.74652777777777779</v>
      </c>
      <c r="C7553" s="8">
        <v>85</v>
      </c>
      <c r="D7553" s="8"/>
      <c r="E7553" s="8"/>
      <c r="F7553" s="8"/>
      <c r="G7553" s="8" t="s">
        <v>313</v>
      </c>
      <c r="H7553" s="8"/>
      <c r="I7553" s="36" t="s">
        <v>2073</v>
      </c>
      <c r="J7553" s="36"/>
      <c r="K7553" s="36"/>
      <c r="L7553" s="36"/>
      <c r="M7553" s="36"/>
      <c r="N7553" s="36"/>
      <c r="O7553" s="36"/>
      <c r="Q7553" s="99">
        <v>115</v>
      </c>
    </row>
    <row r="7554" spans="2:17" x14ac:dyDescent="0.25">
      <c r="B7554" s="6">
        <v>0.75</v>
      </c>
      <c r="E7554" s="99">
        <v>112</v>
      </c>
      <c r="O7554" s="3">
        <v>112</v>
      </c>
      <c r="Q7554" s="62">
        <v>122</v>
      </c>
    </row>
    <row r="7555" spans="2:17" x14ac:dyDescent="0.25">
      <c r="B7555" s="6">
        <v>0.76041666666666663</v>
      </c>
      <c r="E7555" s="62">
        <v>122</v>
      </c>
      <c r="O7555" s="3">
        <v>112</v>
      </c>
      <c r="Q7555" s="62">
        <v>124</v>
      </c>
    </row>
    <row r="7556" spans="2:17" x14ac:dyDescent="0.25">
      <c r="B7556" s="86">
        <v>0.76041666666666663</v>
      </c>
      <c r="E7556" s="62"/>
      <c r="G7556" s="14" t="s">
        <v>2072</v>
      </c>
      <c r="O7556" s="62">
        <v>122</v>
      </c>
      <c r="Q7556" s="62">
        <v>125</v>
      </c>
    </row>
    <row r="7557" spans="2:17" x14ac:dyDescent="0.25">
      <c r="B7557" s="86">
        <v>0.77083333333333337</v>
      </c>
      <c r="E7557" s="104">
        <v>142</v>
      </c>
      <c r="G7557" s="14" t="s">
        <v>2072</v>
      </c>
      <c r="O7557" s="104">
        <v>142</v>
      </c>
      <c r="Q7557" s="62">
        <v>122</v>
      </c>
    </row>
    <row r="7558" spans="2:17" x14ac:dyDescent="0.25">
      <c r="B7558" s="86">
        <v>0.78125</v>
      </c>
      <c r="E7558" s="103">
        <v>149</v>
      </c>
      <c r="G7558" s="14" t="s">
        <v>2072</v>
      </c>
      <c r="H7558" s="3">
        <v>50</v>
      </c>
      <c r="I7558" s="144" t="s">
        <v>2074</v>
      </c>
      <c r="J7558" s="144"/>
      <c r="K7558" s="144"/>
      <c r="L7558" s="144"/>
      <c r="M7558" s="144"/>
      <c r="O7558" s="103">
        <v>149</v>
      </c>
      <c r="Q7558" s="99">
        <v>119</v>
      </c>
    </row>
    <row r="7559" spans="2:17" x14ac:dyDescent="0.25">
      <c r="B7559" s="86">
        <v>0.79166666666666663</v>
      </c>
      <c r="E7559" s="104">
        <v>147</v>
      </c>
      <c r="G7559" s="14" t="s">
        <v>2072</v>
      </c>
      <c r="O7559" s="104">
        <v>147</v>
      </c>
      <c r="Q7559" s="99">
        <v>117</v>
      </c>
    </row>
    <row r="7560" spans="2:17" x14ac:dyDescent="0.25">
      <c r="B7560" s="6">
        <v>0.80208333333333337</v>
      </c>
      <c r="E7560" s="236">
        <v>166</v>
      </c>
      <c r="O7560" s="236">
        <v>166</v>
      </c>
      <c r="Q7560" s="99">
        <v>115</v>
      </c>
    </row>
    <row r="7561" spans="2:17" x14ac:dyDescent="0.25">
      <c r="B7561" s="6">
        <v>0.8125</v>
      </c>
      <c r="E7561" s="148">
        <v>172</v>
      </c>
      <c r="O7561" s="148">
        <v>172</v>
      </c>
      <c r="Q7561" s="99">
        <v>115</v>
      </c>
    </row>
    <row r="7562" spans="2:17" x14ac:dyDescent="0.25">
      <c r="B7562" s="6">
        <v>0.82291666666666663</v>
      </c>
      <c r="E7562" s="148">
        <v>184</v>
      </c>
      <c r="F7562" s="440" t="s">
        <v>2090</v>
      </c>
      <c r="O7562" s="148">
        <v>184</v>
      </c>
      <c r="Q7562" s="99">
        <v>114</v>
      </c>
    </row>
    <row r="7563" spans="2:17" x14ac:dyDescent="0.25">
      <c r="B7563" s="6">
        <v>0.83333333333333337</v>
      </c>
      <c r="E7563" s="147">
        <v>189</v>
      </c>
      <c r="F7563" s="440" t="s">
        <v>2091</v>
      </c>
      <c r="H7563" s="3">
        <v>125</v>
      </c>
      <c r="I7563" s="149" t="s">
        <v>2077</v>
      </c>
      <c r="J7563" s="149"/>
      <c r="K7563" s="149"/>
      <c r="L7563" s="149"/>
      <c r="M7563" s="149"/>
      <c r="N7563" s="149"/>
      <c r="O7563" s="147">
        <v>189</v>
      </c>
      <c r="Q7563" s="3">
        <v>109</v>
      </c>
    </row>
    <row r="7564" spans="2:17" x14ac:dyDescent="0.25">
      <c r="B7564" s="86">
        <v>0.84027777777777779</v>
      </c>
      <c r="E7564" s="147"/>
      <c r="F7564" s="440" t="s">
        <v>2092</v>
      </c>
      <c r="G7564" s="14" t="s">
        <v>2081</v>
      </c>
      <c r="I7564" s="149"/>
      <c r="J7564" s="149"/>
      <c r="K7564" s="149"/>
      <c r="L7564" s="149"/>
      <c r="M7564" s="149"/>
      <c r="N7564" s="149"/>
      <c r="O7564" s="148">
        <v>185</v>
      </c>
      <c r="Q7564" s="99">
        <v>113</v>
      </c>
    </row>
    <row r="7565" spans="2:17" x14ac:dyDescent="0.25">
      <c r="B7565" s="86">
        <v>0.84375</v>
      </c>
      <c r="E7565" s="148">
        <v>185</v>
      </c>
      <c r="F7565" s="440" t="s">
        <v>2093</v>
      </c>
      <c r="G7565" s="14" t="s">
        <v>2081</v>
      </c>
      <c r="O7565" s="104">
        <v>140</v>
      </c>
      <c r="Q7565" s="99">
        <v>112</v>
      </c>
    </row>
    <row r="7566" spans="2:17" x14ac:dyDescent="0.25">
      <c r="B7566" s="86">
        <v>0.85416666666666663</v>
      </c>
      <c r="E7566" s="104">
        <v>140</v>
      </c>
      <c r="G7566" s="14" t="s">
        <v>2081</v>
      </c>
      <c r="I7566" s="144" t="s">
        <v>2084</v>
      </c>
      <c r="J7566" s="144"/>
      <c r="K7566" s="144"/>
      <c r="L7566" s="144"/>
      <c r="O7566" s="99">
        <v>117</v>
      </c>
      <c r="Q7566" s="99">
        <v>112</v>
      </c>
    </row>
    <row r="7567" spans="2:17" x14ac:dyDescent="0.25">
      <c r="B7567" s="86">
        <v>0.86458333333333337</v>
      </c>
      <c r="E7567" s="99">
        <v>117</v>
      </c>
      <c r="G7567" s="14" t="s">
        <v>2081</v>
      </c>
      <c r="I7567" s="135" t="s">
        <v>2083</v>
      </c>
      <c r="J7567" s="135"/>
      <c r="K7567" s="135"/>
      <c r="L7567" s="135"/>
      <c r="O7567" s="99">
        <v>112</v>
      </c>
      <c r="Q7567" s="99">
        <v>112</v>
      </c>
    </row>
    <row r="7568" spans="2:17" x14ac:dyDescent="0.25">
      <c r="B7568" s="86">
        <v>0.875</v>
      </c>
      <c r="E7568" s="99">
        <v>112</v>
      </c>
      <c r="G7568" s="14" t="s">
        <v>2081</v>
      </c>
      <c r="I7568" s="135" t="s">
        <v>2082</v>
      </c>
      <c r="J7568" s="135"/>
      <c r="K7568" s="135"/>
      <c r="L7568" s="135"/>
      <c r="O7568" s="3">
        <v>108</v>
      </c>
      <c r="Q7568" s="99">
        <v>112</v>
      </c>
    </row>
    <row r="7569" spans="1:17" x14ac:dyDescent="0.25">
      <c r="B7569" s="86">
        <v>0.88541666666666663</v>
      </c>
      <c r="E7569" s="3">
        <v>108</v>
      </c>
      <c r="G7569" s="14" t="s">
        <v>2081</v>
      </c>
      <c r="I7569" s="36" t="s">
        <v>2085</v>
      </c>
      <c r="J7569" s="36"/>
      <c r="K7569" s="36"/>
      <c r="L7569" s="36"/>
      <c r="O7569" s="99">
        <v>118</v>
      </c>
      <c r="Q7569" s="99">
        <v>112</v>
      </c>
    </row>
    <row r="7570" spans="1:17" x14ac:dyDescent="0.25">
      <c r="B7570" s="6">
        <v>0.89583333333333337</v>
      </c>
      <c r="E7570" s="99">
        <v>118</v>
      </c>
      <c r="O7570" s="62">
        <v>124</v>
      </c>
      <c r="Q7570" s="99">
        <v>112</v>
      </c>
    </row>
    <row r="7571" spans="1:17" x14ac:dyDescent="0.25">
      <c r="B7571" s="6">
        <v>0.90625</v>
      </c>
      <c r="E7571" s="62">
        <v>124</v>
      </c>
      <c r="O7571" s="62">
        <v>124</v>
      </c>
      <c r="Q7571" s="62">
        <v>122</v>
      </c>
    </row>
    <row r="7572" spans="1:17" x14ac:dyDescent="0.25">
      <c r="B7572" s="6">
        <v>0.91666666666666663</v>
      </c>
      <c r="E7572" s="62">
        <v>124</v>
      </c>
      <c r="O7572" s="62">
        <v>126</v>
      </c>
      <c r="Q7572" s="104">
        <v>142</v>
      </c>
    </row>
    <row r="7573" spans="1:17" x14ac:dyDescent="0.25">
      <c r="B7573" s="6">
        <v>0.92708333333333337</v>
      </c>
      <c r="E7573" s="62">
        <v>123</v>
      </c>
      <c r="Q7573" s="103">
        <v>149</v>
      </c>
    </row>
    <row r="7574" spans="1:17" x14ac:dyDescent="0.25">
      <c r="B7574" s="6">
        <v>0.9375</v>
      </c>
      <c r="E7574" s="62">
        <v>120</v>
      </c>
      <c r="Q7574" s="104">
        <v>147</v>
      </c>
    </row>
    <row r="7575" spans="1:17" x14ac:dyDescent="0.25">
      <c r="B7575" s="6">
        <v>0.94791666666666663</v>
      </c>
      <c r="E7575" s="99">
        <v>117</v>
      </c>
      <c r="Q7575" s="236">
        <v>166</v>
      </c>
    </row>
    <row r="7576" spans="1:17" x14ac:dyDescent="0.25">
      <c r="B7576" s="6">
        <v>0.95833333333333337</v>
      </c>
      <c r="E7576" s="99">
        <v>111</v>
      </c>
      <c r="Q7576" s="148">
        <v>172</v>
      </c>
    </row>
    <row r="7577" spans="1:17" x14ac:dyDescent="0.25">
      <c r="B7577" s="6">
        <v>0.96875</v>
      </c>
      <c r="E7577" s="99">
        <v>111</v>
      </c>
      <c r="Q7577" s="148">
        <v>184</v>
      </c>
    </row>
    <row r="7578" spans="1:17" x14ac:dyDescent="0.25">
      <c r="B7578" s="6">
        <v>0.97916666666666663</v>
      </c>
      <c r="E7578" s="99">
        <v>111</v>
      </c>
      <c r="Q7578" s="147">
        <v>189</v>
      </c>
    </row>
    <row r="7579" spans="1:17" ht="15.75" thickBot="1" x14ac:dyDescent="0.3">
      <c r="B7579" s="22">
        <v>0.98958333333333337</v>
      </c>
      <c r="E7579" s="99">
        <v>110</v>
      </c>
      <c r="Q7579" s="148">
        <v>185</v>
      </c>
    </row>
    <row r="7580" spans="1:17" x14ac:dyDescent="0.25">
      <c r="A7580" s="5">
        <v>45918</v>
      </c>
      <c r="B7580" s="6">
        <v>0</v>
      </c>
      <c r="E7580" s="3">
        <v>107</v>
      </c>
      <c r="Q7580" s="104">
        <v>140</v>
      </c>
    </row>
    <row r="7581" spans="1:17" x14ac:dyDescent="0.25">
      <c r="A7581" s="5" t="s">
        <v>211</v>
      </c>
      <c r="B7581" s="6">
        <v>1.0416666666666666E-2</v>
      </c>
      <c r="E7581" s="3">
        <v>109</v>
      </c>
      <c r="Q7581" s="99">
        <v>117</v>
      </c>
    </row>
    <row r="7582" spans="1:17" x14ac:dyDescent="0.25">
      <c r="B7582" s="6">
        <v>2.0833333333333332E-2</v>
      </c>
      <c r="E7582" s="3">
        <v>109</v>
      </c>
      <c r="Q7582" s="99">
        <v>112</v>
      </c>
    </row>
    <row r="7583" spans="1:17" ht="18" x14ac:dyDescent="0.25">
      <c r="B7583" s="6">
        <v>3.125E-2</v>
      </c>
      <c r="E7583" s="3">
        <v>105</v>
      </c>
      <c r="G7583" s="248">
        <v>119</v>
      </c>
      <c r="H7583" s="231" t="s">
        <v>1368</v>
      </c>
      <c r="I7583" s="435" t="s">
        <v>2086</v>
      </c>
      <c r="J7583" s="434"/>
      <c r="K7583" s="434"/>
      <c r="L7583" s="434"/>
      <c r="M7583" s="434"/>
      <c r="N7583" s="63"/>
      <c r="Q7583" s="3">
        <v>108</v>
      </c>
    </row>
    <row r="7584" spans="1:17" ht="18" x14ac:dyDescent="0.25">
      <c r="B7584" s="6">
        <v>4.1666666666666664E-2</v>
      </c>
      <c r="E7584" s="3">
        <v>105</v>
      </c>
      <c r="G7584" s="253">
        <f>AVERAGE(E7507:E7595)</f>
        <v>121</v>
      </c>
      <c r="H7584" s="231" t="s">
        <v>1367</v>
      </c>
      <c r="I7584" s="435" t="s">
        <v>2086</v>
      </c>
      <c r="J7584" s="63"/>
      <c r="K7584" s="63"/>
      <c r="L7584" s="63"/>
      <c r="M7584" s="63"/>
      <c r="N7584" s="63"/>
      <c r="O7584" s="63"/>
      <c r="Q7584" s="99">
        <v>118</v>
      </c>
    </row>
    <row r="7585" spans="2:17" ht="18" x14ac:dyDescent="0.25">
      <c r="B7585" s="6">
        <v>5.2083333333333336E-2</v>
      </c>
      <c r="E7585" s="3">
        <v>104</v>
      </c>
      <c r="G7585" s="248">
        <v>111.3</v>
      </c>
      <c r="H7585" s="248" t="s">
        <v>1369</v>
      </c>
      <c r="Q7585" s="62">
        <v>124</v>
      </c>
    </row>
    <row r="7586" spans="2:17" ht="18" x14ac:dyDescent="0.25">
      <c r="B7586" s="6">
        <v>6.25E-2</v>
      </c>
      <c r="E7586" s="3">
        <v>107</v>
      </c>
      <c r="G7586" s="302" t="s">
        <v>2089</v>
      </c>
      <c r="H7586" s="237"/>
      <c r="Q7586" s="62">
        <v>124</v>
      </c>
    </row>
    <row r="7587" spans="2:17" ht="18" x14ac:dyDescent="0.25">
      <c r="B7587" s="6">
        <v>7.2916666666666671E-2</v>
      </c>
      <c r="G7587" s="242" t="s">
        <v>2088</v>
      </c>
    </row>
    <row r="7588" spans="2:17" ht="15.75" x14ac:dyDescent="0.25">
      <c r="B7588" s="6">
        <v>8.3333333333333329E-2</v>
      </c>
      <c r="G7588" s="293" t="s">
        <v>2087</v>
      </c>
      <c r="H7588" s="14"/>
      <c r="I7588" s="11"/>
      <c r="J7588" s="11"/>
      <c r="K7588" s="11"/>
      <c r="L7588" s="11"/>
    </row>
    <row r="7589" spans="2:17" x14ac:dyDescent="0.25">
      <c r="B7589" s="6">
        <v>9.375E-2</v>
      </c>
    </row>
    <row r="7590" spans="2:17" x14ac:dyDescent="0.25">
      <c r="B7590" s="6">
        <v>0.10416666666666667</v>
      </c>
    </row>
    <row r="7591" spans="2:17" x14ac:dyDescent="0.25">
      <c r="B7591" s="6">
        <v>0.11458333333333333</v>
      </c>
    </row>
    <row r="7592" spans="2:17" x14ac:dyDescent="0.25">
      <c r="B7592" s="6">
        <v>0.125</v>
      </c>
    </row>
    <row r="7593" spans="2:17" x14ac:dyDescent="0.25">
      <c r="B7593" s="6">
        <v>0.13541666666666666</v>
      </c>
    </row>
    <row r="7594" spans="2:17" x14ac:dyDescent="0.25">
      <c r="B7594" s="6">
        <v>0.14583333333333334</v>
      </c>
    </row>
    <row r="7595" spans="2:17" ht="15.75" thickBot="1" x14ac:dyDescent="0.3">
      <c r="B7595" s="22">
        <v>0.15625</v>
      </c>
      <c r="D7595" s="3">
        <v>116</v>
      </c>
    </row>
    <row r="7596" spans="2:17" x14ac:dyDescent="0.25">
      <c r="B7596" s="6">
        <v>0.32291666666666669</v>
      </c>
      <c r="E7596" s="3">
        <v>101</v>
      </c>
    </row>
    <row r="7597" spans="2:17" x14ac:dyDescent="0.25">
      <c r="B7597" s="6">
        <v>0.33333333333333331</v>
      </c>
      <c r="E7597" s="3">
        <v>101</v>
      </c>
    </row>
    <row r="7598" spans="2:17" x14ac:dyDescent="0.25">
      <c r="B7598" s="6">
        <v>0.34375</v>
      </c>
      <c r="E7598" s="3">
        <v>100</v>
      </c>
    </row>
    <row r="7599" spans="2:17" x14ac:dyDescent="0.25">
      <c r="B7599" s="6">
        <v>0.35416666666666669</v>
      </c>
      <c r="E7599" s="3">
        <v>102</v>
      </c>
    </row>
    <row r="7600" spans="2:17" x14ac:dyDescent="0.25">
      <c r="B7600" s="6">
        <v>0.36458333333333331</v>
      </c>
      <c r="E7600" s="3">
        <v>103</v>
      </c>
    </row>
    <row r="7601" spans="2:18" x14ac:dyDescent="0.25">
      <c r="B7601" s="6">
        <v>0.375</v>
      </c>
      <c r="E7601" s="3">
        <v>102</v>
      </c>
    </row>
    <row r="7602" spans="2:18" x14ac:dyDescent="0.25">
      <c r="B7602" s="6">
        <v>0.38541666666666669</v>
      </c>
      <c r="E7602" s="3">
        <v>100</v>
      </c>
      <c r="F7602" s="3">
        <v>100</v>
      </c>
    </row>
    <row r="7603" spans="2:18" x14ac:dyDescent="0.25">
      <c r="B7603" s="90">
        <v>0.39583333333333331</v>
      </c>
      <c r="C7603" s="8">
        <v>5</v>
      </c>
      <c r="D7603" s="8"/>
      <c r="E7603" s="8"/>
      <c r="F7603" s="8"/>
      <c r="G7603" s="8" t="s">
        <v>2102</v>
      </c>
      <c r="H7603" s="8"/>
      <c r="I7603" s="36" t="s">
        <v>1678</v>
      </c>
      <c r="J7603" s="36"/>
      <c r="K7603" s="36"/>
    </row>
    <row r="7604" spans="2:18" x14ac:dyDescent="0.25">
      <c r="B7604" s="6">
        <v>0.39583333333333331</v>
      </c>
      <c r="E7604" s="3">
        <v>104</v>
      </c>
    </row>
    <row r="7605" spans="2:18" x14ac:dyDescent="0.25">
      <c r="B7605" s="6">
        <v>0.40625</v>
      </c>
      <c r="E7605" s="99">
        <v>111</v>
      </c>
    </row>
    <row r="7606" spans="2:18" x14ac:dyDescent="0.25">
      <c r="B7606" s="6">
        <v>0.41666666666666669</v>
      </c>
      <c r="E7606" s="99">
        <v>110</v>
      </c>
    </row>
    <row r="7607" spans="2:18" x14ac:dyDescent="0.25">
      <c r="B7607" s="6">
        <v>0.42708333333333331</v>
      </c>
      <c r="E7607" s="3">
        <v>104</v>
      </c>
    </row>
    <row r="7608" spans="2:18" x14ac:dyDescent="0.25">
      <c r="B7608" s="6">
        <v>0.4375</v>
      </c>
      <c r="E7608" s="99">
        <v>112</v>
      </c>
    </row>
    <row r="7609" spans="2:18" x14ac:dyDescent="0.25">
      <c r="B7609" s="6">
        <v>0.44791666666666669</v>
      </c>
      <c r="E7609" s="99">
        <v>113</v>
      </c>
    </row>
    <row r="7610" spans="2:18" x14ac:dyDescent="0.25">
      <c r="B7610" s="6">
        <v>0.45833333333333331</v>
      </c>
      <c r="E7610" s="101">
        <v>116</v>
      </c>
      <c r="H7610" s="3">
        <v>90</v>
      </c>
      <c r="I7610" s="135" t="s">
        <v>2115</v>
      </c>
      <c r="J7610" s="135"/>
      <c r="K7610" s="135"/>
      <c r="L7610" s="135"/>
      <c r="M7610" s="135"/>
    </row>
    <row r="7611" spans="2:18" x14ac:dyDescent="0.25">
      <c r="B7611" s="6">
        <v>0.46875</v>
      </c>
      <c r="E7611" s="99">
        <v>113</v>
      </c>
    </row>
    <row r="7612" spans="2:18" x14ac:dyDescent="0.25">
      <c r="B7612" s="6">
        <v>0.47916666666666669</v>
      </c>
      <c r="E7612" s="99">
        <v>114</v>
      </c>
    </row>
    <row r="7613" spans="2:18" x14ac:dyDescent="0.25">
      <c r="B7613" s="6">
        <v>0.48958333333333331</v>
      </c>
      <c r="E7613" s="99">
        <v>110</v>
      </c>
      <c r="F7613" s="99">
        <v>110</v>
      </c>
    </row>
    <row r="7614" spans="2:18" x14ac:dyDescent="0.25">
      <c r="B7614" s="90">
        <v>0.48958333333333331</v>
      </c>
      <c r="C7614" s="3">
        <v>35</v>
      </c>
      <c r="D7614" s="8"/>
      <c r="E7614" s="8"/>
      <c r="F7614" s="8"/>
      <c r="G7614" s="8" t="s">
        <v>112</v>
      </c>
      <c r="H7614" s="8"/>
      <c r="I7614" s="36" t="s">
        <v>2094</v>
      </c>
      <c r="J7614" s="36"/>
      <c r="K7614" s="36"/>
      <c r="L7614" s="36"/>
      <c r="M7614" s="36"/>
      <c r="N7614" s="36"/>
      <c r="O7614" s="36"/>
      <c r="P7614" s="36"/>
      <c r="Q7614" s="8"/>
      <c r="R7614" s="8"/>
    </row>
    <row r="7615" spans="2:18" x14ac:dyDescent="0.25">
      <c r="B7615" s="6">
        <v>0.5</v>
      </c>
      <c r="E7615" s="62">
        <v>123</v>
      </c>
    </row>
    <row r="7616" spans="2:18" x14ac:dyDescent="0.25">
      <c r="B7616" s="90">
        <v>0.50694444444444442</v>
      </c>
      <c r="C7616" s="8">
        <v>39</v>
      </c>
      <c r="D7616" s="8"/>
      <c r="E7616" s="8"/>
      <c r="F7616" s="8"/>
      <c r="G7616" s="8"/>
      <c r="H7616" s="8"/>
      <c r="I7616" s="36" t="s">
        <v>2095</v>
      </c>
      <c r="J7616" s="36"/>
      <c r="K7616" s="36"/>
      <c r="L7616" s="36"/>
      <c r="M7616" s="36"/>
      <c r="N7616" s="36"/>
    </row>
    <row r="7617" spans="2:16" x14ac:dyDescent="0.25">
      <c r="B7617" s="6">
        <v>0.51041666666666663</v>
      </c>
      <c r="E7617" s="62">
        <v>124</v>
      </c>
    </row>
    <row r="7618" spans="2:16" x14ac:dyDescent="0.25">
      <c r="B7618" s="6">
        <v>0.52083333333333337</v>
      </c>
      <c r="E7618" s="62">
        <v>124</v>
      </c>
      <c r="H7618" s="3">
        <v>45</v>
      </c>
      <c r="I7618" s="63" t="s">
        <v>2096</v>
      </c>
      <c r="J7618" s="63"/>
      <c r="K7618" s="63"/>
      <c r="L7618" s="63"/>
      <c r="M7618" s="63"/>
    </row>
    <row r="7619" spans="2:16" x14ac:dyDescent="0.25">
      <c r="B7619" s="6">
        <v>0.53125</v>
      </c>
      <c r="E7619" s="99">
        <v>111</v>
      </c>
    </row>
    <row r="7620" spans="2:16" x14ac:dyDescent="0.25">
      <c r="B7620" s="6">
        <v>0.54166666666666663</v>
      </c>
      <c r="E7620" s="99">
        <v>112</v>
      </c>
    </row>
    <row r="7621" spans="2:16" x14ac:dyDescent="0.25">
      <c r="B7621" s="6">
        <v>0.55208333333333337</v>
      </c>
      <c r="E7621" s="62">
        <v>125</v>
      </c>
    </row>
    <row r="7622" spans="2:16" x14ac:dyDescent="0.25">
      <c r="B7622" s="6">
        <v>0.5625</v>
      </c>
      <c r="E7622" s="9">
        <v>138</v>
      </c>
    </row>
    <row r="7623" spans="2:16" x14ac:dyDescent="0.25">
      <c r="B7623" s="6">
        <v>0.57291666666666663</v>
      </c>
      <c r="E7623" s="104">
        <v>142</v>
      </c>
    </row>
    <row r="7624" spans="2:16" x14ac:dyDescent="0.25">
      <c r="B7624" s="6">
        <v>0.58333333333333337</v>
      </c>
      <c r="E7624" s="38">
        <v>152</v>
      </c>
    </row>
    <row r="7625" spans="2:16" x14ac:dyDescent="0.25">
      <c r="B7625" s="6">
        <v>0.59375</v>
      </c>
      <c r="E7625" s="13">
        <v>159</v>
      </c>
      <c r="H7625" s="3">
        <v>125</v>
      </c>
      <c r="I7625" s="28" t="s">
        <v>2097</v>
      </c>
      <c r="J7625" s="28"/>
      <c r="K7625" s="28"/>
      <c r="L7625" s="28"/>
      <c r="M7625" s="28"/>
      <c r="N7625" s="28"/>
      <c r="O7625" s="28"/>
      <c r="P7625" s="28"/>
    </row>
    <row r="7626" spans="2:16" x14ac:dyDescent="0.25">
      <c r="B7626" s="6">
        <v>0.60416666666666663</v>
      </c>
      <c r="E7626" s="104">
        <v>142</v>
      </c>
    </row>
    <row r="7627" spans="2:16" x14ac:dyDescent="0.25">
      <c r="B7627" s="6">
        <v>0.61458333333333337</v>
      </c>
      <c r="E7627" s="104">
        <v>125</v>
      </c>
    </row>
    <row r="7628" spans="2:16" x14ac:dyDescent="0.25">
      <c r="B7628" s="6">
        <v>0.625</v>
      </c>
      <c r="E7628" s="104">
        <v>146</v>
      </c>
    </row>
    <row r="7629" spans="2:16" x14ac:dyDescent="0.25">
      <c r="B7629" s="6">
        <v>0.63541666666666663</v>
      </c>
      <c r="E7629" s="13">
        <v>157</v>
      </c>
      <c r="H7629" s="3">
        <v>185</v>
      </c>
      <c r="I7629" s="28" t="s">
        <v>2098</v>
      </c>
      <c r="J7629" s="28"/>
      <c r="K7629" s="28"/>
      <c r="L7629" s="28"/>
      <c r="M7629" s="28"/>
      <c r="N7629" s="28"/>
      <c r="O7629" s="28"/>
      <c r="P7629" s="28"/>
    </row>
    <row r="7630" spans="2:16" x14ac:dyDescent="0.25">
      <c r="B7630" s="6">
        <v>0.64583333333333337</v>
      </c>
      <c r="E7630" s="104">
        <v>149</v>
      </c>
    </row>
    <row r="7631" spans="2:16" x14ac:dyDescent="0.25">
      <c r="B7631" s="6">
        <v>0.65625</v>
      </c>
      <c r="E7631" s="9">
        <v>138</v>
      </c>
    </row>
    <row r="7632" spans="2:16" x14ac:dyDescent="0.25">
      <c r="B7632" s="6">
        <v>0.66666666666666663</v>
      </c>
      <c r="E7632" s="9">
        <v>134</v>
      </c>
    </row>
    <row r="7633" spans="2:15" x14ac:dyDescent="0.25">
      <c r="B7633" s="6">
        <v>0.67708333333333337</v>
      </c>
      <c r="E7633" s="9">
        <v>136</v>
      </c>
    </row>
    <row r="7634" spans="2:15" x14ac:dyDescent="0.25">
      <c r="B7634" s="6">
        <v>0.6875</v>
      </c>
      <c r="E7634" s="9">
        <v>135</v>
      </c>
    </row>
    <row r="7635" spans="2:15" x14ac:dyDescent="0.25">
      <c r="B7635" s="6">
        <v>0.69791666666666663</v>
      </c>
      <c r="E7635" s="62">
        <v>125</v>
      </c>
    </row>
    <row r="7636" spans="2:15" x14ac:dyDescent="0.25">
      <c r="B7636" s="6">
        <v>0.70833333333333337</v>
      </c>
      <c r="E7636" s="62">
        <v>127</v>
      </c>
    </row>
    <row r="7637" spans="2:15" x14ac:dyDescent="0.25">
      <c r="B7637" s="86">
        <v>0.70833333333333337</v>
      </c>
      <c r="G7637" s="14" t="s">
        <v>2099</v>
      </c>
    </row>
    <row r="7638" spans="2:15" x14ac:dyDescent="0.25">
      <c r="B7638" s="86">
        <v>0.71875</v>
      </c>
      <c r="E7638" s="3">
        <v>118</v>
      </c>
      <c r="G7638" s="14" t="s">
        <v>2099</v>
      </c>
      <c r="I7638" s="36" t="s">
        <v>2108</v>
      </c>
      <c r="J7638" s="36"/>
      <c r="K7638" s="36"/>
      <c r="L7638" s="36"/>
      <c r="M7638" s="36"/>
    </row>
    <row r="7639" spans="2:15" x14ac:dyDescent="0.25">
      <c r="B7639" s="86">
        <v>0.72916666666666663</v>
      </c>
      <c r="E7639" s="157">
        <v>93</v>
      </c>
      <c r="F7639" s="157">
        <v>93</v>
      </c>
      <c r="G7639" s="14" t="s">
        <v>2099</v>
      </c>
      <c r="I7639" s="194" t="s">
        <v>2107</v>
      </c>
      <c r="J7639" s="194"/>
      <c r="K7639" s="194"/>
      <c r="L7639" s="194"/>
      <c r="M7639" s="194"/>
    </row>
    <row r="7640" spans="2:15" x14ac:dyDescent="0.25">
      <c r="B7640" s="90">
        <v>0.2388888888888889</v>
      </c>
      <c r="C7640" s="8">
        <v>102</v>
      </c>
      <c r="D7640" s="8"/>
      <c r="E7640" s="8"/>
      <c r="F7640" s="8"/>
      <c r="G7640" s="8" t="s">
        <v>313</v>
      </c>
      <c r="H7640" s="8"/>
      <c r="I7640" s="36" t="s">
        <v>2100</v>
      </c>
      <c r="J7640" s="36"/>
      <c r="K7640" s="36"/>
      <c r="L7640" s="36"/>
      <c r="M7640" s="36"/>
      <c r="N7640" s="36"/>
      <c r="O7640" s="36"/>
    </row>
    <row r="7641" spans="2:15" x14ac:dyDescent="0.25">
      <c r="B7641" s="6">
        <v>0.73958333333333337</v>
      </c>
      <c r="E7641" s="3">
        <v>109</v>
      </c>
    </row>
    <row r="7642" spans="2:15" x14ac:dyDescent="0.25">
      <c r="B7642" s="6">
        <v>0.75</v>
      </c>
      <c r="E7642" s="62">
        <v>122</v>
      </c>
    </row>
    <row r="7643" spans="2:15" x14ac:dyDescent="0.25">
      <c r="B7643" s="6">
        <v>0.76041666666666663</v>
      </c>
      <c r="E7643" s="9">
        <v>133</v>
      </c>
    </row>
    <row r="7644" spans="2:15" x14ac:dyDescent="0.25">
      <c r="B7644" s="6">
        <v>0.77083333333333337</v>
      </c>
      <c r="E7644" s="103">
        <v>140</v>
      </c>
      <c r="H7644" s="3">
        <v>45</v>
      </c>
      <c r="I7644" s="144" t="s">
        <v>2105</v>
      </c>
      <c r="J7644" s="144"/>
      <c r="K7644" s="144"/>
      <c r="L7644" s="144"/>
      <c r="M7644" s="144"/>
    </row>
    <row r="7645" spans="2:15" x14ac:dyDescent="0.25">
      <c r="B7645" s="6">
        <v>0.78125</v>
      </c>
      <c r="E7645" s="104">
        <v>140</v>
      </c>
    </row>
    <row r="7646" spans="2:15" x14ac:dyDescent="0.25">
      <c r="B7646" s="6">
        <v>0.79166666666666663</v>
      </c>
      <c r="E7646" s="104">
        <v>140</v>
      </c>
    </row>
    <row r="7647" spans="2:15" x14ac:dyDescent="0.25">
      <c r="B7647" s="6">
        <v>0.80208333333333337</v>
      </c>
      <c r="E7647" s="104">
        <v>140</v>
      </c>
    </row>
    <row r="7648" spans="2:15" x14ac:dyDescent="0.25">
      <c r="B7648" s="6">
        <v>0.8125</v>
      </c>
      <c r="E7648" s="104">
        <v>140</v>
      </c>
    </row>
    <row r="7649" spans="2:13" x14ac:dyDescent="0.25">
      <c r="B7649" s="6">
        <v>0.82291666666666663</v>
      </c>
      <c r="E7649" s="38">
        <v>151</v>
      </c>
    </row>
    <row r="7650" spans="2:13" x14ac:dyDescent="0.25">
      <c r="B7650" s="6">
        <v>0.83333333333333337</v>
      </c>
      <c r="E7650" s="13">
        <v>154</v>
      </c>
      <c r="H7650" s="3">
        <v>135</v>
      </c>
      <c r="I7650" s="28" t="s">
        <v>2104</v>
      </c>
      <c r="J7650" s="28"/>
      <c r="K7650" s="28"/>
      <c r="L7650" s="28"/>
      <c r="M7650" s="28"/>
    </row>
    <row r="7651" spans="2:13" x14ac:dyDescent="0.25">
      <c r="B7651" s="6">
        <v>0.84375</v>
      </c>
      <c r="E7651" s="104">
        <v>145</v>
      </c>
    </row>
    <row r="7652" spans="2:13" x14ac:dyDescent="0.25">
      <c r="B7652" s="6">
        <v>0.85416666666666663</v>
      </c>
      <c r="E7652" s="9">
        <v>137</v>
      </c>
    </row>
    <row r="7653" spans="2:13" x14ac:dyDescent="0.25">
      <c r="B7653" s="6">
        <v>0.86458333333333337</v>
      </c>
      <c r="E7653" s="104">
        <v>143</v>
      </c>
    </row>
    <row r="7654" spans="2:13" x14ac:dyDescent="0.25">
      <c r="B7654" s="86">
        <v>0.86458333333333337</v>
      </c>
      <c r="G7654" s="14" t="s">
        <v>2103</v>
      </c>
    </row>
    <row r="7655" spans="2:13" x14ac:dyDescent="0.25">
      <c r="B7655" s="86">
        <v>0.875</v>
      </c>
      <c r="E7655" s="99">
        <v>116</v>
      </c>
      <c r="G7655" s="14" t="s">
        <v>2103</v>
      </c>
    </row>
    <row r="7656" spans="2:13" x14ac:dyDescent="0.25">
      <c r="B7656" s="86">
        <v>0.88541666666666663</v>
      </c>
      <c r="E7656" s="3">
        <v>102</v>
      </c>
      <c r="G7656" s="14" t="s">
        <v>2103</v>
      </c>
    </row>
    <row r="7657" spans="2:13" x14ac:dyDescent="0.25">
      <c r="B7657" s="86">
        <v>0.89583333333333337</v>
      </c>
      <c r="E7657" s="99">
        <v>111</v>
      </c>
      <c r="G7657" s="14" t="s">
        <v>2103</v>
      </c>
    </row>
    <row r="7658" spans="2:13" x14ac:dyDescent="0.25">
      <c r="B7658" s="86">
        <v>0.90625</v>
      </c>
      <c r="E7658" s="62">
        <v>123</v>
      </c>
      <c r="G7658" s="14" t="s">
        <v>2103</v>
      </c>
    </row>
    <row r="7659" spans="2:13" x14ac:dyDescent="0.25">
      <c r="B7659" s="86">
        <v>0.91666666666666663</v>
      </c>
      <c r="E7659" s="99">
        <v>118</v>
      </c>
      <c r="G7659" s="14" t="s">
        <v>2103</v>
      </c>
    </row>
    <row r="7660" spans="2:13" x14ac:dyDescent="0.25">
      <c r="B7660" s="6">
        <v>0.92708333333333337</v>
      </c>
      <c r="E7660" s="62">
        <v>128</v>
      </c>
    </row>
    <row r="7661" spans="2:13" x14ac:dyDescent="0.25">
      <c r="B7661" s="6">
        <v>0.9375</v>
      </c>
      <c r="E7661" s="104">
        <v>145</v>
      </c>
    </row>
    <row r="7662" spans="2:13" x14ac:dyDescent="0.25">
      <c r="B7662" s="6">
        <v>0.94791666666666663</v>
      </c>
      <c r="E7662" s="13">
        <v>153</v>
      </c>
      <c r="H7662" s="3">
        <v>300</v>
      </c>
      <c r="I7662" s="28" t="s">
        <v>2106</v>
      </c>
      <c r="J7662" s="28"/>
      <c r="K7662" s="28"/>
      <c r="L7662" s="28"/>
      <c r="M7662" s="28"/>
    </row>
    <row r="7663" spans="2:13" x14ac:dyDescent="0.25">
      <c r="B7663" s="6">
        <v>0.95833333333333337</v>
      </c>
      <c r="E7663" s="104">
        <v>142</v>
      </c>
    </row>
    <row r="7664" spans="2:13" x14ac:dyDescent="0.25">
      <c r="B7664" s="6">
        <v>0.96875</v>
      </c>
      <c r="E7664" s="62">
        <v>123</v>
      </c>
    </row>
    <row r="7665" spans="1:15" x14ac:dyDescent="0.25">
      <c r="B7665" s="6">
        <v>0.97916666666666663</v>
      </c>
      <c r="E7665" s="62">
        <v>122</v>
      </c>
    </row>
    <row r="7666" spans="1:15" ht="15.75" thickBot="1" x14ac:dyDescent="0.3">
      <c r="B7666" s="22">
        <v>0.98958333333333337</v>
      </c>
      <c r="E7666" s="62">
        <v>120</v>
      </c>
    </row>
    <row r="7667" spans="1:15" x14ac:dyDescent="0.25">
      <c r="A7667" s="5">
        <v>45919</v>
      </c>
      <c r="B7667" s="6">
        <v>0</v>
      </c>
      <c r="E7667" s="62">
        <v>120</v>
      </c>
    </row>
    <row r="7668" spans="1:15" x14ac:dyDescent="0.25">
      <c r="A7668" s="5" t="s">
        <v>212</v>
      </c>
      <c r="B7668" s="6">
        <v>1.0416666666666666E-2</v>
      </c>
      <c r="E7668" s="62">
        <v>123</v>
      </c>
    </row>
    <row r="7669" spans="1:15" x14ac:dyDescent="0.25">
      <c r="B7669" s="6">
        <v>2.0833333333333332E-2</v>
      </c>
      <c r="E7669" s="62">
        <v>121</v>
      </c>
    </row>
    <row r="7670" spans="1:15" ht="18" x14ac:dyDescent="0.25">
      <c r="B7670" s="6">
        <v>3.125E-2</v>
      </c>
      <c r="E7670" s="99">
        <v>117</v>
      </c>
      <c r="G7670" s="248">
        <v>119</v>
      </c>
      <c r="H7670" s="248" t="s">
        <v>1368</v>
      </c>
      <c r="I7670" s="435" t="s">
        <v>2086</v>
      </c>
      <c r="J7670" s="434"/>
      <c r="K7670" s="434"/>
      <c r="L7670" s="434"/>
      <c r="M7670" s="434"/>
      <c r="N7670" s="63"/>
    </row>
    <row r="7671" spans="1:15" ht="18" x14ac:dyDescent="0.25">
      <c r="B7671" s="6">
        <v>4.1666666666666664E-2</v>
      </c>
      <c r="E7671" s="99">
        <v>114</v>
      </c>
      <c r="G7671" s="253">
        <f>AVERAGE(E7592:E7682)</f>
        <v>123.67088607594937</v>
      </c>
      <c r="H7671" s="239" t="s">
        <v>1367</v>
      </c>
      <c r="I7671" s="435" t="s">
        <v>2086</v>
      </c>
      <c r="J7671" s="63"/>
      <c r="K7671" s="63"/>
      <c r="L7671" s="63"/>
      <c r="M7671" s="63"/>
      <c r="N7671" s="63"/>
      <c r="O7671" s="63"/>
    </row>
    <row r="7672" spans="1:15" ht="18" x14ac:dyDescent="0.25">
      <c r="B7672" s="6">
        <v>5.2083333333333336E-2</v>
      </c>
      <c r="E7672" s="99">
        <v>117</v>
      </c>
      <c r="G7672" s="231">
        <v>101</v>
      </c>
      <c r="H7672" s="231" t="s">
        <v>1369</v>
      </c>
    </row>
    <row r="7673" spans="1:15" ht="18" x14ac:dyDescent="0.25">
      <c r="B7673" s="6">
        <v>6.25E-2</v>
      </c>
      <c r="E7673" s="99">
        <v>114</v>
      </c>
      <c r="G7673" s="238" t="s">
        <v>2109</v>
      </c>
      <c r="H7673" s="237"/>
    </row>
    <row r="7674" spans="1:15" ht="18" x14ac:dyDescent="0.25">
      <c r="B7674" s="6">
        <v>7.2916666666666671E-2</v>
      </c>
      <c r="E7674" s="99">
        <v>115</v>
      </c>
      <c r="G7674" s="242" t="s">
        <v>2101</v>
      </c>
    </row>
    <row r="7675" spans="1:15" ht="15.75" x14ac:dyDescent="0.25">
      <c r="B7675" s="6">
        <v>8.3333333333333329E-2</v>
      </c>
      <c r="E7675" s="99">
        <v>113</v>
      </c>
      <c r="G7675" s="293" t="s">
        <v>2110</v>
      </c>
      <c r="H7675" s="14"/>
      <c r="I7675" s="11"/>
      <c r="J7675" s="11"/>
      <c r="K7675" s="11"/>
      <c r="L7675" s="11"/>
    </row>
    <row r="7676" spans="1:15" x14ac:dyDescent="0.25">
      <c r="B7676" s="6">
        <v>9.375E-2</v>
      </c>
      <c r="E7676" s="99">
        <v>114</v>
      </c>
    </row>
    <row r="7677" spans="1:15" x14ac:dyDescent="0.25">
      <c r="B7677" s="6">
        <v>0.10416666666666667</v>
      </c>
      <c r="E7677" s="99">
        <v>113</v>
      </c>
    </row>
    <row r="7678" spans="1:15" x14ac:dyDescent="0.25">
      <c r="B7678" s="6">
        <v>0.11458333333333333</v>
      </c>
      <c r="E7678" s="99">
        <v>114</v>
      </c>
    </row>
    <row r="7679" spans="1:15" x14ac:dyDescent="0.25">
      <c r="B7679" s="6">
        <v>0.125</v>
      </c>
      <c r="E7679" s="99">
        <v>113</v>
      </c>
    </row>
    <row r="7680" spans="1:15" x14ac:dyDescent="0.25">
      <c r="B7680" s="6">
        <v>0.13541666666666666</v>
      </c>
      <c r="E7680" s="99">
        <v>114</v>
      </c>
    </row>
    <row r="7681" spans="2:7" x14ac:dyDescent="0.25">
      <c r="B7681" s="6">
        <v>0.14583333333333334</v>
      </c>
    </row>
    <row r="7682" spans="2:7" ht="15.75" thickBot="1" x14ac:dyDescent="0.3">
      <c r="B7682" s="22">
        <v>0.15625</v>
      </c>
      <c r="D7682" s="3">
        <v>181</v>
      </c>
    </row>
    <row r="7683" spans="2:7" x14ac:dyDescent="0.25">
      <c r="B7683" s="6">
        <v>0.32291666666666669</v>
      </c>
      <c r="E7683" s="3">
        <v>106</v>
      </c>
    </row>
    <row r="7684" spans="2:7" x14ac:dyDescent="0.25">
      <c r="B7684" s="6">
        <v>0.33333333333333331</v>
      </c>
      <c r="E7684" s="3">
        <v>108</v>
      </c>
    </row>
    <row r="7685" spans="2:7" x14ac:dyDescent="0.25">
      <c r="B7685" s="6">
        <v>0.34375</v>
      </c>
      <c r="E7685" s="3">
        <v>109</v>
      </c>
    </row>
    <row r="7686" spans="2:7" x14ac:dyDescent="0.25">
      <c r="B7686" s="6">
        <v>0.35416666666666669</v>
      </c>
      <c r="E7686" s="3">
        <v>109</v>
      </c>
    </row>
    <row r="7687" spans="2:7" x14ac:dyDescent="0.25">
      <c r="B7687" s="6">
        <v>0.36458333333333331</v>
      </c>
      <c r="E7687" s="3">
        <v>109</v>
      </c>
    </row>
    <row r="7688" spans="2:7" x14ac:dyDescent="0.25">
      <c r="B7688" s="6">
        <v>0.375</v>
      </c>
      <c r="E7688" s="3">
        <v>109</v>
      </c>
    </row>
    <row r="7689" spans="2:7" x14ac:dyDescent="0.25">
      <c r="B7689" s="6">
        <v>0.38541666666666669</v>
      </c>
      <c r="E7689" s="3">
        <v>108</v>
      </c>
    </row>
    <row r="7690" spans="2:7" x14ac:dyDescent="0.25">
      <c r="B7690" s="6">
        <v>0.39583333333333331</v>
      </c>
      <c r="E7690" s="3">
        <v>107</v>
      </c>
    </row>
    <row r="7691" spans="2:7" x14ac:dyDescent="0.25">
      <c r="B7691" s="6">
        <v>0.40625</v>
      </c>
      <c r="E7691" s="3">
        <v>106</v>
      </c>
    </row>
    <row r="7692" spans="2:7" x14ac:dyDescent="0.25">
      <c r="B7692" s="6">
        <v>0.41666666666666669</v>
      </c>
      <c r="E7692" s="3">
        <v>106</v>
      </c>
    </row>
    <row r="7693" spans="2:7" x14ac:dyDescent="0.25">
      <c r="B7693" s="6">
        <v>0.42708333333333331</v>
      </c>
      <c r="E7693" s="3">
        <v>107</v>
      </c>
    </row>
    <row r="7694" spans="2:7" x14ac:dyDescent="0.25">
      <c r="B7694" s="6">
        <v>0.4375</v>
      </c>
      <c r="E7694" s="3">
        <v>108</v>
      </c>
    </row>
    <row r="7695" spans="2:7" x14ac:dyDescent="0.25">
      <c r="B7695" s="6">
        <v>0.44791666666666669</v>
      </c>
      <c r="E7695" s="3">
        <v>109</v>
      </c>
    </row>
    <row r="7696" spans="2:7" x14ac:dyDescent="0.25">
      <c r="B7696" s="6">
        <v>0.45833333333333331</v>
      </c>
      <c r="E7696" s="3">
        <v>109</v>
      </c>
      <c r="G7696" s="8" t="s">
        <v>2112</v>
      </c>
    </row>
    <row r="7697" spans="2:14" x14ac:dyDescent="0.25">
      <c r="B7697" s="6">
        <v>0.46875</v>
      </c>
      <c r="E7697" s="99">
        <v>112</v>
      </c>
    </row>
    <row r="7698" spans="2:14" x14ac:dyDescent="0.25">
      <c r="B7698" s="86">
        <v>0.47222222222222221</v>
      </c>
      <c r="G7698" s="14" t="s">
        <v>2133</v>
      </c>
    </row>
    <row r="7699" spans="2:14" x14ac:dyDescent="0.25">
      <c r="B7699" s="86">
        <v>0.47916666666666669</v>
      </c>
      <c r="E7699" s="3">
        <v>108</v>
      </c>
      <c r="G7699" s="14" t="s">
        <v>2113</v>
      </c>
    </row>
    <row r="7700" spans="2:14" x14ac:dyDescent="0.25">
      <c r="B7700" s="86">
        <v>0.48958333333333331</v>
      </c>
      <c r="E7700" s="3">
        <v>105</v>
      </c>
      <c r="G7700" s="14" t="s">
        <v>2113</v>
      </c>
    </row>
    <row r="7701" spans="2:14" x14ac:dyDescent="0.25">
      <c r="B7701" s="6">
        <v>0.5</v>
      </c>
      <c r="E7701" s="99">
        <v>115</v>
      </c>
      <c r="G7701" s="3" t="s">
        <v>1595</v>
      </c>
    </row>
    <row r="7702" spans="2:14" x14ac:dyDescent="0.25">
      <c r="B7702" s="6">
        <v>0.51041666666666663</v>
      </c>
      <c r="E7702" s="99">
        <v>110</v>
      </c>
      <c r="G7702" s="3" t="s">
        <v>1595</v>
      </c>
    </row>
    <row r="7703" spans="2:14" x14ac:dyDescent="0.25">
      <c r="B7703" s="6">
        <v>0.52083333333333337</v>
      </c>
      <c r="E7703" s="99">
        <v>114</v>
      </c>
      <c r="F7703" s="99">
        <v>114</v>
      </c>
    </row>
    <row r="7704" spans="2:14" x14ac:dyDescent="0.25">
      <c r="B7704" s="90">
        <v>0.52430555555555558</v>
      </c>
      <c r="C7704" s="8">
        <v>93</v>
      </c>
      <c r="D7704" s="8"/>
      <c r="E7704" s="8"/>
      <c r="F7704" s="8"/>
      <c r="G7704" s="8" t="s">
        <v>112</v>
      </c>
      <c r="H7704" s="8"/>
      <c r="I7704" s="36" t="s">
        <v>2111</v>
      </c>
      <c r="J7704" s="36"/>
      <c r="K7704" s="36"/>
      <c r="L7704" s="36"/>
      <c r="M7704" s="36"/>
      <c r="N7704" s="36"/>
    </row>
    <row r="7705" spans="2:14" x14ac:dyDescent="0.25">
      <c r="B7705" s="6">
        <v>0.53125</v>
      </c>
      <c r="E7705" s="99">
        <v>115</v>
      </c>
    </row>
    <row r="7706" spans="2:14" x14ac:dyDescent="0.25">
      <c r="B7706" s="6">
        <v>0.54166666666666663</v>
      </c>
      <c r="E7706" s="99">
        <v>118</v>
      </c>
    </row>
    <row r="7707" spans="2:14" x14ac:dyDescent="0.25">
      <c r="B7707" s="6">
        <v>0.55208333333333337</v>
      </c>
      <c r="E7707" s="10">
        <v>136</v>
      </c>
      <c r="H7707" s="3">
        <v>40</v>
      </c>
      <c r="I7707" s="12" t="s">
        <v>2114</v>
      </c>
      <c r="J7707" s="12"/>
      <c r="K7707" s="12"/>
      <c r="L7707" s="12"/>
      <c r="M7707" s="12"/>
    </row>
    <row r="7708" spans="2:14" x14ac:dyDescent="0.25">
      <c r="B7708" s="6">
        <v>0.5625</v>
      </c>
      <c r="E7708" s="9">
        <v>131</v>
      </c>
    </row>
    <row r="7709" spans="2:14" x14ac:dyDescent="0.25">
      <c r="B7709" s="6">
        <v>0.57291666666666663</v>
      </c>
      <c r="E7709" s="62">
        <v>128</v>
      </c>
    </row>
    <row r="7710" spans="2:14" x14ac:dyDescent="0.25">
      <c r="B7710" s="6">
        <v>0.58333333333333337</v>
      </c>
      <c r="E7710" s="99">
        <v>118</v>
      </c>
    </row>
    <row r="7711" spans="2:14" x14ac:dyDescent="0.25">
      <c r="B7711" s="6">
        <v>0.59375</v>
      </c>
      <c r="E7711" s="62">
        <v>127</v>
      </c>
    </row>
    <row r="7712" spans="2:14" x14ac:dyDescent="0.25">
      <c r="B7712" s="6">
        <v>0.60416666666666663</v>
      </c>
      <c r="E7712" s="62">
        <v>123</v>
      </c>
    </row>
    <row r="7713" spans="2:13" x14ac:dyDescent="0.25">
      <c r="B7713" s="6">
        <v>0.61458333333333337</v>
      </c>
      <c r="E7713" s="9">
        <v>136</v>
      </c>
    </row>
    <row r="7714" spans="2:13" x14ac:dyDescent="0.25">
      <c r="B7714" s="6">
        <v>0.625</v>
      </c>
      <c r="E7714" s="9">
        <v>136</v>
      </c>
    </row>
    <row r="7715" spans="2:13" x14ac:dyDescent="0.25">
      <c r="B7715" s="6">
        <v>0.63541666666666663</v>
      </c>
      <c r="E7715" s="9">
        <v>138</v>
      </c>
    </row>
    <row r="7716" spans="2:13" x14ac:dyDescent="0.25">
      <c r="B7716" s="6">
        <v>0.64583333333333337</v>
      </c>
      <c r="E7716" s="9">
        <v>139</v>
      </c>
    </row>
    <row r="7717" spans="2:13" x14ac:dyDescent="0.25">
      <c r="B7717" s="6">
        <v>0.65625</v>
      </c>
      <c r="E7717" s="104">
        <v>143</v>
      </c>
    </row>
    <row r="7718" spans="2:13" x14ac:dyDescent="0.25">
      <c r="B7718" s="6">
        <v>0.66666666666666663</v>
      </c>
      <c r="E7718" s="104">
        <v>146</v>
      </c>
      <c r="H7718" s="3">
        <v>205</v>
      </c>
    </row>
    <row r="7719" spans="2:13" x14ac:dyDescent="0.25">
      <c r="B7719" s="6">
        <v>0.67708333333333337</v>
      </c>
      <c r="E7719" s="103">
        <v>149</v>
      </c>
      <c r="I7719" s="144" t="s">
        <v>2120</v>
      </c>
      <c r="J7719" s="144"/>
      <c r="K7719" s="144"/>
      <c r="L7719" s="144"/>
      <c r="M7719" s="144"/>
    </row>
    <row r="7720" spans="2:13" x14ac:dyDescent="0.25">
      <c r="B7720" s="6">
        <v>0.6875</v>
      </c>
      <c r="E7720" s="9">
        <v>137</v>
      </c>
    </row>
    <row r="7721" spans="2:13" x14ac:dyDescent="0.25">
      <c r="B7721" s="6">
        <v>0.6875</v>
      </c>
      <c r="C7721" s="8">
        <v>39</v>
      </c>
      <c r="D7721" s="8"/>
      <c r="E7721" s="8"/>
      <c r="F7721" s="8"/>
      <c r="G7721" s="8" t="s">
        <v>239</v>
      </c>
      <c r="H7721" s="8"/>
      <c r="I7721" s="36" t="s">
        <v>2125</v>
      </c>
      <c r="J7721" s="36"/>
      <c r="K7721" s="36"/>
      <c r="L7721" s="36"/>
      <c r="M7721" s="36"/>
    </row>
    <row r="7722" spans="2:13" x14ac:dyDescent="0.25">
      <c r="B7722" s="6">
        <v>0.69791666666666663</v>
      </c>
      <c r="E7722" s="9">
        <v>139</v>
      </c>
    </row>
    <row r="7723" spans="2:13" x14ac:dyDescent="0.25">
      <c r="B7723" s="6">
        <v>0.70833333333333337</v>
      </c>
      <c r="E7723" s="38">
        <v>150</v>
      </c>
    </row>
    <row r="7724" spans="2:13" x14ac:dyDescent="0.25">
      <c r="B7724" s="6">
        <v>0.71875</v>
      </c>
      <c r="E7724" s="13">
        <v>155</v>
      </c>
      <c r="H7724" s="3">
        <v>45</v>
      </c>
      <c r="I7724" s="28" t="s">
        <v>2126</v>
      </c>
      <c r="J7724" s="28"/>
      <c r="K7724" s="28"/>
      <c r="L7724" s="28"/>
      <c r="M7724" s="28"/>
    </row>
    <row r="7725" spans="2:13" x14ac:dyDescent="0.25">
      <c r="B7725" s="6">
        <v>0.72916666666666663</v>
      </c>
      <c r="E7725" s="9">
        <v>134</v>
      </c>
    </row>
    <row r="7726" spans="2:13" x14ac:dyDescent="0.25">
      <c r="B7726" s="6">
        <v>0.73958333333333337</v>
      </c>
      <c r="E7726" s="62">
        <v>127</v>
      </c>
    </row>
    <row r="7727" spans="2:13" x14ac:dyDescent="0.25">
      <c r="B7727" s="6">
        <v>0.75</v>
      </c>
      <c r="E7727" s="103">
        <v>142</v>
      </c>
      <c r="H7727" s="3">
        <v>90</v>
      </c>
      <c r="I7727" s="144" t="s">
        <v>2127</v>
      </c>
      <c r="J7727" s="144"/>
      <c r="K7727" s="144"/>
      <c r="L7727" s="144"/>
      <c r="M7727" s="144"/>
    </row>
    <row r="7728" spans="2:13" x14ac:dyDescent="0.25">
      <c r="B7728" s="6">
        <v>0.76041666666666663</v>
      </c>
      <c r="E7728" s="9">
        <v>134</v>
      </c>
    </row>
    <row r="7729" spans="2:17" x14ac:dyDescent="0.25">
      <c r="B7729" s="6">
        <v>0.77083333333333337</v>
      </c>
      <c r="E7729" s="9">
        <v>135</v>
      </c>
    </row>
    <row r="7730" spans="2:17" x14ac:dyDescent="0.25">
      <c r="B7730" s="6">
        <v>0.78125</v>
      </c>
      <c r="E7730" s="62">
        <v>128</v>
      </c>
    </row>
    <row r="7731" spans="2:17" x14ac:dyDescent="0.25">
      <c r="B7731" s="6">
        <v>0.79166666666666663</v>
      </c>
      <c r="E7731" s="9">
        <v>131</v>
      </c>
      <c r="G7731" s="8" t="s">
        <v>2122</v>
      </c>
    </row>
    <row r="7732" spans="2:17" x14ac:dyDescent="0.25">
      <c r="B7732" s="6">
        <v>0.80208333333333337</v>
      </c>
      <c r="E7732" s="103">
        <v>142</v>
      </c>
      <c r="G7732" s="8" t="s">
        <v>2122</v>
      </c>
      <c r="H7732" s="3">
        <v>165</v>
      </c>
      <c r="I7732" s="144" t="s">
        <v>2128</v>
      </c>
      <c r="J7732" s="144"/>
      <c r="K7732" s="144"/>
      <c r="L7732" s="144"/>
      <c r="M7732" s="144"/>
    </row>
    <row r="7733" spans="2:17" x14ac:dyDescent="0.25">
      <c r="B7733" s="6">
        <v>0.8125</v>
      </c>
      <c r="E7733" s="62">
        <v>128</v>
      </c>
      <c r="G7733" s="8" t="s">
        <v>2123</v>
      </c>
    </row>
    <row r="7734" spans="2:17" x14ac:dyDescent="0.25">
      <c r="B7734" s="6">
        <v>0.82291666666666663</v>
      </c>
      <c r="E7734" s="62">
        <v>127</v>
      </c>
      <c r="G7734" s="8" t="s">
        <v>2124</v>
      </c>
    </row>
    <row r="7735" spans="2:17" x14ac:dyDescent="0.25">
      <c r="B7735" s="6">
        <v>0.83333333333333337</v>
      </c>
      <c r="E7735" s="9">
        <v>130</v>
      </c>
      <c r="G7735" s="8" t="s">
        <v>2124</v>
      </c>
    </row>
    <row r="7736" spans="2:17" x14ac:dyDescent="0.25">
      <c r="B7736" s="6">
        <v>0.84375</v>
      </c>
      <c r="E7736" s="62">
        <v>120</v>
      </c>
      <c r="G7736" s="8" t="s">
        <v>2124</v>
      </c>
    </row>
    <row r="7737" spans="2:17" x14ac:dyDescent="0.25">
      <c r="B7737" s="6">
        <v>0.85416666666666663</v>
      </c>
      <c r="E7737" s="62">
        <v>128</v>
      </c>
      <c r="G7737" s="8" t="s">
        <v>2124</v>
      </c>
    </row>
    <row r="7738" spans="2:17" x14ac:dyDescent="0.25">
      <c r="B7738" s="6">
        <v>0.86458333333333337</v>
      </c>
      <c r="E7738" s="62">
        <v>126</v>
      </c>
      <c r="G7738" s="8" t="s">
        <v>2124</v>
      </c>
    </row>
    <row r="7739" spans="2:17" x14ac:dyDescent="0.25">
      <c r="B7739" s="6">
        <v>0.875</v>
      </c>
      <c r="E7739" s="99">
        <v>119</v>
      </c>
      <c r="F7739" s="99">
        <v>119</v>
      </c>
      <c r="G7739" s="8" t="s">
        <v>2124</v>
      </c>
    </row>
    <row r="7740" spans="2:17" x14ac:dyDescent="0.25">
      <c r="B7740" s="90">
        <v>0.875</v>
      </c>
      <c r="C7740" s="8">
        <v>70</v>
      </c>
      <c r="D7740" s="8"/>
      <c r="E7740" s="8"/>
      <c r="F7740" s="8"/>
      <c r="G7740" s="8" t="s">
        <v>313</v>
      </c>
      <c r="H7740" s="8"/>
      <c r="I7740" s="36" t="s">
        <v>2121</v>
      </c>
      <c r="J7740" s="36"/>
      <c r="K7740" s="36"/>
      <c r="L7740" s="36"/>
      <c r="M7740" s="36"/>
      <c r="N7740" s="36"/>
      <c r="O7740" s="36"/>
      <c r="P7740" s="36"/>
      <c r="Q7740" s="8"/>
    </row>
    <row r="7741" spans="2:17" x14ac:dyDescent="0.25">
      <c r="B7741" s="6">
        <v>0.88541666666666663</v>
      </c>
      <c r="E7741" s="99">
        <v>116</v>
      </c>
    </row>
    <row r="7742" spans="2:17" x14ac:dyDescent="0.25">
      <c r="B7742" s="6">
        <v>0.89583333333333337</v>
      </c>
      <c r="E7742" s="62">
        <v>125</v>
      </c>
    </row>
    <row r="7743" spans="2:17" x14ac:dyDescent="0.25">
      <c r="B7743" s="6">
        <v>0.90625</v>
      </c>
      <c r="E7743" s="103">
        <v>147</v>
      </c>
      <c r="H7743" s="3">
        <v>45</v>
      </c>
      <c r="I7743" s="144" t="s">
        <v>2143</v>
      </c>
      <c r="J7743" s="144"/>
      <c r="K7743" s="144"/>
      <c r="L7743" s="144"/>
      <c r="M7743" s="144"/>
      <c r="N7743" s="144"/>
    </row>
    <row r="7744" spans="2:17" x14ac:dyDescent="0.25">
      <c r="B7744" s="6">
        <v>0.91666666666666663</v>
      </c>
      <c r="E7744" s="104">
        <v>143</v>
      </c>
    </row>
    <row r="7745" spans="1:14" x14ac:dyDescent="0.25">
      <c r="B7745" s="6">
        <v>0.92708333333333337</v>
      </c>
      <c r="E7745" s="9">
        <v>130</v>
      </c>
    </row>
    <row r="7746" spans="1:14" x14ac:dyDescent="0.25">
      <c r="B7746" s="6">
        <v>0.9375</v>
      </c>
      <c r="E7746" s="62">
        <v>129</v>
      </c>
    </row>
    <row r="7747" spans="1:14" x14ac:dyDescent="0.25">
      <c r="B7747" s="6">
        <v>0.94791666666666663</v>
      </c>
      <c r="E7747" s="103">
        <v>154</v>
      </c>
      <c r="H7747" s="3">
        <v>105</v>
      </c>
      <c r="I7747" s="28" t="s">
        <v>2144</v>
      </c>
      <c r="J7747" s="28"/>
      <c r="K7747" s="28"/>
      <c r="L7747" s="28"/>
      <c r="M7747" s="28"/>
      <c r="N7747" s="28"/>
    </row>
    <row r="7748" spans="1:14" x14ac:dyDescent="0.25">
      <c r="B7748" s="86">
        <v>0.94791666666666663</v>
      </c>
      <c r="G7748" s="14" t="s">
        <v>2129</v>
      </c>
    </row>
    <row r="7749" spans="1:14" x14ac:dyDescent="0.25">
      <c r="B7749" s="86">
        <v>0.95833333333333337</v>
      </c>
      <c r="E7749" s="9">
        <v>130</v>
      </c>
      <c r="G7749" s="14" t="s">
        <v>2129</v>
      </c>
      <c r="I7749" s="15" t="s">
        <v>2140</v>
      </c>
      <c r="J7749" s="12"/>
      <c r="K7749" s="12"/>
      <c r="L7749" s="12"/>
      <c r="M7749" s="12"/>
    </row>
    <row r="7750" spans="1:14" x14ac:dyDescent="0.25">
      <c r="B7750" s="86">
        <v>0.96875</v>
      </c>
      <c r="E7750" s="3">
        <v>103</v>
      </c>
      <c r="G7750" s="14" t="s">
        <v>2129</v>
      </c>
      <c r="I7750" s="96" t="s">
        <v>2139</v>
      </c>
      <c r="J7750" s="36"/>
      <c r="K7750" s="36"/>
      <c r="L7750" s="36"/>
      <c r="M7750" s="36"/>
    </row>
    <row r="7751" spans="1:14" x14ac:dyDescent="0.25">
      <c r="B7751" s="86">
        <v>0.97916666666666663</v>
      </c>
      <c r="E7751" s="3">
        <v>105</v>
      </c>
      <c r="G7751" s="14" t="s">
        <v>2129</v>
      </c>
    </row>
    <row r="7752" spans="1:14" ht="15.75" thickBot="1" x14ac:dyDescent="0.3">
      <c r="B7752" s="215">
        <v>0.98958333333333337</v>
      </c>
      <c r="E7752" s="99">
        <v>112</v>
      </c>
      <c r="G7752" s="14" t="s">
        <v>2129</v>
      </c>
    </row>
    <row r="7753" spans="1:14" x14ac:dyDescent="0.25">
      <c r="A7753" s="5">
        <v>45920</v>
      </c>
      <c r="B7753" s="86">
        <v>0</v>
      </c>
      <c r="E7753" s="9">
        <v>134</v>
      </c>
      <c r="G7753" s="14" t="s">
        <v>2129</v>
      </c>
      <c r="I7753" s="15" t="s">
        <v>2141</v>
      </c>
      <c r="J7753" s="15"/>
      <c r="K7753" s="15"/>
      <c r="L7753" s="15"/>
      <c r="M7753" s="15"/>
    </row>
    <row r="7754" spans="1:14" x14ac:dyDescent="0.25">
      <c r="A7754" s="5" t="s">
        <v>228</v>
      </c>
      <c r="B7754" s="6">
        <v>1.0416666666666666E-2</v>
      </c>
      <c r="E7754" s="38">
        <v>154</v>
      </c>
      <c r="I7754" s="34" t="s">
        <v>2142</v>
      </c>
      <c r="J7754" s="34"/>
      <c r="K7754" s="34"/>
      <c r="L7754" s="34"/>
      <c r="M7754" s="34"/>
    </row>
    <row r="7755" spans="1:14" x14ac:dyDescent="0.25">
      <c r="B7755" s="86">
        <v>0.51666666666666672</v>
      </c>
      <c r="E7755" s="38"/>
      <c r="G7755" s="14" t="s">
        <v>2132</v>
      </c>
    </row>
    <row r="7756" spans="1:14" x14ac:dyDescent="0.25">
      <c r="B7756" s="86">
        <v>2.0833333333333332E-2</v>
      </c>
      <c r="E7756" s="13">
        <v>158</v>
      </c>
      <c r="G7756" s="14" t="s">
        <v>2132</v>
      </c>
      <c r="H7756" s="3">
        <v>210</v>
      </c>
      <c r="I7756" s="28" t="s">
        <v>2145</v>
      </c>
      <c r="J7756" s="28"/>
      <c r="K7756" s="28"/>
      <c r="L7756" s="28"/>
      <c r="M7756" s="28"/>
      <c r="N7756" s="28"/>
    </row>
    <row r="7757" spans="1:14" x14ac:dyDescent="0.25">
      <c r="B7757" s="86">
        <v>3.125E-2</v>
      </c>
      <c r="E7757" s="3">
        <v>100</v>
      </c>
      <c r="G7757" s="14" t="s">
        <v>2132</v>
      </c>
      <c r="I7757" s="96" t="s">
        <v>2135</v>
      </c>
      <c r="J7757" s="96"/>
      <c r="K7757" s="96"/>
      <c r="L7757" s="96"/>
      <c r="M7757" s="96"/>
    </row>
    <row r="7758" spans="1:14" x14ac:dyDescent="0.25">
      <c r="B7758" s="86">
        <v>4.1666666666666664E-2</v>
      </c>
      <c r="E7758" s="157">
        <v>90</v>
      </c>
      <c r="G7758" s="14" t="s">
        <v>2132</v>
      </c>
      <c r="I7758" s="224" t="s">
        <v>2136</v>
      </c>
      <c r="J7758" s="224"/>
      <c r="K7758" s="224"/>
      <c r="L7758" s="224"/>
      <c r="M7758" s="224"/>
    </row>
    <row r="7759" spans="1:14" x14ac:dyDescent="0.25">
      <c r="B7759" s="6">
        <v>5.2083333333333336E-2</v>
      </c>
      <c r="E7759" s="99">
        <v>113</v>
      </c>
      <c r="I7759" s="229" t="s">
        <v>2137</v>
      </c>
      <c r="J7759" s="229"/>
      <c r="K7759" s="229"/>
      <c r="L7759" s="229"/>
      <c r="M7759" s="229"/>
    </row>
    <row r="7760" spans="1:14" x14ac:dyDescent="0.25">
      <c r="B7760" s="6">
        <v>6.25E-2</v>
      </c>
      <c r="E7760" s="9">
        <v>130</v>
      </c>
      <c r="I7760" s="15" t="s">
        <v>2138</v>
      </c>
      <c r="J7760" s="15"/>
      <c r="K7760" s="15"/>
      <c r="L7760" s="15"/>
      <c r="M7760" s="15"/>
    </row>
    <row r="7761" spans="2:14" x14ac:dyDescent="0.25">
      <c r="B7761" s="6">
        <v>7.2916666666666671E-2</v>
      </c>
      <c r="E7761" s="62">
        <v>124</v>
      </c>
    </row>
    <row r="7762" spans="2:14" x14ac:dyDescent="0.25">
      <c r="B7762" s="6">
        <v>8.3333333333333329E-2</v>
      </c>
      <c r="E7762" s="62">
        <v>121</v>
      </c>
    </row>
    <row r="7763" spans="2:14" x14ac:dyDescent="0.25">
      <c r="B7763" s="6">
        <v>9.375E-2</v>
      </c>
      <c r="E7763" s="62">
        <v>122</v>
      </c>
    </row>
    <row r="7764" spans="2:14" x14ac:dyDescent="0.25">
      <c r="B7764" s="6">
        <v>0.10416666666666667</v>
      </c>
      <c r="E7764" s="62">
        <v>124</v>
      </c>
    </row>
    <row r="7765" spans="2:14" x14ac:dyDescent="0.25">
      <c r="B7765" s="6">
        <v>0.11458333333333333</v>
      </c>
      <c r="E7765" s="62">
        <v>123</v>
      </c>
    </row>
    <row r="7766" spans="2:14" x14ac:dyDescent="0.25">
      <c r="B7766" s="86">
        <v>0.11458333333333333</v>
      </c>
      <c r="G7766" s="14" t="s">
        <v>2147</v>
      </c>
    </row>
    <row r="7767" spans="2:14" x14ac:dyDescent="0.25">
      <c r="B7767" s="86">
        <v>0.125</v>
      </c>
      <c r="E7767" s="99">
        <v>112</v>
      </c>
      <c r="G7767" s="14" t="s">
        <v>2147</v>
      </c>
      <c r="I7767" s="229" t="s">
        <v>2148</v>
      </c>
      <c r="J7767" s="229"/>
      <c r="K7767" s="229"/>
      <c r="L7767" s="229"/>
    </row>
    <row r="7768" spans="2:14" x14ac:dyDescent="0.25">
      <c r="B7768" s="86">
        <v>0.13541666666666666</v>
      </c>
      <c r="E7768" s="3">
        <v>104</v>
      </c>
      <c r="G7768" s="14" t="s">
        <v>2147</v>
      </c>
      <c r="I7768" s="96" t="s">
        <v>2149</v>
      </c>
      <c r="J7768" s="96"/>
      <c r="K7768" s="96"/>
      <c r="L7768" s="96"/>
    </row>
    <row r="7769" spans="2:14" ht="18" x14ac:dyDescent="0.25">
      <c r="B7769" s="6">
        <v>0.14583333333333334</v>
      </c>
      <c r="G7769" s="239">
        <v>120</v>
      </c>
      <c r="H7769" s="239" t="s">
        <v>1368</v>
      </c>
      <c r="I7769" s="435" t="s">
        <v>2086</v>
      </c>
      <c r="J7769" s="434"/>
      <c r="K7769" s="434"/>
      <c r="L7769" s="434"/>
      <c r="M7769" s="434"/>
      <c r="N7769" s="63"/>
    </row>
    <row r="7770" spans="2:14" ht="18.75" thickBot="1" x14ac:dyDescent="0.3">
      <c r="B7770" s="22">
        <v>0.15625</v>
      </c>
      <c r="D7770" s="38">
        <v>202</v>
      </c>
      <c r="G7770" s="253">
        <f>AVERAGE(E7677:E7770)</f>
        <v>123.44578313253012</v>
      </c>
      <c r="H7770" s="239" t="s">
        <v>1367</v>
      </c>
      <c r="I7770" s="435" t="s">
        <v>2086</v>
      </c>
      <c r="J7770" s="63"/>
      <c r="K7770" s="63"/>
      <c r="L7770" s="63"/>
      <c r="M7770" s="63"/>
      <c r="N7770" s="63"/>
    </row>
    <row r="7771" spans="2:14" ht="18" x14ac:dyDescent="0.25">
      <c r="B7771" s="6">
        <v>0.32291666666666669</v>
      </c>
      <c r="E7771" s="157">
        <v>95</v>
      </c>
      <c r="G7771" s="248">
        <v>116.5</v>
      </c>
      <c r="H7771" s="248" t="s">
        <v>1369</v>
      </c>
    </row>
    <row r="7772" spans="2:14" ht="18" x14ac:dyDescent="0.25">
      <c r="B7772" s="6">
        <v>0.33333333333333331</v>
      </c>
      <c r="E7772" s="3">
        <v>103</v>
      </c>
      <c r="G7772" s="238" t="s">
        <v>2130</v>
      </c>
      <c r="H7772" s="237"/>
    </row>
    <row r="7773" spans="2:14" ht="18" x14ac:dyDescent="0.25">
      <c r="B7773" s="6">
        <v>0.34375</v>
      </c>
      <c r="E7773" s="3">
        <v>108</v>
      </c>
      <c r="G7773" s="242" t="s">
        <v>2131</v>
      </c>
      <c r="H7773" s="293" t="s">
        <v>2134</v>
      </c>
      <c r="I7773" s="14"/>
      <c r="J7773" s="11"/>
      <c r="K7773" s="11"/>
      <c r="L7773" s="11"/>
      <c r="M7773" s="11"/>
    </row>
    <row r="7774" spans="2:14" ht="18" x14ac:dyDescent="0.25">
      <c r="B7774" s="6">
        <v>0.35416666666666669</v>
      </c>
      <c r="E7774" s="3">
        <v>107</v>
      </c>
      <c r="G7774" s="242" t="s">
        <v>2146</v>
      </c>
      <c r="H7774" s="293"/>
      <c r="I7774" s="14"/>
      <c r="J7774" s="11"/>
      <c r="K7774" s="11"/>
      <c r="L7774" s="11"/>
      <c r="M7774" s="11"/>
    </row>
    <row r="7775" spans="2:14" x14ac:dyDescent="0.25">
      <c r="B7775" s="6">
        <v>0.36458333333333331</v>
      </c>
      <c r="E7775" s="3">
        <v>108</v>
      </c>
    </row>
    <row r="7776" spans="2:14" x14ac:dyDescent="0.25">
      <c r="B7776" s="6">
        <v>0.375</v>
      </c>
      <c r="E7776" s="3">
        <v>109</v>
      </c>
    </row>
    <row r="7777" spans="2:17" x14ac:dyDescent="0.25">
      <c r="B7777" s="6">
        <v>0.38541666666666669</v>
      </c>
      <c r="E7777" s="3">
        <v>107</v>
      </c>
    </row>
    <row r="7778" spans="2:17" x14ac:dyDescent="0.25">
      <c r="B7778" s="6">
        <v>0.39583333333333331</v>
      </c>
      <c r="E7778" s="3">
        <v>109</v>
      </c>
    </row>
    <row r="7779" spans="2:17" x14ac:dyDescent="0.25">
      <c r="B7779" s="6">
        <v>0.40625</v>
      </c>
      <c r="E7779" s="3">
        <v>109</v>
      </c>
    </row>
    <row r="7780" spans="2:17" x14ac:dyDescent="0.25">
      <c r="B7780" s="6">
        <v>0.41666666666666669</v>
      </c>
      <c r="E7780" s="3">
        <v>108</v>
      </c>
    </row>
    <row r="7781" spans="2:17" x14ac:dyDescent="0.25">
      <c r="B7781" s="6">
        <v>0.42708333333333331</v>
      </c>
      <c r="E7781" s="3">
        <v>109</v>
      </c>
    </row>
    <row r="7782" spans="2:17" x14ac:dyDescent="0.25">
      <c r="B7782" s="6">
        <v>0.4375</v>
      </c>
      <c r="E7782" s="3">
        <v>109</v>
      </c>
    </row>
    <row r="7783" spans="2:17" x14ac:dyDescent="0.25">
      <c r="B7783" s="6">
        <v>0.44791666666666669</v>
      </c>
      <c r="E7783" s="99">
        <v>110</v>
      </c>
    </row>
    <row r="7784" spans="2:17" x14ac:dyDescent="0.25">
      <c r="B7784" s="6">
        <v>0.45833333333333331</v>
      </c>
      <c r="E7784" s="3">
        <v>109</v>
      </c>
    </row>
    <row r="7785" spans="2:17" x14ac:dyDescent="0.25">
      <c r="B7785" s="6">
        <v>0.46875</v>
      </c>
      <c r="E7785" s="3">
        <v>108</v>
      </c>
    </row>
    <row r="7786" spans="2:17" x14ac:dyDescent="0.25">
      <c r="B7786" s="6">
        <v>0.47916666666666669</v>
      </c>
      <c r="E7786" s="3">
        <v>109</v>
      </c>
    </row>
    <row r="7787" spans="2:17" x14ac:dyDescent="0.25">
      <c r="B7787" s="6">
        <v>0.48958333333333331</v>
      </c>
      <c r="E7787" s="3">
        <v>108</v>
      </c>
    </row>
    <row r="7788" spans="2:17" x14ac:dyDescent="0.25">
      <c r="B7788" s="6">
        <v>0.5</v>
      </c>
      <c r="E7788" s="3">
        <v>108</v>
      </c>
    </row>
    <row r="7789" spans="2:17" x14ac:dyDescent="0.25">
      <c r="B7789" s="6">
        <v>0.51041666666666663</v>
      </c>
      <c r="E7789" s="3">
        <v>109</v>
      </c>
      <c r="F7789" s="3">
        <v>109</v>
      </c>
    </row>
    <row r="7790" spans="2:17" x14ac:dyDescent="0.25">
      <c r="B7790" s="90">
        <v>0.51388888888888884</v>
      </c>
      <c r="C7790" s="8">
        <v>73</v>
      </c>
      <c r="D7790" s="8"/>
      <c r="E7790" s="8"/>
      <c r="F7790" s="8"/>
      <c r="G7790" s="8" t="s">
        <v>112</v>
      </c>
      <c r="H7790" s="8"/>
      <c r="I7790" s="36" t="s">
        <v>2151</v>
      </c>
      <c r="J7790" s="36"/>
      <c r="K7790" s="36"/>
      <c r="L7790" s="36"/>
      <c r="M7790" s="36"/>
      <c r="N7790" s="36"/>
      <c r="O7790" s="36"/>
      <c r="P7790" s="36"/>
      <c r="Q7790" s="8"/>
    </row>
    <row r="7791" spans="2:17" x14ac:dyDescent="0.25">
      <c r="B7791" s="6">
        <v>0.52083333333333337</v>
      </c>
      <c r="E7791" s="99">
        <v>111</v>
      </c>
    </row>
    <row r="7792" spans="2:17" x14ac:dyDescent="0.25">
      <c r="B7792" s="6">
        <v>0.53125</v>
      </c>
      <c r="E7792" s="97">
        <v>122</v>
      </c>
    </row>
    <row r="7793" spans="2:14" x14ac:dyDescent="0.25">
      <c r="B7793" s="6">
        <v>0.54166666666666663</v>
      </c>
      <c r="E7793" s="3">
        <v>105</v>
      </c>
      <c r="H7793" s="3">
        <v>25</v>
      </c>
      <c r="I7793" s="63" t="s">
        <v>2185</v>
      </c>
      <c r="J7793" s="63"/>
      <c r="K7793" s="63"/>
      <c r="L7793" s="63"/>
      <c r="M7793" s="63"/>
    </row>
    <row r="7794" spans="2:14" x14ac:dyDescent="0.25">
      <c r="B7794" s="6">
        <v>0.55208333333333337</v>
      </c>
      <c r="E7794" s="99">
        <v>118</v>
      </c>
    </row>
    <row r="7795" spans="2:14" x14ac:dyDescent="0.25">
      <c r="B7795" s="86">
        <v>0.55902777777777779</v>
      </c>
      <c r="G7795" s="14" t="s">
        <v>2150</v>
      </c>
    </row>
    <row r="7796" spans="2:14" x14ac:dyDescent="0.25">
      <c r="B7796" s="86">
        <v>0.5625</v>
      </c>
      <c r="E7796" s="99">
        <v>118</v>
      </c>
      <c r="G7796" s="14" t="s">
        <v>2150</v>
      </c>
    </row>
    <row r="7797" spans="2:14" x14ac:dyDescent="0.25">
      <c r="B7797" s="86">
        <v>0.57291666666666663</v>
      </c>
      <c r="E7797" s="157">
        <v>99</v>
      </c>
      <c r="G7797" s="14" t="s">
        <v>2150</v>
      </c>
      <c r="I7797" s="224" t="s">
        <v>2152</v>
      </c>
      <c r="J7797" s="194"/>
      <c r="K7797" s="194"/>
      <c r="L7797" s="194"/>
      <c r="M7797" s="194"/>
      <c r="N7797" s="194"/>
    </row>
    <row r="7798" spans="2:14" x14ac:dyDescent="0.25">
      <c r="B7798" s="86">
        <v>0.58333333333333337</v>
      </c>
      <c r="E7798" s="157">
        <v>99</v>
      </c>
      <c r="G7798" s="14" t="s">
        <v>2150</v>
      </c>
    </row>
    <row r="7799" spans="2:14" x14ac:dyDescent="0.25">
      <c r="B7799" s="6">
        <v>0.59375</v>
      </c>
      <c r="E7799" s="99">
        <v>119</v>
      </c>
    </row>
    <row r="7800" spans="2:14" x14ac:dyDescent="0.25">
      <c r="B7800" s="6">
        <v>0.60416666666666663</v>
      </c>
      <c r="E7800" s="99">
        <v>117</v>
      </c>
    </row>
    <row r="7801" spans="2:14" x14ac:dyDescent="0.25">
      <c r="B7801" s="6">
        <v>0.61458333333333337</v>
      </c>
      <c r="E7801" s="99">
        <v>117</v>
      </c>
    </row>
    <row r="7802" spans="2:14" x14ac:dyDescent="0.25">
      <c r="B7802" s="6">
        <v>0.625</v>
      </c>
      <c r="E7802" s="62">
        <v>121</v>
      </c>
    </row>
    <row r="7803" spans="2:14" x14ac:dyDescent="0.25">
      <c r="B7803" s="6">
        <v>0.63541666666666663</v>
      </c>
      <c r="E7803" s="62">
        <v>125</v>
      </c>
    </row>
    <row r="7804" spans="2:14" x14ac:dyDescent="0.25">
      <c r="B7804" s="6">
        <v>0.64583333333333337</v>
      </c>
      <c r="E7804" s="97">
        <v>126</v>
      </c>
      <c r="H7804" s="3">
        <v>190</v>
      </c>
      <c r="I7804" s="63" t="s">
        <v>2186</v>
      </c>
      <c r="J7804" s="63"/>
      <c r="K7804" s="63"/>
      <c r="L7804" s="63"/>
      <c r="M7804" s="63"/>
    </row>
    <row r="7805" spans="2:14" x14ac:dyDescent="0.25">
      <c r="B7805" s="6">
        <v>0.65625</v>
      </c>
      <c r="E7805" s="62">
        <v>120</v>
      </c>
    </row>
    <row r="7806" spans="2:14" x14ac:dyDescent="0.25">
      <c r="B7806" s="6">
        <v>0.66666666666666663</v>
      </c>
      <c r="E7806" s="62">
        <v>126</v>
      </c>
    </row>
    <row r="7807" spans="2:14" x14ac:dyDescent="0.25">
      <c r="B7807" s="6">
        <v>0.67708333333333337</v>
      </c>
      <c r="E7807" s="62">
        <v>126</v>
      </c>
    </row>
    <row r="7808" spans="2:14" x14ac:dyDescent="0.25">
      <c r="B7808" s="6">
        <v>0.6875</v>
      </c>
      <c r="E7808" s="62">
        <v>122</v>
      </c>
    </row>
    <row r="7809" spans="2:17" x14ac:dyDescent="0.25">
      <c r="B7809" s="6">
        <v>0.69791666666666663</v>
      </c>
      <c r="E7809" s="99">
        <v>116</v>
      </c>
    </row>
    <row r="7810" spans="2:17" x14ac:dyDescent="0.25">
      <c r="B7810" s="6">
        <v>0.70833333333333337</v>
      </c>
      <c r="E7810" s="99">
        <v>115</v>
      </c>
    </row>
    <row r="7811" spans="2:17" x14ac:dyDescent="0.25">
      <c r="B7811" s="86">
        <v>0.71527777777777779</v>
      </c>
      <c r="G7811" s="14" t="s">
        <v>2154</v>
      </c>
    </row>
    <row r="7812" spans="2:17" x14ac:dyDescent="0.25">
      <c r="B7812" s="86">
        <v>0.71875</v>
      </c>
      <c r="E7812" s="99">
        <v>112</v>
      </c>
      <c r="G7812" s="14" t="s">
        <v>2154</v>
      </c>
    </row>
    <row r="7813" spans="2:17" x14ac:dyDescent="0.25">
      <c r="B7813" s="86">
        <v>0.72916666666666663</v>
      </c>
      <c r="E7813" s="3">
        <v>102</v>
      </c>
      <c r="F7813" s="3">
        <v>102</v>
      </c>
      <c r="G7813" s="14" t="s">
        <v>2154</v>
      </c>
      <c r="I7813" s="96" t="s">
        <v>2165</v>
      </c>
      <c r="J7813" s="36"/>
      <c r="K7813" s="36"/>
      <c r="L7813" s="36"/>
      <c r="M7813" s="36"/>
    </row>
    <row r="7814" spans="2:17" x14ac:dyDescent="0.25">
      <c r="B7814" s="90">
        <v>0.73611111111111116</v>
      </c>
      <c r="C7814" s="8">
        <v>98</v>
      </c>
      <c r="D7814" s="8"/>
      <c r="E7814" s="8"/>
      <c r="F7814" s="8"/>
      <c r="G7814" s="8" t="s">
        <v>313</v>
      </c>
      <c r="H7814" s="8"/>
      <c r="I7814" s="36" t="s">
        <v>2161</v>
      </c>
      <c r="J7814" s="36"/>
      <c r="K7814" s="36"/>
      <c r="L7814" s="36"/>
      <c r="M7814" s="36"/>
      <c r="N7814" s="36"/>
      <c r="O7814" s="36"/>
      <c r="P7814" s="36"/>
      <c r="Q7814" s="8"/>
    </row>
    <row r="7815" spans="2:17" x14ac:dyDescent="0.25">
      <c r="B7815" s="6">
        <v>0.73958333333333337</v>
      </c>
      <c r="E7815" s="3">
        <v>105</v>
      </c>
    </row>
    <row r="7816" spans="2:17" x14ac:dyDescent="0.25">
      <c r="B7816" s="6">
        <v>0.75</v>
      </c>
      <c r="E7816" s="99">
        <v>113</v>
      </c>
    </row>
    <row r="7817" spans="2:17" x14ac:dyDescent="0.25">
      <c r="B7817" s="6">
        <v>0.76041666666666663</v>
      </c>
      <c r="E7817" s="10">
        <v>135</v>
      </c>
      <c r="H7817" s="3">
        <v>35</v>
      </c>
      <c r="I7817" s="12" t="s">
        <v>2155</v>
      </c>
      <c r="J7817" s="12"/>
      <c r="K7817" s="12"/>
      <c r="L7817" s="12"/>
      <c r="M7817" s="12"/>
    </row>
    <row r="7818" spans="2:17" x14ac:dyDescent="0.25">
      <c r="B7818" s="6">
        <v>0.77083333333333337</v>
      </c>
      <c r="E7818" s="62">
        <v>123</v>
      </c>
    </row>
    <row r="7819" spans="2:17" x14ac:dyDescent="0.25">
      <c r="B7819" s="6">
        <v>0.78125</v>
      </c>
      <c r="E7819" s="99">
        <v>118</v>
      </c>
    </row>
    <row r="7820" spans="2:17" x14ac:dyDescent="0.25">
      <c r="B7820" s="6">
        <v>0.79166666666666663</v>
      </c>
      <c r="E7820" s="62">
        <v>122</v>
      </c>
    </row>
    <row r="7821" spans="2:17" x14ac:dyDescent="0.25">
      <c r="B7821" s="6">
        <v>0.80208333333333337</v>
      </c>
      <c r="E7821" s="10">
        <v>130</v>
      </c>
      <c r="H7821" s="3">
        <v>95</v>
      </c>
      <c r="I7821" s="12" t="s">
        <v>2156</v>
      </c>
      <c r="J7821" s="12"/>
      <c r="K7821" s="12"/>
      <c r="L7821" s="12"/>
      <c r="M7821" s="12"/>
    </row>
    <row r="7822" spans="2:17" x14ac:dyDescent="0.25">
      <c r="B7822" s="6">
        <v>0.8125</v>
      </c>
      <c r="E7822" s="62">
        <v>123</v>
      </c>
    </row>
    <row r="7823" spans="2:17" x14ac:dyDescent="0.25">
      <c r="B7823" s="6">
        <v>0.82291666666666663</v>
      </c>
      <c r="E7823" s="62">
        <v>129</v>
      </c>
    </row>
    <row r="7824" spans="2:17" x14ac:dyDescent="0.25">
      <c r="B7824" s="6">
        <v>0.83333333333333337</v>
      </c>
      <c r="E7824" s="62">
        <v>124</v>
      </c>
    </row>
    <row r="7825" spans="2:13" x14ac:dyDescent="0.25">
      <c r="B7825" s="6">
        <v>0.84375</v>
      </c>
      <c r="E7825" s="62">
        <v>121</v>
      </c>
    </row>
    <row r="7826" spans="2:13" x14ac:dyDescent="0.25">
      <c r="B7826" s="6">
        <v>0.85416666666666663</v>
      </c>
      <c r="E7826" s="62">
        <v>127</v>
      </c>
    </row>
    <row r="7827" spans="2:13" x14ac:dyDescent="0.25">
      <c r="B7827" s="6">
        <v>0.86458333333333337</v>
      </c>
      <c r="E7827" s="97">
        <v>129</v>
      </c>
      <c r="H7827" s="3">
        <v>185</v>
      </c>
      <c r="I7827" s="63" t="s">
        <v>2157</v>
      </c>
      <c r="J7827" s="63"/>
      <c r="K7827" s="63"/>
      <c r="L7827" s="63"/>
      <c r="M7827" s="63"/>
    </row>
    <row r="7828" spans="2:13" x14ac:dyDescent="0.25">
      <c r="B7828" s="6">
        <v>0.875</v>
      </c>
      <c r="E7828" s="62">
        <v>125</v>
      </c>
    </row>
    <row r="7829" spans="2:13" x14ac:dyDescent="0.25">
      <c r="B7829" s="86">
        <v>0.875</v>
      </c>
      <c r="G7829" s="14" t="s">
        <v>2153</v>
      </c>
    </row>
    <row r="7830" spans="2:13" x14ac:dyDescent="0.25">
      <c r="B7830" s="86">
        <v>0.88541666666666663</v>
      </c>
      <c r="E7830" s="99">
        <v>112</v>
      </c>
      <c r="G7830" s="14" t="s">
        <v>2153</v>
      </c>
    </row>
    <row r="7831" spans="2:13" x14ac:dyDescent="0.25">
      <c r="B7831" s="86">
        <v>0.89583333333333337</v>
      </c>
      <c r="E7831" s="3">
        <v>106</v>
      </c>
      <c r="G7831" s="14" t="s">
        <v>2153</v>
      </c>
      <c r="I7831" s="96" t="s">
        <v>2164</v>
      </c>
      <c r="J7831" s="36"/>
      <c r="K7831" s="36"/>
      <c r="L7831" s="36"/>
      <c r="M7831" s="36"/>
    </row>
    <row r="7832" spans="2:13" x14ac:dyDescent="0.25">
      <c r="B7832" s="6">
        <v>0.90625</v>
      </c>
      <c r="E7832" s="99">
        <v>115</v>
      </c>
    </row>
    <row r="7833" spans="2:13" x14ac:dyDescent="0.25">
      <c r="B7833" s="6">
        <v>0.91666666666666663</v>
      </c>
      <c r="E7833" s="62">
        <v>121</v>
      </c>
      <c r="H7833" s="3">
        <v>260</v>
      </c>
      <c r="I7833" s="63" t="s">
        <v>2160</v>
      </c>
      <c r="J7833" s="63"/>
      <c r="K7833" s="63"/>
      <c r="L7833" s="63"/>
      <c r="M7833" s="63"/>
    </row>
    <row r="7834" spans="2:13" x14ac:dyDescent="0.25">
      <c r="B7834" s="6">
        <v>0.92708333333333337</v>
      </c>
      <c r="E7834" s="99">
        <v>119</v>
      </c>
    </row>
    <row r="7835" spans="2:13" x14ac:dyDescent="0.25">
      <c r="B7835" s="86">
        <v>0.93333333333333335</v>
      </c>
      <c r="G7835" s="14" t="s">
        <v>2158</v>
      </c>
    </row>
    <row r="7836" spans="2:13" x14ac:dyDescent="0.25">
      <c r="B7836" s="86">
        <v>0.9375</v>
      </c>
      <c r="E7836" s="99">
        <v>118</v>
      </c>
      <c r="G7836" s="14" t="s">
        <v>2158</v>
      </c>
    </row>
    <row r="7837" spans="2:13" x14ac:dyDescent="0.25">
      <c r="B7837" s="86">
        <v>0.94791666666666663</v>
      </c>
      <c r="E7837" s="3">
        <v>108</v>
      </c>
      <c r="G7837" s="14" t="s">
        <v>2158</v>
      </c>
      <c r="I7837" s="96" t="s">
        <v>2159</v>
      </c>
      <c r="J7837" s="36"/>
      <c r="K7837" s="36"/>
      <c r="L7837" s="36"/>
      <c r="M7837" s="36"/>
    </row>
    <row r="7838" spans="2:13" x14ac:dyDescent="0.25">
      <c r="B7838" s="86">
        <v>0.95833333333333337</v>
      </c>
      <c r="E7838" s="99">
        <v>111</v>
      </c>
      <c r="G7838" s="14" t="s">
        <v>2158</v>
      </c>
    </row>
    <row r="7839" spans="2:13" x14ac:dyDescent="0.25">
      <c r="B7839" s="6">
        <v>0.96875</v>
      </c>
      <c r="E7839" s="99">
        <v>118</v>
      </c>
    </row>
    <row r="7840" spans="2:13" x14ac:dyDescent="0.25">
      <c r="B7840" s="6">
        <v>0.97916666666666663</v>
      </c>
      <c r="E7840" s="99">
        <v>118</v>
      </c>
    </row>
    <row r="7841" spans="1:13" ht="15.75" thickBot="1" x14ac:dyDescent="0.3">
      <c r="B7841" s="22">
        <v>0.98958333333333337</v>
      </c>
      <c r="E7841" s="99">
        <v>114</v>
      </c>
    </row>
    <row r="7842" spans="1:13" x14ac:dyDescent="0.25">
      <c r="A7842" s="5">
        <v>45921</v>
      </c>
      <c r="B7842" s="6">
        <v>0</v>
      </c>
      <c r="E7842" s="99">
        <v>113</v>
      </c>
    </row>
    <row r="7843" spans="1:13" x14ac:dyDescent="0.25">
      <c r="A7843" s="5" t="s">
        <v>275</v>
      </c>
      <c r="B7843" s="6">
        <v>1.0416666666666666E-2</v>
      </c>
      <c r="E7843" s="3">
        <v>108</v>
      </c>
    </row>
    <row r="7844" spans="1:13" x14ac:dyDescent="0.25">
      <c r="B7844" s="6">
        <v>2.0833333333333332E-2</v>
      </c>
      <c r="E7844" s="99">
        <v>112</v>
      </c>
    </row>
    <row r="7845" spans="1:13" x14ac:dyDescent="0.25">
      <c r="B7845" s="6">
        <v>3.125E-2</v>
      </c>
      <c r="E7845" s="99">
        <v>113</v>
      </c>
    </row>
    <row r="7846" spans="1:13" x14ac:dyDescent="0.25">
      <c r="B7846" s="6">
        <v>4.1666666666666664E-2</v>
      </c>
      <c r="E7846" s="99">
        <v>111</v>
      </c>
    </row>
    <row r="7847" spans="1:13" ht="18" x14ac:dyDescent="0.25">
      <c r="B7847" s="6">
        <v>5.2083333333333336E-2</v>
      </c>
      <c r="E7847" s="3">
        <v>109</v>
      </c>
      <c r="G7847" s="248">
        <v>115</v>
      </c>
      <c r="H7847" s="248" t="s">
        <v>1368</v>
      </c>
      <c r="I7847" s="444"/>
      <c r="J7847" s="445"/>
      <c r="K7847" s="445"/>
      <c r="L7847" s="445"/>
      <c r="M7847" s="445"/>
    </row>
    <row r="7848" spans="1:13" ht="18" x14ac:dyDescent="0.25">
      <c r="B7848" s="6">
        <v>6.25E-2</v>
      </c>
      <c r="G7848" s="247">
        <f>AVERAGE(E7753:E7848)</f>
        <v>115.72941176470589</v>
      </c>
      <c r="H7848" s="248" t="s">
        <v>1367</v>
      </c>
      <c r="I7848" s="444"/>
    </row>
    <row r="7849" spans="1:13" ht="18" x14ac:dyDescent="0.25">
      <c r="B7849" s="6">
        <v>7.6388888888888895E-2</v>
      </c>
      <c r="G7849" s="231">
        <v>105.5</v>
      </c>
      <c r="H7849" s="231" t="s">
        <v>1369</v>
      </c>
    </row>
    <row r="7850" spans="1:13" ht="18" x14ac:dyDescent="0.25">
      <c r="B7850" s="6">
        <v>8.3333333333333329E-2</v>
      </c>
      <c r="G7850" s="231" t="s">
        <v>2166</v>
      </c>
      <c r="H7850" s="237"/>
    </row>
    <row r="7851" spans="1:13" ht="18" x14ac:dyDescent="0.25">
      <c r="B7851" s="6">
        <v>9.375E-2</v>
      </c>
      <c r="G7851" s="242" t="s">
        <v>2163</v>
      </c>
    </row>
    <row r="7852" spans="1:13" ht="15.75" x14ac:dyDescent="0.25">
      <c r="B7852" s="6">
        <v>0.10416666666666667</v>
      </c>
      <c r="G7852" s="293" t="s">
        <v>2162</v>
      </c>
      <c r="H7852" s="14"/>
      <c r="I7852" s="11"/>
      <c r="J7852" s="11"/>
      <c r="K7852" s="11"/>
      <c r="L7852" s="11"/>
    </row>
    <row r="7853" spans="1:13" x14ac:dyDescent="0.25">
      <c r="B7853" s="6">
        <v>0.11458333333333333</v>
      </c>
    </row>
    <row r="7854" spans="1:13" x14ac:dyDescent="0.25">
      <c r="B7854" s="6">
        <v>0.125</v>
      </c>
    </row>
    <row r="7855" spans="1:13" x14ac:dyDescent="0.25">
      <c r="B7855" s="6">
        <v>0.13541666666666666</v>
      </c>
    </row>
    <row r="7856" spans="1:13" x14ac:dyDescent="0.25">
      <c r="B7856" s="6">
        <v>0.14583333333333334</v>
      </c>
    </row>
    <row r="7857" spans="2:11" ht="15.75" thickBot="1" x14ac:dyDescent="0.3">
      <c r="B7857" s="22">
        <v>0.15625</v>
      </c>
      <c r="D7857" s="3">
        <v>171</v>
      </c>
    </row>
    <row r="7858" spans="2:11" x14ac:dyDescent="0.25">
      <c r="B7858" s="6">
        <v>0.32291666666666669</v>
      </c>
      <c r="E7858" s="3">
        <v>100</v>
      </c>
    </row>
    <row r="7859" spans="2:11" x14ac:dyDescent="0.25">
      <c r="B7859" s="6">
        <v>0.33333333333333331</v>
      </c>
      <c r="E7859" s="157">
        <v>94</v>
      </c>
    </row>
    <row r="7860" spans="2:11" x14ac:dyDescent="0.25">
      <c r="B7860" s="6">
        <v>0.34375</v>
      </c>
      <c r="E7860" s="3">
        <v>100</v>
      </c>
    </row>
    <row r="7861" spans="2:11" x14ac:dyDescent="0.25">
      <c r="B7861" s="6">
        <v>0.35416666666666669</v>
      </c>
      <c r="E7861" s="157">
        <v>97</v>
      </c>
    </row>
    <row r="7862" spans="2:11" x14ac:dyDescent="0.25">
      <c r="B7862" s="6">
        <v>0.36458333333333331</v>
      </c>
      <c r="E7862" s="157">
        <v>98</v>
      </c>
    </row>
    <row r="7863" spans="2:11" x14ac:dyDescent="0.25">
      <c r="B7863" s="6">
        <v>0.375</v>
      </c>
      <c r="E7863" s="3">
        <v>100</v>
      </c>
    </row>
    <row r="7864" spans="2:11" x14ac:dyDescent="0.25">
      <c r="B7864" s="6">
        <v>0.38541666666666669</v>
      </c>
      <c r="E7864" s="3">
        <v>105</v>
      </c>
    </row>
    <row r="7865" spans="2:11" x14ac:dyDescent="0.25">
      <c r="B7865" s="6">
        <v>0.39583333333333331</v>
      </c>
      <c r="E7865" s="3">
        <v>106</v>
      </c>
      <c r="F7865" s="3">
        <v>106</v>
      </c>
    </row>
    <row r="7866" spans="2:11" x14ac:dyDescent="0.25">
      <c r="B7866" s="90">
        <v>0.39930555555555558</v>
      </c>
      <c r="C7866" s="8">
        <v>6</v>
      </c>
      <c r="D7866" s="8"/>
      <c r="E7866" s="8"/>
      <c r="F7866" s="8"/>
      <c r="G7866" s="8" t="s">
        <v>214</v>
      </c>
      <c r="H7866" s="8"/>
      <c r="I7866" s="36" t="s">
        <v>450</v>
      </c>
      <c r="J7866" s="36"/>
      <c r="K7866" s="36"/>
    </row>
    <row r="7867" spans="2:11" x14ac:dyDescent="0.25">
      <c r="B7867" s="6">
        <v>0.40625</v>
      </c>
      <c r="E7867" s="3">
        <v>108</v>
      </c>
    </row>
    <row r="7868" spans="2:11" x14ac:dyDescent="0.25">
      <c r="B7868" s="6">
        <v>0.41666666666666669</v>
      </c>
      <c r="E7868" s="99">
        <v>110</v>
      </c>
    </row>
    <row r="7869" spans="2:11" x14ac:dyDescent="0.25">
      <c r="B7869" s="6">
        <v>0.42708333333333331</v>
      </c>
      <c r="E7869" s="3">
        <v>100</v>
      </c>
    </row>
    <row r="7870" spans="2:11" x14ac:dyDescent="0.25">
      <c r="B7870" s="6">
        <v>0.4375</v>
      </c>
      <c r="E7870" s="3">
        <v>105</v>
      </c>
    </row>
    <row r="7871" spans="2:11" x14ac:dyDescent="0.25">
      <c r="B7871" s="6">
        <v>0.44791666666666669</v>
      </c>
      <c r="E7871" s="3">
        <v>104</v>
      </c>
    </row>
    <row r="7872" spans="2:11" x14ac:dyDescent="0.25">
      <c r="B7872" s="6">
        <v>0.45833333333333331</v>
      </c>
      <c r="E7872" s="99">
        <v>112</v>
      </c>
    </row>
    <row r="7873" spans="2:14" x14ac:dyDescent="0.25">
      <c r="B7873" s="6">
        <v>0.46875</v>
      </c>
      <c r="E7873" s="101">
        <v>114</v>
      </c>
      <c r="H7873" s="3">
        <v>100</v>
      </c>
      <c r="I7873" s="135" t="s">
        <v>2169</v>
      </c>
      <c r="J7873" s="135"/>
      <c r="K7873" s="135"/>
      <c r="L7873" s="135"/>
      <c r="M7873" s="135"/>
      <c r="N7873" s="135"/>
    </row>
    <row r="7874" spans="2:14" x14ac:dyDescent="0.25">
      <c r="B7874" s="6">
        <v>0.47916666666666669</v>
      </c>
      <c r="E7874" s="99">
        <v>111</v>
      </c>
    </row>
    <row r="7875" spans="2:14" x14ac:dyDescent="0.25">
      <c r="B7875" s="6">
        <v>0.48958333333333331</v>
      </c>
      <c r="E7875" s="99">
        <v>110</v>
      </c>
    </row>
    <row r="7876" spans="2:14" x14ac:dyDescent="0.25">
      <c r="B7876" s="6">
        <v>0.5</v>
      </c>
      <c r="E7876" s="3">
        <v>109</v>
      </c>
    </row>
    <row r="7877" spans="2:14" x14ac:dyDescent="0.25">
      <c r="B7877" s="6">
        <v>0.51041666666666663</v>
      </c>
      <c r="E7877" s="3">
        <v>109</v>
      </c>
    </row>
    <row r="7878" spans="2:14" x14ac:dyDescent="0.25">
      <c r="B7878" s="6">
        <v>0.52083333333333337</v>
      </c>
      <c r="E7878" s="3">
        <v>105</v>
      </c>
    </row>
    <row r="7879" spans="2:14" x14ac:dyDescent="0.25">
      <c r="B7879" s="6">
        <v>0.53125</v>
      </c>
      <c r="E7879" s="3">
        <v>105</v>
      </c>
    </row>
    <row r="7880" spans="2:14" x14ac:dyDescent="0.25">
      <c r="B7880" s="6">
        <v>0.54166666666666663</v>
      </c>
      <c r="E7880" s="3">
        <v>108</v>
      </c>
      <c r="F7880" s="3">
        <v>108</v>
      </c>
    </row>
    <row r="7881" spans="2:14" x14ac:dyDescent="0.25">
      <c r="B7881" s="441">
        <v>0.54166666666666663</v>
      </c>
      <c r="C7881" s="120">
        <v>65</v>
      </c>
      <c r="D7881" s="120"/>
      <c r="E7881" s="120"/>
      <c r="F7881" s="120"/>
      <c r="G7881" s="120" t="s">
        <v>112</v>
      </c>
      <c r="H7881" s="120"/>
      <c r="I7881" s="123" t="s">
        <v>2168</v>
      </c>
      <c r="J7881" s="123"/>
      <c r="K7881" s="123"/>
      <c r="L7881" s="123"/>
      <c r="M7881" s="123"/>
      <c r="N7881" s="123"/>
    </row>
    <row r="7882" spans="2:14" x14ac:dyDescent="0.25">
      <c r="B7882" s="6">
        <v>0.55208333333333337</v>
      </c>
      <c r="E7882" s="99">
        <v>110</v>
      </c>
    </row>
    <row r="7883" spans="2:14" x14ac:dyDescent="0.25">
      <c r="B7883" s="6">
        <v>0.5625</v>
      </c>
      <c r="E7883" s="3">
        <v>107</v>
      </c>
    </row>
    <row r="7884" spans="2:14" x14ac:dyDescent="0.25">
      <c r="B7884" s="6">
        <v>0.57291666666666663</v>
      </c>
      <c r="E7884" s="99">
        <v>118</v>
      </c>
    </row>
    <row r="7885" spans="2:14" x14ac:dyDescent="0.25">
      <c r="B7885" s="6">
        <v>0.58333333333333337</v>
      </c>
      <c r="E7885" s="62">
        <v>123</v>
      </c>
    </row>
    <row r="7886" spans="2:14" x14ac:dyDescent="0.25">
      <c r="B7886" s="6">
        <v>0.59375</v>
      </c>
      <c r="E7886" s="97">
        <v>125</v>
      </c>
      <c r="H7886" s="3">
        <v>75</v>
      </c>
      <c r="I7886" s="63" t="s">
        <v>2170</v>
      </c>
      <c r="J7886" s="63"/>
      <c r="K7886" s="63"/>
      <c r="L7886" s="63"/>
      <c r="M7886" s="63"/>
    </row>
    <row r="7887" spans="2:14" x14ac:dyDescent="0.25">
      <c r="B7887" s="6">
        <v>0.60416666666666663</v>
      </c>
      <c r="E7887" s="62">
        <v>124</v>
      </c>
    </row>
    <row r="7888" spans="2:14" x14ac:dyDescent="0.25">
      <c r="B7888" s="6">
        <v>0.61458333333333337</v>
      </c>
      <c r="E7888" s="62">
        <v>121</v>
      </c>
    </row>
    <row r="7889" spans="2:15" x14ac:dyDescent="0.25">
      <c r="B7889" s="6">
        <v>0.625</v>
      </c>
      <c r="E7889" s="99">
        <v>112</v>
      </c>
    </row>
    <row r="7890" spans="2:15" x14ac:dyDescent="0.25">
      <c r="B7890" s="6">
        <v>0.63541666666666663</v>
      </c>
      <c r="E7890" s="62">
        <v>125</v>
      </c>
    </row>
    <row r="7891" spans="2:15" x14ac:dyDescent="0.25">
      <c r="B7891" s="6">
        <v>0.64583333333333337</v>
      </c>
      <c r="E7891" s="97">
        <v>126</v>
      </c>
      <c r="H7891" s="3">
        <v>150</v>
      </c>
      <c r="I7891" s="63" t="s">
        <v>2171</v>
      </c>
      <c r="J7891" s="63"/>
      <c r="K7891" s="63"/>
      <c r="L7891" s="63"/>
      <c r="M7891" s="63"/>
    </row>
    <row r="7892" spans="2:15" x14ac:dyDescent="0.25">
      <c r="B7892" s="6">
        <v>0.65625</v>
      </c>
      <c r="E7892" s="62">
        <v>125</v>
      </c>
    </row>
    <row r="7893" spans="2:15" x14ac:dyDescent="0.25">
      <c r="B7893" s="6">
        <v>0.66666666666666663</v>
      </c>
      <c r="E7893" s="62">
        <v>123</v>
      </c>
    </row>
    <row r="7894" spans="2:15" x14ac:dyDescent="0.25">
      <c r="B7894" s="6">
        <v>0.67708333333333337</v>
      </c>
      <c r="E7894" s="62">
        <v>121</v>
      </c>
    </row>
    <row r="7895" spans="2:15" x14ac:dyDescent="0.25">
      <c r="B7895" s="6">
        <v>0.6875</v>
      </c>
      <c r="E7895" s="99">
        <v>119</v>
      </c>
    </row>
    <row r="7896" spans="2:15" x14ac:dyDescent="0.25">
      <c r="B7896" s="6">
        <v>0.69791666666666663</v>
      </c>
      <c r="E7896" s="99">
        <v>114</v>
      </c>
    </row>
    <row r="7897" spans="2:15" x14ac:dyDescent="0.25">
      <c r="B7897" s="6">
        <v>0.70833333333333337</v>
      </c>
      <c r="E7897" s="3">
        <v>109</v>
      </c>
    </row>
    <row r="7898" spans="2:15" x14ac:dyDescent="0.25">
      <c r="B7898" s="6">
        <v>0.71875</v>
      </c>
      <c r="E7898" s="99">
        <v>114</v>
      </c>
    </row>
    <row r="7899" spans="2:15" x14ac:dyDescent="0.25">
      <c r="B7899" s="6">
        <v>0.72916666666666663</v>
      </c>
      <c r="E7899" s="99">
        <v>119</v>
      </c>
    </row>
    <row r="7900" spans="2:15" x14ac:dyDescent="0.25">
      <c r="B7900" s="6">
        <v>0.73958333333333337</v>
      </c>
      <c r="E7900" s="62">
        <v>120</v>
      </c>
    </row>
    <row r="7901" spans="2:15" x14ac:dyDescent="0.25">
      <c r="B7901" s="6">
        <v>0.75</v>
      </c>
      <c r="E7901" s="99">
        <v>112</v>
      </c>
      <c r="F7901" s="99">
        <v>112</v>
      </c>
    </row>
    <row r="7902" spans="2:15" x14ac:dyDescent="0.25">
      <c r="B7902" s="90">
        <v>0.75694444444444442</v>
      </c>
      <c r="C7902" s="8">
        <v>84</v>
      </c>
      <c r="D7902" s="8"/>
      <c r="E7902" s="8"/>
      <c r="F7902" s="8"/>
      <c r="G7902" s="8" t="s">
        <v>313</v>
      </c>
      <c r="H7902" s="8"/>
      <c r="I7902" s="36" t="s">
        <v>2167</v>
      </c>
      <c r="J7902" s="36"/>
      <c r="K7902" s="36"/>
      <c r="L7902" s="36"/>
      <c r="M7902" s="36"/>
      <c r="N7902" s="36"/>
      <c r="O7902" s="36"/>
    </row>
    <row r="7903" spans="2:15" x14ac:dyDescent="0.25">
      <c r="B7903" s="6">
        <v>0.76041666666666663</v>
      </c>
      <c r="E7903" s="99">
        <v>110</v>
      </c>
    </row>
    <row r="7904" spans="2:15" x14ac:dyDescent="0.25">
      <c r="B7904" s="6">
        <v>0.77083333333333337</v>
      </c>
      <c r="E7904" s="3">
        <v>109</v>
      </c>
    </row>
    <row r="7905" spans="2:13" x14ac:dyDescent="0.25">
      <c r="B7905" s="6">
        <v>0.78125</v>
      </c>
      <c r="E7905" s="62">
        <v>127</v>
      </c>
    </row>
    <row r="7906" spans="2:13" x14ac:dyDescent="0.25">
      <c r="B7906" s="6">
        <v>0.79166666666666663</v>
      </c>
      <c r="E7906" s="9">
        <v>132</v>
      </c>
    </row>
    <row r="7907" spans="2:13" x14ac:dyDescent="0.25">
      <c r="B7907" s="6">
        <v>0.80208333333333337</v>
      </c>
      <c r="E7907" s="62">
        <v>125</v>
      </c>
    </row>
    <row r="7908" spans="2:13" x14ac:dyDescent="0.25">
      <c r="B7908" s="6">
        <v>0.8125</v>
      </c>
      <c r="E7908" s="9">
        <v>135</v>
      </c>
    </row>
    <row r="7909" spans="2:13" x14ac:dyDescent="0.25">
      <c r="B7909" s="6">
        <v>0.82291666666666663</v>
      </c>
      <c r="E7909" s="103">
        <v>142</v>
      </c>
      <c r="H7909" s="3">
        <v>95</v>
      </c>
      <c r="I7909" s="144" t="s">
        <v>2172</v>
      </c>
      <c r="J7909" s="144"/>
      <c r="K7909" s="144"/>
      <c r="L7909" s="144"/>
      <c r="M7909" s="144"/>
    </row>
    <row r="7910" spans="2:13" x14ac:dyDescent="0.25">
      <c r="B7910" s="6">
        <v>0.83333333333333337</v>
      </c>
      <c r="E7910" s="62">
        <v>128</v>
      </c>
    </row>
    <row r="7911" spans="2:13" x14ac:dyDescent="0.25">
      <c r="B7911" s="6">
        <v>0.84375</v>
      </c>
      <c r="E7911" s="62">
        <v>125</v>
      </c>
    </row>
    <row r="7912" spans="2:13" x14ac:dyDescent="0.25">
      <c r="B7912" s="6">
        <v>0.85416666666666663</v>
      </c>
      <c r="E7912" s="62">
        <v>127</v>
      </c>
    </row>
    <row r="7913" spans="2:13" x14ac:dyDescent="0.25">
      <c r="B7913" s="6">
        <v>0.86458333333333337</v>
      </c>
      <c r="E7913" s="9">
        <v>130</v>
      </c>
    </row>
    <row r="7914" spans="2:13" x14ac:dyDescent="0.25">
      <c r="B7914" s="6">
        <v>0.875</v>
      </c>
      <c r="E7914" s="9">
        <v>134</v>
      </c>
    </row>
    <row r="7915" spans="2:13" x14ac:dyDescent="0.25">
      <c r="B7915" s="6">
        <v>0.88541666666666663</v>
      </c>
      <c r="E7915" s="10">
        <v>135</v>
      </c>
      <c r="H7915" s="3">
        <v>185</v>
      </c>
      <c r="I7915" s="12" t="s">
        <v>2173</v>
      </c>
      <c r="J7915" s="12"/>
      <c r="K7915" s="12"/>
      <c r="L7915" s="12"/>
      <c r="M7915" s="12"/>
    </row>
    <row r="7916" spans="2:13" x14ac:dyDescent="0.25">
      <c r="B7916" s="6">
        <v>0.89583333333333337</v>
      </c>
      <c r="E7916" s="9">
        <v>130</v>
      </c>
    </row>
    <row r="7917" spans="2:13" x14ac:dyDescent="0.25">
      <c r="B7917" s="6">
        <v>0.90625</v>
      </c>
      <c r="E7917" s="62">
        <v>128</v>
      </c>
    </row>
    <row r="7918" spans="2:13" x14ac:dyDescent="0.25">
      <c r="B7918" s="6">
        <v>0.91666666666666663</v>
      </c>
      <c r="E7918" s="62">
        <v>129</v>
      </c>
    </row>
    <row r="7919" spans="2:13" x14ac:dyDescent="0.25">
      <c r="B7919" s="6">
        <v>0.92708333333333337</v>
      </c>
      <c r="E7919" s="62">
        <v>128</v>
      </c>
    </row>
    <row r="7920" spans="2:13" x14ac:dyDescent="0.25">
      <c r="B7920" s="6">
        <v>0.9375</v>
      </c>
      <c r="E7920" s="62">
        <v>129</v>
      </c>
    </row>
    <row r="7921" spans="1:14" x14ac:dyDescent="0.25">
      <c r="B7921" s="6">
        <v>0.94791666666666663</v>
      </c>
      <c r="E7921" s="9">
        <v>133</v>
      </c>
    </row>
    <row r="7922" spans="1:14" x14ac:dyDescent="0.25">
      <c r="B7922" s="6">
        <v>0.95833333333333337</v>
      </c>
      <c r="E7922" s="104">
        <v>141</v>
      </c>
      <c r="H7922" s="3">
        <v>290</v>
      </c>
      <c r="I7922" s="144" t="s">
        <v>2174</v>
      </c>
      <c r="J7922" s="144"/>
      <c r="K7922" s="144"/>
      <c r="L7922" s="144"/>
      <c r="M7922" s="144"/>
    </row>
    <row r="7923" spans="1:14" x14ac:dyDescent="0.25">
      <c r="B7923" s="6">
        <v>0.96875</v>
      </c>
      <c r="E7923" s="9">
        <v>139</v>
      </c>
    </row>
    <row r="7924" spans="1:14" x14ac:dyDescent="0.25">
      <c r="B7924" s="6">
        <v>0.97916666666666663</v>
      </c>
      <c r="E7924" s="62">
        <v>129</v>
      </c>
    </row>
    <row r="7925" spans="1:14" ht="15.75" thickBot="1" x14ac:dyDescent="0.3">
      <c r="B7925" s="22">
        <v>0.98958333333333337</v>
      </c>
      <c r="E7925" s="62">
        <v>121</v>
      </c>
    </row>
    <row r="7926" spans="1:14" x14ac:dyDescent="0.25">
      <c r="A7926" s="5">
        <v>45922</v>
      </c>
      <c r="B7926" s="6">
        <v>0</v>
      </c>
      <c r="E7926" s="99">
        <v>114</v>
      </c>
    </row>
    <row r="7927" spans="1:14" x14ac:dyDescent="0.25">
      <c r="A7927" s="5" t="s">
        <v>303</v>
      </c>
      <c r="B7927" s="6">
        <v>1.0416666666666666E-2</v>
      </c>
    </row>
    <row r="7928" spans="1:14" x14ac:dyDescent="0.25">
      <c r="B7928" s="6">
        <v>2.0833333333333332E-2</v>
      </c>
    </row>
    <row r="7929" spans="1:14" x14ac:dyDescent="0.25">
      <c r="B7929" s="6">
        <v>3.125E-2</v>
      </c>
    </row>
    <row r="7930" spans="1:14" x14ac:dyDescent="0.25">
      <c r="B7930" s="6">
        <v>4.1666666666666664E-2</v>
      </c>
    </row>
    <row r="7931" spans="1:14" ht="18" x14ac:dyDescent="0.25">
      <c r="B7931" s="6">
        <v>5.2083333333333336E-2</v>
      </c>
      <c r="G7931" s="239">
        <v>115</v>
      </c>
      <c r="H7931" s="239" t="s">
        <v>1368</v>
      </c>
      <c r="I7931" s="435"/>
      <c r="J7931" s="434"/>
      <c r="K7931" s="434"/>
      <c r="L7931" s="434"/>
      <c r="M7931" s="434"/>
      <c r="N7931" s="63"/>
    </row>
    <row r="7932" spans="1:14" ht="18" x14ac:dyDescent="0.25">
      <c r="B7932" s="6">
        <v>6.25E-2</v>
      </c>
      <c r="G7932" s="253">
        <f>AVERAGE(E7837:E7932)</f>
        <v>116.77922077922078</v>
      </c>
      <c r="H7932" s="239" t="s">
        <v>1367</v>
      </c>
      <c r="I7932" s="435"/>
      <c r="J7932" s="63"/>
      <c r="K7932" s="63"/>
      <c r="L7932" s="63"/>
      <c r="M7932" s="63"/>
      <c r="N7932" s="63"/>
    </row>
    <row r="7933" spans="1:14" ht="18" x14ac:dyDescent="0.25">
      <c r="B7933" s="6">
        <v>7.6388888888888895E-2</v>
      </c>
      <c r="G7933" s="248">
        <v>108.7</v>
      </c>
      <c r="H7933" s="248" t="s">
        <v>1369</v>
      </c>
    </row>
    <row r="7934" spans="1:14" ht="18" x14ac:dyDescent="0.25">
      <c r="B7934" s="6">
        <v>8.3333333333333329E-2</v>
      </c>
      <c r="G7934" s="231" t="s">
        <v>2177</v>
      </c>
      <c r="H7934" s="237"/>
    </row>
    <row r="7935" spans="1:14" ht="18" x14ac:dyDescent="0.25">
      <c r="B7935" s="6">
        <v>9.375E-2</v>
      </c>
      <c r="G7935" s="242" t="s">
        <v>2175</v>
      </c>
    </row>
    <row r="7936" spans="1:14" ht="15.75" x14ac:dyDescent="0.25">
      <c r="B7936" s="6">
        <v>0.10416666666666667</v>
      </c>
      <c r="G7936" s="293" t="s">
        <v>2176</v>
      </c>
      <c r="H7936" s="14"/>
      <c r="I7936" s="11"/>
      <c r="J7936" s="11"/>
      <c r="K7936" s="11"/>
      <c r="L7936" s="11"/>
    </row>
    <row r="7937" spans="2:15" x14ac:dyDescent="0.25">
      <c r="B7937" s="6">
        <v>0.11458333333333333</v>
      </c>
    </row>
    <row r="7938" spans="2:15" x14ac:dyDescent="0.25">
      <c r="B7938" s="6">
        <v>0.125</v>
      </c>
    </row>
    <row r="7939" spans="2:15" x14ac:dyDescent="0.25">
      <c r="B7939" s="6">
        <v>0.13541666666666666</v>
      </c>
    </row>
    <row r="7940" spans="2:15" x14ac:dyDescent="0.25">
      <c r="B7940" s="6">
        <v>0.14583333333333334</v>
      </c>
    </row>
    <row r="7941" spans="2:15" ht="15.75" thickBot="1" x14ac:dyDescent="0.3">
      <c r="B7941" s="22">
        <v>0.15625</v>
      </c>
      <c r="D7941" s="3">
        <v>155</v>
      </c>
    </row>
    <row r="7942" spans="2:15" x14ac:dyDescent="0.25">
      <c r="B7942" s="6">
        <v>0.32291666666666669</v>
      </c>
      <c r="E7942" s="3">
        <v>100</v>
      </c>
    </row>
    <row r="7943" spans="2:15" x14ac:dyDescent="0.25">
      <c r="B7943" s="6">
        <v>0.33333333333333331</v>
      </c>
      <c r="E7943" s="3">
        <v>102</v>
      </c>
    </row>
    <row r="7944" spans="2:15" x14ac:dyDescent="0.25">
      <c r="B7944" s="6">
        <v>0.34375</v>
      </c>
      <c r="E7944" s="3">
        <v>104</v>
      </c>
    </row>
    <row r="7945" spans="2:15" x14ac:dyDescent="0.25">
      <c r="B7945" s="6">
        <v>0.35416666666666669</v>
      </c>
      <c r="E7945" s="3">
        <v>108</v>
      </c>
    </row>
    <row r="7946" spans="2:15" x14ac:dyDescent="0.25">
      <c r="B7946" s="6">
        <v>0.36458333333333331</v>
      </c>
      <c r="E7946" s="99">
        <v>110</v>
      </c>
    </row>
    <row r="7947" spans="2:15" x14ac:dyDescent="0.25">
      <c r="B7947" s="6">
        <v>0.375</v>
      </c>
      <c r="E7947" s="99">
        <v>110</v>
      </c>
      <c r="F7947" s="3">
        <v>110</v>
      </c>
    </row>
    <row r="7948" spans="2:15" x14ac:dyDescent="0.25">
      <c r="B7948" s="90">
        <v>0.37847222222222221</v>
      </c>
      <c r="C7948" s="8">
        <v>56</v>
      </c>
      <c r="D7948" s="8"/>
      <c r="E7948" s="8"/>
      <c r="F7948" s="8"/>
      <c r="G7948" s="8" t="s">
        <v>214</v>
      </c>
      <c r="H7948" s="8"/>
      <c r="I7948" s="36" t="s">
        <v>2187</v>
      </c>
      <c r="J7948" s="36"/>
      <c r="K7948" s="36"/>
      <c r="L7948" s="36"/>
      <c r="M7948" s="36"/>
      <c r="N7948" s="36"/>
      <c r="O7948" s="36"/>
    </row>
    <row r="7949" spans="2:15" x14ac:dyDescent="0.25">
      <c r="B7949" s="6">
        <v>0.38541666666666669</v>
      </c>
      <c r="E7949" s="99">
        <v>112</v>
      </c>
    </row>
    <row r="7950" spans="2:15" x14ac:dyDescent="0.25">
      <c r="B7950" s="6">
        <v>0.39583333333333331</v>
      </c>
      <c r="E7950" s="62">
        <v>124</v>
      </c>
    </row>
    <row r="7951" spans="2:15" x14ac:dyDescent="0.25">
      <c r="B7951" s="6">
        <v>0.40625</v>
      </c>
      <c r="E7951" s="13">
        <v>151</v>
      </c>
      <c r="H7951" s="3">
        <v>40</v>
      </c>
      <c r="I7951" s="28" t="s">
        <v>2188</v>
      </c>
      <c r="J7951" s="28"/>
      <c r="K7951" s="28"/>
      <c r="L7951" s="28"/>
      <c r="M7951" s="28"/>
    </row>
    <row r="7952" spans="2:15" x14ac:dyDescent="0.25">
      <c r="B7952" s="6">
        <v>0.41666666666666669</v>
      </c>
      <c r="E7952" s="9">
        <v>130</v>
      </c>
    </row>
    <row r="7953" spans="2:17" x14ac:dyDescent="0.25">
      <c r="B7953" s="6">
        <v>0.42708333333333331</v>
      </c>
      <c r="E7953" s="99">
        <v>118</v>
      </c>
    </row>
    <row r="7954" spans="2:17" x14ac:dyDescent="0.25">
      <c r="B7954" s="6">
        <v>0.4375</v>
      </c>
      <c r="E7954" s="157">
        <v>98</v>
      </c>
    </row>
    <row r="7955" spans="2:17" x14ac:dyDescent="0.25">
      <c r="B7955" s="6">
        <v>0.44791666666666669</v>
      </c>
      <c r="E7955" s="157">
        <v>99</v>
      </c>
    </row>
    <row r="7956" spans="2:17" x14ac:dyDescent="0.25">
      <c r="B7956" s="6">
        <v>0.45833333333333331</v>
      </c>
      <c r="E7956" s="3">
        <v>107</v>
      </c>
    </row>
    <row r="7957" spans="2:17" x14ac:dyDescent="0.25">
      <c r="B7957" s="6">
        <v>0.46875</v>
      </c>
      <c r="E7957" s="99">
        <v>110</v>
      </c>
    </row>
    <row r="7958" spans="2:17" x14ac:dyDescent="0.25">
      <c r="B7958" s="6">
        <v>0.47916666666666669</v>
      </c>
      <c r="E7958" s="99">
        <v>115</v>
      </c>
    </row>
    <row r="7959" spans="2:17" x14ac:dyDescent="0.25">
      <c r="B7959" s="6">
        <v>0.48958333333333331</v>
      </c>
      <c r="E7959" s="99">
        <v>111</v>
      </c>
      <c r="F7959" s="99">
        <v>111</v>
      </c>
    </row>
    <row r="7960" spans="2:17" x14ac:dyDescent="0.25">
      <c r="B7960" s="90">
        <v>0.49305555555555558</v>
      </c>
      <c r="C7960" s="8">
        <v>15</v>
      </c>
      <c r="D7960" s="8"/>
      <c r="E7960" s="8"/>
      <c r="F7960" s="8"/>
      <c r="G7960" s="8" t="s">
        <v>112</v>
      </c>
      <c r="H7960" s="8"/>
      <c r="I7960" s="36" t="s">
        <v>2184</v>
      </c>
      <c r="J7960" s="36"/>
      <c r="K7960" s="36"/>
      <c r="L7960" s="36"/>
      <c r="M7960" s="36"/>
      <c r="N7960" s="36"/>
      <c r="O7960" s="36"/>
      <c r="P7960" s="36"/>
      <c r="Q7960" s="8"/>
    </row>
    <row r="7961" spans="2:17" x14ac:dyDescent="0.25">
      <c r="B7961" s="6">
        <v>0.5</v>
      </c>
      <c r="E7961" s="99">
        <v>112</v>
      </c>
    </row>
    <row r="7962" spans="2:17" x14ac:dyDescent="0.25">
      <c r="B7962" s="6">
        <v>0.51041666666666663</v>
      </c>
      <c r="E7962" s="3">
        <v>100</v>
      </c>
    </row>
    <row r="7963" spans="2:17" x14ac:dyDescent="0.25">
      <c r="B7963" s="6">
        <v>0.52083333333333337</v>
      </c>
      <c r="E7963" s="99">
        <v>110</v>
      </c>
    </row>
    <row r="7964" spans="2:17" x14ac:dyDescent="0.25">
      <c r="B7964" s="6">
        <v>0.53125</v>
      </c>
      <c r="E7964" s="99">
        <v>111</v>
      </c>
    </row>
    <row r="7965" spans="2:17" x14ac:dyDescent="0.25">
      <c r="B7965" s="6">
        <v>0.54166666666666663</v>
      </c>
      <c r="E7965" s="99">
        <v>119</v>
      </c>
    </row>
    <row r="7966" spans="2:17" x14ac:dyDescent="0.25">
      <c r="B7966" s="6">
        <v>0.55208333333333337</v>
      </c>
      <c r="E7966" s="99">
        <v>117</v>
      </c>
    </row>
    <row r="7967" spans="2:17" x14ac:dyDescent="0.25">
      <c r="B7967" s="6">
        <v>0.5625</v>
      </c>
      <c r="E7967" s="97">
        <v>122</v>
      </c>
      <c r="H7967" s="3">
        <v>100</v>
      </c>
      <c r="I7967" s="63" t="s">
        <v>2189</v>
      </c>
      <c r="J7967" s="63"/>
      <c r="K7967" s="63"/>
      <c r="L7967" s="63"/>
    </row>
    <row r="7968" spans="2:17" x14ac:dyDescent="0.25">
      <c r="B7968" s="6">
        <v>0.57291666666666663</v>
      </c>
      <c r="E7968" s="62">
        <v>120</v>
      </c>
    </row>
    <row r="7969" spans="2:13" x14ac:dyDescent="0.25">
      <c r="B7969" s="6">
        <v>0.58333333333333337</v>
      </c>
      <c r="E7969" s="99">
        <v>119</v>
      </c>
    </row>
    <row r="7970" spans="2:13" x14ac:dyDescent="0.25">
      <c r="B7970" s="6">
        <v>0.59375</v>
      </c>
      <c r="E7970" s="99">
        <v>113</v>
      </c>
    </row>
    <row r="7971" spans="2:13" x14ac:dyDescent="0.25">
      <c r="B7971" s="6">
        <v>0.60416666666666663</v>
      </c>
      <c r="E7971" s="99">
        <v>113</v>
      </c>
    </row>
    <row r="7972" spans="2:13" x14ac:dyDescent="0.25">
      <c r="B7972" s="6">
        <v>0.61458333333333337</v>
      </c>
      <c r="E7972" s="99">
        <v>111</v>
      </c>
    </row>
    <row r="7973" spans="2:13" x14ac:dyDescent="0.25">
      <c r="B7973" s="6">
        <v>0.625</v>
      </c>
      <c r="E7973" s="99">
        <v>110</v>
      </c>
      <c r="F7973" s="99">
        <v>110</v>
      </c>
    </row>
    <row r="7974" spans="2:13" x14ac:dyDescent="0.25">
      <c r="B7974" s="90">
        <v>0.625</v>
      </c>
      <c r="C7974" s="8">
        <v>23</v>
      </c>
      <c r="D7974" s="8"/>
      <c r="E7974" s="8"/>
      <c r="F7974" s="8"/>
      <c r="G7974" s="8" t="s">
        <v>141</v>
      </c>
      <c r="H7974" s="8"/>
      <c r="I7974" s="36" t="s">
        <v>2182</v>
      </c>
      <c r="J7974" s="36"/>
      <c r="K7974" s="36"/>
      <c r="L7974" s="36"/>
    </row>
    <row r="7975" spans="2:13" x14ac:dyDescent="0.25">
      <c r="B7975" s="6">
        <v>0.63541666666666663</v>
      </c>
      <c r="E7975" s="3">
        <v>107</v>
      </c>
    </row>
    <row r="7976" spans="2:13" x14ac:dyDescent="0.25">
      <c r="B7976" s="6">
        <v>0.64583333333333337</v>
      </c>
      <c r="E7976" s="62">
        <v>123</v>
      </c>
    </row>
    <row r="7977" spans="2:13" x14ac:dyDescent="0.25">
      <c r="B7977" s="6">
        <v>0.65625</v>
      </c>
      <c r="E7977" s="9">
        <v>139</v>
      </c>
    </row>
    <row r="7978" spans="2:13" x14ac:dyDescent="0.25">
      <c r="B7978" s="6">
        <v>0.66666666666666663</v>
      </c>
    </row>
    <row r="7979" spans="2:13" x14ac:dyDescent="0.25">
      <c r="B7979" s="6">
        <v>0.67708333333333337</v>
      </c>
      <c r="E7979" s="103">
        <v>141</v>
      </c>
      <c r="H7979" s="3">
        <v>75</v>
      </c>
      <c r="I7979" s="144" t="s">
        <v>2183</v>
      </c>
      <c r="J7979" s="144"/>
      <c r="K7979" s="144"/>
      <c r="L7979" s="144"/>
      <c r="M7979" s="144"/>
    </row>
    <row r="7980" spans="2:13" x14ac:dyDescent="0.25">
      <c r="B7980" s="6">
        <v>0.6875</v>
      </c>
      <c r="E7980" s="62">
        <v>121</v>
      </c>
    </row>
    <row r="7981" spans="2:13" x14ac:dyDescent="0.25">
      <c r="B7981" s="6">
        <v>0.69791666666666663</v>
      </c>
      <c r="E7981" s="99">
        <v>119</v>
      </c>
    </row>
    <row r="7982" spans="2:13" x14ac:dyDescent="0.25">
      <c r="B7982" s="86">
        <v>0.70833333333333337</v>
      </c>
      <c r="E7982" s="62">
        <v>125</v>
      </c>
      <c r="G7982" s="14" t="s">
        <v>2192</v>
      </c>
    </row>
    <row r="7983" spans="2:13" x14ac:dyDescent="0.25">
      <c r="B7983" s="86">
        <v>0.71875</v>
      </c>
      <c r="E7983" s="3">
        <v>104</v>
      </c>
      <c r="G7983" s="14" t="s">
        <v>2181</v>
      </c>
    </row>
    <row r="7984" spans="2:13" x14ac:dyDescent="0.25">
      <c r="B7984" s="86">
        <v>0.72916666666666663</v>
      </c>
      <c r="E7984" s="14">
        <v>84</v>
      </c>
      <c r="G7984" s="14" t="s">
        <v>2181</v>
      </c>
    </row>
    <row r="7985" spans="2:16" x14ac:dyDescent="0.25">
      <c r="B7985" s="6">
        <v>0.73958333333333337</v>
      </c>
      <c r="E7985" s="157">
        <v>93</v>
      </c>
    </row>
    <row r="7986" spans="2:16" x14ac:dyDescent="0.25">
      <c r="B7986" s="6">
        <v>0.75</v>
      </c>
      <c r="E7986" s="3">
        <v>105</v>
      </c>
    </row>
    <row r="7987" spans="2:16" x14ac:dyDescent="0.25">
      <c r="B7987" s="6">
        <v>0.76041666666666663</v>
      </c>
      <c r="E7987" s="3">
        <v>103</v>
      </c>
    </row>
    <row r="7988" spans="2:16" x14ac:dyDescent="0.25">
      <c r="B7988" s="6">
        <v>0.77083333333333337</v>
      </c>
      <c r="E7988" s="3">
        <v>103</v>
      </c>
      <c r="F7988" s="3">
        <v>103</v>
      </c>
    </row>
    <row r="7989" spans="2:16" x14ac:dyDescent="0.25">
      <c r="B7989" s="90">
        <v>0.77083333333333337</v>
      </c>
      <c r="C7989" s="8">
        <v>35</v>
      </c>
      <c r="D7989" s="8"/>
      <c r="E7989" s="8"/>
      <c r="F7989" s="8"/>
      <c r="G7989" s="8" t="s">
        <v>114</v>
      </c>
      <c r="H7989" s="8"/>
      <c r="I7989" s="36" t="s">
        <v>2179</v>
      </c>
      <c r="J7989" s="36"/>
      <c r="K7989" s="36"/>
      <c r="L7989" s="36"/>
      <c r="M7989" s="36"/>
      <c r="N7989" s="36"/>
      <c r="O7989" s="36"/>
      <c r="P7989" s="36"/>
    </row>
    <row r="7990" spans="2:16" x14ac:dyDescent="0.25">
      <c r="B7990" s="6">
        <v>0.78125</v>
      </c>
      <c r="E7990" s="3">
        <v>105</v>
      </c>
    </row>
    <row r="7991" spans="2:16" x14ac:dyDescent="0.25">
      <c r="B7991" s="6">
        <v>0.79166666666666663</v>
      </c>
      <c r="E7991" s="62">
        <v>127</v>
      </c>
    </row>
    <row r="7992" spans="2:16" ht="15.75" thickBot="1" x14ac:dyDescent="0.3">
      <c r="B7992" s="6">
        <v>0.80208333333333337</v>
      </c>
      <c r="E7992" s="10">
        <v>134</v>
      </c>
      <c r="H7992" s="3">
        <v>45</v>
      </c>
      <c r="I7992" s="12" t="s">
        <v>2190</v>
      </c>
      <c r="J7992" s="12"/>
      <c r="K7992" s="12"/>
      <c r="L7992" s="12"/>
      <c r="M7992" s="12"/>
    </row>
    <row r="7993" spans="2:16" x14ac:dyDescent="0.25">
      <c r="B7993" s="86">
        <v>0.80208333333333337</v>
      </c>
      <c r="E7993" s="4"/>
      <c r="G7993" s="442" t="s">
        <v>2180</v>
      </c>
    </row>
    <row r="7994" spans="2:16" ht="15.75" thickBot="1" x14ac:dyDescent="0.3">
      <c r="B7994" s="86">
        <v>0.8125</v>
      </c>
      <c r="E7994" s="3">
        <v>104</v>
      </c>
      <c r="G7994" s="443" t="s">
        <v>2180</v>
      </c>
    </row>
    <row r="7995" spans="2:16" x14ac:dyDescent="0.25">
      <c r="B7995" s="86">
        <v>0.8208333333333333</v>
      </c>
      <c r="G7995" s="442" t="s">
        <v>2178</v>
      </c>
    </row>
    <row r="7996" spans="2:16" x14ac:dyDescent="0.25">
      <c r="B7996" s="86">
        <v>0.82291666666666663</v>
      </c>
      <c r="E7996" s="3">
        <v>105</v>
      </c>
      <c r="G7996" s="360" t="s">
        <v>2178</v>
      </c>
    </row>
    <row r="7997" spans="2:16" ht="15.75" thickBot="1" x14ac:dyDescent="0.3">
      <c r="B7997" s="86">
        <v>0.83333333333333337</v>
      </c>
      <c r="E7997" s="99">
        <v>112</v>
      </c>
      <c r="G7997" s="443" t="s">
        <v>2178</v>
      </c>
    </row>
    <row r="7998" spans="2:16" x14ac:dyDescent="0.25">
      <c r="B7998" s="6">
        <v>0.84375</v>
      </c>
      <c r="E7998" s="99">
        <v>110</v>
      </c>
    </row>
    <row r="7999" spans="2:16" x14ac:dyDescent="0.25">
      <c r="B7999" s="6">
        <v>0.85416666666666663</v>
      </c>
      <c r="E7999" s="62">
        <v>123</v>
      </c>
    </row>
    <row r="8000" spans="2:16" x14ac:dyDescent="0.25">
      <c r="B8000" s="6">
        <v>0.86458333333333337</v>
      </c>
      <c r="E8000" s="97">
        <v>126</v>
      </c>
      <c r="H8000" s="3">
        <v>135</v>
      </c>
      <c r="I8000" s="63" t="s">
        <v>2191</v>
      </c>
      <c r="J8000" s="63"/>
      <c r="K8000" s="63"/>
      <c r="L8000" s="63"/>
      <c r="M8000" s="63"/>
    </row>
    <row r="8001" spans="1:7" x14ac:dyDescent="0.25">
      <c r="B8001" s="6">
        <v>0.875</v>
      </c>
      <c r="E8001" s="62">
        <v>124</v>
      </c>
    </row>
    <row r="8002" spans="1:7" x14ac:dyDescent="0.25">
      <c r="B8002" s="6">
        <v>0.88541666666666663</v>
      </c>
      <c r="E8002" s="99">
        <v>119</v>
      </c>
    </row>
    <row r="8003" spans="1:7" x14ac:dyDescent="0.25">
      <c r="B8003" s="6">
        <v>0.89583333333333337</v>
      </c>
      <c r="E8003" s="99">
        <v>113</v>
      </c>
    </row>
    <row r="8004" spans="1:7" x14ac:dyDescent="0.25">
      <c r="B8004" s="6">
        <v>0.90625</v>
      </c>
      <c r="E8004" s="3">
        <v>108</v>
      </c>
    </row>
    <row r="8005" spans="1:7" x14ac:dyDescent="0.25">
      <c r="B8005" s="86">
        <v>0.90625</v>
      </c>
      <c r="G8005" s="14" t="s">
        <v>2193</v>
      </c>
    </row>
    <row r="8006" spans="1:7" x14ac:dyDescent="0.25">
      <c r="B8006" s="86">
        <v>0.91666666666666663</v>
      </c>
      <c r="E8006" s="3">
        <v>108</v>
      </c>
      <c r="G8006" s="14" t="s">
        <v>2193</v>
      </c>
    </row>
    <row r="8007" spans="1:7" x14ac:dyDescent="0.25">
      <c r="B8007" s="86">
        <v>0.92708333333333337</v>
      </c>
      <c r="E8007" s="3">
        <v>107</v>
      </c>
      <c r="G8007" s="14" t="s">
        <v>2193</v>
      </c>
    </row>
    <row r="8008" spans="1:7" x14ac:dyDescent="0.25">
      <c r="B8008" s="6">
        <v>0.9375</v>
      </c>
      <c r="E8008" s="3">
        <v>108</v>
      </c>
    </row>
    <row r="8009" spans="1:7" x14ac:dyDescent="0.25">
      <c r="B8009" s="6">
        <v>0.94791666666666663</v>
      </c>
      <c r="E8009" s="99">
        <v>110</v>
      </c>
    </row>
    <row r="8010" spans="1:7" x14ac:dyDescent="0.25">
      <c r="B8010" s="6">
        <v>0.95833333333333337</v>
      </c>
      <c r="E8010" s="99">
        <v>113</v>
      </c>
    </row>
    <row r="8011" spans="1:7" x14ac:dyDescent="0.25">
      <c r="B8011" s="6">
        <v>0.96875</v>
      </c>
      <c r="E8011" s="99">
        <v>114</v>
      </c>
    </row>
    <row r="8012" spans="1:7" x14ac:dyDescent="0.25">
      <c r="B8012" s="6">
        <v>0.97916666666666663</v>
      </c>
      <c r="E8012" s="99">
        <v>110</v>
      </c>
    </row>
    <row r="8013" spans="1:7" ht="15.75" thickBot="1" x14ac:dyDescent="0.3">
      <c r="B8013" s="22">
        <v>0.98958333333333337</v>
      </c>
      <c r="E8013" s="99">
        <v>111</v>
      </c>
    </row>
    <row r="8014" spans="1:7" x14ac:dyDescent="0.25">
      <c r="A8014" s="5">
        <v>45923</v>
      </c>
      <c r="B8014" s="6">
        <v>0</v>
      </c>
      <c r="E8014" s="99">
        <v>110</v>
      </c>
    </row>
    <row r="8015" spans="1:7" x14ac:dyDescent="0.25">
      <c r="A8015" s="5" t="s">
        <v>422</v>
      </c>
      <c r="B8015" s="6">
        <v>1.0416666666666666E-2</v>
      </c>
      <c r="E8015" s="3">
        <v>109</v>
      </c>
    </row>
    <row r="8016" spans="1:7" x14ac:dyDescent="0.25">
      <c r="B8016" s="6">
        <v>2.0833333333333332E-2</v>
      </c>
    </row>
    <row r="8017" spans="2:10" x14ac:dyDescent="0.25">
      <c r="B8017" s="6">
        <v>3.125E-2</v>
      </c>
    </row>
    <row r="8018" spans="2:10" ht="18" x14ac:dyDescent="0.25">
      <c r="B8018" s="6">
        <v>4.1666666666666664E-2</v>
      </c>
      <c r="G8018" s="248">
        <v>110</v>
      </c>
      <c r="H8018" s="248" t="s">
        <v>1368</v>
      </c>
      <c r="I8018" s="435"/>
      <c r="J8018" s="434"/>
    </row>
    <row r="8019" spans="2:10" ht="18" x14ac:dyDescent="0.25">
      <c r="B8019" s="6">
        <v>5.2083333333333336E-2</v>
      </c>
      <c r="G8019" s="247">
        <f>AVERAGE(E7942:E8019)</f>
        <v>113.07575757575758</v>
      </c>
      <c r="H8019" s="248" t="s">
        <v>1367</v>
      </c>
      <c r="I8019" s="435"/>
      <c r="J8019" s="63"/>
    </row>
    <row r="8020" spans="2:10" ht="18" x14ac:dyDescent="0.25">
      <c r="B8020" s="6">
        <v>6.25E-2</v>
      </c>
      <c r="G8020" s="231">
        <v>108</v>
      </c>
      <c r="H8020" s="231" t="s">
        <v>1369</v>
      </c>
    </row>
    <row r="8021" spans="2:10" ht="18" x14ac:dyDescent="0.25">
      <c r="B8021" s="6">
        <v>7.6388888888888895E-2</v>
      </c>
      <c r="G8021" s="231" t="s">
        <v>2196</v>
      </c>
      <c r="H8021" s="237"/>
    </row>
    <row r="8022" spans="2:10" ht="18" x14ac:dyDescent="0.25">
      <c r="B8022" s="6">
        <v>8.3333333333333329E-2</v>
      </c>
      <c r="G8022" s="242" t="s">
        <v>2194</v>
      </c>
    </row>
    <row r="8023" spans="2:10" ht="15.75" x14ac:dyDescent="0.25">
      <c r="B8023" s="6">
        <v>9.375E-2</v>
      </c>
      <c r="G8023" s="293" t="s">
        <v>2195</v>
      </c>
      <c r="H8023" s="14"/>
      <c r="I8023" s="11"/>
      <c r="J8023" s="11"/>
    </row>
    <row r="8024" spans="2:10" x14ac:dyDescent="0.25">
      <c r="B8024" s="6">
        <v>0.10416666666666667</v>
      </c>
    </row>
    <row r="8025" spans="2:10" x14ac:dyDescent="0.25">
      <c r="B8025" s="6">
        <v>0.11458333333333333</v>
      </c>
    </row>
    <row r="8026" spans="2:10" x14ac:dyDescent="0.25">
      <c r="B8026" s="6">
        <v>0.125</v>
      </c>
    </row>
    <row r="8027" spans="2:10" x14ac:dyDescent="0.25">
      <c r="B8027" s="6">
        <v>0.13541666666666666</v>
      </c>
    </row>
    <row r="8028" spans="2:10" x14ac:dyDescent="0.25">
      <c r="B8028" s="6">
        <v>0.14583333333333334</v>
      </c>
    </row>
    <row r="8029" spans="2:10" ht="15.75" thickBot="1" x14ac:dyDescent="0.3">
      <c r="B8029" s="22">
        <v>0.15625</v>
      </c>
      <c r="D8029" s="3">
        <v>126</v>
      </c>
    </row>
    <row r="8030" spans="2:10" x14ac:dyDescent="0.25">
      <c r="B8030" s="6">
        <v>0.32291666666666669</v>
      </c>
      <c r="E8030" s="157">
        <v>96</v>
      </c>
    </row>
    <row r="8031" spans="2:10" x14ac:dyDescent="0.25">
      <c r="B8031" s="6">
        <v>0.33333333333333331</v>
      </c>
      <c r="E8031" s="157">
        <v>95</v>
      </c>
    </row>
    <row r="8032" spans="2:10" x14ac:dyDescent="0.25">
      <c r="B8032" s="6">
        <v>0.34375</v>
      </c>
      <c r="E8032" s="3">
        <v>102</v>
      </c>
      <c r="F8032" s="3">
        <v>102</v>
      </c>
    </row>
    <row r="8033" spans="2:14" x14ac:dyDescent="0.25">
      <c r="B8033" s="90">
        <v>0.35069444444444442</v>
      </c>
      <c r="C8033" s="8">
        <v>70</v>
      </c>
      <c r="D8033" s="8"/>
      <c r="E8033" s="8"/>
      <c r="F8033" s="8"/>
      <c r="G8033" s="8" t="s">
        <v>214</v>
      </c>
      <c r="H8033" s="8"/>
      <c r="I8033" s="36" t="s">
        <v>2201</v>
      </c>
      <c r="J8033" s="36"/>
      <c r="K8033" s="36"/>
      <c r="L8033" s="36"/>
      <c r="M8033" s="36"/>
    </row>
    <row r="8034" spans="2:14" x14ac:dyDescent="0.25">
      <c r="B8034" s="6">
        <v>0.35416666666666669</v>
      </c>
      <c r="E8034" s="3">
        <v>109</v>
      </c>
    </row>
    <row r="8035" spans="2:14" x14ac:dyDescent="0.25">
      <c r="B8035" s="6">
        <v>0.36458333333333331</v>
      </c>
      <c r="E8035" s="10">
        <v>130</v>
      </c>
      <c r="H8035" s="3">
        <v>20</v>
      </c>
      <c r="I8035" s="12" t="s">
        <v>2202</v>
      </c>
      <c r="J8035" s="12"/>
      <c r="K8035" s="12"/>
      <c r="L8035" s="12"/>
      <c r="M8035" s="12"/>
    </row>
    <row r="8036" spans="2:14" x14ac:dyDescent="0.25">
      <c r="B8036" s="6">
        <v>0.375</v>
      </c>
      <c r="E8036" s="62">
        <v>121</v>
      </c>
    </row>
    <row r="8037" spans="2:14" x14ac:dyDescent="0.25">
      <c r="B8037" s="6">
        <v>0.38541666666666669</v>
      </c>
      <c r="E8037" s="62">
        <v>121</v>
      </c>
    </row>
    <row r="8038" spans="2:14" x14ac:dyDescent="0.25">
      <c r="B8038" s="6">
        <v>0.39583333333333331</v>
      </c>
      <c r="E8038" s="157">
        <v>94</v>
      </c>
    </row>
    <row r="8039" spans="2:14" x14ac:dyDescent="0.25">
      <c r="B8039" s="6">
        <v>0.40625</v>
      </c>
      <c r="E8039" s="62">
        <v>122</v>
      </c>
    </row>
    <row r="8040" spans="2:14" x14ac:dyDescent="0.25">
      <c r="B8040" s="6">
        <v>0.41666666666666669</v>
      </c>
      <c r="E8040" s="10">
        <v>137</v>
      </c>
      <c r="H8040" s="3">
        <v>85</v>
      </c>
      <c r="I8040" s="12" t="s">
        <v>2203</v>
      </c>
      <c r="J8040" s="12"/>
      <c r="K8040" s="12"/>
      <c r="L8040" s="12"/>
      <c r="M8040" s="12"/>
      <c r="N8040" s="12"/>
    </row>
    <row r="8041" spans="2:14" x14ac:dyDescent="0.25">
      <c r="B8041" s="6">
        <v>0.42708333333333331</v>
      </c>
      <c r="E8041" s="62">
        <v>127</v>
      </c>
    </row>
    <row r="8042" spans="2:14" x14ac:dyDescent="0.25">
      <c r="B8042" s="6">
        <v>0.4375</v>
      </c>
      <c r="E8042" s="99">
        <v>116</v>
      </c>
    </row>
    <row r="8043" spans="2:14" x14ac:dyDescent="0.25">
      <c r="B8043" s="6">
        <v>0.44791666666666669</v>
      </c>
    </row>
    <row r="8044" spans="2:14" x14ac:dyDescent="0.25">
      <c r="B8044" s="6">
        <v>0.45833333333333331</v>
      </c>
      <c r="E8044" s="99">
        <v>118</v>
      </c>
    </row>
    <row r="8045" spans="2:14" x14ac:dyDescent="0.25">
      <c r="B8045" s="6">
        <v>0.46875</v>
      </c>
      <c r="E8045" s="62">
        <v>122</v>
      </c>
    </row>
    <row r="8046" spans="2:14" x14ac:dyDescent="0.25">
      <c r="B8046" s="6">
        <v>0.47916666666666669</v>
      </c>
      <c r="E8046" s="62">
        <v>121</v>
      </c>
    </row>
    <row r="8047" spans="2:14" x14ac:dyDescent="0.25">
      <c r="B8047" s="6">
        <v>0.48958333333333331</v>
      </c>
      <c r="E8047" s="99">
        <v>110</v>
      </c>
    </row>
    <row r="8048" spans="2:14" x14ac:dyDescent="0.25">
      <c r="B8048" s="6">
        <v>0.5</v>
      </c>
      <c r="E8048" s="3">
        <v>104</v>
      </c>
      <c r="F8048" s="3">
        <v>104</v>
      </c>
    </row>
    <row r="8049" spans="2:15" x14ac:dyDescent="0.25">
      <c r="B8049" s="90">
        <v>0.5</v>
      </c>
      <c r="C8049" s="8">
        <v>59</v>
      </c>
      <c r="D8049" s="8"/>
      <c r="E8049" s="8"/>
      <c r="F8049" s="8"/>
      <c r="G8049" s="8" t="s">
        <v>112</v>
      </c>
      <c r="H8049" s="8"/>
      <c r="I8049" s="36" t="s">
        <v>2198</v>
      </c>
      <c r="J8049" s="36"/>
      <c r="K8049" s="36"/>
      <c r="L8049" s="36"/>
      <c r="M8049" s="36"/>
      <c r="N8049" s="36"/>
      <c r="O8049" s="36"/>
    </row>
    <row r="8050" spans="2:15" x14ac:dyDescent="0.25">
      <c r="B8050" s="6">
        <v>0.51041666666666663</v>
      </c>
      <c r="E8050" s="62">
        <v>121</v>
      </c>
    </row>
    <row r="8051" spans="2:15" x14ac:dyDescent="0.25">
      <c r="B8051" s="6">
        <v>0.52083333333333337</v>
      </c>
      <c r="E8051" s="9">
        <v>130</v>
      </c>
    </row>
    <row r="8052" spans="2:15" x14ac:dyDescent="0.25">
      <c r="B8052" s="6">
        <v>0.53125</v>
      </c>
      <c r="E8052" s="10">
        <v>131</v>
      </c>
      <c r="H8052" s="3">
        <v>45</v>
      </c>
      <c r="I8052" s="12" t="s">
        <v>2199</v>
      </c>
      <c r="J8052" s="12"/>
      <c r="K8052" s="12"/>
      <c r="L8052" s="12"/>
    </row>
    <row r="8053" spans="2:15" x14ac:dyDescent="0.25">
      <c r="B8053" s="6">
        <v>0.54166666666666663</v>
      </c>
      <c r="E8053" s="3">
        <v>102</v>
      </c>
    </row>
    <row r="8054" spans="2:15" x14ac:dyDescent="0.25">
      <c r="B8054" s="6">
        <v>0.55208333333333337</v>
      </c>
      <c r="E8054" s="3">
        <v>101</v>
      </c>
    </row>
    <row r="8055" spans="2:15" x14ac:dyDescent="0.25">
      <c r="B8055" s="6">
        <v>0.5625</v>
      </c>
      <c r="E8055" s="99">
        <v>112</v>
      </c>
    </row>
    <row r="8056" spans="2:15" x14ac:dyDescent="0.25">
      <c r="B8056" s="6">
        <v>0.57291666666666663</v>
      </c>
      <c r="E8056" s="62">
        <v>120</v>
      </c>
    </row>
    <row r="8057" spans="2:15" x14ac:dyDescent="0.25">
      <c r="B8057" s="6">
        <v>0.58333333333333337</v>
      </c>
      <c r="E8057" s="62">
        <v>126</v>
      </c>
    </row>
    <row r="8058" spans="2:15" x14ac:dyDescent="0.25">
      <c r="B8058" s="6">
        <v>0.59375</v>
      </c>
      <c r="E8058" s="99">
        <v>116</v>
      </c>
    </row>
    <row r="8059" spans="2:15" x14ac:dyDescent="0.25">
      <c r="B8059" s="6">
        <v>0.60416666666666663</v>
      </c>
      <c r="E8059" s="99">
        <v>118</v>
      </c>
    </row>
    <row r="8060" spans="2:15" x14ac:dyDescent="0.25">
      <c r="B8060" s="6">
        <v>0.61458333333333337</v>
      </c>
      <c r="E8060" s="62">
        <v>120</v>
      </c>
    </row>
    <row r="8061" spans="2:15" x14ac:dyDescent="0.25">
      <c r="B8061" s="6">
        <v>0.625</v>
      </c>
      <c r="E8061" s="62">
        <v>122</v>
      </c>
    </row>
    <row r="8062" spans="2:15" x14ac:dyDescent="0.25">
      <c r="B8062" s="6">
        <v>0.63541666666666663</v>
      </c>
      <c r="E8062" s="62">
        <v>126</v>
      </c>
    </row>
    <row r="8063" spans="2:15" x14ac:dyDescent="0.25">
      <c r="B8063" s="6">
        <v>0.64583333333333337</v>
      </c>
      <c r="E8063" s="10">
        <v>130</v>
      </c>
      <c r="H8063" s="3">
        <v>210</v>
      </c>
      <c r="I8063" s="12" t="s">
        <v>2200</v>
      </c>
      <c r="J8063" s="12"/>
      <c r="K8063" s="12"/>
      <c r="L8063" s="12"/>
    </row>
    <row r="8064" spans="2:15" x14ac:dyDescent="0.25">
      <c r="B8064" s="6">
        <v>0.65625</v>
      </c>
      <c r="E8064" s="62">
        <v>128</v>
      </c>
    </row>
    <row r="8065" spans="2:17" x14ac:dyDescent="0.25">
      <c r="B8065" s="6">
        <v>0.66666666666666663</v>
      </c>
      <c r="E8065" s="62">
        <v>124</v>
      </c>
    </row>
    <row r="8066" spans="2:17" x14ac:dyDescent="0.25">
      <c r="B8066" s="6">
        <v>0.67708333333333337</v>
      </c>
      <c r="E8066" s="62">
        <v>120</v>
      </c>
    </row>
    <row r="8067" spans="2:17" x14ac:dyDescent="0.25">
      <c r="B8067" s="6">
        <v>0.6875</v>
      </c>
      <c r="E8067" s="62">
        <v>120</v>
      </c>
    </row>
    <row r="8068" spans="2:17" x14ac:dyDescent="0.25">
      <c r="B8068" s="6">
        <v>0.69791666666666663</v>
      </c>
      <c r="E8068" s="99">
        <v>118</v>
      </c>
    </row>
    <row r="8069" spans="2:17" x14ac:dyDescent="0.25">
      <c r="B8069" s="6">
        <v>0.70833333333333337</v>
      </c>
      <c r="E8069" s="99">
        <v>114</v>
      </c>
    </row>
    <row r="8070" spans="2:17" x14ac:dyDescent="0.25">
      <c r="B8070" s="6">
        <v>0.71875</v>
      </c>
      <c r="E8070" s="99">
        <v>112</v>
      </c>
    </row>
    <row r="8071" spans="2:17" x14ac:dyDescent="0.25">
      <c r="B8071" s="6">
        <v>0.72916666666666663</v>
      </c>
      <c r="E8071" s="3">
        <v>108</v>
      </c>
    </row>
    <row r="8072" spans="2:17" x14ac:dyDescent="0.25">
      <c r="B8072" s="6">
        <v>0.73958333333333337</v>
      </c>
      <c r="E8072" s="3">
        <v>108</v>
      </c>
    </row>
    <row r="8073" spans="2:17" x14ac:dyDescent="0.25">
      <c r="B8073" s="6">
        <v>0.75</v>
      </c>
      <c r="E8073" s="3">
        <v>108</v>
      </c>
      <c r="F8073" s="3">
        <v>108</v>
      </c>
    </row>
    <row r="8074" spans="2:17" x14ac:dyDescent="0.25">
      <c r="B8074" s="90">
        <v>0.75</v>
      </c>
      <c r="C8074" s="8">
        <v>100</v>
      </c>
      <c r="D8074" s="8"/>
      <c r="E8074" s="8"/>
      <c r="F8074" s="8"/>
      <c r="G8074" s="8" t="s">
        <v>313</v>
      </c>
      <c r="H8074" s="8"/>
      <c r="I8074" s="36" t="s">
        <v>2221</v>
      </c>
      <c r="J8074" s="36"/>
      <c r="K8074" s="36"/>
      <c r="L8074" s="36"/>
      <c r="M8074" s="36"/>
      <c r="N8074" s="36"/>
      <c r="O8074" s="36"/>
      <c r="P8074" s="36"/>
      <c r="Q8074" s="8"/>
    </row>
    <row r="8075" spans="2:17" x14ac:dyDescent="0.25">
      <c r="B8075" s="6">
        <v>0.76041666666666663</v>
      </c>
    </row>
    <row r="8076" spans="2:17" x14ac:dyDescent="0.25">
      <c r="B8076" s="6">
        <v>0.77083333333333337</v>
      </c>
      <c r="E8076" s="103">
        <v>140</v>
      </c>
      <c r="H8076" s="3">
        <v>30</v>
      </c>
      <c r="I8076" s="144" t="s">
        <v>2204</v>
      </c>
      <c r="J8076" s="144"/>
      <c r="K8076" s="144"/>
      <c r="L8076" s="144"/>
      <c r="M8076" s="144"/>
    </row>
    <row r="8077" spans="2:17" x14ac:dyDescent="0.25">
      <c r="B8077" s="6">
        <v>0.78125</v>
      </c>
      <c r="E8077" s="9">
        <v>136</v>
      </c>
    </row>
    <row r="8078" spans="2:17" x14ac:dyDescent="0.25">
      <c r="B8078" s="6">
        <v>0.79166666666666663</v>
      </c>
      <c r="E8078" s="9">
        <v>130</v>
      </c>
    </row>
    <row r="8079" spans="2:17" x14ac:dyDescent="0.25">
      <c r="B8079" s="86">
        <v>0.79513888888888884</v>
      </c>
      <c r="G8079" s="14" t="s">
        <v>2197</v>
      </c>
    </row>
    <row r="8080" spans="2:17" x14ac:dyDescent="0.25">
      <c r="B8080" s="86">
        <v>0.80208333333333337</v>
      </c>
      <c r="E8080" s="62">
        <v>124</v>
      </c>
      <c r="G8080" s="14" t="s">
        <v>2197</v>
      </c>
    </row>
    <row r="8081" spans="2:12" x14ac:dyDescent="0.25">
      <c r="B8081" s="86">
        <v>0.8125</v>
      </c>
      <c r="E8081" s="99">
        <v>117</v>
      </c>
      <c r="G8081" s="14" t="s">
        <v>2197</v>
      </c>
    </row>
    <row r="8082" spans="2:12" x14ac:dyDescent="0.25">
      <c r="B8082" s="86">
        <v>0.82291666666666663</v>
      </c>
      <c r="E8082" s="62">
        <v>128</v>
      </c>
      <c r="G8082" s="14" t="s">
        <v>2197</v>
      </c>
    </row>
    <row r="8083" spans="2:12" x14ac:dyDescent="0.25">
      <c r="B8083" s="86">
        <v>0.83333333333333337</v>
      </c>
      <c r="E8083" s="9">
        <v>138</v>
      </c>
      <c r="G8083" s="14" t="s">
        <v>2197</v>
      </c>
    </row>
    <row r="8084" spans="2:12" x14ac:dyDescent="0.25">
      <c r="B8084" s="6">
        <v>0.84375</v>
      </c>
      <c r="E8084" s="38">
        <v>151</v>
      </c>
    </row>
    <row r="8085" spans="2:12" x14ac:dyDescent="0.25">
      <c r="B8085" s="6">
        <v>0.85416666666666663</v>
      </c>
      <c r="E8085" s="38">
        <v>151</v>
      </c>
    </row>
    <row r="8086" spans="2:12" x14ac:dyDescent="0.25">
      <c r="B8086" s="6">
        <v>0.86458333333333337</v>
      </c>
      <c r="E8086" s="104">
        <v>149</v>
      </c>
    </row>
    <row r="8087" spans="2:12" x14ac:dyDescent="0.25">
      <c r="B8087" s="6">
        <v>0.875</v>
      </c>
      <c r="E8087" s="38">
        <v>156</v>
      </c>
    </row>
    <row r="8088" spans="2:12" x14ac:dyDescent="0.25">
      <c r="B8088" s="6">
        <v>0.88541666666666663</v>
      </c>
      <c r="E8088" s="243">
        <v>160</v>
      </c>
      <c r="H8088" s="3">
        <v>195</v>
      </c>
      <c r="I8088" s="235" t="s">
        <v>2205</v>
      </c>
      <c r="J8088" s="235"/>
      <c r="K8088" s="235"/>
      <c r="L8088" s="235"/>
    </row>
    <row r="8089" spans="2:12" x14ac:dyDescent="0.25">
      <c r="B8089" s="6">
        <v>0.89583333333333337</v>
      </c>
      <c r="E8089" s="38">
        <v>151</v>
      </c>
    </row>
    <row r="8090" spans="2:12" x14ac:dyDescent="0.25">
      <c r="B8090" s="6">
        <v>0.90625</v>
      </c>
      <c r="E8090" s="9">
        <v>136</v>
      </c>
    </row>
    <row r="8091" spans="2:12" x14ac:dyDescent="0.25">
      <c r="B8091" s="6">
        <v>0.91666666666666663</v>
      </c>
      <c r="E8091" s="9">
        <v>138</v>
      </c>
    </row>
    <row r="8092" spans="2:12" x14ac:dyDescent="0.25">
      <c r="B8092" s="6">
        <v>0.92708333333333337</v>
      </c>
      <c r="E8092" s="104">
        <v>143</v>
      </c>
    </row>
    <row r="8093" spans="2:12" x14ac:dyDescent="0.25">
      <c r="B8093" s="6">
        <v>0.9375</v>
      </c>
      <c r="E8093" s="9">
        <v>136</v>
      </c>
    </row>
    <row r="8094" spans="2:12" x14ac:dyDescent="0.25">
      <c r="B8094" s="6">
        <v>0.94791666666666663</v>
      </c>
      <c r="E8094" s="62">
        <v>123</v>
      </c>
    </row>
    <row r="8095" spans="2:12" x14ac:dyDescent="0.25">
      <c r="B8095" s="6">
        <v>0.95833333333333337</v>
      </c>
      <c r="E8095" s="99">
        <v>113</v>
      </c>
    </row>
    <row r="8096" spans="2:12" x14ac:dyDescent="0.25">
      <c r="B8096" s="6">
        <v>0.96875</v>
      </c>
      <c r="E8096" s="62">
        <v>120</v>
      </c>
    </row>
    <row r="8097" spans="1:10" x14ac:dyDescent="0.25">
      <c r="B8097" s="6">
        <v>0.97916666666666663</v>
      </c>
      <c r="E8097" s="62">
        <v>126</v>
      </c>
    </row>
    <row r="8098" spans="1:10" ht="15.75" thickBot="1" x14ac:dyDescent="0.3">
      <c r="B8098" s="22">
        <v>0.98958333333333337</v>
      </c>
      <c r="E8098" s="62">
        <v>125</v>
      </c>
    </row>
    <row r="8099" spans="1:10" x14ac:dyDescent="0.25">
      <c r="A8099" s="5">
        <v>45924</v>
      </c>
      <c r="B8099" s="6">
        <v>0</v>
      </c>
      <c r="E8099" s="99">
        <v>118</v>
      </c>
    </row>
    <row r="8100" spans="1:10" x14ac:dyDescent="0.25">
      <c r="A8100" s="5" t="s">
        <v>571</v>
      </c>
      <c r="B8100" s="6">
        <v>1.0416666666666666E-2</v>
      </c>
      <c r="E8100" s="3">
        <v>106</v>
      </c>
    </row>
    <row r="8101" spans="1:10" x14ac:dyDescent="0.25">
      <c r="B8101" s="6">
        <v>2.0833333333333332E-2</v>
      </c>
    </row>
    <row r="8102" spans="1:10" x14ac:dyDescent="0.25">
      <c r="B8102" s="6">
        <v>3.125E-2</v>
      </c>
    </row>
    <row r="8103" spans="1:10" ht="18" x14ac:dyDescent="0.25">
      <c r="B8103" s="6">
        <v>4.1666666666666664E-2</v>
      </c>
      <c r="G8103" s="248">
        <v>117</v>
      </c>
      <c r="H8103" s="248" t="s">
        <v>1368</v>
      </c>
      <c r="I8103" s="446"/>
      <c r="J8103" s="447"/>
    </row>
    <row r="8104" spans="1:10" ht="18" x14ac:dyDescent="0.25">
      <c r="B8104" s="6">
        <v>5.2083333333333336E-2</v>
      </c>
      <c r="D8104" s="243">
        <v>229</v>
      </c>
      <c r="G8104" s="253">
        <f>AVERAGE(E8027:E8104)</f>
        <v>123</v>
      </c>
      <c r="H8104" s="239" t="s">
        <v>1367</v>
      </c>
      <c r="I8104" s="435"/>
      <c r="J8104" s="63"/>
    </row>
    <row r="8105" spans="1:10" ht="18" x14ac:dyDescent="0.25">
      <c r="B8105" s="6">
        <v>6.25E-2</v>
      </c>
      <c r="G8105" s="231">
        <v>104.7</v>
      </c>
      <c r="H8105" s="231" t="s">
        <v>1369</v>
      </c>
    </row>
    <row r="8106" spans="1:10" ht="18" x14ac:dyDescent="0.25">
      <c r="B8106" s="6">
        <v>7.6388888888888895E-2</v>
      </c>
      <c r="G8106" s="231" t="s">
        <v>2206</v>
      </c>
      <c r="H8106" s="237"/>
    </row>
    <row r="8107" spans="1:10" ht="18" x14ac:dyDescent="0.25">
      <c r="B8107" s="6">
        <v>8.3333333333333329E-2</v>
      </c>
      <c r="G8107" s="242" t="s">
        <v>2207</v>
      </c>
    </row>
    <row r="8108" spans="1:10" ht="15.75" x14ac:dyDescent="0.25">
      <c r="B8108" s="6">
        <v>9.375E-2</v>
      </c>
      <c r="G8108" s="293" t="s">
        <v>2208</v>
      </c>
      <c r="H8108" s="14"/>
      <c r="I8108" s="11"/>
      <c r="J8108" s="11"/>
    </row>
    <row r="8109" spans="1:10" x14ac:dyDescent="0.25">
      <c r="B8109" s="6">
        <v>0.10416666666666667</v>
      </c>
    </row>
    <row r="8110" spans="1:10" x14ac:dyDescent="0.25">
      <c r="B8110" s="6">
        <v>0.11458333333333333</v>
      </c>
    </row>
    <row r="8111" spans="1:10" x14ac:dyDescent="0.25">
      <c r="B8111" s="6">
        <v>0.125</v>
      </c>
    </row>
    <row r="8112" spans="1:10" x14ac:dyDescent="0.25">
      <c r="B8112" s="6">
        <v>0.13541666666666666</v>
      </c>
    </row>
    <row r="8113" spans="2:13" x14ac:dyDescent="0.25">
      <c r="B8113" s="6">
        <v>0.14583333333333334</v>
      </c>
    </row>
    <row r="8114" spans="2:13" ht="15.75" thickBot="1" x14ac:dyDescent="0.3">
      <c r="B8114" s="22">
        <v>0.15625</v>
      </c>
    </row>
    <row r="8115" spans="2:13" x14ac:dyDescent="0.25">
      <c r="B8115" s="6">
        <v>0.32291666666666669</v>
      </c>
    </row>
    <row r="8116" spans="2:13" x14ac:dyDescent="0.25">
      <c r="B8116" s="6">
        <v>0.33333333333333331</v>
      </c>
      <c r="E8116" s="157">
        <v>99</v>
      </c>
      <c r="F8116" s="157">
        <v>99</v>
      </c>
    </row>
    <row r="8117" spans="2:13" x14ac:dyDescent="0.25">
      <c r="B8117" s="90">
        <v>0.34027777777777779</v>
      </c>
      <c r="C8117" s="8">
        <v>64</v>
      </c>
      <c r="D8117" s="8"/>
      <c r="E8117" s="8"/>
      <c r="F8117" s="8"/>
      <c r="G8117" s="8" t="s">
        <v>326</v>
      </c>
      <c r="H8117" s="8"/>
      <c r="I8117" s="36" t="s">
        <v>2214</v>
      </c>
      <c r="J8117" s="36"/>
      <c r="K8117" s="36"/>
      <c r="L8117" s="36"/>
    </row>
    <row r="8118" spans="2:13" x14ac:dyDescent="0.25">
      <c r="B8118" s="6">
        <v>0.34375</v>
      </c>
      <c r="E8118" s="3">
        <v>104</v>
      </c>
    </row>
    <row r="8119" spans="2:13" x14ac:dyDescent="0.25">
      <c r="B8119" s="6">
        <v>0.35416666666666669</v>
      </c>
      <c r="E8119" s="3">
        <v>108</v>
      </c>
    </row>
    <row r="8120" spans="2:13" x14ac:dyDescent="0.25">
      <c r="B8120" s="6">
        <v>0.36458333333333331</v>
      </c>
      <c r="E8120" s="97">
        <v>120</v>
      </c>
      <c r="H8120" s="3">
        <v>35</v>
      </c>
      <c r="I8120" s="63" t="s">
        <v>2215</v>
      </c>
      <c r="J8120" s="63"/>
      <c r="K8120" s="63"/>
      <c r="L8120" s="63"/>
      <c r="M8120" s="63"/>
    </row>
    <row r="8121" spans="2:13" x14ac:dyDescent="0.25">
      <c r="B8121" s="6">
        <v>0.375</v>
      </c>
      <c r="E8121" s="99">
        <v>111</v>
      </c>
    </row>
    <row r="8122" spans="2:13" x14ac:dyDescent="0.25">
      <c r="B8122" s="6">
        <v>0.38541666666666669</v>
      </c>
      <c r="E8122" s="99">
        <v>112</v>
      </c>
    </row>
    <row r="8123" spans="2:13" x14ac:dyDescent="0.25">
      <c r="B8123" s="6">
        <v>0.39583333333333331</v>
      </c>
      <c r="E8123" s="99">
        <v>118</v>
      </c>
    </row>
    <row r="8124" spans="2:13" x14ac:dyDescent="0.25">
      <c r="B8124" s="6">
        <v>0.40625</v>
      </c>
      <c r="E8124" s="3">
        <v>103</v>
      </c>
    </row>
    <row r="8125" spans="2:13" x14ac:dyDescent="0.25">
      <c r="B8125" s="6">
        <v>0.41666666666666669</v>
      </c>
      <c r="E8125" s="3">
        <v>102</v>
      </c>
    </row>
    <row r="8126" spans="2:13" x14ac:dyDescent="0.25">
      <c r="B8126" s="6">
        <v>0.42708333333333331</v>
      </c>
      <c r="E8126" s="3">
        <v>107</v>
      </c>
    </row>
    <row r="8127" spans="2:13" x14ac:dyDescent="0.25">
      <c r="B8127" s="6">
        <v>0.4375</v>
      </c>
      <c r="E8127" s="3">
        <v>108</v>
      </c>
    </row>
    <row r="8128" spans="2:13" x14ac:dyDescent="0.25">
      <c r="B8128" s="6">
        <v>0.44791666666666669</v>
      </c>
      <c r="E8128" s="3">
        <v>107</v>
      </c>
    </row>
    <row r="8129" spans="2:15" x14ac:dyDescent="0.25">
      <c r="B8129" s="6">
        <v>0.45833333333333331</v>
      </c>
      <c r="E8129" s="99">
        <v>110</v>
      </c>
    </row>
    <row r="8130" spans="2:15" x14ac:dyDescent="0.25">
      <c r="B8130" s="6">
        <v>0.46875</v>
      </c>
      <c r="E8130" s="99">
        <v>110</v>
      </c>
    </row>
    <row r="8131" spans="2:15" x14ac:dyDescent="0.25">
      <c r="B8131" s="6">
        <v>0.47916666666666669</v>
      </c>
      <c r="E8131" s="99">
        <v>110</v>
      </c>
    </row>
    <row r="8132" spans="2:15" x14ac:dyDescent="0.25">
      <c r="B8132" s="6">
        <v>0.48958333333333331</v>
      </c>
      <c r="E8132" s="3">
        <v>108</v>
      </c>
      <c r="F8132" s="3">
        <v>108</v>
      </c>
    </row>
    <row r="8133" spans="2:15" x14ac:dyDescent="0.25">
      <c r="B8133" s="90">
        <v>0.5</v>
      </c>
      <c r="C8133" s="13">
        <v>122</v>
      </c>
      <c r="D8133" s="8"/>
      <c r="E8133" s="8"/>
      <c r="F8133" s="8"/>
      <c r="G8133" s="8" t="s">
        <v>112</v>
      </c>
      <c r="H8133" s="8"/>
      <c r="I8133" s="36" t="s">
        <v>2213</v>
      </c>
      <c r="J8133" s="36"/>
      <c r="K8133" s="36"/>
      <c r="L8133" s="36"/>
      <c r="M8133" s="36"/>
      <c r="N8133" s="36"/>
      <c r="O8133" s="36"/>
    </row>
    <row r="8134" spans="2:15" x14ac:dyDescent="0.25">
      <c r="B8134" s="6">
        <v>0.5</v>
      </c>
      <c r="E8134" s="99">
        <v>114</v>
      </c>
    </row>
    <row r="8135" spans="2:15" x14ac:dyDescent="0.25">
      <c r="B8135" s="6">
        <v>0.51041666666666663</v>
      </c>
      <c r="E8135" s="99">
        <v>112</v>
      </c>
    </row>
    <row r="8136" spans="2:15" x14ac:dyDescent="0.25">
      <c r="B8136" s="6">
        <v>0.52083333333333337</v>
      </c>
      <c r="E8136" s="99">
        <v>116</v>
      </c>
    </row>
    <row r="8137" spans="2:15" x14ac:dyDescent="0.25">
      <c r="B8137" s="6">
        <v>0.53125</v>
      </c>
      <c r="E8137" s="97">
        <v>120</v>
      </c>
      <c r="H8137" s="3">
        <v>45</v>
      </c>
      <c r="I8137" s="63" t="s">
        <v>2216</v>
      </c>
      <c r="J8137" s="63"/>
      <c r="K8137" s="63"/>
      <c r="L8137" s="63"/>
      <c r="M8137" s="63"/>
      <c r="N8137" s="63"/>
    </row>
    <row r="8138" spans="2:15" x14ac:dyDescent="0.25">
      <c r="B8138" s="6">
        <v>0.54166666666666663</v>
      </c>
      <c r="E8138" s="99">
        <v>110</v>
      </c>
    </row>
    <row r="8139" spans="2:15" x14ac:dyDescent="0.25">
      <c r="B8139" s="6">
        <v>0.55208333333333337</v>
      </c>
      <c r="E8139" s="99">
        <v>116</v>
      </c>
    </row>
    <row r="8140" spans="2:15" x14ac:dyDescent="0.25">
      <c r="B8140" s="6">
        <v>0.5625</v>
      </c>
      <c r="E8140" s="99">
        <v>114</v>
      </c>
    </row>
    <row r="8141" spans="2:15" x14ac:dyDescent="0.25">
      <c r="B8141" s="6">
        <v>0.57291666666666663</v>
      </c>
      <c r="E8141" s="99">
        <v>118</v>
      </c>
    </row>
    <row r="8142" spans="2:15" x14ac:dyDescent="0.25">
      <c r="B8142" s="6">
        <v>0.58333333333333337</v>
      </c>
      <c r="E8142" s="62">
        <v>128</v>
      </c>
    </row>
    <row r="8143" spans="2:15" x14ac:dyDescent="0.25">
      <c r="B8143" s="6">
        <v>0.59375</v>
      </c>
      <c r="E8143" s="62">
        <v>122</v>
      </c>
    </row>
    <row r="8144" spans="2:15" x14ac:dyDescent="0.25">
      <c r="B8144" s="6">
        <v>0.60416666666666663</v>
      </c>
      <c r="E8144" s="62">
        <v>126</v>
      </c>
    </row>
    <row r="8145" spans="2:12" x14ac:dyDescent="0.25">
      <c r="B8145" s="6">
        <v>0.61458333333333337</v>
      </c>
      <c r="E8145" s="10">
        <v>130</v>
      </c>
      <c r="H8145" s="3">
        <v>165</v>
      </c>
      <c r="I8145" s="12" t="s">
        <v>2217</v>
      </c>
      <c r="J8145" s="12"/>
      <c r="K8145" s="12"/>
      <c r="L8145" s="12"/>
    </row>
    <row r="8146" spans="2:12" x14ac:dyDescent="0.25">
      <c r="B8146" s="6">
        <v>0.625</v>
      </c>
      <c r="E8146" s="62">
        <v>124</v>
      </c>
    </row>
    <row r="8147" spans="2:12" x14ac:dyDescent="0.25">
      <c r="B8147" s="6">
        <v>0.63541666666666663</v>
      </c>
      <c r="E8147" s="62">
        <v>122</v>
      </c>
    </row>
    <row r="8148" spans="2:12" x14ac:dyDescent="0.25">
      <c r="B8148" s="6">
        <v>0.64583333333333337</v>
      </c>
      <c r="E8148" s="62">
        <v>128</v>
      </c>
    </row>
    <row r="8149" spans="2:12" x14ac:dyDescent="0.25">
      <c r="B8149" s="6">
        <v>0.65625</v>
      </c>
      <c r="E8149" s="99">
        <v>119</v>
      </c>
    </row>
    <row r="8150" spans="2:12" x14ac:dyDescent="0.25">
      <c r="B8150" s="6">
        <v>0.66666666666666663</v>
      </c>
      <c r="E8150" s="99">
        <v>118</v>
      </c>
    </row>
    <row r="8151" spans="2:12" x14ac:dyDescent="0.25">
      <c r="B8151" s="6">
        <v>0.67708333333333337</v>
      </c>
      <c r="E8151" s="99">
        <v>119</v>
      </c>
    </row>
    <row r="8152" spans="2:12" x14ac:dyDescent="0.25">
      <c r="B8152" s="6">
        <v>0.6875</v>
      </c>
      <c r="E8152" s="62">
        <v>120</v>
      </c>
    </row>
    <row r="8153" spans="2:12" x14ac:dyDescent="0.25">
      <c r="B8153" s="6">
        <v>0.69791666666666663</v>
      </c>
      <c r="E8153" s="62">
        <v>122</v>
      </c>
    </row>
    <row r="8154" spans="2:12" x14ac:dyDescent="0.25">
      <c r="B8154" s="6">
        <v>0.70833333333333337</v>
      </c>
      <c r="E8154" s="99">
        <v>116</v>
      </c>
    </row>
    <row r="8155" spans="2:12" x14ac:dyDescent="0.25">
      <c r="B8155" s="6">
        <v>0.71875</v>
      </c>
      <c r="E8155" s="62">
        <v>120</v>
      </c>
    </row>
    <row r="8156" spans="2:12" x14ac:dyDescent="0.25">
      <c r="B8156" s="6">
        <v>0.72916666666666663</v>
      </c>
      <c r="E8156" s="62">
        <v>124</v>
      </c>
    </row>
    <row r="8157" spans="2:12" x14ac:dyDescent="0.25">
      <c r="B8157" s="86">
        <v>0.73263888888888884</v>
      </c>
      <c r="G8157" s="14" t="s">
        <v>2212</v>
      </c>
    </row>
    <row r="8158" spans="2:12" x14ac:dyDescent="0.25">
      <c r="B8158" s="86">
        <v>0.73958333333333337</v>
      </c>
      <c r="E8158" s="99">
        <v>113</v>
      </c>
      <c r="G8158" s="14" t="s">
        <v>2212</v>
      </c>
    </row>
    <row r="8159" spans="2:12" x14ac:dyDescent="0.25">
      <c r="B8159" s="6">
        <v>0.75</v>
      </c>
      <c r="E8159" s="3">
        <v>103</v>
      </c>
    </row>
    <row r="8160" spans="2:12" x14ac:dyDescent="0.25">
      <c r="B8160" s="90">
        <v>0.75694444444444442</v>
      </c>
      <c r="E8160" s="99">
        <v>116</v>
      </c>
    </row>
    <row r="8161" spans="2:26" x14ac:dyDescent="0.25">
      <c r="B8161" s="6">
        <v>0.76041666666666663</v>
      </c>
      <c r="E8161" s="157">
        <v>96</v>
      </c>
      <c r="F8161" s="157">
        <v>96</v>
      </c>
    </row>
    <row r="8162" spans="2:26" x14ac:dyDescent="0.25">
      <c r="B8162" s="90">
        <v>0.2638888888888889</v>
      </c>
      <c r="C8162" s="8">
        <v>112</v>
      </c>
      <c r="D8162" s="8"/>
      <c r="E8162" s="8"/>
      <c r="F8162" s="8"/>
      <c r="G8162" s="8" t="s">
        <v>114</v>
      </c>
      <c r="H8162" s="8"/>
      <c r="I8162" s="36" t="s">
        <v>2209</v>
      </c>
      <c r="J8162" s="36"/>
      <c r="K8162" s="36"/>
      <c r="L8162" s="36"/>
      <c r="M8162" s="36"/>
      <c r="N8162" s="36"/>
      <c r="O8162" s="36"/>
      <c r="P8162" s="36"/>
      <c r="Q8162" s="8"/>
      <c r="R8162" s="8"/>
      <c r="S8162" s="8"/>
      <c r="T8162" s="8"/>
      <c r="U8162" s="8"/>
      <c r="V8162" s="8"/>
      <c r="W8162" s="8"/>
      <c r="X8162" s="8"/>
      <c r="Y8162" s="8"/>
      <c r="Z8162" s="8"/>
    </row>
    <row r="8163" spans="2:26" x14ac:dyDescent="0.25">
      <c r="B8163" s="6">
        <v>0.77083333333333337</v>
      </c>
      <c r="E8163" s="99">
        <v>111</v>
      </c>
    </row>
    <row r="8164" spans="2:26" x14ac:dyDescent="0.25">
      <c r="B8164" s="6">
        <v>0.78125</v>
      </c>
      <c r="E8164" s="97">
        <v>122</v>
      </c>
      <c r="H8164" s="3">
        <v>25</v>
      </c>
      <c r="I8164" s="63" t="s">
        <v>2211</v>
      </c>
      <c r="J8164" s="63"/>
      <c r="K8164" s="63"/>
      <c r="L8164" s="63"/>
      <c r="M8164" s="63"/>
    </row>
    <row r="8165" spans="2:26" x14ac:dyDescent="0.25">
      <c r="B8165" s="6">
        <v>0.79166666666666663</v>
      </c>
      <c r="E8165" s="99">
        <v>118</v>
      </c>
    </row>
    <row r="8166" spans="2:26" x14ac:dyDescent="0.25">
      <c r="B8166" s="6">
        <v>0.80208333333333337</v>
      </c>
      <c r="E8166" s="99">
        <v>118</v>
      </c>
    </row>
    <row r="8167" spans="2:26" x14ac:dyDescent="0.25">
      <c r="B8167" s="6">
        <v>0.8125</v>
      </c>
      <c r="E8167" s="97">
        <v>125</v>
      </c>
      <c r="H8167" s="3">
        <v>115</v>
      </c>
      <c r="I8167" s="63" t="s">
        <v>2210</v>
      </c>
      <c r="J8167" s="63"/>
      <c r="K8167" s="63"/>
      <c r="L8167" s="63"/>
      <c r="M8167" s="63"/>
    </row>
    <row r="8168" spans="2:26" x14ac:dyDescent="0.25">
      <c r="B8168" s="6">
        <v>0.82291666666666663</v>
      </c>
      <c r="E8168" s="62">
        <v>121</v>
      </c>
    </row>
    <row r="8169" spans="2:26" x14ac:dyDescent="0.25">
      <c r="B8169" s="6">
        <v>0.83333333333333337</v>
      </c>
      <c r="E8169" s="97">
        <v>125</v>
      </c>
    </row>
    <row r="8170" spans="2:26" x14ac:dyDescent="0.25">
      <c r="B8170" s="6">
        <v>0.84375</v>
      </c>
      <c r="E8170" s="9">
        <v>130</v>
      </c>
    </row>
    <row r="8171" spans="2:26" x14ac:dyDescent="0.25">
      <c r="B8171" s="6">
        <v>0.85416666666666663</v>
      </c>
      <c r="E8171" s="9">
        <v>137</v>
      </c>
    </row>
    <row r="8172" spans="2:26" x14ac:dyDescent="0.25">
      <c r="B8172" s="6">
        <v>0.86458333333333337</v>
      </c>
      <c r="E8172" s="9">
        <v>136</v>
      </c>
    </row>
    <row r="8173" spans="2:26" x14ac:dyDescent="0.25">
      <c r="B8173" s="6">
        <v>0.875</v>
      </c>
      <c r="E8173" s="9">
        <v>134</v>
      </c>
    </row>
    <row r="8174" spans="2:26" x14ac:dyDescent="0.25">
      <c r="B8174" s="6">
        <v>0.88541666666666663</v>
      </c>
      <c r="E8174" s="10">
        <v>139</v>
      </c>
      <c r="H8174" s="3">
        <v>175</v>
      </c>
      <c r="I8174" s="12" t="s">
        <v>2220</v>
      </c>
      <c r="J8174" s="12"/>
      <c r="K8174" s="12"/>
      <c r="L8174" s="12"/>
      <c r="M8174" s="12"/>
    </row>
    <row r="8175" spans="2:26" x14ac:dyDescent="0.25">
      <c r="B8175" s="6">
        <v>0.89583333333333337</v>
      </c>
      <c r="E8175" s="9">
        <v>136</v>
      </c>
    </row>
    <row r="8176" spans="2:26" x14ac:dyDescent="0.25">
      <c r="B8176" s="6">
        <v>0.90625</v>
      </c>
      <c r="E8176" s="62">
        <v>129</v>
      </c>
    </row>
    <row r="8177" spans="1:13" x14ac:dyDescent="0.25">
      <c r="B8177" s="6">
        <v>0.91666666666666663</v>
      </c>
      <c r="E8177" s="62">
        <v>122</v>
      </c>
    </row>
    <row r="8178" spans="1:13" x14ac:dyDescent="0.25">
      <c r="B8178" s="6">
        <v>0.92708333333333337</v>
      </c>
      <c r="E8178" s="62">
        <v>124</v>
      </c>
    </row>
    <row r="8179" spans="1:13" x14ac:dyDescent="0.25">
      <c r="B8179" s="6">
        <v>0.9375</v>
      </c>
      <c r="E8179" s="62">
        <v>121</v>
      </c>
    </row>
    <row r="8180" spans="1:13" x14ac:dyDescent="0.25">
      <c r="B8180" s="6">
        <v>0.94791666666666663</v>
      </c>
      <c r="E8180" s="62">
        <v>124</v>
      </c>
    </row>
    <row r="8181" spans="1:13" x14ac:dyDescent="0.25">
      <c r="B8181" s="6">
        <v>0.95833333333333337</v>
      </c>
      <c r="E8181" s="9">
        <v>132</v>
      </c>
    </row>
    <row r="8182" spans="1:13" x14ac:dyDescent="0.25">
      <c r="B8182" s="6">
        <v>0.96875</v>
      </c>
      <c r="E8182" s="10">
        <v>135</v>
      </c>
      <c r="H8182" s="3">
        <v>295</v>
      </c>
      <c r="I8182" s="12" t="s">
        <v>2272</v>
      </c>
      <c r="J8182" s="12"/>
      <c r="K8182" s="12"/>
      <c r="L8182" s="12"/>
      <c r="M8182" s="12"/>
    </row>
    <row r="8183" spans="1:13" x14ac:dyDescent="0.25">
      <c r="B8183" s="6">
        <v>0.97916666666666663</v>
      </c>
      <c r="E8183" s="62">
        <v>128</v>
      </c>
    </row>
    <row r="8184" spans="1:13" ht="15.75" thickBot="1" x14ac:dyDescent="0.3">
      <c r="B8184" s="22">
        <v>0.98958333333333337</v>
      </c>
      <c r="E8184" s="99">
        <v>112</v>
      </c>
    </row>
    <row r="8185" spans="1:13" x14ac:dyDescent="0.25">
      <c r="A8185" s="5">
        <v>45925</v>
      </c>
      <c r="B8185" s="6">
        <v>0</v>
      </c>
      <c r="E8185" s="157">
        <v>93</v>
      </c>
    </row>
    <row r="8186" spans="1:13" x14ac:dyDescent="0.25">
      <c r="A8186" s="5" t="s">
        <v>211</v>
      </c>
      <c r="B8186" s="6">
        <v>1.0416666666666666E-2</v>
      </c>
      <c r="E8186" s="14">
        <v>88</v>
      </c>
    </row>
    <row r="8187" spans="1:13" x14ac:dyDescent="0.25">
      <c r="B8187" s="6">
        <v>2.0833333333333332E-2</v>
      </c>
      <c r="E8187" s="157">
        <v>93</v>
      </c>
    </row>
    <row r="8188" spans="1:13" ht="18" x14ac:dyDescent="0.25">
      <c r="B8188" s="6">
        <v>3.125E-2</v>
      </c>
      <c r="E8188" s="14">
        <v>88</v>
      </c>
      <c r="G8188" s="248">
        <v>112</v>
      </c>
      <c r="H8188" s="248" t="s">
        <v>1368</v>
      </c>
      <c r="I8188" s="446"/>
      <c r="J8188" s="434"/>
    </row>
    <row r="8189" spans="1:13" ht="18" x14ac:dyDescent="0.25">
      <c r="B8189" s="6">
        <v>4.1666666666666664E-2</v>
      </c>
      <c r="D8189" s="243">
        <v>296</v>
      </c>
      <c r="G8189" s="247">
        <f>AVERAGE(E8112:E8189)</f>
        <v>116.8695652173913</v>
      </c>
      <c r="H8189" s="248" t="s">
        <v>1367</v>
      </c>
      <c r="I8189" s="446"/>
      <c r="J8189" s="63"/>
    </row>
    <row r="8190" spans="1:13" ht="18" x14ac:dyDescent="0.25">
      <c r="B8190" s="6">
        <v>5.2083333333333336E-2</v>
      </c>
      <c r="G8190" s="231">
        <v>101</v>
      </c>
      <c r="H8190" s="231" t="s">
        <v>1369</v>
      </c>
    </row>
    <row r="8191" spans="1:13" ht="18" x14ac:dyDescent="0.25">
      <c r="B8191" s="6">
        <v>6.25E-2</v>
      </c>
      <c r="G8191" s="231" t="s">
        <v>2218</v>
      </c>
      <c r="H8191" s="237"/>
    </row>
    <row r="8192" spans="1:13" ht="18" x14ac:dyDescent="0.25">
      <c r="B8192" s="6">
        <v>7.6388888888888895E-2</v>
      </c>
      <c r="G8192" s="242" t="s">
        <v>2219</v>
      </c>
    </row>
    <row r="8193" spans="2:10" ht="15.75" x14ac:dyDescent="0.25">
      <c r="B8193" s="6">
        <v>8.3333333333333329E-2</v>
      </c>
      <c r="G8193" s="293" t="s">
        <v>2208</v>
      </c>
      <c r="H8193" s="14"/>
      <c r="I8193" s="11"/>
      <c r="J8193" s="11"/>
    </row>
    <row r="8194" spans="2:10" x14ac:dyDescent="0.25">
      <c r="B8194" s="6">
        <v>9.375E-2</v>
      </c>
    </row>
    <row r="8195" spans="2:10" x14ac:dyDescent="0.25">
      <c r="B8195" s="6">
        <v>0.10416666666666667</v>
      </c>
    </row>
    <row r="8196" spans="2:10" x14ac:dyDescent="0.25">
      <c r="B8196" s="6">
        <v>0.11458333333333333</v>
      </c>
    </row>
    <row r="8197" spans="2:10" x14ac:dyDescent="0.25">
      <c r="B8197" s="6">
        <v>0.125</v>
      </c>
    </row>
    <row r="8198" spans="2:10" x14ac:dyDescent="0.25">
      <c r="B8198" s="6">
        <v>0.13541666666666666</v>
      </c>
    </row>
    <row r="8199" spans="2:10" x14ac:dyDescent="0.25">
      <c r="B8199" s="6">
        <v>0.14583333333333334</v>
      </c>
    </row>
    <row r="8200" spans="2:10" ht="15.75" thickBot="1" x14ac:dyDescent="0.3">
      <c r="B8200" s="22">
        <v>0.15625</v>
      </c>
    </row>
    <row r="8201" spans="2:10" x14ac:dyDescent="0.25">
      <c r="B8201" s="6">
        <v>0.32291666666666669</v>
      </c>
      <c r="E8201" s="157">
        <v>95</v>
      </c>
    </row>
    <row r="8202" spans="2:10" x14ac:dyDescent="0.25">
      <c r="B8202" s="6">
        <v>0.33333333333333331</v>
      </c>
      <c r="E8202" s="157">
        <v>96</v>
      </c>
    </row>
    <row r="8203" spans="2:10" x14ac:dyDescent="0.25">
      <c r="B8203" s="6">
        <v>0.34375</v>
      </c>
      <c r="E8203" s="157">
        <v>98</v>
      </c>
    </row>
    <row r="8204" spans="2:10" x14ac:dyDescent="0.25">
      <c r="B8204" s="6">
        <v>0.35416666666666669</v>
      </c>
      <c r="E8204" s="157">
        <v>99</v>
      </c>
    </row>
    <row r="8205" spans="2:10" x14ac:dyDescent="0.25">
      <c r="B8205" s="6">
        <v>0.36458333333333331</v>
      </c>
      <c r="E8205" s="157">
        <v>96</v>
      </c>
      <c r="F8205" s="157">
        <v>96</v>
      </c>
    </row>
    <row r="8206" spans="2:10" x14ac:dyDescent="0.25">
      <c r="B8206" s="90">
        <v>0.36805555555555558</v>
      </c>
      <c r="C8206" s="8">
        <v>35</v>
      </c>
      <c r="D8206" s="8"/>
      <c r="E8206" s="8"/>
      <c r="F8206" s="8"/>
      <c r="G8206" s="8" t="s">
        <v>214</v>
      </c>
      <c r="H8206" s="8"/>
      <c r="I8206" s="36" t="s">
        <v>2227</v>
      </c>
      <c r="J8206" s="36"/>
    </row>
    <row r="8207" spans="2:10" x14ac:dyDescent="0.25">
      <c r="B8207" s="6">
        <v>0.375</v>
      </c>
      <c r="E8207" s="3">
        <v>103</v>
      </c>
    </row>
    <row r="8208" spans="2:10" x14ac:dyDescent="0.25">
      <c r="B8208" s="6">
        <v>0.38541666666666669</v>
      </c>
      <c r="E8208" s="4">
        <v>108</v>
      </c>
      <c r="H8208" s="3">
        <v>25</v>
      </c>
      <c r="I8208" t="s">
        <v>2228</v>
      </c>
    </row>
    <row r="8209" spans="1:19" x14ac:dyDescent="0.25">
      <c r="B8209" s="6">
        <v>0.39583333333333331</v>
      </c>
      <c r="E8209" s="3">
        <v>106</v>
      </c>
    </row>
    <row r="8210" spans="1:19" x14ac:dyDescent="0.25">
      <c r="B8210" s="6">
        <v>0.40625</v>
      </c>
      <c r="E8210" s="3">
        <v>100</v>
      </c>
    </row>
    <row r="8211" spans="1:19" x14ac:dyDescent="0.25">
      <c r="B8211" s="6">
        <v>0.41666666666666669</v>
      </c>
      <c r="E8211" s="157">
        <v>98</v>
      </c>
    </row>
    <row r="8212" spans="1:19" x14ac:dyDescent="0.25">
      <c r="B8212" s="6">
        <v>0.42708333333333331</v>
      </c>
      <c r="E8212" s="157">
        <v>98</v>
      </c>
    </row>
    <row r="8213" spans="1:19" x14ac:dyDescent="0.25">
      <c r="B8213" s="6">
        <v>0.4375</v>
      </c>
      <c r="E8213" s="157">
        <v>97</v>
      </c>
    </row>
    <row r="8214" spans="1:19" x14ac:dyDescent="0.25">
      <c r="B8214" s="6">
        <v>0.44791666666666669</v>
      </c>
      <c r="E8214" s="157">
        <v>98</v>
      </c>
    </row>
    <row r="8215" spans="1:19" x14ac:dyDescent="0.25">
      <c r="B8215" s="6">
        <v>0.45833333333333331</v>
      </c>
      <c r="E8215" s="157">
        <v>98</v>
      </c>
    </row>
    <row r="8216" spans="1:19" x14ac:dyDescent="0.25">
      <c r="B8216" s="6">
        <v>0.46875</v>
      </c>
      <c r="E8216" s="4">
        <v>106</v>
      </c>
      <c r="H8216" s="3">
        <v>145</v>
      </c>
      <c r="I8216" t="s">
        <v>2229</v>
      </c>
    </row>
    <row r="8217" spans="1:19" x14ac:dyDescent="0.25">
      <c r="B8217" s="6">
        <v>0.47916666666666669</v>
      </c>
      <c r="E8217" s="3">
        <v>102</v>
      </c>
    </row>
    <row r="8218" spans="1:19" x14ac:dyDescent="0.25">
      <c r="B8218" s="6">
        <v>0.48958333333333331</v>
      </c>
      <c r="E8218" s="3">
        <v>100</v>
      </c>
    </row>
    <row r="8219" spans="1:19" x14ac:dyDescent="0.25">
      <c r="B8219" s="6">
        <v>0.5</v>
      </c>
      <c r="E8219" s="3">
        <v>102</v>
      </c>
    </row>
    <row r="8220" spans="1:19" x14ac:dyDescent="0.25">
      <c r="B8220" s="6">
        <v>0.51041666666666663</v>
      </c>
      <c r="E8220" s="157">
        <v>98</v>
      </c>
      <c r="F8220" s="157">
        <v>98</v>
      </c>
    </row>
    <row r="8221" spans="1:19" x14ac:dyDescent="0.25">
      <c r="A8221" s="448"/>
      <c r="B8221" s="90">
        <v>0.51736111111111116</v>
      </c>
      <c r="C8221" s="8">
        <v>136</v>
      </c>
      <c r="D8221" s="8"/>
      <c r="E8221" s="8"/>
      <c r="F8221" s="8"/>
      <c r="G8221" s="8" t="s">
        <v>2223</v>
      </c>
      <c r="H8221" s="8"/>
      <c r="I8221" s="36" t="s">
        <v>2224</v>
      </c>
      <c r="J8221" s="36"/>
      <c r="K8221" s="36"/>
      <c r="L8221" s="36"/>
      <c r="M8221" s="36"/>
      <c r="N8221" s="36"/>
      <c r="O8221" s="36"/>
      <c r="P8221" s="36"/>
      <c r="Q8221" s="8"/>
      <c r="R8221" s="8"/>
      <c r="S8221" s="8"/>
    </row>
    <row r="8222" spans="1:19" x14ac:dyDescent="0.25">
      <c r="B8222" s="6">
        <v>0.52083333333333337</v>
      </c>
      <c r="E8222" s="3">
        <v>105</v>
      </c>
    </row>
    <row r="8223" spans="1:19" x14ac:dyDescent="0.25">
      <c r="B8223" s="6">
        <v>0.53125</v>
      </c>
      <c r="E8223" s="3">
        <v>104</v>
      </c>
    </row>
    <row r="8224" spans="1:19" x14ac:dyDescent="0.25">
      <c r="B8224" s="6">
        <v>0.54166666666666663</v>
      </c>
      <c r="E8224" s="99">
        <v>111</v>
      </c>
    </row>
    <row r="8225" spans="2:9" x14ac:dyDescent="0.25">
      <c r="B8225" s="6">
        <v>0.55208333333333337</v>
      </c>
      <c r="E8225" s="97">
        <v>125</v>
      </c>
      <c r="H8225" s="3">
        <v>50</v>
      </c>
      <c r="I8225" t="s">
        <v>2225</v>
      </c>
    </row>
    <row r="8226" spans="2:9" x14ac:dyDescent="0.25">
      <c r="B8226" s="6">
        <v>0.5625</v>
      </c>
      <c r="E8226" s="99">
        <v>119</v>
      </c>
    </row>
    <row r="8227" spans="2:9" x14ac:dyDescent="0.25">
      <c r="B8227" s="6">
        <v>0.57291666666666663</v>
      </c>
      <c r="E8227" s="99">
        <v>117</v>
      </c>
    </row>
    <row r="8228" spans="2:9" x14ac:dyDescent="0.25">
      <c r="B8228" s="6">
        <v>0.58333333333333337</v>
      </c>
      <c r="E8228" s="99">
        <v>116</v>
      </c>
    </row>
    <row r="8229" spans="2:9" x14ac:dyDescent="0.25">
      <c r="B8229" s="6">
        <v>0.59375</v>
      </c>
      <c r="E8229" s="99">
        <v>118</v>
      </c>
    </row>
    <row r="8230" spans="2:9" x14ac:dyDescent="0.25">
      <c r="B8230" s="6">
        <v>0.60416666666666663</v>
      </c>
      <c r="E8230" s="62">
        <v>120</v>
      </c>
    </row>
    <row r="8231" spans="2:9" x14ac:dyDescent="0.25">
      <c r="B8231" s="6">
        <v>0.61458333333333337</v>
      </c>
      <c r="E8231" s="62">
        <v>123</v>
      </c>
    </row>
    <row r="8232" spans="2:9" x14ac:dyDescent="0.25">
      <c r="B8232" s="6">
        <v>0.625</v>
      </c>
      <c r="E8232" s="97">
        <v>127</v>
      </c>
      <c r="H8232" s="3">
        <v>155</v>
      </c>
      <c r="I8232" t="s">
        <v>2226</v>
      </c>
    </row>
    <row r="8233" spans="2:9" x14ac:dyDescent="0.25">
      <c r="B8233" s="6">
        <v>0.63541666666666663</v>
      </c>
      <c r="E8233" s="62">
        <v>123</v>
      </c>
    </row>
    <row r="8234" spans="2:9" x14ac:dyDescent="0.25">
      <c r="B8234" s="6">
        <v>0.64583333333333337</v>
      </c>
      <c r="E8234" s="62">
        <v>121</v>
      </c>
    </row>
    <row r="8235" spans="2:9" x14ac:dyDescent="0.25">
      <c r="B8235" s="6">
        <v>0.65625</v>
      </c>
      <c r="E8235" s="3">
        <v>102</v>
      </c>
    </row>
    <row r="8236" spans="2:9" x14ac:dyDescent="0.25">
      <c r="B8236" s="6">
        <v>0.66666666666666663</v>
      </c>
      <c r="E8236" s="157">
        <v>96</v>
      </c>
    </row>
    <row r="8237" spans="2:9" x14ac:dyDescent="0.25">
      <c r="B8237" s="6">
        <v>0.67708333333333337</v>
      </c>
      <c r="E8237" s="62">
        <v>120</v>
      </c>
    </row>
    <row r="8238" spans="2:9" x14ac:dyDescent="0.25">
      <c r="B8238" s="6">
        <v>0.6875</v>
      </c>
      <c r="E8238" s="99">
        <v>113</v>
      </c>
    </row>
    <row r="8239" spans="2:9" x14ac:dyDescent="0.25">
      <c r="B8239" s="6">
        <v>0.69791666666666663</v>
      </c>
      <c r="E8239" s="97">
        <v>129</v>
      </c>
      <c r="H8239" s="3">
        <v>260</v>
      </c>
      <c r="I8239" t="s">
        <v>2230</v>
      </c>
    </row>
    <row r="8240" spans="2:9" x14ac:dyDescent="0.25">
      <c r="B8240" s="6">
        <v>0.70833333333333337</v>
      </c>
      <c r="E8240" s="62">
        <v>125</v>
      </c>
    </row>
    <row r="8241" spans="2:14" x14ac:dyDescent="0.25">
      <c r="B8241" s="6">
        <v>0.71875</v>
      </c>
      <c r="E8241" s="99">
        <v>115</v>
      </c>
    </row>
    <row r="8242" spans="2:14" x14ac:dyDescent="0.25">
      <c r="B8242" s="6">
        <v>0.72916666666666663</v>
      </c>
      <c r="E8242" s="101">
        <v>110</v>
      </c>
    </row>
    <row r="8243" spans="2:14" x14ac:dyDescent="0.25">
      <c r="B8243" s="6">
        <v>0.73958333333333337</v>
      </c>
      <c r="E8243" s="157">
        <v>96</v>
      </c>
    </row>
    <row r="8244" spans="2:14" x14ac:dyDescent="0.25">
      <c r="B8244" s="6">
        <v>0.75</v>
      </c>
      <c r="E8244" s="157">
        <v>94</v>
      </c>
    </row>
    <row r="8245" spans="2:14" x14ac:dyDescent="0.25">
      <c r="B8245" s="6">
        <v>0.76041666666666663</v>
      </c>
      <c r="E8245" s="99">
        <v>114</v>
      </c>
    </row>
    <row r="8246" spans="2:14" x14ac:dyDescent="0.25">
      <c r="B8246" s="6">
        <v>0.77083333333333337</v>
      </c>
      <c r="E8246" s="99">
        <v>118</v>
      </c>
    </row>
    <row r="8247" spans="2:14" x14ac:dyDescent="0.25">
      <c r="B8247" s="6">
        <v>0.78125</v>
      </c>
      <c r="E8247" s="3">
        <v>109</v>
      </c>
    </row>
    <row r="8248" spans="2:14" x14ac:dyDescent="0.25">
      <c r="B8248" s="6">
        <v>0.79166666666666663</v>
      </c>
      <c r="E8248" s="3">
        <v>101</v>
      </c>
    </row>
    <row r="8249" spans="2:14" x14ac:dyDescent="0.25">
      <c r="B8249" s="6">
        <v>0.80208333333333337</v>
      </c>
      <c r="D8249" s="4"/>
      <c r="E8249" s="3">
        <v>101</v>
      </c>
      <c r="F8249" s="3">
        <v>101</v>
      </c>
    </row>
    <row r="8250" spans="2:14" x14ac:dyDescent="0.25">
      <c r="B8250" s="90">
        <v>0.80208333333333337</v>
      </c>
      <c r="C8250" s="8">
        <v>20</v>
      </c>
      <c r="D8250" s="8"/>
      <c r="E8250" s="8"/>
      <c r="F8250" s="8"/>
      <c r="G8250" s="8" t="s">
        <v>114</v>
      </c>
      <c r="H8250" s="8"/>
      <c r="I8250" s="36" t="s">
        <v>2231</v>
      </c>
      <c r="J8250" s="36"/>
      <c r="K8250" s="36"/>
      <c r="L8250" s="36"/>
      <c r="M8250" s="36"/>
      <c r="N8250" s="36"/>
    </row>
    <row r="8251" spans="2:14" x14ac:dyDescent="0.25">
      <c r="B8251" s="6">
        <v>0.8125</v>
      </c>
      <c r="E8251" s="3">
        <v>106</v>
      </c>
    </row>
    <row r="8252" spans="2:14" x14ac:dyDescent="0.25">
      <c r="B8252" s="6">
        <v>0.82291666666666663</v>
      </c>
      <c r="E8252" s="99">
        <v>113</v>
      </c>
    </row>
    <row r="8253" spans="2:14" x14ac:dyDescent="0.25">
      <c r="B8253" s="6">
        <v>0.83333333333333337</v>
      </c>
      <c r="E8253" s="97">
        <v>124</v>
      </c>
      <c r="H8253" s="3">
        <v>45</v>
      </c>
      <c r="I8253" t="s">
        <v>2232</v>
      </c>
    </row>
    <row r="8254" spans="2:14" x14ac:dyDescent="0.25">
      <c r="B8254" s="6">
        <v>0.84375</v>
      </c>
      <c r="E8254" s="99">
        <v>117</v>
      </c>
    </row>
    <row r="8255" spans="2:14" x14ac:dyDescent="0.25">
      <c r="B8255" s="6">
        <v>0.85416666666666663</v>
      </c>
      <c r="E8255" s="99">
        <v>110</v>
      </c>
    </row>
    <row r="8256" spans="2:14" x14ac:dyDescent="0.25">
      <c r="B8256" s="6">
        <v>0.86458333333333337</v>
      </c>
      <c r="E8256" s="99">
        <v>111</v>
      </c>
    </row>
    <row r="8257" spans="1:7" x14ac:dyDescent="0.25">
      <c r="B8257" s="6">
        <v>0.875</v>
      </c>
      <c r="E8257" s="3">
        <v>106</v>
      </c>
    </row>
    <row r="8258" spans="1:7" x14ac:dyDescent="0.25">
      <c r="B8258" s="6">
        <v>0.88541666666666663</v>
      </c>
      <c r="E8258" s="99">
        <v>112</v>
      </c>
    </row>
    <row r="8259" spans="1:7" x14ac:dyDescent="0.25">
      <c r="B8259" s="6">
        <v>0.89583333333333337</v>
      </c>
      <c r="E8259" s="99">
        <v>112</v>
      </c>
    </row>
    <row r="8260" spans="1:7" x14ac:dyDescent="0.25">
      <c r="B8260" s="6">
        <v>0.90625</v>
      </c>
      <c r="E8260" s="3">
        <v>104</v>
      </c>
    </row>
    <row r="8261" spans="1:7" x14ac:dyDescent="0.25">
      <c r="B8261" s="6">
        <v>0.91666666666666663</v>
      </c>
      <c r="E8261" s="3">
        <v>104</v>
      </c>
    </row>
    <row r="8262" spans="1:7" x14ac:dyDescent="0.25">
      <c r="B8262" s="6">
        <v>0.92708333333333337</v>
      </c>
      <c r="E8262" s="3">
        <v>108</v>
      </c>
    </row>
    <row r="8263" spans="1:7" x14ac:dyDescent="0.25">
      <c r="B8263" s="6">
        <v>0.9375</v>
      </c>
      <c r="E8263" s="99">
        <v>111</v>
      </c>
    </row>
    <row r="8264" spans="1:7" x14ac:dyDescent="0.25">
      <c r="B8264" s="6">
        <v>0.94791666666666663</v>
      </c>
      <c r="E8264" s="99">
        <v>110</v>
      </c>
    </row>
    <row r="8265" spans="1:7" x14ac:dyDescent="0.25">
      <c r="B8265" s="6">
        <v>0.95833333333333337</v>
      </c>
      <c r="E8265" s="99">
        <v>111</v>
      </c>
    </row>
    <row r="8266" spans="1:7" x14ac:dyDescent="0.25">
      <c r="B8266" s="86">
        <v>0.96805555555555556</v>
      </c>
      <c r="C8266" s="6"/>
      <c r="E8266" s="99"/>
      <c r="G8266" s="14" t="s">
        <v>2233</v>
      </c>
    </row>
    <row r="8267" spans="1:7" x14ac:dyDescent="0.25">
      <c r="B8267" s="86">
        <v>0.96875</v>
      </c>
      <c r="E8267" s="3">
        <v>108</v>
      </c>
      <c r="G8267" s="14" t="s">
        <v>2233</v>
      </c>
    </row>
    <row r="8268" spans="1:7" x14ac:dyDescent="0.25">
      <c r="B8268" s="86">
        <v>0.97916666666666663</v>
      </c>
      <c r="E8268" s="157">
        <v>93</v>
      </c>
      <c r="G8268" s="14" t="s">
        <v>2233</v>
      </c>
    </row>
    <row r="8269" spans="1:7" ht="15.75" thickBot="1" x14ac:dyDescent="0.3">
      <c r="B8269" s="215">
        <v>0.98958333333333337</v>
      </c>
      <c r="E8269" s="157">
        <v>91</v>
      </c>
      <c r="G8269" s="14" t="s">
        <v>2233</v>
      </c>
    </row>
    <row r="8270" spans="1:7" x14ac:dyDescent="0.25">
      <c r="A8270" s="5">
        <v>45926</v>
      </c>
      <c r="B8270" s="6">
        <v>0</v>
      </c>
      <c r="E8270" s="157">
        <v>95</v>
      </c>
    </row>
    <row r="8271" spans="1:7" x14ac:dyDescent="0.25">
      <c r="A8271" s="5" t="s">
        <v>212</v>
      </c>
      <c r="B8271" s="6">
        <v>1.0416666666666666E-2</v>
      </c>
      <c r="E8271" s="157">
        <v>98</v>
      </c>
    </row>
    <row r="8272" spans="1:7" x14ac:dyDescent="0.25">
      <c r="B8272" s="6">
        <v>2.0833333333333332E-2</v>
      </c>
    </row>
    <row r="8273" spans="1:14" ht="18" x14ac:dyDescent="0.25">
      <c r="B8273" s="6">
        <v>3.125E-2</v>
      </c>
      <c r="G8273" s="231">
        <v>104</v>
      </c>
      <c r="H8273" s="231" t="s">
        <v>1368</v>
      </c>
      <c r="I8273" s="449"/>
      <c r="J8273" s="450"/>
    </row>
    <row r="8274" spans="1:14" ht="18" x14ac:dyDescent="0.25">
      <c r="B8274" s="6">
        <v>4.1666666666666664E-2</v>
      </c>
      <c r="G8274" s="275">
        <f>AVERAGE(E8196:E8274)</f>
        <v>107.67164179104478</v>
      </c>
      <c r="H8274" s="231" t="s">
        <v>1367</v>
      </c>
      <c r="I8274" s="449"/>
      <c r="J8274" s="36"/>
    </row>
    <row r="8275" spans="1:14" ht="18" x14ac:dyDescent="0.25">
      <c r="B8275" s="6">
        <v>5.2083333333333336E-2</v>
      </c>
      <c r="G8275" s="231">
        <v>98.3</v>
      </c>
      <c r="H8275" s="231" t="s">
        <v>1369</v>
      </c>
    </row>
    <row r="8276" spans="1:14" ht="18" x14ac:dyDescent="0.25">
      <c r="B8276" s="6">
        <v>6.25E-2</v>
      </c>
      <c r="G8276" s="231" t="s">
        <v>2218</v>
      </c>
      <c r="H8276" s="237"/>
    </row>
    <row r="8277" spans="1:14" ht="18" x14ac:dyDescent="0.25">
      <c r="B8277" s="6">
        <v>7.6388888888888895E-2</v>
      </c>
      <c r="D8277" s="3">
        <v>191</v>
      </c>
      <c r="G8277" s="242" t="s">
        <v>2235</v>
      </c>
    </row>
    <row r="8278" spans="1:14" ht="15.75" x14ac:dyDescent="0.25">
      <c r="B8278" s="6">
        <v>8.3333333333333329E-2</v>
      </c>
      <c r="G8278" s="293" t="s">
        <v>2234</v>
      </c>
      <c r="H8278" s="14"/>
      <c r="I8278" s="11"/>
      <c r="J8278" s="11"/>
      <c r="K8278" s="11"/>
    </row>
    <row r="8279" spans="1:14" x14ac:dyDescent="0.25">
      <c r="B8279" s="6">
        <v>9.375E-2</v>
      </c>
    </row>
    <row r="8280" spans="1:14" x14ac:dyDescent="0.25">
      <c r="B8280" s="6">
        <v>0.10416666666666667</v>
      </c>
    </row>
    <row r="8281" spans="1:14" x14ac:dyDescent="0.25">
      <c r="B8281" s="6">
        <v>0.11458333333333333</v>
      </c>
    </row>
    <row r="8282" spans="1:14" x14ac:dyDescent="0.25">
      <c r="B8282" s="6">
        <v>0.125</v>
      </c>
    </row>
    <row r="8283" spans="1:14" x14ac:dyDescent="0.25">
      <c r="B8283" s="6">
        <v>0.13541666666666666</v>
      </c>
    </row>
    <row r="8284" spans="1:14" x14ac:dyDescent="0.25">
      <c r="B8284" s="6">
        <v>0.14583333333333334</v>
      </c>
    </row>
    <row r="8285" spans="1:14" ht="15.75" thickBot="1" x14ac:dyDescent="0.3">
      <c r="B8285" s="22">
        <v>0.15625</v>
      </c>
    </row>
    <row r="8286" spans="1:14" x14ac:dyDescent="0.25">
      <c r="B8286" s="6">
        <v>0.32291666666666669</v>
      </c>
      <c r="E8286" s="157">
        <v>90</v>
      </c>
    </row>
    <row r="8287" spans="1:14" x14ac:dyDescent="0.25">
      <c r="B8287" s="6">
        <v>0.33333333333333331</v>
      </c>
      <c r="E8287" s="14">
        <v>85</v>
      </c>
      <c r="F8287" s="14">
        <v>85</v>
      </c>
    </row>
    <row r="8288" spans="1:14" x14ac:dyDescent="0.25">
      <c r="A8288" s="448"/>
      <c r="B8288" s="90">
        <v>0.34027777777777779</v>
      </c>
      <c r="C8288" s="8">
        <v>84</v>
      </c>
      <c r="D8288" s="8"/>
      <c r="E8288" s="8"/>
      <c r="F8288" s="8"/>
      <c r="G8288" s="8" t="s">
        <v>214</v>
      </c>
      <c r="H8288" s="8"/>
      <c r="I8288" s="36" t="s">
        <v>2236</v>
      </c>
      <c r="J8288" s="36"/>
      <c r="K8288" s="36"/>
      <c r="L8288" s="36"/>
      <c r="M8288" s="36"/>
      <c r="N8288" s="36"/>
    </row>
    <row r="8289" spans="2:13" x14ac:dyDescent="0.25">
      <c r="B8289" s="6">
        <v>0.34375</v>
      </c>
      <c r="E8289" s="157">
        <v>99</v>
      </c>
    </row>
    <row r="8290" spans="2:13" x14ac:dyDescent="0.25">
      <c r="B8290" s="6">
        <v>0.35416666666666669</v>
      </c>
      <c r="E8290" s="3">
        <v>104</v>
      </c>
    </row>
    <row r="8291" spans="2:13" x14ac:dyDescent="0.25">
      <c r="B8291" s="6">
        <v>0.36458333333333331</v>
      </c>
      <c r="E8291" s="99">
        <v>116</v>
      </c>
    </row>
    <row r="8292" spans="2:13" x14ac:dyDescent="0.25">
      <c r="B8292" s="6">
        <v>0.375</v>
      </c>
      <c r="E8292" s="101">
        <v>118</v>
      </c>
      <c r="H8292" s="3">
        <v>50</v>
      </c>
      <c r="I8292" s="135" t="s">
        <v>2239</v>
      </c>
      <c r="J8292" s="135"/>
      <c r="K8292" s="135"/>
      <c r="L8292" s="135"/>
      <c r="M8292" s="135"/>
    </row>
    <row r="8293" spans="2:13" x14ac:dyDescent="0.25">
      <c r="B8293" s="6">
        <v>0.38541666666666669</v>
      </c>
      <c r="E8293" s="3">
        <v>108</v>
      </c>
    </row>
    <row r="8294" spans="2:13" x14ac:dyDescent="0.25">
      <c r="B8294" s="6">
        <v>0.39583333333333331</v>
      </c>
      <c r="E8294" s="3">
        <v>101</v>
      </c>
    </row>
    <row r="8295" spans="2:13" x14ac:dyDescent="0.25">
      <c r="B8295" s="6">
        <v>0.40625</v>
      </c>
      <c r="E8295" s="157">
        <v>85</v>
      </c>
    </row>
    <row r="8296" spans="2:13" x14ac:dyDescent="0.25">
      <c r="B8296" s="6">
        <v>0.41666666666666669</v>
      </c>
      <c r="E8296" s="4">
        <v>107</v>
      </c>
      <c r="H8296" s="3">
        <v>110</v>
      </c>
      <c r="I8296" t="s">
        <v>2238</v>
      </c>
    </row>
    <row r="8297" spans="2:13" x14ac:dyDescent="0.25">
      <c r="B8297" s="6">
        <v>0.42708333333333331</v>
      </c>
      <c r="E8297" s="3">
        <v>105</v>
      </c>
    </row>
    <row r="8298" spans="2:13" x14ac:dyDescent="0.25">
      <c r="B8298" s="6">
        <v>0.4375</v>
      </c>
      <c r="E8298" s="157">
        <v>99</v>
      </c>
    </row>
    <row r="8299" spans="2:13" x14ac:dyDescent="0.25">
      <c r="B8299" s="6">
        <v>0.44791666666666669</v>
      </c>
      <c r="E8299" s="3">
        <v>102</v>
      </c>
    </row>
    <row r="8300" spans="2:13" x14ac:dyDescent="0.25">
      <c r="B8300" s="6">
        <v>0.45833333333333331</v>
      </c>
      <c r="E8300" s="157">
        <v>98</v>
      </c>
    </row>
    <row r="8301" spans="2:13" x14ac:dyDescent="0.25">
      <c r="B8301" s="6">
        <v>0.46875</v>
      </c>
      <c r="E8301" s="3">
        <v>102</v>
      </c>
    </row>
    <row r="8302" spans="2:13" x14ac:dyDescent="0.25">
      <c r="B8302" s="6">
        <v>0.47916666666666669</v>
      </c>
      <c r="E8302" s="101">
        <v>110</v>
      </c>
      <c r="H8302" s="3">
        <v>200</v>
      </c>
      <c r="I8302" s="135" t="s">
        <v>2237</v>
      </c>
      <c r="J8302" s="135"/>
      <c r="K8302" s="135"/>
      <c r="L8302" s="135"/>
      <c r="M8302" s="135"/>
    </row>
    <row r="8303" spans="2:13" x14ac:dyDescent="0.25">
      <c r="B8303" s="6">
        <v>0.48958333333333331</v>
      </c>
      <c r="E8303" s="14">
        <v>87</v>
      </c>
    </row>
    <row r="8304" spans="2:13" x14ac:dyDescent="0.25">
      <c r="B8304" s="6">
        <v>0.5</v>
      </c>
      <c r="E8304" s="101">
        <v>112</v>
      </c>
      <c r="H8304" s="3">
        <v>230</v>
      </c>
      <c r="I8304" s="135" t="s">
        <v>2240</v>
      </c>
      <c r="J8304" s="135"/>
      <c r="K8304" s="135"/>
      <c r="L8304" s="135"/>
      <c r="M8304" s="135"/>
    </row>
    <row r="8305" spans="2:14" x14ac:dyDescent="0.25">
      <c r="B8305" s="6">
        <v>0.51041666666666663</v>
      </c>
      <c r="E8305" s="3">
        <v>100</v>
      </c>
      <c r="F8305" s="3">
        <v>100</v>
      </c>
    </row>
    <row r="8306" spans="2:14" x14ac:dyDescent="0.25">
      <c r="B8306" s="90">
        <v>0.51388888888888884</v>
      </c>
      <c r="C8306" s="8">
        <v>104</v>
      </c>
      <c r="D8306" s="8"/>
      <c r="E8306" s="8"/>
      <c r="F8306" s="8"/>
      <c r="G8306" s="8" t="s">
        <v>112</v>
      </c>
      <c r="H8306" s="8"/>
      <c r="I8306" s="36" t="s">
        <v>2241</v>
      </c>
      <c r="J8306" s="36"/>
      <c r="K8306" s="36"/>
      <c r="L8306" s="36"/>
      <c r="M8306" s="36"/>
      <c r="N8306" s="36"/>
    </row>
    <row r="8307" spans="2:14" x14ac:dyDescent="0.25">
      <c r="B8307" s="6">
        <v>0.52083333333333337</v>
      </c>
      <c r="E8307" s="62">
        <v>121</v>
      </c>
    </row>
    <row r="8308" spans="2:14" x14ac:dyDescent="0.25">
      <c r="B8308" s="6">
        <v>0.53125</v>
      </c>
      <c r="E8308" s="99">
        <v>118</v>
      </c>
    </row>
    <row r="8309" spans="2:14" x14ac:dyDescent="0.25">
      <c r="B8309" s="6">
        <v>0.54166666666666663</v>
      </c>
      <c r="E8309" s="97">
        <v>124</v>
      </c>
      <c r="H8309" s="3">
        <v>40</v>
      </c>
      <c r="I8309" s="63" t="s">
        <v>2252</v>
      </c>
      <c r="J8309" s="63"/>
      <c r="K8309" s="63"/>
      <c r="L8309" s="63"/>
      <c r="M8309" s="63"/>
    </row>
    <row r="8310" spans="2:14" x14ac:dyDescent="0.25">
      <c r="B8310" s="6">
        <v>0.55208333333333337</v>
      </c>
      <c r="E8310" s="99">
        <v>110</v>
      </c>
    </row>
    <row r="8311" spans="2:14" x14ac:dyDescent="0.25">
      <c r="B8311" s="6">
        <v>0.5625</v>
      </c>
      <c r="E8311" s="99">
        <v>110</v>
      </c>
    </row>
    <row r="8312" spans="2:14" x14ac:dyDescent="0.25">
      <c r="B8312" s="6">
        <v>0.57291666666666663</v>
      </c>
      <c r="E8312" s="3">
        <v>106</v>
      </c>
    </row>
    <row r="8313" spans="2:14" x14ac:dyDescent="0.25">
      <c r="B8313" s="6">
        <v>0.58333333333333337</v>
      </c>
      <c r="E8313" s="62">
        <v>122</v>
      </c>
    </row>
    <row r="8314" spans="2:14" x14ac:dyDescent="0.25">
      <c r="B8314" s="6">
        <v>0.59375</v>
      </c>
      <c r="E8314" s="62">
        <v>122</v>
      </c>
    </row>
    <row r="8315" spans="2:14" x14ac:dyDescent="0.25">
      <c r="B8315" s="6">
        <v>0.60416666666666663</v>
      </c>
      <c r="E8315" s="157">
        <v>98</v>
      </c>
    </row>
    <row r="8316" spans="2:14" x14ac:dyDescent="0.25">
      <c r="B8316" s="6">
        <v>0.61458333333333337</v>
      </c>
      <c r="E8316" s="99">
        <v>118</v>
      </c>
    </row>
    <row r="8317" spans="2:14" x14ac:dyDescent="0.25">
      <c r="B8317" s="6">
        <v>0.625</v>
      </c>
      <c r="E8317" s="62">
        <v>128</v>
      </c>
    </row>
    <row r="8318" spans="2:14" x14ac:dyDescent="0.25">
      <c r="B8318" s="6">
        <v>0.63541666666666663</v>
      </c>
      <c r="E8318" s="9">
        <v>130</v>
      </c>
    </row>
    <row r="8319" spans="2:14" x14ac:dyDescent="0.25">
      <c r="B8319" s="6">
        <v>0.64583333333333337</v>
      </c>
      <c r="E8319" s="10">
        <v>139</v>
      </c>
      <c r="H8319" s="3">
        <v>190</v>
      </c>
      <c r="I8319" s="12" t="s">
        <v>2253</v>
      </c>
      <c r="J8319" s="12"/>
      <c r="K8319" s="12"/>
      <c r="L8319" s="12"/>
      <c r="M8319" s="12"/>
    </row>
    <row r="8320" spans="2:14" x14ac:dyDescent="0.25">
      <c r="B8320" s="6">
        <v>0.65625</v>
      </c>
      <c r="E8320" s="9">
        <v>130</v>
      </c>
    </row>
    <row r="8321" spans="1:17" x14ac:dyDescent="0.25">
      <c r="B8321" s="6">
        <v>0.66666666666666663</v>
      </c>
      <c r="E8321" s="99">
        <v>117</v>
      </c>
    </row>
    <row r="8322" spans="1:17" x14ac:dyDescent="0.25">
      <c r="B8322" s="6">
        <v>0.67708333333333337</v>
      </c>
      <c r="E8322" s="99">
        <v>111</v>
      </c>
    </row>
    <row r="8323" spans="1:17" x14ac:dyDescent="0.25">
      <c r="B8323" s="6">
        <v>0.6875</v>
      </c>
      <c r="E8323" s="99">
        <v>111</v>
      </c>
    </row>
    <row r="8324" spans="1:17" x14ac:dyDescent="0.25">
      <c r="B8324" s="6">
        <v>0.69791666666666663</v>
      </c>
      <c r="E8324" s="62">
        <v>122</v>
      </c>
    </row>
    <row r="8325" spans="1:17" x14ac:dyDescent="0.25">
      <c r="B8325" s="6">
        <v>0.70833333333333337</v>
      </c>
      <c r="E8325" s="97">
        <v>128</v>
      </c>
      <c r="H8325" s="3">
        <v>260</v>
      </c>
      <c r="I8325" s="63" t="s">
        <v>2251</v>
      </c>
      <c r="J8325" s="63"/>
      <c r="K8325" s="63"/>
      <c r="L8325" s="63"/>
      <c r="M8325" s="63"/>
    </row>
    <row r="8326" spans="1:17" x14ac:dyDescent="0.25">
      <c r="B8326" s="6">
        <v>0.71875</v>
      </c>
      <c r="E8326" s="62">
        <v>123</v>
      </c>
    </row>
    <row r="8327" spans="1:17" x14ac:dyDescent="0.25">
      <c r="B8327" s="6">
        <v>0.72916666666666663</v>
      </c>
      <c r="E8327" s="62">
        <v>124</v>
      </c>
    </row>
    <row r="8328" spans="1:17" x14ac:dyDescent="0.25">
      <c r="B8328" s="6">
        <v>0.73958333333333337</v>
      </c>
      <c r="E8328" s="99">
        <v>118</v>
      </c>
    </row>
    <row r="8329" spans="1:17" x14ac:dyDescent="0.25">
      <c r="B8329" s="6">
        <v>0.75</v>
      </c>
      <c r="E8329" s="62">
        <v>122</v>
      </c>
    </row>
    <row r="8330" spans="1:17" x14ac:dyDescent="0.25">
      <c r="B8330" s="90">
        <v>0.75</v>
      </c>
      <c r="C8330" s="8">
        <v>20</v>
      </c>
      <c r="D8330" s="8"/>
      <c r="E8330" s="8"/>
      <c r="F8330" s="8"/>
      <c r="G8330" s="8" t="s">
        <v>2245</v>
      </c>
      <c r="H8330" s="8"/>
      <c r="I8330" s="36" t="s">
        <v>2244</v>
      </c>
    </row>
    <row r="8331" spans="1:17" x14ac:dyDescent="0.25">
      <c r="B8331" s="6">
        <v>0.76041666666666663</v>
      </c>
      <c r="E8331" s="62">
        <v>122</v>
      </c>
    </row>
    <row r="8332" spans="1:17" x14ac:dyDescent="0.25">
      <c r="B8332" s="6">
        <v>0.77083333333333337</v>
      </c>
      <c r="E8332" s="157">
        <v>98</v>
      </c>
      <c r="I8332" s="16" t="s">
        <v>2249</v>
      </c>
      <c r="J8332" s="16"/>
    </row>
    <row r="8333" spans="1:17" x14ac:dyDescent="0.25">
      <c r="B8333" s="6">
        <v>0.78125</v>
      </c>
      <c r="E8333" s="157">
        <v>94</v>
      </c>
      <c r="I8333" s="16" t="s">
        <v>2249</v>
      </c>
      <c r="J8333" s="16"/>
    </row>
    <row r="8334" spans="1:17" x14ac:dyDescent="0.25">
      <c r="B8334" s="6">
        <v>0.79166666666666663</v>
      </c>
      <c r="E8334" s="14">
        <v>83</v>
      </c>
      <c r="F8334" s="14">
        <v>83</v>
      </c>
      <c r="I8334" s="16" t="s">
        <v>2249</v>
      </c>
      <c r="J8334" s="16"/>
    </row>
    <row r="8335" spans="1:17" x14ac:dyDescent="0.25">
      <c r="A8335" s="448"/>
      <c r="B8335" s="90">
        <v>0.79861111111111116</v>
      </c>
      <c r="C8335" s="8">
        <v>30</v>
      </c>
      <c r="D8335" s="8"/>
      <c r="E8335" s="8"/>
      <c r="F8335" s="8"/>
      <c r="G8335" s="8" t="s">
        <v>114</v>
      </c>
      <c r="H8335" s="8"/>
      <c r="I8335" s="37" t="s">
        <v>2243</v>
      </c>
      <c r="J8335" s="36"/>
      <c r="K8335" s="36"/>
      <c r="L8335" s="36"/>
      <c r="M8335" s="36"/>
      <c r="N8335" s="36"/>
      <c r="O8335" s="36"/>
      <c r="P8335" s="36"/>
      <c r="Q8335" s="8"/>
    </row>
    <row r="8336" spans="1:17" x14ac:dyDescent="0.25">
      <c r="B8336" s="6">
        <v>0.80208333333333337</v>
      </c>
      <c r="E8336" s="14">
        <v>88</v>
      </c>
      <c r="I8336" s="16" t="s">
        <v>2249</v>
      </c>
      <c r="J8336" s="16"/>
    </row>
    <row r="8337" spans="2:13" x14ac:dyDescent="0.25">
      <c r="B8337" s="6">
        <v>0.8125</v>
      </c>
      <c r="E8337" s="14">
        <v>80</v>
      </c>
      <c r="I8337" s="16" t="s">
        <v>2249</v>
      </c>
      <c r="J8337" s="16"/>
    </row>
    <row r="8338" spans="2:13" x14ac:dyDescent="0.25">
      <c r="B8338" s="6">
        <v>0.82291666666666663</v>
      </c>
      <c r="E8338" s="59">
        <v>76</v>
      </c>
      <c r="I8338" s="16" t="s">
        <v>2249</v>
      </c>
      <c r="J8338" s="16"/>
    </row>
    <row r="8339" spans="2:13" x14ac:dyDescent="0.25">
      <c r="B8339" s="6">
        <v>0.83333333333333337</v>
      </c>
      <c r="E8339" s="14">
        <v>84</v>
      </c>
      <c r="I8339" s="16" t="s">
        <v>2249</v>
      </c>
      <c r="J8339" s="16"/>
    </row>
    <row r="8340" spans="2:13" x14ac:dyDescent="0.25">
      <c r="B8340" s="6">
        <v>0.84375</v>
      </c>
      <c r="E8340" s="157">
        <v>95</v>
      </c>
      <c r="I8340" s="16" t="s">
        <v>2249</v>
      </c>
      <c r="J8340" s="16"/>
    </row>
    <row r="8341" spans="2:13" x14ac:dyDescent="0.25">
      <c r="B8341" s="6">
        <v>0.85416666666666663</v>
      </c>
      <c r="E8341" s="3">
        <v>107</v>
      </c>
    </row>
    <row r="8342" spans="2:13" x14ac:dyDescent="0.25">
      <c r="B8342" s="6">
        <v>0.86458333333333337</v>
      </c>
      <c r="E8342" s="10">
        <v>136</v>
      </c>
      <c r="H8342" s="3">
        <v>95</v>
      </c>
      <c r="I8342" s="12" t="s">
        <v>2250</v>
      </c>
      <c r="J8342" s="12"/>
      <c r="K8342" s="12"/>
      <c r="L8342" s="12"/>
      <c r="M8342" s="12"/>
    </row>
    <row r="8343" spans="2:13" x14ac:dyDescent="0.25">
      <c r="B8343" s="6">
        <v>0.875</v>
      </c>
      <c r="E8343" s="9">
        <v>134</v>
      </c>
    </row>
    <row r="8344" spans="2:13" x14ac:dyDescent="0.25">
      <c r="B8344" s="6">
        <v>0.88541666666666663</v>
      </c>
      <c r="E8344" s="99">
        <v>118</v>
      </c>
    </row>
    <row r="8345" spans="2:13" x14ac:dyDescent="0.25">
      <c r="B8345" s="6">
        <v>0.89583333333333337</v>
      </c>
      <c r="E8345" s="157">
        <v>99</v>
      </c>
    </row>
    <row r="8346" spans="2:13" x14ac:dyDescent="0.25">
      <c r="B8346" s="6">
        <v>0.90625</v>
      </c>
      <c r="E8346" s="157">
        <v>94</v>
      </c>
    </row>
    <row r="8347" spans="2:13" x14ac:dyDescent="0.25">
      <c r="B8347" s="6">
        <v>0.91666666666666663</v>
      </c>
      <c r="E8347" s="3">
        <v>104</v>
      </c>
    </row>
    <row r="8348" spans="2:13" x14ac:dyDescent="0.25">
      <c r="B8348" s="6">
        <v>0.92708333333333337</v>
      </c>
      <c r="E8348" s="3">
        <v>106</v>
      </c>
    </row>
    <row r="8349" spans="2:13" x14ac:dyDescent="0.25">
      <c r="B8349" s="6">
        <v>0.9375</v>
      </c>
      <c r="E8349" s="3">
        <v>106</v>
      </c>
    </row>
    <row r="8350" spans="2:13" x14ac:dyDescent="0.25">
      <c r="B8350" s="6">
        <v>0.94791666666666663</v>
      </c>
      <c r="E8350" s="3">
        <v>102</v>
      </c>
    </row>
    <row r="8351" spans="2:13" x14ac:dyDescent="0.25">
      <c r="B8351" s="86">
        <v>0.94861111111111107</v>
      </c>
      <c r="G8351" s="14" t="s">
        <v>2246</v>
      </c>
    </row>
    <row r="8352" spans="2:13" x14ac:dyDescent="0.25">
      <c r="B8352" s="86">
        <v>0.95833333333333337</v>
      </c>
      <c r="E8352" s="157">
        <v>97</v>
      </c>
      <c r="G8352" s="14" t="s">
        <v>2246</v>
      </c>
    </row>
    <row r="8353" spans="1:11" x14ac:dyDescent="0.25">
      <c r="B8353" s="86">
        <v>0.96805555555555556</v>
      </c>
      <c r="E8353" s="3">
        <v>101</v>
      </c>
      <c r="G8353" s="14" t="s">
        <v>2246</v>
      </c>
    </row>
    <row r="8354" spans="1:11" x14ac:dyDescent="0.25">
      <c r="B8354" s="6">
        <v>0.97916666666666663</v>
      </c>
      <c r="E8354" s="3">
        <v>107</v>
      </c>
    </row>
    <row r="8355" spans="1:11" ht="15.75" thickBot="1" x14ac:dyDescent="0.3">
      <c r="B8355" s="22">
        <v>0.98958333333333337</v>
      </c>
      <c r="E8355" s="3">
        <v>102</v>
      </c>
    </row>
    <row r="8356" spans="1:11" x14ac:dyDescent="0.25">
      <c r="A8356" s="5">
        <v>45927</v>
      </c>
      <c r="B8356" s="6">
        <v>0</v>
      </c>
      <c r="E8356" s="3">
        <v>102</v>
      </c>
    </row>
    <row r="8357" spans="1:11" x14ac:dyDescent="0.25">
      <c r="A8357" s="5" t="s">
        <v>228</v>
      </c>
      <c r="B8357" s="6">
        <v>1.0416666666666666E-2</v>
      </c>
      <c r="E8357" s="3">
        <v>105</v>
      </c>
    </row>
    <row r="8358" spans="1:11" x14ac:dyDescent="0.25">
      <c r="B8358" s="6">
        <v>2.0833333333333332E-2</v>
      </c>
      <c r="E8358" s="3">
        <v>104</v>
      </c>
    </row>
    <row r="8359" spans="1:11" ht="18" x14ac:dyDescent="0.25">
      <c r="B8359" s="6">
        <v>3.125E-2</v>
      </c>
      <c r="G8359" s="231">
        <v>104</v>
      </c>
      <c r="H8359" s="231" t="s">
        <v>1368</v>
      </c>
      <c r="I8359" s="449"/>
      <c r="J8359" s="450"/>
    </row>
    <row r="8360" spans="1:11" ht="18" x14ac:dyDescent="0.25">
      <c r="B8360" s="6">
        <v>4.1666666666666664E-2</v>
      </c>
      <c r="D8360" s="243">
        <v>218</v>
      </c>
      <c r="G8360" s="275">
        <f>AVERAGE(E8286:E8360)</f>
        <v>107.70588235294117</v>
      </c>
      <c r="H8360" s="231" t="s">
        <v>1367</v>
      </c>
      <c r="I8360" s="449"/>
      <c r="J8360" s="36"/>
    </row>
    <row r="8361" spans="1:11" ht="18" x14ac:dyDescent="0.25">
      <c r="B8361" s="6">
        <v>5.2083333333333336E-2</v>
      </c>
      <c r="G8361" s="231">
        <v>89.3</v>
      </c>
      <c r="H8361" s="231" t="s">
        <v>1369</v>
      </c>
    </row>
    <row r="8362" spans="1:11" ht="18" x14ac:dyDescent="0.25">
      <c r="B8362" s="6">
        <v>6.25E-2</v>
      </c>
      <c r="G8362" s="231" t="s">
        <v>2196</v>
      </c>
      <c r="H8362" s="237"/>
    </row>
    <row r="8363" spans="1:11" ht="18" x14ac:dyDescent="0.25">
      <c r="B8363" s="6">
        <v>7.6388888888888895E-2</v>
      </c>
      <c r="G8363" s="242" t="s">
        <v>2248</v>
      </c>
    </row>
    <row r="8364" spans="1:11" ht="15.75" x14ac:dyDescent="0.25">
      <c r="B8364" s="6">
        <v>8.3333333333333329E-2</v>
      </c>
      <c r="G8364" s="802" t="s">
        <v>2247</v>
      </c>
      <c r="H8364" s="797"/>
      <c r="I8364" s="797"/>
      <c r="J8364" s="797"/>
      <c r="K8364" s="797"/>
    </row>
    <row r="8365" spans="1:11" x14ac:dyDescent="0.25">
      <c r="B8365" s="6">
        <v>9.375E-2</v>
      </c>
    </row>
    <row r="8366" spans="1:11" x14ac:dyDescent="0.25">
      <c r="B8366" s="6">
        <v>0.10416666666666667</v>
      </c>
    </row>
    <row r="8367" spans="1:11" x14ac:dyDescent="0.25">
      <c r="B8367" s="6">
        <v>0.11458333333333333</v>
      </c>
    </row>
    <row r="8368" spans="1:11" x14ac:dyDescent="0.25">
      <c r="B8368" s="6">
        <v>0.125</v>
      </c>
    </row>
    <row r="8369" spans="1:6" x14ac:dyDescent="0.25">
      <c r="B8369" s="6">
        <v>0.13541666666666666</v>
      </c>
    </row>
    <row r="8370" spans="1:6" x14ac:dyDescent="0.25">
      <c r="B8370" s="6">
        <v>0.14583333333333334</v>
      </c>
    </row>
    <row r="8371" spans="1:6" ht="15.75" thickBot="1" x14ac:dyDescent="0.3">
      <c r="B8371" s="22">
        <v>0.15625</v>
      </c>
    </row>
    <row r="8372" spans="1:6" x14ac:dyDescent="0.25">
      <c r="A8372" s="5">
        <v>45927</v>
      </c>
      <c r="B8372" s="6">
        <v>0.32291666666666669</v>
      </c>
      <c r="E8372" s="157">
        <v>99</v>
      </c>
    </row>
    <row r="8373" spans="1:6" x14ac:dyDescent="0.25">
      <c r="A8373" s="5" t="s">
        <v>228</v>
      </c>
      <c r="B8373" s="6">
        <v>0.33333333333333331</v>
      </c>
      <c r="E8373" s="157">
        <v>98</v>
      </c>
    </row>
    <row r="8374" spans="1:6" x14ac:dyDescent="0.25">
      <c r="B8374" s="6">
        <v>0.34375</v>
      </c>
      <c r="E8374" s="157">
        <v>98</v>
      </c>
    </row>
    <row r="8375" spans="1:6" x14ac:dyDescent="0.25">
      <c r="B8375" s="6">
        <v>0.35416666666666669</v>
      </c>
      <c r="E8375" s="157">
        <v>98</v>
      </c>
    </row>
    <row r="8376" spans="1:6" x14ac:dyDescent="0.25">
      <c r="B8376" s="6">
        <v>0.36458333333333331</v>
      </c>
      <c r="E8376" s="157">
        <v>92</v>
      </c>
    </row>
    <row r="8377" spans="1:6" x14ac:dyDescent="0.25">
      <c r="B8377" s="90">
        <v>0.36805555555555558</v>
      </c>
      <c r="E8377" s="14">
        <v>82</v>
      </c>
    </row>
    <row r="8378" spans="1:6" x14ac:dyDescent="0.25">
      <c r="B8378" s="6">
        <v>0.375</v>
      </c>
      <c r="E8378" s="59">
        <v>78</v>
      </c>
    </row>
    <row r="8379" spans="1:6" x14ac:dyDescent="0.25">
      <c r="B8379" s="6">
        <v>0.38541666666666669</v>
      </c>
      <c r="E8379" s="14">
        <v>87</v>
      </c>
    </row>
    <row r="8380" spans="1:6" x14ac:dyDescent="0.25">
      <c r="B8380" s="6">
        <v>0.39583333333333331</v>
      </c>
      <c r="E8380" s="157">
        <v>93</v>
      </c>
    </row>
    <row r="8381" spans="1:6" x14ac:dyDescent="0.25">
      <c r="B8381" s="6">
        <v>0.40625</v>
      </c>
      <c r="E8381" s="157">
        <v>92</v>
      </c>
    </row>
    <row r="8382" spans="1:6" x14ac:dyDescent="0.25">
      <c r="B8382" s="6">
        <v>0.41666666666666669</v>
      </c>
      <c r="E8382" s="157">
        <v>92</v>
      </c>
    </row>
    <row r="8383" spans="1:6" x14ac:dyDescent="0.25">
      <c r="B8383" s="6">
        <v>0.42708333333333331</v>
      </c>
      <c r="E8383" s="14">
        <v>88</v>
      </c>
    </row>
    <row r="8384" spans="1:6" x14ac:dyDescent="0.25">
      <c r="B8384" s="6">
        <v>0.4375</v>
      </c>
      <c r="E8384" s="157">
        <v>96</v>
      </c>
      <c r="F8384" s="157">
        <v>96</v>
      </c>
    </row>
    <row r="8385" spans="2:14" x14ac:dyDescent="0.25">
      <c r="B8385" s="90">
        <v>0.44444444444444442</v>
      </c>
      <c r="C8385" s="8">
        <v>79</v>
      </c>
      <c r="D8385" s="8"/>
      <c r="E8385" s="8"/>
      <c r="F8385" s="8"/>
      <c r="G8385" s="8" t="s">
        <v>214</v>
      </c>
      <c r="H8385" s="8"/>
      <c r="I8385" s="36" t="s">
        <v>2256</v>
      </c>
      <c r="J8385" s="36"/>
      <c r="K8385" s="36"/>
      <c r="L8385" s="36"/>
      <c r="M8385" s="36"/>
      <c r="N8385" s="36"/>
    </row>
    <row r="8386" spans="2:14" x14ac:dyDescent="0.25">
      <c r="B8386" s="6">
        <v>0.44791666666666669</v>
      </c>
      <c r="E8386" s="157">
        <v>99</v>
      </c>
    </row>
    <row r="8387" spans="2:14" x14ac:dyDescent="0.25">
      <c r="B8387" s="6">
        <v>0.45833333333333331</v>
      </c>
      <c r="E8387" s="99">
        <v>113</v>
      </c>
    </row>
    <row r="8388" spans="2:14" x14ac:dyDescent="0.25">
      <c r="B8388" s="6">
        <v>0.46875</v>
      </c>
      <c r="E8388" s="101">
        <v>116</v>
      </c>
      <c r="H8388" s="3">
        <v>35</v>
      </c>
      <c r="I8388" s="135" t="s">
        <v>2257</v>
      </c>
      <c r="J8388" s="135"/>
      <c r="K8388" s="135"/>
      <c r="L8388" s="135"/>
    </row>
    <row r="8389" spans="2:14" x14ac:dyDescent="0.25">
      <c r="B8389" s="6">
        <v>0.47916666666666669</v>
      </c>
      <c r="E8389" s="3">
        <v>108</v>
      </c>
    </row>
    <row r="8390" spans="2:14" x14ac:dyDescent="0.25">
      <c r="B8390" s="6">
        <v>0.48958333333333331</v>
      </c>
      <c r="E8390" s="99">
        <v>116</v>
      </c>
    </row>
    <row r="8391" spans="2:14" x14ac:dyDescent="0.25">
      <c r="B8391" s="6">
        <v>0.5</v>
      </c>
      <c r="E8391" s="99">
        <v>112</v>
      </c>
    </row>
    <row r="8392" spans="2:14" x14ac:dyDescent="0.25">
      <c r="B8392" s="6">
        <v>0.51041666666666663</v>
      </c>
      <c r="E8392" s="3">
        <v>104</v>
      </c>
    </row>
    <row r="8393" spans="2:14" x14ac:dyDescent="0.25">
      <c r="B8393" s="6">
        <v>0.52083333333333337</v>
      </c>
      <c r="E8393" s="3">
        <v>109</v>
      </c>
    </row>
    <row r="8394" spans="2:14" x14ac:dyDescent="0.25">
      <c r="B8394" s="6">
        <v>0.53125</v>
      </c>
      <c r="E8394" s="3">
        <v>106</v>
      </c>
    </row>
    <row r="8395" spans="2:14" x14ac:dyDescent="0.25">
      <c r="B8395" s="6">
        <v>0.54166666666666663</v>
      </c>
      <c r="E8395" s="99">
        <v>110</v>
      </c>
    </row>
    <row r="8396" spans="2:14" x14ac:dyDescent="0.25">
      <c r="B8396" s="6">
        <v>0.55208333333333337</v>
      </c>
      <c r="E8396" s="3">
        <v>109</v>
      </c>
    </row>
    <row r="8397" spans="2:14" x14ac:dyDescent="0.25">
      <c r="B8397" s="6">
        <v>0.5625</v>
      </c>
      <c r="E8397" s="99">
        <v>114</v>
      </c>
    </row>
    <row r="8398" spans="2:14" x14ac:dyDescent="0.25">
      <c r="B8398" s="6">
        <v>0.57291666666666663</v>
      </c>
      <c r="E8398" s="62">
        <v>122</v>
      </c>
    </row>
    <row r="8399" spans="2:14" x14ac:dyDescent="0.25">
      <c r="B8399" s="6">
        <v>0.58333333333333337</v>
      </c>
      <c r="E8399" s="62">
        <v>125</v>
      </c>
    </row>
    <row r="8400" spans="2:14" x14ac:dyDescent="0.25">
      <c r="B8400" s="6">
        <v>0.59375</v>
      </c>
      <c r="E8400" s="10">
        <v>130</v>
      </c>
      <c r="H8400" s="3">
        <v>215</v>
      </c>
      <c r="I8400" s="12" t="s">
        <v>2258</v>
      </c>
      <c r="J8400" s="12"/>
      <c r="K8400" s="12"/>
      <c r="L8400" s="12"/>
      <c r="M8400" s="12"/>
      <c r="N8400" s="12"/>
    </row>
    <row r="8401" spans="2:23" x14ac:dyDescent="0.25">
      <c r="B8401" s="6">
        <v>0.60416666666666663</v>
      </c>
      <c r="E8401" s="99">
        <v>114</v>
      </c>
    </row>
    <row r="8402" spans="2:23" x14ac:dyDescent="0.25">
      <c r="B8402" s="6">
        <v>0.61458333333333337</v>
      </c>
      <c r="E8402" s="99">
        <v>111</v>
      </c>
    </row>
    <row r="8403" spans="2:23" x14ac:dyDescent="0.25">
      <c r="B8403" s="90">
        <v>0.61805555555555558</v>
      </c>
      <c r="C8403" s="8">
        <v>45</v>
      </c>
      <c r="D8403" s="8"/>
      <c r="E8403" s="8"/>
      <c r="F8403" s="8"/>
      <c r="G8403" s="8" t="s">
        <v>112</v>
      </c>
      <c r="H8403" s="8"/>
      <c r="I8403" s="36" t="s">
        <v>2255</v>
      </c>
      <c r="J8403" s="36"/>
      <c r="K8403" s="36"/>
      <c r="L8403" s="36"/>
      <c r="M8403" s="36"/>
      <c r="N8403" s="36"/>
      <c r="O8403" s="36"/>
      <c r="P8403" s="36"/>
      <c r="Q8403" s="8"/>
      <c r="R8403" s="8"/>
      <c r="S8403" s="8"/>
      <c r="T8403" s="8"/>
      <c r="U8403" s="8"/>
      <c r="V8403" s="8"/>
      <c r="W8403" s="8"/>
    </row>
    <row r="8404" spans="2:23" x14ac:dyDescent="0.25">
      <c r="B8404" s="6">
        <v>0.625</v>
      </c>
      <c r="E8404" s="3">
        <v>107</v>
      </c>
    </row>
    <row r="8405" spans="2:23" x14ac:dyDescent="0.25">
      <c r="B8405" s="6">
        <v>0.63541666666666663</v>
      </c>
      <c r="E8405" s="157">
        <v>98</v>
      </c>
      <c r="F8405" s="157">
        <v>98</v>
      </c>
    </row>
    <row r="8406" spans="2:23" x14ac:dyDescent="0.25">
      <c r="B8406" s="6">
        <v>0.64583333333333337</v>
      </c>
      <c r="E8406" s="3">
        <v>103</v>
      </c>
    </row>
    <row r="8407" spans="2:23" x14ac:dyDescent="0.25">
      <c r="B8407" s="6">
        <v>0.65625</v>
      </c>
      <c r="E8407" s="3">
        <v>103</v>
      </c>
    </row>
    <row r="8408" spans="2:23" x14ac:dyDescent="0.25">
      <c r="B8408" s="6">
        <v>0.66666666666666663</v>
      </c>
      <c r="E8408" s="4">
        <v>107</v>
      </c>
      <c r="H8408" s="3">
        <v>70</v>
      </c>
      <c r="I8408" t="s">
        <v>2259</v>
      </c>
    </row>
    <row r="8409" spans="2:23" x14ac:dyDescent="0.25">
      <c r="B8409" s="6">
        <v>0.67708333333333337</v>
      </c>
      <c r="E8409" s="3">
        <v>107</v>
      </c>
    </row>
    <row r="8410" spans="2:23" x14ac:dyDescent="0.25">
      <c r="B8410" s="6">
        <v>0.6875</v>
      </c>
      <c r="E8410" s="3">
        <v>105</v>
      </c>
    </row>
    <row r="8411" spans="2:23" x14ac:dyDescent="0.25">
      <c r="B8411" s="6">
        <v>0.69791666666666663</v>
      </c>
      <c r="E8411" s="3">
        <v>101</v>
      </c>
    </row>
    <row r="8412" spans="2:23" x14ac:dyDescent="0.25">
      <c r="B8412" s="6">
        <v>0.70833333333333337</v>
      </c>
      <c r="E8412" s="3">
        <v>103</v>
      </c>
    </row>
    <row r="8413" spans="2:23" x14ac:dyDescent="0.25">
      <c r="B8413" s="86">
        <v>0.71319444444444446</v>
      </c>
      <c r="G8413" s="14" t="s">
        <v>2260</v>
      </c>
    </row>
    <row r="8414" spans="2:23" ht="14.45" customHeight="1" x14ac:dyDescent="0.25">
      <c r="B8414" s="86">
        <v>0.71875</v>
      </c>
      <c r="E8414" s="157">
        <v>98</v>
      </c>
      <c r="G8414" s="14" t="s">
        <v>2260</v>
      </c>
    </row>
    <row r="8415" spans="2:23" x14ac:dyDescent="0.25">
      <c r="B8415" s="86">
        <v>0.72916666666666663</v>
      </c>
      <c r="E8415" s="157">
        <v>96</v>
      </c>
      <c r="G8415" s="14" t="s">
        <v>2260</v>
      </c>
    </row>
    <row r="8416" spans="2:23" x14ac:dyDescent="0.25">
      <c r="B8416" s="86">
        <v>0.73958333333333337</v>
      </c>
      <c r="E8416" s="3">
        <v>101</v>
      </c>
      <c r="G8416" s="14" t="s">
        <v>2260</v>
      </c>
    </row>
    <row r="8417" spans="2:23" x14ac:dyDescent="0.25">
      <c r="B8417" s="86">
        <v>0.75</v>
      </c>
      <c r="E8417" s="157">
        <v>98</v>
      </c>
      <c r="G8417" s="14" t="s">
        <v>2260</v>
      </c>
    </row>
    <row r="8418" spans="2:23" x14ac:dyDescent="0.25">
      <c r="B8418" s="6">
        <v>0.76041666666666663</v>
      </c>
      <c r="E8418" s="99">
        <v>110</v>
      </c>
    </row>
    <row r="8419" spans="2:23" x14ac:dyDescent="0.25">
      <c r="B8419" s="6">
        <v>0.77083333333333337</v>
      </c>
      <c r="E8419" s="157">
        <v>99</v>
      </c>
    </row>
    <row r="8420" spans="2:23" x14ac:dyDescent="0.25">
      <c r="B8420" s="6">
        <v>0.78125</v>
      </c>
      <c r="E8420" s="157">
        <v>99</v>
      </c>
    </row>
    <row r="8421" spans="2:23" x14ac:dyDescent="0.25">
      <c r="B8421" s="6">
        <v>0.79166666666666663</v>
      </c>
      <c r="E8421" s="157">
        <v>99</v>
      </c>
      <c r="F8421" s="157">
        <v>99</v>
      </c>
    </row>
    <row r="8422" spans="2:23" x14ac:dyDescent="0.25">
      <c r="B8422" s="90">
        <v>0.79652777777777772</v>
      </c>
      <c r="C8422" s="8">
        <v>90</v>
      </c>
      <c r="D8422" s="8"/>
      <c r="E8422" s="8"/>
      <c r="F8422" s="8"/>
      <c r="G8422" s="8" t="s">
        <v>114</v>
      </c>
      <c r="H8422" s="8"/>
      <c r="I8422" s="36" t="s">
        <v>2254</v>
      </c>
      <c r="J8422" s="36"/>
      <c r="K8422" s="36"/>
      <c r="L8422" s="36"/>
      <c r="M8422" s="36"/>
      <c r="N8422" s="36"/>
      <c r="O8422" s="36"/>
      <c r="P8422" s="36"/>
      <c r="Q8422" s="8"/>
      <c r="R8422" s="8"/>
      <c r="S8422" s="8"/>
      <c r="T8422" s="8"/>
      <c r="U8422" s="8"/>
      <c r="V8422" s="8"/>
      <c r="W8422" s="8"/>
    </row>
    <row r="8423" spans="2:23" x14ac:dyDescent="0.25">
      <c r="B8423" s="6">
        <v>0.80208333333333337</v>
      </c>
      <c r="E8423" s="3">
        <v>106</v>
      </c>
    </row>
    <row r="8424" spans="2:23" x14ac:dyDescent="0.25">
      <c r="B8424" s="6">
        <v>0.8125</v>
      </c>
      <c r="E8424" s="99">
        <v>119</v>
      </c>
    </row>
    <row r="8425" spans="2:23" x14ac:dyDescent="0.25">
      <c r="B8425" s="6">
        <v>0.82291666666666663</v>
      </c>
      <c r="E8425" s="97">
        <v>129</v>
      </c>
      <c r="H8425" s="3">
        <v>38</v>
      </c>
      <c r="I8425" s="63" t="s">
        <v>2263</v>
      </c>
      <c r="J8425" s="63"/>
      <c r="K8425" s="63"/>
      <c r="L8425" s="63"/>
      <c r="M8425" s="63"/>
    </row>
    <row r="8426" spans="2:23" x14ac:dyDescent="0.25">
      <c r="B8426" s="6">
        <v>0.83333333333333337</v>
      </c>
      <c r="E8426" s="99">
        <v>119</v>
      </c>
    </row>
    <row r="8427" spans="2:23" x14ac:dyDescent="0.25">
      <c r="B8427" s="6">
        <v>0.84375</v>
      </c>
      <c r="E8427" s="62">
        <v>126</v>
      </c>
    </row>
    <row r="8428" spans="2:23" x14ac:dyDescent="0.25">
      <c r="B8428" s="6">
        <v>0.85416666666666663</v>
      </c>
      <c r="E8428" s="97">
        <v>128</v>
      </c>
      <c r="H8428" s="3">
        <v>83</v>
      </c>
      <c r="I8428" s="63" t="s">
        <v>2264</v>
      </c>
      <c r="J8428" s="63"/>
      <c r="K8428" s="63"/>
      <c r="L8428" s="63"/>
      <c r="M8428" s="63"/>
    </row>
    <row r="8429" spans="2:23" x14ac:dyDescent="0.25">
      <c r="B8429" s="86">
        <v>0.86041666666666672</v>
      </c>
      <c r="E8429" s="62"/>
      <c r="G8429" s="14" t="s">
        <v>2261</v>
      </c>
    </row>
    <row r="8430" spans="2:23" x14ac:dyDescent="0.25">
      <c r="B8430" s="86">
        <v>0.86458333333333337</v>
      </c>
      <c r="E8430" s="62">
        <v>126</v>
      </c>
      <c r="G8430" s="14" t="s">
        <v>2261</v>
      </c>
    </row>
    <row r="8431" spans="2:23" x14ac:dyDescent="0.25">
      <c r="B8431" s="86">
        <v>0.875</v>
      </c>
      <c r="E8431" s="3">
        <v>105</v>
      </c>
      <c r="G8431" s="14" t="s">
        <v>2261</v>
      </c>
      <c r="I8431" s="96" t="s">
        <v>2262</v>
      </c>
      <c r="J8431" s="96"/>
      <c r="K8431" s="96"/>
      <c r="L8431" s="96"/>
    </row>
    <row r="8432" spans="2:23" x14ac:dyDescent="0.25">
      <c r="B8432" s="6">
        <v>0.88541666666666663</v>
      </c>
      <c r="E8432" s="99">
        <v>117</v>
      </c>
      <c r="G8432" s="14" t="s">
        <v>2261</v>
      </c>
    </row>
    <row r="8433" spans="1:13" x14ac:dyDescent="0.25">
      <c r="B8433" s="6">
        <v>0.89583333333333337</v>
      </c>
      <c r="E8433" s="62">
        <v>121</v>
      </c>
    </row>
    <row r="8434" spans="1:13" x14ac:dyDescent="0.25">
      <c r="B8434" s="6">
        <v>0.90625</v>
      </c>
      <c r="E8434" s="97">
        <v>122</v>
      </c>
      <c r="H8434" s="3">
        <v>158</v>
      </c>
      <c r="I8434" s="63" t="s">
        <v>2273</v>
      </c>
      <c r="J8434" s="63"/>
      <c r="K8434" s="63"/>
      <c r="L8434" s="63"/>
      <c r="M8434" s="63"/>
    </row>
    <row r="8435" spans="1:13" x14ac:dyDescent="0.25">
      <c r="B8435" s="86">
        <v>0.90833333333333333</v>
      </c>
      <c r="G8435" s="14" t="s">
        <v>2265</v>
      </c>
    </row>
    <row r="8436" spans="1:13" x14ac:dyDescent="0.25">
      <c r="B8436" s="86">
        <v>0.91666666666666663</v>
      </c>
      <c r="E8436" s="99">
        <v>113</v>
      </c>
      <c r="G8436" s="14" t="s">
        <v>2265</v>
      </c>
    </row>
    <row r="8437" spans="1:13" x14ac:dyDescent="0.25">
      <c r="B8437" s="86">
        <v>0.92708333333333337</v>
      </c>
      <c r="E8437" s="3">
        <v>101</v>
      </c>
      <c r="G8437" s="14" t="s">
        <v>2265</v>
      </c>
    </row>
    <row r="8438" spans="1:13" x14ac:dyDescent="0.25">
      <c r="B8438" s="6">
        <v>0.9375</v>
      </c>
      <c r="E8438" s="3">
        <v>105</v>
      </c>
    </row>
    <row r="8439" spans="1:13" x14ac:dyDescent="0.25">
      <c r="B8439" s="6">
        <v>0.94791666666666663</v>
      </c>
      <c r="E8439" s="157">
        <v>98</v>
      </c>
    </row>
    <row r="8440" spans="1:13" x14ac:dyDescent="0.25">
      <c r="B8440" s="6">
        <v>0.95833333333333337</v>
      </c>
      <c r="E8440" s="157">
        <v>94</v>
      </c>
    </row>
    <row r="8441" spans="1:13" x14ac:dyDescent="0.25">
      <c r="B8441" s="6">
        <v>0.96805555555555556</v>
      </c>
      <c r="E8441" s="157">
        <v>91</v>
      </c>
    </row>
    <row r="8442" spans="1:13" x14ac:dyDescent="0.25">
      <c r="B8442" s="6">
        <v>0.96875</v>
      </c>
      <c r="E8442" s="157">
        <v>93</v>
      </c>
    </row>
    <row r="8443" spans="1:13" x14ac:dyDescent="0.25">
      <c r="B8443" s="6">
        <v>0.97916666666666663</v>
      </c>
      <c r="E8443" s="157">
        <v>96</v>
      </c>
    </row>
    <row r="8444" spans="1:13" ht="15.75" thickBot="1" x14ac:dyDescent="0.3">
      <c r="B8444" s="22">
        <v>0.98958333333333337</v>
      </c>
      <c r="E8444" s="157">
        <v>95</v>
      </c>
    </row>
    <row r="8445" spans="1:13" x14ac:dyDescent="0.25">
      <c r="A8445" s="5">
        <v>45928</v>
      </c>
      <c r="B8445" s="6">
        <v>0</v>
      </c>
      <c r="E8445" s="3">
        <v>101</v>
      </c>
    </row>
    <row r="8446" spans="1:13" x14ac:dyDescent="0.25">
      <c r="A8446" s="5" t="s">
        <v>275</v>
      </c>
      <c r="B8446" s="6">
        <v>1.0416666666666666E-2</v>
      </c>
      <c r="E8446" s="3">
        <v>97</v>
      </c>
    </row>
    <row r="8447" spans="1:13" x14ac:dyDescent="0.25">
      <c r="B8447" s="6">
        <v>2.0833333333333332E-2</v>
      </c>
      <c r="E8447" s="3">
        <v>92</v>
      </c>
    </row>
    <row r="8448" spans="1:13" x14ac:dyDescent="0.25">
      <c r="B8448" s="6">
        <v>3.125E-2</v>
      </c>
      <c r="E8448" s="3">
        <v>98</v>
      </c>
    </row>
    <row r="8449" spans="1:11" ht="18" x14ac:dyDescent="0.25">
      <c r="B8449" s="6">
        <v>4.1666666666666664E-2</v>
      </c>
      <c r="E8449" s="3">
        <v>100</v>
      </c>
      <c r="G8449" s="231">
        <v>103</v>
      </c>
      <c r="H8449" s="231" t="s">
        <v>1368</v>
      </c>
      <c r="I8449" s="449"/>
      <c r="J8449" s="450"/>
    </row>
    <row r="8450" spans="1:11" ht="18" x14ac:dyDescent="0.25">
      <c r="B8450" s="6">
        <v>5.2083333333333336E-2</v>
      </c>
      <c r="E8450" s="3">
        <v>100</v>
      </c>
      <c r="G8450" s="275">
        <f>AVERAGE(E8372:E8452)</f>
        <v>104.54666666666667</v>
      </c>
      <c r="H8450" s="231" t="s">
        <v>1367</v>
      </c>
      <c r="I8450" s="449"/>
      <c r="J8450" s="36"/>
    </row>
    <row r="8451" spans="1:11" ht="18" x14ac:dyDescent="0.25">
      <c r="B8451" s="6">
        <v>6.25E-2</v>
      </c>
      <c r="E8451" s="3">
        <v>101</v>
      </c>
      <c r="G8451" s="231">
        <v>97.7</v>
      </c>
      <c r="H8451" s="231" t="s">
        <v>1369</v>
      </c>
    </row>
    <row r="8452" spans="1:11" ht="18" x14ac:dyDescent="0.25">
      <c r="B8452" s="6">
        <v>7.6388888888888895E-2</v>
      </c>
      <c r="E8452" s="3">
        <v>103</v>
      </c>
      <c r="G8452" s="231" t="s">
        <v>2218</v>
      </c>
      <c r="H8452" s="237"/>
    </row>
    <row r="8453" spans="1:11" ht="18" x14ac:dyDescent="0.25">
      <c r="B8453" s="6">
        <v>8.3333333333333329E-2</v>
      </c>
      <c r="D8453" s="103">
        <v>209</v>
      </c>
      <c r="G8453" s="242" t="s">
        <v>2266</v>
      </c>
    </row>
    <row r="8454" spans="1:11" ht="15.75" x14ac:dyDescent="0.25">
      <c r="B8454" s="6">
        <v>9.375E-2</v>
      </c>
      <c r="G8454" s="802" t="s">
        <v>2270</v>
      </c>
      <c r="H8454" s="797"/>
      <c r="I8454" s="797"/>
      <c r="J8454" s="797"/>
      <c r="K8454" s="797"/>
    </row>
    <row r="8455" spans="1:11" x14ac:dyDescent="0.25">
      <c r="B8455" s="6">
        <v>0.10416666666666667</v>
      </c>
    </row>
    <row r="8456" spans="1:11" x14ac:dyDescent="0.25">
      <c r="B8456" s="6">
        <v>0.11458333333333333</v>
      </c>
    </row>
    <row r="8457" spans="1:11" x14ac:dyDescent="0.25">
      <c r="B8457" s="6">
        <v>0.125</v>
      </c>
    </row>
    <row r="8458" spans="1:11" x14ac:dyDescent="0.25">
      <c r="B8458" s="6">
        <v>0.13541666666666666</v>
      </c>
    </row>
    <row r="8459" spans="1:11" x14ac:dyDescent="0.25">
      <c r="B8459" s="6">
        <v>0.14583333333333334</v>
      </c>
    </row>
    <row r="8460" spans="1:11" ht="15.75" thickBot="1" x14ac:dyDescent="0.3">
      <c r="B8460" s="22">
        <v>0.15625</v>
      </c>
    </row>
    <row r="8461" spans="1:11" x14ac:dyDescent="0.25">
      <c r="A8461" s="5">
        <v>45928</v>
      </c>
      <c r="B8461" s="6">
        <v>0.32291666666666669</v>
      </c>
      <c r="E8461" s="157">
        <v>90</v>
      </c>
    </row>
    <row r="8462" spans="1:11" x14ac:dyDescent="0.25">
      <c r="A8462" s="5" t="s">
        <v>275</v>
      </c>
      <c r="B8462" s="6">
        <v>0.33333333333333331</v>
      </c>
      <c r="E8462" s="14">
        <v>88</v>
      </c>
    </row>
    <row r="8463" spans="1:11" x14ac:dyDescent="0.25">
      <c r="B8463" s="6">
        <v>0.34375</v>
      </c>
      <c r="E8463" s="157">
        <v>96</v>
      </c>
    </row>
    <row r="8464" spans="1:11" x14ac:dyDescent="0.25">
      <c r="B8464" s="6">
        <v>0.35416666666666669</v>
      </c>
      <c r="E8464" s="14">
        <v>88</v>
      </c>
    </row>
    <row r="8465" spans="2:14" x14ac:dyDescent="0.25">
      <c r="B8465" s="6">
        <v>0.36458333333333331</v>
      </c>
      <c r="E8465" s="157">
        <v>90</v>
      </c>
    </row>
    <row r="8466" spans="2:14" x14ac:dyDescent="0.25">
      <c r="B8466" s="6">
        <v>0.375</v>
      </c>
      <c r="E8466" s="157">
        <v>97</v>
      </c>
    </row>
    <row r="8467" spans="2:14" x14ac:dyDescent="0.25">
      <c r="B8467" s="6">
        <v>0.38541666666666669</v>
      </c>
      <c r="E8467" s="157">
        <v>95</v>
      </c>
    </row>
    <row r="8468" spans="2:14" x14ac:dyDescent="0.25">
      <c r="B8468" s="6">
        <v>0.39583333333333331</v>
      </c>
      <c r="E8468" s="157">
        <v>95</v>
      </c>
    </row>
    <row r="8469" spans="2:14" x14ac:dyDescent="0.25">
      <c r="B8469" s="6">
        <v>0.40625</v>
      </c>
      <c r="E8469" s="157">
        <v>96</v>
      </c>
    </row>
    <row r="8470" spans="2:14" x14ac:dyDescent="0.25">
      <c r="B8470" s="6">
        <v>0.41666666666666669</v>
      </c>
      <c r="E8470" s="157">
        <v>97</v>
      </c>
    </row>
    <row r="8471" spans="2:14" x14ac:dyDescent="0.25">
      <c r="B8471" s="6">
        <v>0.42708333333333331</v>
      </c>
      <c r="E8471" s="157">
        <v>97</v>
      </c>
    </row>
    <row r="8472" spans="2:14" x14ac:dyDescent="0.25">
      <c r="B8472" s="6">
        <v>0.4375</v>
      </c>
      <c r="E8472" s="157">
        <v>94</v>
      </c>
      <c r="F8472" s="157">
        <v>94</v>
      </c>
      <c r="G8472" s="3" t="s">
        <v>2267</v>
      </c>
    </row>
    <row r="8473" spans="2:14" x14ac:dyDescent="0.25">
      <c r="B8473" s="90">
        <v>0.44444444444444442</v>
      </c>
      <c r="C8473" s="8">
        <v>77</v>
      </c>
      <c r="D8473" s="8"/>
      <c r="E8473" s="8"/>
      <c r="F8473" s="8"/>
      <c r="G8473" s="8" t="s">
        <v>112</v>
      </c>
      <c r="H8473" s="8"/>
      <c r="I8473" s="36" t="s">
        <v>2296</v>
      </c>
      <c r="J8473" s="36"/>
      <c r="K8473" s="36"/>
      <c r="L8473" s="36"/>
      <c r="M8473" s="36"/>
      <c r="N8473" s="36"/>
    </row>
    <row r="8474" spans="2:14" x14ac:dyDescent="0.25">
      <c r="B8474" s="6">
        <v>0.44791666666666669</v>
      </c>
      <c r="E8474" s="157">
        <v>95</v>
      </c>
    </row>
    <row r="8475" spans="2:14" x14ac:dyDescent="0.25">
      <c r="B8475" s="6">
        <v>0.45833333333333331</v>
      </c>
      <c r="E8475" s="157">
        <v>94</v>
      </c>
    </row>
    <row r="8476" spans="2:14" x14ac:dyDescent="0.25">
      <c r="B8476" s="6">
        <v>0.46875</v>
      </c>
      <c r="E8476" s="3">
        <v>102</v>
      </c>
    </row>
    <row r="8477" spans="2:14" x14ac:dyDescent="0.25">
      <c r="B8477" s="6">
        <v>0.47916666666666669</v>
      </c>
      <c r="E8477" s="101">
        <v>118</v>
      </c>
      <c r="H8477" s="3">
        <v>50</v>
      </c>
      <c r="I8477" s="135" t="s">
        <v>2268</v>
      </c>
      <c r="J8477" s="135"/>
      <c r="K8477" s="135"/>
      <c r="L8477" s="135"/>
      <c r="M8477" s="135"/>
      <c r="N8477" s="135"/>
    </row>
    <row r="8478" spans="2:14" x14ac:dyDescent="0.25">
      <c r="B8478" s="6">
        <v>0.48958333333333331</v>
      </c>
      <c r="E8478" s="99">
        <v>114</v>
      </c>
    </row>
    <row r="8479" spans="2:14" x14ac:dyDescent="0.25">
      <c r="B8479" s="6">
        <v>0.5</v>
      </c>
      <c r="E8479" s="14">
        <v>89</v>
      </c>
    </row>
    <row r="8480" spans="2:14" x14ac:dyDescent="0.25">
      <c r="B8480" s="6">
        <v>0.51041666666666663</v>
      </c>
      <c r="E8480" s="157">
        <v>91</v>
      </c>
    </row>
    <row r="8481" spans="2:13" x14ac:dyDescent="0.25">
      <c r="B8481" s="6">
        <v>0.52083333333333337</v>
      </c>
      <c r="E8481" s="157">
        <v>94</v>
      </c>
    </row>
    <row r="8482" spans="2:13" x14ac:dyDescent="0.25">
      <c r="B8482" s="6">
        <v>0.53125</v>
      </c>
      <c r="E8482" s="99">
        <v>112</v>
      </c>
    </row>
    <row r="8483" spans="2:13" x14ac:dyDescent="0.25">
      <c r="B8483" s="6">
        <v>0.54166666666666663</v>
      </c>
      <c r="E8483" s="62">
        <v>120</v>
      </c>
    </row>
    <row r="8484" spans="2:13" x14ac:dyDescent="0.25">
      <c r="B8484" s="6">
        <v>0.55208333333333337</v>
      </c>
      <c r="E8484" s="97">
        <v>122</v>
      </c>
      <c r="H8484" s="3">
        <v>155</v>
      </c>
      <c r="I8484" s="63" t="s">
        <v>2269</v>
      </c>
      <c r="J8484" s="63"/>
      <c r="K8484" s="63"/>
      <c r="L8484" s="63"/>
      <c r="M8484" s="63"/>
    </row>
    <row r="8485" spans="2:13" x14ac:dyDescent="0.25">
      <c r="B8485" s="6">
        <v>0.5625</v>
      </c>
      <c r="E8485" s="99">
        <v>112</v>
      </c>
    </row>
    <row r="8486" spans="2:13" x14ac:dyDescent="0.25">
      <c r="B8486" s="6">
        <v>0.57291666666666663</v>
      </c>
      <c r="E8486" s="99">
        <v>116</v>
      </c>
    </row>
    <row r="8487" spans="2:13" x14ac:dyDescent="0.25">
      <c r="B8487" s="6">
        <v>0.58333333333333337</v>
      </c>
      <c r="E8487" s="3">
        <v>104</v>
      </c>
    </row>
    <row r="8488" spans="2:13" x14ac:dyDescent="0.25">
      <c r="B8488" s="6">
        <v>0.59375</v>
      </c>
      <c r="E8488" s="99">
        <v>111</v>
      </c>
    </row>
    <row r="8489" spans="2:13" x14ac:dyDescent="0.25">
      <c r="B8489" s="6">
        <v>0.60416666666666663</v>
      </c>
      <c r="E8489" s="99">
        <v>117</v>
      </c>
    </row>
    <row r="8490" spans="2:13" x14ac:dyDescent="0.25">
      <c r="B8490" s="6">
        <v>0.61458333333333337</v>
      </c>
      <c r="E8490" s="62">
        <v>120</v>
      </c>
    </row>
    <row r="8491" spans="2:13" x14ac:dyDescent="0.25">
      <c r="B8491" s="6">
        <v>0.625</v>
      </c>
      <c r="E8491" s="62">
        <v>120</v>
      </c>
    </row>
    <row r="8492" spans="2:13" x14ac:dyDescent="0.25">
      <c r="B8492" s="6">
        <v>0.63541666666666663</v>
      </c>
      <c r="E8492" s="3">
        <v>107</v>
      </c>
    </row>
    <row r="8493" spans="2:13" x14ac:dyDescent="0.25">
      <c r="B8493" s="6">
        <v>0.64583333333333337</v>
      </c>
      <c r="E8493" s="157">
        <v>98</v>
      </c>
    </row>
    <row r="8494" spans="2:13" x14ac:dyDescent="0.25">
      <c r="B8494" s="6">
        <v>0.65625</v>
      </c>
      <c r="E8494" s="157">
        <v>99</v>
      </c>
    </row>
    <row r="8495" spans="2:13" x14ac:dyDescent="0.25">
      <c r="B8495" s="6">
        <v>0.66666666666666663</v>
      </c>
      <c r="E8495" s="157">
        <v>95</v>
      </c>
    </row>
    <row r="8496" spans="2:13" x14ac:dyDescent="0.25">
      <c r="B8496" s="6">
        <v>0.67708333333333337</v>
      </c>
      <c r="E8496" s="14">
        <v>89</v>
      </c>
    </row>
    <row r="8497" spans="1:21" x14ac:dyDescent="0.25">
      <c r="B8497" s="6">
        <v>0.6875</v>
      </c>
      <c r="E8497" s="14">
        <v>89</v>
      </c>
    </row>
    <row r="8498" spans="1:21" x14ac:dyDescent="0.25">
      <c r="B8498" s="6">
        <v>0.69791666666666663</v>
      </c>
      <c r="E8498" s="157">
        <v>91</v>
      </c>
    </row>
    <row r="8499" spans="1:21" x14ac:dyDescent="0.25">
      <c r="B8499" s="6">
        <v>0.70833333333333337</v>
      </c>
      <c r="E8499" s="157">
        <v>92</v>
      </c>
    </row>
    <row r="8500" spans="1:21" x14ac:dyDescent="0.25">
      <c r="B8500" s="6">
        <v>0.71875</v>
      </c>
      <c r="E8500" s="157">
        <v>95</v>
      </c>
    </row>
    <row r="8501" spans="1:21" x14ac:dyDescent="0.25">
      <c r="B8501" s="6">
        <v>0.72916666666666663</v>
      </c>
      <c r="E8501" s="157">
        <v>94</v>
      </c>
    </row>
    <row r="8502" spans="1:21" x14ac:dyDescent="0.25">
      <c r="B8502" s="6">
        <v>0.73958333333333337</v>
      </c>
      <c r="E8502" s="157">
        <v>94</v>
      </c>
    </row>
    <row r="8503" spans="1:21" x14ac:dyDescent="0.25">
      <c r="B8503" s="6">
        <v>0.75</v>
      </c>
      <c r="E8503" s="157">
        <v>91</v>
      </c>
    </row>
    <row r="8504" spans="1:21" x14ac:dyDescent="0.25">
      <c r="B8504" s="6">
        <v>0.76041666666666663</v>
      </c>
      <c r="E8504" s="157">
        <v>92</v>
      </c>
      <c r="F8504" s="157">
        <v>92</v>
      </c>
    </row>
    <row r="8505" spans="1:21" x14ac:dyDescent="0.25">
      <c r="A8505" s="448"/>
      <c r="B8505" s="90">
        <v>0.76388888888888884</v>
      </c>
      <c r="C8505" s="8">
        <v>49</v>
      </c>
      <c r="D8505" s="8"/>
      <c r="E8505" s="8"/>
      <c r="F8505" s="8"/>
      <c r="G8505" s="8" t="s">
        <v>313</v>
      </c>
      <c r="H8505" s="8"/>
      <c r="I8505" s="36" t="s">
        <v>2276</v>
      </c>
      <c r="J8505" s="36"/>
      <c r="K8505" s="36"/>
      <c r="L8505" s="36"/>
      <c r="M8505" s="36"/>
      <c r="N8505" s="36"/>
      <c r="O8505" s="36"/>
      <c r="P8505" s="36"/>
      <c r="Q8505" s="8"/>
      <c r="R8505" s="8"/>
      <c r="S8505" s="8"/>
      <c r="T8505" s="8"/>
      <c r="U8505" s="8"/>
    </row>
    <row r="8506" spans="1:21" x14ac:dyDescent="0.25">
      <c r="B8506" s="6">
        <v>0.77083333333333337</v>
      </c>
      <c r="E8506" s="3">
        <v>107</v>
      </c>
    </row>
    <row r="8507" spans="1:21" x14ac:dyDescent="0.25">
      <c r="B8507" s="6">
        <v>0.78125</v>
      </c>
      <c r="E8507" s="97">
        <v>125</v>
      </c>
      <c r="H8507" s="3">
        <v>25</v>
      </c>
      <c r="I8507" s="63" t="s">
        <v>2277</v>
      </c>
      <c r="J8507" s="63"/>
      <c r="K8507" s="63"/>
      <c r="L8507" s="63"/>
      <c r="M8507" s="63"/>
    </row>
    <row r="8508" spans="1:21" x14ac:dyDescent="0.25">
      <c r="B8508" s="6">
        <v>0.79166666666666663</v>
      </c>
      <c r="E8508" s="62">
        <v>121</v>
      </c>
    </row>
    <row r="8509" spans="1:21" x14ac:dyDescent="0.25">
      <c r="B8509" s="6">
        <v>0.80208333333333337</v>
      </c>
      <c r="E8509" s="99">
        <v>113</v>
      </c>
    </row>
    <row r="8510" spans="1:21" x14ac:dyDescent="0.25">
      <c r="B8510" s="6">
        <v>0.8125</v>
      </c>
      <c r="E8510" s="3">
        <v>105</v>
      </c>
    </row>
    <row r="8511" spans="1:21" x14ac:dyDescent="0.25">
      <c r="B8511" s="6">
        <v>0.82291666666666663</v>
      </c>
      <c r="E8511" s="3">
        <v>108</v>
      </c>
    </row>
    <row r="8512" spans="1:21" x14ac:dyDescent="0.25">
      <c r="B8512" s="6">
        <v>0.83333333333333337</v>
      </c>
      <c r="E8512" s="99">
        <v>116</v>
      </c>
    </row>
    <row r="8513" spans="2:16" x14ac:dyDescent="0.25">
      <c r="B8513" s="6">
        <v>0.84375</v>
      </c>
      <c r="E8513" s="9">
        <v>130</v>
      </c>
    </row>
    <row r="8514" spans="2:16" x14ac:dyDescent="0.25">
      <c r="B8514" s="6">
        <v>0.85416666666666663</v>
      </c>
      <c r="E8514" s="103">
        <v>142</v>
      </c>
    </row>
    <row r="8515" spans="2:16" x14ac:dyDescent="0.25">
      <c r="B8515" s="86">
        <v>0.86250000000000004</v>
      </c>
      <c r="G8515" s="14" t="s">
        <v>2278</v>
      </c>
    </row>
    <row r="8516" spans="2:16" x14ac:dyDescent="0.25">
      <c r="B8516" s="86">
        <v>0.86458333333333337</v>
      </c>
      <c r="E8516" s="13">
        <v>152</v>
      </c>
      <c r="G8516" s="14" t="s">
        <v>2278</v>
      </c>
      <c r="H8516" s="3">
        <v>130</v>
      </c>
      <c r="I8516" s="144" t="s">
        <v>2279</v>
      </c>
      <c r="J8516" s="144"/>
      <c r="K8516" s="144"/>
      <c r="L8516" s="144"/>
      <c r="M8516" s="144"/>
      <c r="N8516" s="144"/>
      <c r="O8516" s="144"/>
      <c r="P8516" s="144"/>
    </row>
    <row r="8517" spans="2:16" x14ac:dyDescent="0.25">
      <c r="B8517" s="86">
        <v>0.875</v>
      </c>
      <c r="E8517" s="62">
        <v>124</v>
      </c>
      <c r="G8517" s="14" t="s">
        <v>2278</v>
      </c>
      <c r="I8517" s="96" t="s">
        <v>2281</v>
      </c>
      <c r="J8517" s="96"/>
      <c r="K8517" s="96"/>
      <c r="L8517" s="96"/>
    </row>
    <row r="8518" spans="2:16" x14ac:dyDescent="0.25">
      <c r="B8518" s="86">
        <v>0.88541666666666663</v>
      </c>
      <c r="E8518" s="3">
        <v>105</v>
      </c>
      <c r="G8518" s="14" t="s">
        <v>2278</v>
      </c>
      <c r="I8518" s="96" t="s">
        <v>2280</v>
      </c>
      <c r="J8518" s="96"/>
      <c r="K8518" s="96"/>
      <c r="L8518" s="96"/>
    </row>
    <row r="8519" spans="2:16" x14ac:dyDescent="0.25">
      <c r="B8519" s="86">
        <v>0.89583333333333337</v>
      </c>
      <c r="E8519" s="157">
        <v>99</v>
      </c>
      <c r="G8519" s="14" t="s">
        <v>2278</v>
      </c>
      <c r="I8519" s="96" t="s">
        <v>2282</v>
      </c>
      <c r="J8519" s="96"/>
      <c r="K8519" s="96"/>
      <c r="L8519" s="96"/>
    </row>
    <row r="8520" spans="2:16" x14ac:dyDescent="0.25">
      <c r="B8520" s="86">
        <v>0.90625</v>
      </c>
      <c r="E8520" s="157">
        <v>96</v>
      </c>
      <c r="G8520" s="14" t="s">
        <v>2278</v>
      </c>
      <c r="I8520" s="96" t="s">
        <v>2283</v>
      </c>
      <c r="J8520" s="96"/>
      <c r="K8520" s="96"/>
      <c r="L8520" s="96"/>
    </row>
    <row r="8521" spans="2:16" x14ac:dyDescent="0.25">
      <c r="B8521" s="6">
        <v>0.91666666666666663</v>
      </c>
      <c r="E8521" s="486">
        <v>95</v>
      </c>
    </row>
    <row r="8522" spans="2:16" x14ac:dyDescent="0.25">
      <c r="B8522" s="6">
        <v>0.92708333333333337</v>
      </c>
      <c r="E8522" s="157">
        <v>98</v>
      </c>
    </row>
    <row r="8523" spans="2:16" x14ac:dyDescent="0.25">
      <c r="B8523" s="6">
        <v>0.9375</v>
      </c>
      <c r="E8523" s="157">
        <v>99</v>
      </c>
    </row>
    <row r="8524" spans="2:16" x14ac:dyDescent="0.25">
      <c r="B8524" s="6">
        <v>0.94791666666666663</v>
      </c>
      <c r="E8524" s="3">
        <v>100</v>
      </c>
    </row>
    <row r="8525" spans="2:16" x14ac:dyDescent="0.25">
      <c r="B8525" s="6">
        <v>0.95833333333333337</v>
      </c>
      <c r="E8525" s="3">
        <v>102</v>
      </c>
    </row>
    <row r="8526" spans="2:16" x14ac:dyDescent="0.25">
      <c r="B8526" s="6">
        <v>0.96875</v>
      </c>
      <c r="E8526" s="3">
        <v>103</v>
      </c>
    </row>
    <row r="8527" spans="2:16" x14ac:dyDescent="0.25">
      <c r="B8527" s="6">
        <v>0.97916666666666663</v>
      </c>
      <c r="E8527" s="157">
        <v>96</v>
      </c>
    </row>
    <row r="8528" spans="2:16" ht="15.75" thickBot="1" x14ac:dyDescent="0.3">
      <c r="B8528" s="22">
        <v>0.98958333333333337</v>
      </c>
      <c r="E8528" s="157">
        <v>98</v>
      </c>
    </row>
    <row r="8529" spans="1:11" x14ac:dyDescent="0.25">
      <c r="A8529" s="5">
        <v>45929</v>
      </c>
      <c r="B8529" s="6">
        <v>0</v>
      </c>
      <c r="E8529" s="486">
        <v>97</v>
      </c>
    </row>
    <row r="8530" spans="1:11" x14ac:dyDescent="0.25">
      <c r="A8530" s="5" t="s">
        <v>303</v>
      </c>
      <c r="B8530" s="6">
        <v>1.0416666666666666E-2</v>
      </c>
      <c r="E8530" s="486">
        <v>97</v>
      </c>
    </row>
    <row r="8531" spans="1:11" x14ac:dyDescent="0.25">
      <c r="B8531" s="6">
        <v>2.0833333333333332E-2</v>
      </c>
      <c r="E8531" s="486">
        <v>95</v>
      </c>
    </row>
    <row r="8532" spans="1:11" x14ac:dyDescent="0.25">
      <c r="B8532" s="6">
        <v>3.125E-2</v>
      </c>
      <c r="E8532" s="486">
        <v>95</v>
      </c>
    </row>
    <row r="8533" spans="1:11" x14ac:dyDescent="0.25">
      <c r="B8533" s="6">
        <v>4.1666666666666664E-2</v>
      </c>
      <c r="E8533" s="486">
        <v>95</v>
      </c>
    </row>
    <row r="8534" spans="1:11" x14ac:dyDescent="0.25">
      <c r="B8534" s="6">
        <v>5.2083333333333336E-2</v>
      </c>
      <c r="E8534" s="486">
        <v>94</v>
      </c>
    </row>
    <row r="8535" spans="1:11" x14ac:dyDescent="0.25">
      <c r="B8535" s="6">
        <v>6.25E-2</v>
      </c>
      <c r="E8535" s="486">
        <v>95</v>
      </c>
    </row>
    <row r="8536" spans="1:11" x14ac:dyDescent="0.25">
      <c r="B8536" s="6">
        <v>7.6388888888888895E-2</v>
      </c>
    </row>
    <row r="8537" spans="1:11" ht="20.25" x14ac:dyDescent="0.3">
      <c r="B8537" s="6">
        <v>8.3333333333333329E-2</v>
      </c>
      <c r="D8537" s="3">
        <v>126</v>
      </c>
      <c r="G8537" s="529">
        <v>100</v>
      </c>
      <c r="H8537" s="231" t="s">
        <v>1368</v>
      </c>
      <c r="I8537" s="449"/>
      <c r="J8537" s="450"/>
    </row>
    <row r="8538" spans="1:11" ht="18" x14ac:dyDescent="0.25">
      <c r="B8538" s="6">
        <v>9.375E-2</v>
      </c>
      <c r="G8538" s="275">
        <f>AVERAGE(E8460:E8540)</f>
        <v>102.80555555555556</v>
      </c>
      <c r="H8538" s="231" t="s">
        <v>1367</v>
      </c>
      <c r="I8538" s="449"/>
      <c r="J8538" s="36"/>
    </row>
    <row r="8539" spans="1:11" ht="18" x14ac:dyDescent="0.25">
      <c r="B8539" s="6">
        <v>0.10416666666666667</v>
      </c>
      <c r="G8539" s="302">
        <v>93</v>
      </c>
      <c r="H8539" s="302" t="s">
        <v>1369</v>
      </c>
    </row>
    <row r="8540" spans="1:11" ht="18" x14ac:dyDescent="0.25">
      <c r="B8540" s="6">
        <v>0.11458333333333333</v>
      </c>
      <c r="G8540" s="242" t="s">
        <v>2284</v>
      </c>
      <c r="H8540" s="237"/>
    </row>
    <row r="8541" spans="1:11" ht="18" x14ac:dyDescent="0.25">
      <c r="B8541" s="6">
        <v>0.125</v>
      </c>
      <c r="G8541" s="242" t="s">
        <v>2287</v>
      </c>
    </row>
    <row r="8542" spans="1:11" ht="15.75" x14ac:dyDescent="0.25">
      <c r="B8542" s="6">
        <v>0.13541666666666666</v>
      </c>
      <c r="G8542" s="802" t="s">
        <v>2288</v>
      </c>
      <c r="H8542" s="797"/>
      <c r="I8542" s="797"/>
      <c r="J8542" s="797"/>
      <c r="K8542" s="797"/>
    </row>
    <row r="8543" spans="1:11" x14ac:dyDescent="0.25">
      <c r="B8543" s="6">
        <v>0.14583333333333334</v>
      </c>
    </row>
    <row r="8544" spans="1:11" ht="15.75" thickBot="1" x14ac:dyDescent="0.3">
      <c r="B8544" s="22">
        <v>0.15625</v>
      </c>
    </row>
    <row r="8545" spans="2:11" x14ac:dyDescent="0.25">
      <c r="B8545" s="6">
        <v>0.32291666666666669</v>
      </c>
      <c r="E8545" s="157">
        <v>94</v>
      </c>
    </row>
    <row r="8546" spans="2:11" x14ac:dyDescent="0.25">
      <c r="B8546" s="6">
        <v>0.33333333333333331</v>
      </c>
      <c r="E8546" s="157">
        <v>90</v>
      </c>
    </row>
    <row r="8547" spans="2:11" x14ac:dyDescent="0.25">
      <c r="B8547" s="6">
        <v>0.34375</v>
      </c>
      <c r="E8547" s="157">
        <v>92</v>
      </c>
    </row>
    <row r="8548" spans="2:11" x14ac:dyDescent="0.25">
      <c r="B8548" s="6">
        <v>0.35416666666666669</v>
      </c>
      <c r="E8548" s="157">
        <v>91</v>
      </c>
      <c r="F8548" s="157">
        <v>91</v>
      </c>
    </row>
    <row r="8549" spans="2:11" x14ac:dyDescent="0.25">
      <c r="B8549" s="90">
        <v>0.35416666666666669</v>
      </c>
      <c r="C8549" s="8">
        <v>6</v>
      </c>
      <c r="D8549" s="8"/>
      <c r="E8549" s="8"/>
      <c r="F8549" s="8"/>
      <c r="G8549" s="8" t="s">
        <v>214</v>
      </c>
      <c r="H8549" s="8"/>
      <c r="I8549" s="36" t="s">
        <v>669</v>
      </c>
      <c r="J8549" s="36"/>
      <c r="K8549" s="36"/>
    </row>
    <row r="8550" spans="2:11" x14ac:dyDescent="0.25">
      <c r="B8550" s="6">
        <v>0.36458333333333331</v>
      </c>
      <c r="E8550" s="14">
        <v>88</v>
      </c>
    </row>
    <row r="8551" spans="2:11" x14ac:dyDescent="0.25">
      <c r="B8551" s="6">
        <v>0.375</v>
      </c>
      <c r="E8551" s="14">
        <v>84</v>
      </c>
    </row>
    <row r="8552" spans="2:11" x14ac:dyDescent="0.25">
      <c r="B8552" s="6">
        <v>0.38541666666666669</v>
      </c>
      <c r="E8552" s="14">
        <v>80</v>
      </c>
    </row>
    <row r="8553" spans="2:11" x14ac:dyDescent="0.25">
      <c r="B8553" s="6">
        <v>0.39583333333333331</v>
      </c>
      <c r="E8553" s="14">
        <v>85</v>
      </c>
    </row>
    <row r="8554" spans="2:11" x14ac:dyDescent="0.25">
      <c r="B8554" s="6">
        <v>0.40625</v>
      </c>
      <c r="E8554" s="14">
        <v>81</v>
      </c>
    </row>
    <row r="8555" spans="2:11" x14ac:dyDescent="0.25">
      <c r="B8555" s="6">
        <v>0.41666666666666669</v>
      </c>
      <c r="E8555" s="157">
        <v>93</v>
      </c>
    </row>
    <row r="8556" spans="2:11" x14ac:dyDescent="0.25">
      <c r="B8556" s="6">
        <v>0.42708333333333331</v>
      </c>
      <c r="E8556" s="157">
        <v>93</v>
      </c>
    </row>
    <row r="8557" spans="2:11" x14ac:dyDescent="0.25">
      <c r="B8557" s="6">
        <v>0.4375</v>
      </c>
      <c r="E8557" s="157">
        <v>92</v>
      </c>
    </row>
    <row r="8558" spans="2:11" x14ac:dyDescent="0.25">
      <c r="B8558" s="6">
        <v>0.44791666666666669</v>
      </c>
      <c r="E8558" s="157">
        <v>90</v>
      </c>
    </row>
    <row r="8559" spans="2:11" x14ac:dyDescent="0.25">
      <c r="B8559" s="6">
        <v>0.45833333333333331</v>
      </c>
      <c r="E8559" s="14">
        <v>86</v>
      </c>
    </row>
    <row r="8560" spans="2:11" x14ac:dyDescent="0.25">
      <c r="B8560" s="6">
        <v>0.46875</v>
      </c>
      <c r="E8560" s="14">
        <v>89</v>
      </c>
    </row>
    <row r="8561" spans="2:25" x14ac:dyDescent="0.25">
      <c r="B8561" s="6">
        <v>0.47916666666666669</v>
      </c>
      <c r="E8561" s="14">
        <v>85</v>
      </c>
      <c r="F8561" s="3">
        <v>85</v>
      </c>
    </row>
    <row r="8562" spans="2:25" x14ac:dyDescent="0.25">
      <c r="B8562" s="90">
        <v>0.47916666666666669</v>
      </c>
      <c r="C8562" s="8">
        <v>60</v>
      </c>
      <c r="D8562" s="8"/>
      <c r="E8562" s="8"/>
      <c r="F8562" s="8"/>
      <c r="G8562" s="8" t="s">
        <v>112</v>
      </c>
      <c r="H8562" s="8"/>
      <c r="I8562" s="36" t="s">
        <v>2291</v>
      </c>
      <c r="J8562" s="36"/>
      <c r="K8562" s="36"/>
      <c r="L8562" s="36"/>
      <c r="M8562" s="36"/>
      <c r="N8562" s="36"/>
      <c r="O8562" s="36"/>
      <c r="P8562" s="36"/>
      <c r="Q8562" s="8"/>
      <c r="R8562" s="8"/>
      <c r="S8562" s="8"/>
      <c r="T8562" s="8"/>
      <c r="U8562" s="8"/>
      <c r="V8562" s="8"/>
      <c r="W8562" s="8"/>
      <c r="X8562" s="8"/>
      <c r="Y8562" s="8"/>
    </row>
    <row r="8563" spans="2:25" x14ac:dyDescent="0.25">
      <c r="B8563" s="6">
        <v>0.48958333333333331</v>
      </c>
      <c r="E8563" s="157">
        <v>90</v>
      </c>
    </row>
    <row r="8564" spans="2:25" x14ac:dyDescent="0.25">
      <c r="B8564" s="6">
        <v>0.5</v>
      </c>
      <c r="E8564" s="99">
        <v>118</v>
      </c>
    </row>
    <row r="8565" spans="2:25" x14ac:dyDescent="0.25">
      <c r="B8565" s="6">
        <v>0.51041666666666663</v>
      </c>
      <c r="E8565" s="103">
        <v>142</v>
      </c>
      <c r="H8565" s="3">
        <v>45</v>
      </c>
      <c r="I8565" s="144" t="s">
        <v>2290</v>
      </c>
      <c r="J8565" s="144"/>
      <c r="K8565" s="144"/>
      <c r="L8565" s="144"/>
    </row>
    <row r="8566" spans="2:25" x14ac:dyDescent="0.25">
      <c r="B8566" s="6">
        <v>0.52083333333333337</v>
      </c>
      <c r="E8566" s="62">
        <v>124</v>
      </c>
    </row>
    <row r="8567" spans="2:25" x14ac:dyDescent="0.25">
      <c r="B8567" s="6">
        <v>0.53125</v>
      </c>
      <c r="E8567" s="62">
        <v>121</v>
      </c>
    </row>
    <row r="8568" spans="2:25" x14ac:dyDescent="0.25">
      <c r="B8568" s="6">
        <v>0.54166666666666663</v>
      </c>
      <c r="E8568" s="62">
        <v>122</v>
      </c>
    </row>
    <row r="8569" spans="2:25" x14ac:dyDescent="0.25">
      <c r="B8569" s="6">
        <v>0.55208333333333337</v>
      </c>
      <c r="E8569" s="99">
        <v>112</v>
      </c>
    </row>
    <row r="8570" spans="2:25" x14ac:dyDescent="0.25">
      <c r="B8570" s="6">
        <v>0.5625</v>
      </c>
      <c r="E8570" s="3">
        <v>100</v>
      </c>
    </row>
    <row r="8571" spans="2:25" x14ac:dyDescent="0.25">
      <c r="B8571" s="6">
        <v>0.57291666666666663</v>
      </c>
      <c r="E8571" s="3">
        <v>102</v>
      </c>
    </row>
    <row r="8572" spans="2:25" x14ac:dyDescent="0.25">
      <c r="B8572" s="6">
        <v>0.58333333333333337</v>
      </c>
      <c r="E8572" s="3">
        <v>104</v>
      </c>
    </row>
    <row r="8573" spans="2:25" x14ac:dyDescent="0.25">
      <c r="B8573" s="6">
        <v>0.59375</v>
      </c>
      <c r="E8573" s="99">
        <v>112</v>
      </c>
    </row>
    <row r="8574" spans="2:25" x14ac:dyDescent="0.25">
      <c r="B8574" s="6">
        <v>0.60416666666666663</v>
      </c>
      <c r="E8574" s="3">
        <v>109</v>
      </c>
    </row>
    <row r="8575" spans="2:25" x14ac:dyDescent="0.25">
      <c r="B8575" s="6">
        <v>0.61458333333333337</v>
      </c>
      <c r="E8575" s="14">
        <v>86</v>
      </c>
    </row>
    <row r="8576" spans="2:25" x14ac:dyDescent="0.25">
      <c r="B8576" s="6">
        <v>0.625</v>
      </c>
      <c r="E8576" s="59">
        <v>78</v>
      </c>
    </row>
    <row r="8577" spans="2:15" x14ac:dyDescent="0.25">
      <c r="B8577" s="6">
        <v>0.63541666666666663</v>
      </c>
      <c r="E8577" s="59">
        <v>79</v>
      </c>
    </row>
    <row r="8578" spans="2:15" x14ac:dyDescent="0.25">
      <c r="B8578" s="6">
        <v>0.64583333333333337</v>
      </c>
      <c r="E8578" s="14">
        <v>84</v>
      </c>
    </row>
    <row r="8579" spans="2:15" x14ac:dyDescent="0.25">
      <c r="B8579" s="6">
        <v>0.65625</v>
      </c>
      <c r="E8579" s="14">
        <v>82</v>
      </c>
    </row>
    <row r="8580" spans="2:15" x14ac:dyDescent="0.25">
      <c r="B8580" s="6">
        <v>0.66666666666666663</v>
      </c>
      <c r="E8580" s="14">
        <v>89</v>
      </c>
    </row>
    <row r="8581" spans="2:15" x14ac:dyDescent="0.25">
      <c r="B8581" s="6">
        <v>0.67708333333333337</v>
      </c>
      <c r="E8581" s="157">
        <v>92</v>
      </c>
    </row>
    <row r="8582" spans="2:15" x14ac:dyDescent="0.25">
      <c r="B8582" s="6">
        <v>0.6875</v>
      </c>
      <c r="E8582" s="62">
        <v>88</v>
      </c>
    </row>
    <row r="8583" spans="2:15" x14ac:dyDescent="0.25">
      <c r="B8583" s="6">
        <v>0.69791666666666663</v>
      </c>
      <c r="E8583" s="14">
        <v>89</v>
      </c>
    </row>
    <row r="8584" spans="2:15" x14ac:dyDescent="0.25">
      <c r="B8584" s="6">
        <v>0.70833333333333337</v>
      </c>
      <c r="E8584" s="157">
        <v>90</v>
      </c>
    </row>
    <row r="8585" spans="2:15" x14ac:dyDescent="0.25">
      <c r="B8585" s="6">
        <v>0.71875</v>
      </c>
      <c r="E8585" s="14">
        <v>88</v>
      </c>
      <c r="F8585" s="3">
        <v>88</v>
      </c>
    </row>
    <row r="8586" spans="2:15" x14ac:dyDescent="0.25">
      <c r="B8586" s="90">
        <v>0.72569444444444442</v>
      </c>
      <c r="C8586" s="8">
        <v>135</v>
      </c>
      <c r="D8586" s="8"/>
      <c r="E8586" s="8"/>
      <c r="F8586" s="8"/>
      <c r="G8586" s="8" t="s">
        <v>114</v>
      </c>
      <c r="H8586" s="8"/>
      <c r="I8586" s="36" t="s">
        <v>2293</v>
      </c>
      <c r="J8586" s="36"/>
      <c r="K8586" s="36"/>
      <c r="L8586" s="36"/>
      <c r="M8586" s="36"/>
      <c r="N8586" s="36"/>
      <c r="O8586" s="36"/>
    </row>
    <row r="8587" spans="2:15" x14ac:dyDescent="0.25">
      <c r="B8587" s="6">
        <v>0.72916666666666663</v>
      </c>
      <c r="E8587" s="157">
        <v>92</v>
      </c>
    </row>
    <row r="8588" spans="2:15" x14ac:dyDescent="0.25">
      <c r="B8588" s="6">
        <v>0.73958333333333337</v>
      </c>
      <c r="E8588" s="3">
        <v>102</v>
      </c>
    </row>
    <row r="8589" spans="2:15" x14ac:dyDescent="0.25">
      <c r="B8589" s="6">
        <v>0.75</v>
      </c>
      <c r="E8589" s="103">
        <v>147</v>
      </c>
      <c r="H8589" s="3">
        <v>35</v>
      </c>
      <c r="I8589" s="144" t="s">
        <v>2294</v>
      </c>
      <c r="J8589" s="144"/>
      <c r="K8589" s="144"/>
      <c r="L8589" s="144"/>
      <c r="M8589" s="144"/>
    </row>
    <row r="8590" spans="2:15" x14ac:dyDescent="0.25">
      <c r="B8590" s="6">
        <v>0.76041666666666663</v>
      </c>
      <c r="E8590" s="9">
        <v>139</v>
      </c>
    </row>
    <row r="8591" spans="2:15" x14ac:dyDescent="0.25">
      <c r="B8591" s="86">
        <v>0.76249999999999996</v>
      </c>
      <c r="G8591" s="14" t="s">
        <v>2292</v>
      </c>
    </row>
    <row r="8592" spans="2:15" x14ac:dyDescent="0.25">
      <c r="B8592" s="86">
        <v>0.77083333333333337</v>
      </c>
      <c r="E8592" s="99">
        <v>113</v>
      </c>
      <c r="G8592" s="14" t="s">
        <v>2292</v>
      </c>
    </row>
    <row r="8593" spans="2:13" x14ac:dyDescent="0.25">
      <c r="B8593" s="86">
        <v>0.78125</v>
      </c>
      <c r="E8593" s="3">
        <v>105</v>
      </c>
      <c r="G8593" s="14" t="s">
        <v>2292</v>
      </c>
    </row>
    <row r="8594" spans="2:13" x14ac:dyDescent="0.25">
      <c r="B8594" s="6">
        <v>0.79166666666666663</v>
      </c>
      <c r="E8594" s="99">
        <v>111</v>
      </c>
    </row>
    <row r="8595" spans="2:13" x14ac:dyDescent="0.25">
      <c r="B8595" s="6">
        <v>0.80208333333333337</v>
      </c>
      <c r="E8595" s="99">
        <v>115</v>
      </c>
    </row>
    <row r="8596" spans="2:13" x14ac:dyDescent="0.25">
      <c r="B8596" s="6">
        <v>0.8125</v>
      </c>
      <c r="E8596" s="99">
        <v>114</v>
      </c>
    </row>
    <row r="8597" spans="2:13" x14ac:dyDescent="0.25">
      <c r="B8597" s="6">
        <v>0.82291666666666663</v>
      </c>
      <c r="E8597" s="99">
        <v>112</v>
      </c>
    </row>
    <row r="8598" spans="2:13" x14ac:dyDescent="0.25">
      <c r="B8598" s="6">
        <v>0.83333333333333337</v>
      </c>
      <c r="E8598" s="97">
        <v>125</v>
      </c>
      <c r="H8598" s="3">
        <v>155</v>
      </c>
      <c r="I8598" s="63" t="s">
        <v>2295</v>
      </c>
      <c r="J8598" s="63"/>
      <c r="K8598" s="63"/>
      <c r="L8598" s="63"/>
      <c r="M8598" s="63"/>
    </row>
    <row r="8599" spans="2:13" x14ac:dyDescent="0.25">
      <c r="B8599" s="6">
        <v>0.84375</v>
      </c>
      <c r="E8599" s="3">
        <v>120</v>
      </c>
    </row>
    <row r="8600" spans="2:13" x14ac:dyDescent="0.25">
      <c r="B8600" s="6">
        <v>0.85416666666666663</v>
      </c>
      <c r="E8600" s="99">
        <v>114</v>
      </c>
    </row>
    <row r="8601" spans="2:13" x14ac:dyDescent="0.25">
      <c r="B8601" s="6">
        <v>0.86458333333333337</v>
      </c>
      <c r="E8601" s="3">
        <v>107</v>
      </c>
    </row>
    <row r="8602" spans="2:13" x14ac:dyDescent="0.25">
      <c r="B8602" s="6">
        <v>0.875</v>
      </c>
      <c r="E8602" s="3">
        <v>102</v>
      </c>
    </row>
    <row r="8603" spans="2:13" x14ac:dyDescent="0.25">
      <c r="B8603" s="6">
        <v>0.88541666666666663</v>
      </c>
      <c r="E8603" s="157">
        <v>93</v>
      </c>
    </row>
    <row r="8604" spans="2:13" x14ac:dyDescent="0.25">
      <c r="B8604" s="6">
        <v>0.89583333333333337</v>
      </c>
      <c r="E8604" s="14">
        <v>88</v>
      </c>
    </row>
    <row r="8605" spans="2:13" x14ac:dyDescent="0.25">
      <c r="B8605" s="6">
        <v>0.90625</v>
      </c>
      <c r="E8605" s="157">
        <v>90</v>
      </c>
    </row>
    <row r="8606" spans="2:13" x14ac:dyDescent="0.25">
      <c r="B8606" s="6">
        <v>0.91666666666666663</v>
      </c>
      <c r="E8606" s="14">
        <v>85</v>
      </c>
    </row>
    <row r="8607" spans="2:13" x14ac:dyDescent="0.25">
      <c r="B8607" s="6">
        <v>0.92708333333333337</v>
      </c>
      <c r="E8607" s="14">
        <v>85</v>
      </c>
    </row>
    <row r="8608" spans="2:13" x14ac:dyDescent="0.25">
      <c r="B8608" s="6">
        <v>0.9375</v>
      </c>
      <c r="E8608" s="14">
        <v>85</v>
      </c>
    </row>
    <row r="8609" spans="1:10" x14ac:dyDescent="0.25">
      <c r="B8609" s="86">
        <v>0.94236111111111109</v>
      </c>
      <c r="E8609" s="14"/>
      <c r="G8609" s="14" t="s">
        <v>2297</v>
      </c>
    </row>
    <row r="8610" spans="1:10" x14ac:dyDescent="0.25">
      <c r="B8610" s="86">
        <v>0.94791666666666663</v>
      </c>
      <c r="E8610" s="14">
        <v>84</v>
      </c>
      <c r="G8610" s="14" t="s">
        <v>2297</v>
      </c>
    </row>
    <row r="8611" spans="1:10" x14ac:dyDescent="0.25">
      <c r="B8611" s="86">
        <v>0.95833333333333337</v>
      </c>
      <c r="E8611" s="59">
        <v>78</v>
      </c>
      <c r="G8611" s="14" t="s">
        <v>2297</v>
      </c>
    </row>
    <row r="8612" spans="1:10" x14ac:dyDescent="0.25">
      <c r="B8612" s="86">
        <v>0.96875</v>
      </c>
      <c r="E8612" s="59">
        <v>74</v>
      </c>
      <c r="G8612" s="14" t="s">
        <v>2297</v>
      </c>
    </row>
    <row r="8613" spans="1:10" x14ac:dyDescent="0.25">
      <c r="B8613" s="6">
        <v>0.97916666666666663</v>
      </c>
      <c r="E8613" s="14">
        <v>80</v>
      </c>
    </row>
    <row r="8614" spans="1:10" ht="15.75" thickBot="1" x14ac:dyDescent="0.3">
      <c r="B8614" s="22">
        <v>0.98958333333333337</v>
      </c>
      <c r="E8614" s="14">
        <v>80</v>
      </c>
    </row>
    <row r="8615" spans="1:10" x14ac:dyDescent="0.25">
      <c r="A8615" s="5">
        <v>45930</v>
      </c>
      <c r="B8615" s="6">
        <v>0</v>
      </c>
      <c r="E8615" s="14">
        <v>85</v>
      </c>
    </row>
    <row r="8616" spans="1:10" x14ac:dyDescent="0.25">
      <c r="A8616" s="5" t="s">
        <v>422</v>
      </c>
      <c r="B8616" s="6">
        <v>1.0416666666666666E-2</v>
      </c>
      <c r="E8616" s="14">
        <v>86</v>
      </c>
    </row>
    <row r="8617" spans="1:10" x14ac:dyDescent="0.25">
      <c r="B8617" s="6">
        <v>2.0833333333333332E-2</v>
      </c>
      <c r="E8617" s="14">
        <v>86</v>
      </c>
    </row>
    <row r="8618" spans="1:10" x14ac:dyDescent="0.25">
      <c r="B8618" s="6">
        <v>3.125E-2</v>
      </c>
      <c r="E8618" s="14">
        <v>87</v>
      </c>
    </row>
    <row r="8619" spans="1:10" x14ac:dyDescent="0.25">
      <c r="B8619" s="6">
        <v>4.1666666666666664E-2</v>
      </c>
    </row>
    <row r="8620" spans="1:10" x14ac:dyDescent="0.25">
      <c r="B8620" s="6">
        <v>5.2083333333333336E-2</v>
      </c>
    </row>
    <row r="8621" spans="1:10" x14ac:dyDescent="0.25">
      <c r="B8621" s="6">
        <v>6.25E-2</v>
      </c>
    </row>
    <row r="8622" spans="1:10" x14ac:dyDescent="0.25">
      <c r="B8622" s="6">
        <v>7.6388888888888895E-2</v>
      </c>
    </row>
    <row r="8623" spans="1:10" ht="20.25" x14ac:dyDescent="0.3">
      <c r="B8623" s="6">
        <v>8.3333333333333329E-2</v>
      </c>
      <c r="D8623" s="104">
        <v>195</v>
      </c>
      <c r="G8623" s="533">
        <v>95</v>
      </c>
      <c r="H8623" s="302" t="s">
        <v>1368</v>
      </c>
      <c r="I8623" s="531"/>
      <c r="J8623" s="532"/>
    </row>
    <row r="8624" spans="1:10" ht="18" x14ac:dyDescent="0.25">
      <c r="B8624" s="6">
        <v>9.375E-2</v>
      </c>
      <c r="G8624" s="534">
        <f>AVERAGE(E8545:E8626)</f>
        <v>97.072463768115938</v>
      </c>
      <c r="H8624" s="302" t="s">
        <v>1367</v>
      </c>
      <c r="I8624" s="531"/>
      <c r="J8624" s="194"/>
    </row>
    <row r="8625" spans="2:11" ht="18" x14ac:dyDescent="0.25">
      <c r="B8625" s="6">
        <v>0.10416666666666667</v>
      </c>
      <c r="G8625" s="535">
        <v>88</v>
      </c>
      <c r="H8625" s="302" t="s">
        <v>1369</v>
      </c>
    </row>
    <row r="8626" spans="2:11" ht="18" x14ac:dyDescent="0.25">
      <c r="B8626" s="6">
        <v>0.11458333333333333</v>
      </c>
      <c r="G8626" s="242" t="s">
        <v>2284</v>
      </c>
      <c r="H8626" s="237"/>
    </row>
    <row r="8627" spans="2:11" ht="18" x14ac:dyDescent="0.25">
      <c r="B8627" s="6">
        <v>0.125</v>
      </c>
      <c r="G8627" s="242" t="s">
        <v>2298</v>
      </c>
    </row>
    <row r="8628" spans="2:11" ht="15.75" x14ac:dyDescent="0.25">
      <c r="B8628" s="6">
        <v>0.13541666666666666</v>
      </c>
      <c r="G8628" s="802" t="s">
        <v>2299</v>
      </c>
      <c r="H8628" s="797"/>
      <c r="I8628" s="797"/>
      <c r="J8628" s="797"/>
      <c r="K8628" s="797"/>
    </row>
    <row r="8629" spans="2:11" x14ac:dyDescent="0.25">
      <c r="B8629" s="6">
        <v>0.14583333333333334</v>
      </c>
    </row>
    <row r="8630" spans="2:11" ht="15.75" thickBot="1" x14ac:dyDescent="0.3">
      <c r="B8630" s="22">
        <v>0.15625</v>
      </c>
    </row>
    <row r="8631" spans="2:11" x14ac:dyDescent="0.25">
      <c r="B8631" s="6">
        <v>0.32291666666666669</v>
      </c>
      <c r="E8631" s="14">
        <v>80</v>
      </c>
    </row>
    <row r="8632" spans="2:11" x14ac:dyDescent="0.25">
      <c r="B8632" s="6">
        <v>0.33333333333333331</v>
      </c>
      <c r="E8632" s="14">
        <v>80</v>
      </c>
    </row>
    <row r="8633" spans="2:11" x14ac:dyDescent="0.25">
      <c r="B8633" s="6">
        <v>0.34375</v>
      </c>
      <c r="E8633" s="59">
        <v>74</v>
      </c>
    </row>
    <row r="8634" spans="2:11" x14ac:dyDescent="0.25">
      <c r="B8634" s="6">
        <v>0.35416666666666669</v>
      </c>
      <c r="E8634" s="59">
        <v>74</v>
      </c>
    </row>
    <row r="8635" spans="2:11" x14ac:dyDescent="0.25">
      <c r="B8635" s="6">
        <v>0.36458333333333331</v>
      </c>
      <c r="E8635" s="59">
        <v>74</v>
      </c>
    </row>
    <row r="8636" spans="2:11" x14ac:dyDescent="0.25">
      <c r="B8636" s="6">
        <v>0.375</v>
      </c>
      <c r="E8636" s="157">
        <v>94</v>
      </c>
    </row>
    <row r="8637" spans="2:11" x14ac:dyDescent="0.25">
      <c r="B8637" s="6">
        <v>0.38541666666666669</v>
      </c>
      <c r="E8637" s="157">
        <v>94</v>
      </c>
    </row>
    <row r="8638" spans="2:11" x14ac:dyDescent="0.25">
      <c r="B8638" s="6">
        <v>0.39583333333333331</v>
      </c>
      <c r="E8638" s="14">
        <v>85</v>
      </c>
    </row>
    <row r="8639" spans="2:11" x14ac:dyDescent="0.25">
      <c r="B8639" s="6">
        <v>0.40625</v>
      </c>
      <c r="E8639" s="14">
        <v>88</v>
      </c>
    </row>
    <row r="8640" spans="2:11" x14ac:dyDescent="0.25">
      <c r="B8640" s="6">
        <v>0.41666666666666669</v>
      </c>
      <c r="E8640" s="157">
        <v>91</v>
      </c>
    </row>
    <row r="8641" spans="2:15" x14ac:dyDescent="0.25">
      <c r="B8641" s="6">
        <v>0.42708333333333331</v>
      </c>
      <c r="E8641" s="14">
        <v>85</v>
      </c>
      <c r="F8641" s="14">
        <v>85</v>
      </c>
    </row>
    <row r="8642" spans="2:15" x14ac:dyDescent="0.25">
      <c r="B8642" s="90">
        <v>0.42708333333333331</v>
      </c>
      <c r="C8642" s="8">
        <v>45</v>
      </c>
      <c r="D8642" s="8"/>
      <c r="E8642" s="8"/>
      <c r="F8642" s="8"/>
      <c r="G8642" s="8" t="s">
        <v>326</v>
      </c>
      <c r="H8642" s="8"/>
      <c r="I8642" s="36" t="s">
        <v>2303</v>
      </c>
      <c r="J8642" s="36"/>
      <c r="K8642" s="36"/>
      <c r="L8642" s="36"/>
      <c r="M8642" s="36"/>
      <c r="N8642" s="36"/>
      <c r="O8642" s="36"/>
    </row>
    <row r="8643" spans="2:15" x14ac:dyDescent="0.25">
      <c r="B8643" s="6">
        <v>0.4375</v>
      </c>
      <c r="E8643" s="3">
        <v>102</v>
      </c>
    </row>
    <row r="8644" spans="2:15" x14ac:dyDescent="0.25">
      <c r="B8644" s="6">
        <v>0.44791666666666669</v>
      </c>
      <c r="E8644" s="3">
        <v>105</v>
      </c>
    </row>
    <row r="8645" spans="2:15" x14ac:dyDescent="0.25">
      <c r="B8645" s="6">
        <v>0.45833333333333331</v>
      </c>
      <c r="E8645" s="3">
        <v>103</v>
      </c>
    </row>
    <row r="8646" spans="2:15" x14ac:dyDescent="0.25">
      <c r="B8646" s="6">
        <v>0.46875</v>
      </c>
      <c r="E8646" s="97">
        <v>120</v>
      </c>
      <c r="H8646" s="3">
        <v>60</v>
      </c>
      <c r="I8646" s="63" t="s">
        <v>2304</v>
      </c>
      <c r="J8646" s="63"/>
      <c r="K8646" s="63"/>
      <c r="L8646" s="63"/>
      <c r="M8646" s="63"/>
    </row>
    <row r="8647" spans="2:15" x14ac:dyDescent="0.25">
      <c r="B8647" s="6">
        <v>0.47916666666666669</v>
      </c>
      <c r="E8647" s="99">
        <v>110</v>
      </c>
    </row>
    <row r="8648" spans="2:15" x14ac:dyDescent="0.25">
      <c r="B8648" s="6">
        <v>0.48958333333333331</v>
      </c>
      <c r="E8648" s="157">
        <v>98</v>
      </c>
    </row>
    <row r="8649" spans="2:15" x14ac:dyDescent="0.25">
      <c r="B8649" s="6">
        <v>0.5</v>
      </c>
      <c r="E8649" s="157">
        <v>97</v>
      </c>
    </row>
    <row r="8650" spans="2:15" x14ac:dyDescent="0.25">
      <c r="B8650" s="6">
        <v>0.51041666666666663</v>
      </c>
      <c r="E8650" s="157">
        <v>93</v>
      </c>
    </row>
    <row r="8651" spans="2:15" x14ac:dyDescent="0.25">
      <c r="B8651" s="6">
        <v>0.52083333333333337</v>
      </c>
      <c r="E8651" s="3">
        <v>104</v>
      </c>
    </row>
    <row r="8652" spans="2:15" x14ac:dyDescent="0.25">
      <c r="B8652" s="6">
        <v>0.53125</v>
      </c>
      <c r="E8652" s="157">
        <v>98</v>
      </c>
    </row>
    <row r="8653" spans="2:15" x14ac:dyDescent="0.25">
      <c r="B8653" s="6">
        <v>0.54166666666666663</v>
      </c>
      <c r="E8653" s="3">
        <v>109</v>
      </c>
    </row>
    <row r="8654" spans="2:15" x14ac:dyDescent="0.25">
      <c r="B8654" s="6">
        <v>0.55208333333333337</v>
      </c>
      <c r="E8654" s="3">
        <v>102</v>
      </c>
    </row>
    <row r="8655" spans="2:15" x14ac:dyDescent="0.25">
      <c r="B8655" s="6">
        <v>0.5625</v>
      </c>
      <c r="E8655" s="3">
        <v>101</v>
      </c>
    </row>
    <row r="8656" spans="2:15" x14ac:dyDescent="0.25">
      <c r="B8656" s="6">
        <v>0.57291666666666663</v>
      </c>
      <c r="E8656" s="157">
        <v>94</v>
      </c>
    </row>
    <row r="8657" spans="2:16" x14ac:dyDescent="0.25">
      <c r="B8657" s="6">
        <v>0.58333333333333337</v>
      </c>
      <c r="E8657" s="157">
        <v>96</v>
      </c>
    </row>
    <row r="8658" spans="2:16" x14ac:dyDescent="0.25">
      <c r="B8658" s="6">
        <v>0.59375</v>
      </c>
      <c r="E8658" s="14">
        <v>88</v>
      </c>
    </row>
    <row r="8659" spans="2:16" x14ac:dyDescent="0.25">
      <c r="B8659" s="6">
        <v>0.60416666666666663</v>
      </c>
      <c r="E8659" s="157">
        <v>90</v>
      </c>
      <c r="F8659" s="157">
        <v>90</v>
      </c>
    </row>
    <row r="8660" spans="2:16" x14ac:dyDescent="0.25">
      <c r="B8660" s="530">
        <v>0.60763888888888884</v>
      </c>
      <c r="C8660" s="8">
        <v>80</v>
      </c>
      <c r="D8660" s="8"/>
      <c r="E8660" s="8"/>
      <c r="F8660" s="8"/>
      <c r="G8660" s="8" t="s">
        <v>141</v>
      </c>
      <c r="H8660" s="8"/>
      <c r="I8660" s="36" t="s">
        <v>2302</v>
      </c>
      <c r="J8660" s="36"/>
      <c r="K8660" s="36"/>
    </row>
    <row r="8661" spans="2:16" x14ac:dyDescent="0.25">
      <c r="B8661" s="6">
        <v>0.61458333333333337</v>
      </c>
      <c r="E8661" s="14">
        <v>89</v>
      </c>
    </row>
    <row r="8662" spans="2:16" x14ac:dyDescent="0.25">
      <c r="B8662" s="6">
        <v>0.625</v>
      </c>
      <c r="E8662" s="157">
        <v>98</v>
      </c>
    </row>
    <row r="8663" spans="2:16" x14ac:dyDescent="0.25">
      <c r="B8663" s="6">
        <v>0.63541666666666663</v>
      </c>
      <c r="E8663" s="97">
        <v>126</v>
      </c>
      <c r="H8663" s="3">
        <v>36</v>
      </c>
      <c r="I8663" s="63" t="s">
        <v>2305</v>
      </c>
      <c r="J8663" s="63"/>
      <c r="K8663" s="63"/>
      <c r="L8663" s="63"/>
      <c r="M8663" s="63"/>
    </row>
    <row r="8664" spans="2:16" x14ac:dyDescent="0.25">
      <c r="B8664" s="6">
        <v>0.64583333333333337</v>
      </c>
      <c r="E8664" s="99">
        <v>117</v>
      </c>
    </row>
    <row r="8665" spans="2:16" x14ac:dyDescent="0.25">
      <c r="B8665" s="6">
        <v>0.65625</v>
      </c>
      <c r="E8665" s="3">
        <v>109</v>
      </c>
    </row>
    <row r="8666" spans="2:16" x14ac:dyDescent="0.25">
      <c r="B8666" s="6">
        <v>0.66666666666666663</v>
      </c>
      <c r="E8666" s="3">
        <v>101</v>
      </c>
    </row>
    <row r="8667" spans="2:16" x14ac:dyDescent="0.25">
      <c r="B8667" s="6">
        <v>0.67708333333333337</v>
      </c>
      <c r="E8667" s="99">
        <v>113</v>
      </c>
    </row>
    <row r="8668" spans="2:16" x14ac:dyDescent="0.25">
      <c r="B8668" s="6">
        <v>0.6875</v>
      </c>
      <c r="E8668" s="97">
        <v>129</v>
      </c>
      <c r="H8668" s="3">
        <v>39</v>
      </c>
      <c r="I8668" s="63" t="s">
        <v>2306</v>
      </c>
      <c r="J8668" s="63"/>
      <c r="K8668" s="63"/>
      <c r="L8668" s="63"/>
      <c r="M8668" s="63"/>
    </row>
    <row r="8669" spans="2:16" x14ac:dyDescent="0.25">
      <c r="B8669" s="6">
        <v>0.69791666666666663</v>
      </c>
      <c r="E8669" s="99">
        <v>112</v>
      </c>
    </row>
    <row r="8670" spans="2:16" x14ac:dyDescent="0.25">
      <c r="B8670" s="86">
        <v>0.69861111111111107</v>
      </c>
      <c r="G8670" s="14" t="s">
        <v>2301</v>
      </c>
    </row>
    <row r="8671" spans="2:16" x14ac:dyDescent="0.25">
      <c r="B8671" s="86">
        <v>0.70833333333333337</v>
      </c>
      <c r="E8671" s="157">
        <v>98</v>
      </c>
      <c r="F8671" s="157">
        <v>98</v>
      </c>
      <c r="G8671" s="14" t="s">
        <v>2301</v>
      </c>
    </row>
    <row r="8672" spans="2:16" x14ac:dyDescent="0.25">
      <c r="B8672" s="90">
        <v>0.70833333333333337</v>
      </c>
      <c r="C8672" s="8">
        <v>63</v>
      </c>
      <c r="D8672" s="8"/>
      <c r="E8672" s="8"/>
      <c r="F8672" s="8"/>
      <c r="G8672" s="8" t="s">
        <v>114</v>
      </c>
      <c r="H8672" s="8"/>
      <c r="I8672" s="36" t="s">
        <v>2300</v>
      </c>
      <c r="J8672" s="36"/>
      <c r="K8672" s="36"/>
      <c r="L8672" s="36"/>
      <c r="M8672" s="36"/>
      <c r="N8672" s="36"/>
      <c r="O8672" s="36"/>
      <c r="P8672" s="36"/>
    </row>
    <row r="8673" spans="2:13" x14ac:dyDescent="0.25">
      <c r="B8673" s="6">
        <v>0.71875</v>
      </c>
      <c r="E8673" s="3">
        <v>100</v>
      </c>
    </row>
    <row r="8674" spans="2:13" x14ac:dyDescent="0.25">
      <c r="B8674" s="6">
        <v>0.72916666666666663</v>
      </c>
      <c r="E8674" s="97">
        <v>120</v>
      </c>
      <c r="H8674" s="3">
        <v>30</v>
      </c>
      <c r="I8674" s="63" t="s">
        <v>2307</v>
      </c>
      <c r="J8674" s="63"/>
      <c r="K8674" s="63"/>
      <c r="L8674" s="63"/>
      <c r="M8674" s="63"/>
    </row>
    <row r="8675" spans="2:13" x14ac:dyDescent="0.25">
      <c r="B8675" s="6">
        <v>0.73958333333333337</v>
      </c>
      <c r="E8675" s="99">
        <v>117</v>
      </c>
    </row>
    <row r="8676" spans="2:13" x14ac:dyDescent="0.25">
      <c r="B8676" s="6">
        <v>0.75</v>
      </c>
      <c r="E8676" s="157">
        <v>98</v>
      </c>
    </row>
    <row r="8677" spans="2:13" x14ac:dyDescent="0.25">
      <c r="B8677" s="6">
        <v>0.76041666666666663</v>
      </c>
      <c r="E8677" s="3">
        <v>100</v>
      </c>
    </row>
    <row r="8678" spans="2:13" x14ac:dyDescent="0.25">
      <c r="B8678" s="6">
        <v>0.77083333333333337</v>
      </c>
      <c r="E8678" s="157">
        <v>92</v>
      </c>
    </row>
    <row r="8679" spans="2:13" x14ac:dyDescent="0.25">
      <c r="B8679" s="6">
        <v>0.78125</v>
      </c>
      <c r="E8679" s="157">
        <v>94</v>
      </c>
    </row>
    <row r="8680" spans="2:13" x14ac:dyDescent="0.25">
      <c r="B8680" s="6">
        <v>0.79166666666666663</v>
      </c>
      <c r="E8680" s="157">
        <v>99</v>
      </c>
    </row>
    <row r="8681" spans="2:13" x14ac:dyDescent="0.25">
      <c r="B8681" s="6">
        <v>0.80208333333333337</v>
      </c>
      <c r="E8681" s="99">
        <v>111</v>
      </c>
    </row>
    <row r="8682" spans="2:13" x14ac:dyDescent="0.25">
      <c r="B8682" s="6">
        <v>0.8125</v>
      </c>
      <c r="E8682" s="101">
        <v>119</v>
      </c>
      <c r="H8682" s="3">
        <v>150</v>
      </c>
      <c r="I8682" s="135" t="s">
        <v>2308</v>
      </c>
      <c r="J8682" s="135"/>
      <c r="K8682" s="135"/>
      <c r="L8682" s="135"/>
      <c r="M8682" s="135"/>
    </row>
    <row r="8683" spans="2:13" x14ac:dyDescent="0.25">
      <c r="B8683" s="6">
        <v>0.82291666666666663</v>
      </c>
      <c r="E8683" s="3">
        <v>109</v>
      </c>
    </row>
    <row r="8684" spans="2:13" x14ac:dyDescent="0.25">
      <c r="B8684" s="6">
        <v>0.83333333333333337</v>
      </c>
      <c r="E8684" s="99">
        <v>112</v>
      </c>
    </row>
    <row r="8685" spans="2:13" x14ac:dyDescent="0.25">
      <c r="B8685" s="6">
        <v>0.84375</v>
      </c>
      <c r="E8685" s="99">
        <v>112</v>
      </c>
    </row>
    <row r="8686" spans="2:13" x14ac:dyDescent="0.25">
      <c r="B8686" s="6">
        <v>0.85416666666666663</v>
      </c>
      <c r="E8686" s="3">
        <v>108</v>
      </c>
    </row>
    <row r="8687" spans="2:13" x14ac:dyDescent="0.25">
      <c r="B8687" s="6">
        <v>0.86458333333333337</v>
      </c>
      <c r="E8687" s="3">
        <v>100</v>
      </c>
    </row>
    <row r="8688" spans="2:13" x14ac:dyDescent="0.25">
      <c r="B8688" s="6">
        <v>0.875</v>
      </c>
      <c r="E8688" s="3">
        <v>101</v>
      </c>
    </row>
    <row r="8689" spans="1:7" x14ac:dyDescent="0.25">
      <c r="B8689" s="6">
        <v>0.88541666666666663</v>
      </c>
      <c r="E8689" s="3">
        <v>103</v>
      </c>
    </row>
    <row r="8690" spans="1:7" x14ac:dyDescent="0.25">
      <c r="B8690" s="6">
        <v>0.89583333333333337</v>
      </c>
      <c r="E8690" s="14">
        <v>89</v>
      </c>
    </row>
    <row r="8691" spans="1:7" x14ac:dyDescent="0.25">
      <c r="B8691" s="6">
        <v>0.90625</v>
      </c>
      <c r="E8691" s="157">
        <v>93</v>
      </c>
    </row>
    <row r="8692" spans="1:7" x14ac:dyDescent="0.25">
      <c r="B8692" s="6">
        <v>0.91666666666666663</v>
      </c>
      <c r="E8692" s="14">
        <v>86</v>
      </c>
    </row>
    <row r="8693" spans="1:7" x14ac:dyDescent="0.25">
      <c r="B8693" s="6">
        <v>0.92708333333333337</v>
      </c>
      <c r="E8693" s="14">
        <v>88</v>
      </c>
    </row>
    <row r="8694" spans="1:7" x14ac:dyDescent="0.25">
      <c r="B8694" s="6">
        <v>0.9375</v>
      </c>
      <c r="E8694" s="157">
        <v>93</v>
      </c>
    </row>
    <row r="8695" spans="1:7" x14ac:dyDescent="0.25">
      <c r="B8695" s="6">
        <v>0.94791666666666663</v>
      </c>
      <c r="E8695" s="157">
        <v>90</v>
      </c>
    </row>
    <row r="8696" spans="1:7" x14ac:dyDescent="0.25">
      <c r="B8696" s="86">
        <v>0.95138888888888884</v>
      </c>
      <c r="G8696" s="14" t="s">
        <v>2310</v>
      </c>
    </row>
    <row r="8697" spans="1:7" x14ac:dyDescent="0.25">
      <c r="B8697" s="86">
        <v>0.95833333333333337</v>
      </c>
      <c r="E8697" s="14">
        <v>86</v>
      </c>
      <c r="G8697" s="14" t="s">
        <v>2310</v>
      </c>
    </row>
    <row r="8698" spans="1:7" x14ac:dyDescent="0.25">
      <c r="B8698" s="86">
        <v>0.96875</v>
      </c>
      <c r="E8698" s="157">
        <v>90</v>
      </c>
      <c r="G8698" s="14" t="s">
        <v>2310</v>
      </c>
    </row>
    <row r="8699" spans="1:7" x14ac:dyDescent="0.25">
      <c r="B8699" s="86">
        <v>0.97916666666666663</v>
      </c>
      <c r="E8699" s="14">
        <v>89</v>
      </c>
      <c r="G8699" s="14" t="s">
        <v>2310</v>
      </c>
    </row>
    <row r="8700" spans="1:7" ht="15.75" thickBot="1" x14ac:dyDescent="0.3">
      <c r="B8700" s="22">
        <v>0.98958333333333337</v>
      </c>
      <c r="E8700" s="14">
        <v>89</v>
      </c>
    </row>
    <row r="8701" spans="1:7" x14ac:dyDescent="0.25">
      <c r="A8701" s="5">
        <v>45931</v>
      </c>
      <c r="B8701" s="6">
        <v>0</v>
      </c>
      <c r="E8701" s="157">
        <v>90</v>
      </c>
    </row>
    <row r="8702" spans="1:7" x14ac:dyDescent="0.25">
      <c r="A8702" s="5" t="s">
        <v>571</v>
      </c>
      <c r="B8702" s="6">
        <v>1.0416666666666666E-2</v>
      </c>
      <c r="E8702" s="14">
        <v>89</v>
      </c>
    </row>
    <row r="8703" spans="1:7" x14ac:dyDescent="0.25">
      <c r="B8703" s="6">
        <v>2.0833333333333332E-2</v>
      </c>
      <c r="E8703" s="14">
        <v>89</v>
      </c>
    </row>
    <row r="8704" spans="1:7" x14ac:dyDescent="0.25">
      <c r="B8704" s="6">
        <v>3.125E-2</v>
      </c>
      <c r="E8704" s="14">
        <v>89</v>
      </c>
    </row>
    <row r="8705" spans="2:11" x14ac:dyDescent="0.25">
      <c r="B8705" s="6">
        <v>4.1666666666666664E-2</v>
      </c>
      <c r="E8705" s="157">
        <v>94</v>
      </c>
    </row>
    <row r="8706" spans="2:11" x14ac:dyDescent="0.25">
      <c r="B8706" s="6">
        <v>5.2083333333333336E-2</v>
      </c>
      <c r="E8706" s="157">
        <v>96</v>
      </c>
    </row>
    <row r="8707" spans="2:11" x14ac:dyDescent="0.25">
      <c r="B8707" s="6">
        <v>6.25E-2</v>
      </c>
      <c r="E8707" s="157">
        <v>93</v>
      </c>
    </row>
    <row r="8708" spans="2:11" x14ac:dyDescent="0.25">
      <c r="B8708" s="6">
        <v>7.6388888888888895E-2</v>
      </c>
      <c r="E8708" s="157">
        <v>94</v>
      </c>
    </row>
    <row r="8709" spans="2:11" ht="20.25" x14ac:dyDescent="0.3">
      <c r="B8709" s="6">
        <v>8.3333333333333329E-2</v>
      </c>
      <c r="E8709" s="157">
        <v>95</v>
      </c>
      <c r="G8709" s="533">
        <v>95</v>
      </c>
      <c r="H8709" s="302" t="s">
        <v>1368</v>
      </c>
      <c r="I8709" s="531"/>
      <c r="J8709" s="532"/>
    </row>
    <row r="8710" spans="2:11" ht="18" x14ac:dyDescent="0.25">
      <c r="B8710" s="6">
        <v>9.375E-2</v>
      </c>
      <c r="E8710" s="157">
        <v>94</v>
      </c>
      <c r="G8710" s="534">
        <f>AVERAGE(E8630:E8712)</f>
        <v>97.649350649350652</v>
      </c>
      <c r="H8710" s="302" t="s">
        <v>1367</v>
      </c>
      <c r="I8710" s="531"/>
      <c r="J8710" s="194"/>
    </row>
    <row r="8711" spans="2:11" ht="18" x14ac:dyDescent="0.25">
      <c r="B8711" s="6">
        <v>0.10416666666666667</v>
      </c>
      <c r="E8711" s="157">
        <v>94</v>
      </c>
      <c r="G8711" s="535">
        <v>91</v>
      </c>
      <c r="H8711" s="302" t="s">
        <v>1369</v>
      </c>
    </row>
    <row r="8712" spans="2:11" ht="18" x14ac:dyDescent="0.25">
      <c r="B8712" s="6">
        <v>0.11458333333333333</v>
      </c>
      <c r="E8712" s="157">
        <v>93</v>
      </c>
      <c r="G8712" s="242" t="s">
        <v>2309</v>
      </c>
      <c r="H8712" s="237"/>
    </row>
    <row r="8713" spans="2:11" ht="18" x14ac:dyDescent="0.25">
      <c r="B8713" s="6">
        <v>0.125</v>
      </c>
      <c r="G8713" s="242" t="s">
        <v>2311</v>
      </c>
    </row>
    <row r="8714" spans="2:11" ht="15.75" x14ac:dyDescent="0.25">
      <c r="B8714" s="6">
        <v>0.13541666666666666</v>
      </c>
      <c r="G8714" s="802" t="s">
        <v>2312</v>
      </c>
      <c r="H8714" s="797"/>
      <c r="I8714" s="797"/>
      <c r="J8714" s="797"/>
      <c r="K8714" s="797"/>
    </row>
    <row r="8715" spans="2:11" x14ac:dyDescent="0.25">
      <c r="B8715" s="6">
        <v>0.14583333333333334</v>
      </c>
    </row>
    <row r="8716" spans="2:11" ht="15.75" thickBot="1" x14ac:dyDescent="0.3">
      <c r="B8716" s="22">
        <v>0.15625</v>
      </c>
      <c r="D8716" s="104">
        <v>188</v>
      </c>
      <c r="G8716" s="32" t="s">
        <v>2322</v>
      </c>
      <c r="H8716" s="9"/>
    </row>
    <row r="8717" spans="2:11" x14ac:dyDescent="0.25">
      <c r="B8717" s="6">
        <v>0.3263888888888889</v>
      </c>
      <c r="E8717" s="3">
        <v>106</v>
      </c>
    </row>
    <row r="8718" spans="2:11" x14ac:dyDescent="0.25">
      <c r="B8718" s="6">
        <v>0.33680555555555558</v>
      </c>
      <c r="E8718" s="99">
        <v>110</v>
      </c>
    </row>
    <row r="8719" spans="2:11" x14ac:dyDescent="0.25">
      <c r="B8719" s="6">
        <v>0.34722222222222221</v>
      </c>
      <c r="E8719" s="99">
        <v>112</v>
      </c>
    </row>
    <row r="8720" spans="2:11" x14ac:dyDescent="0.25">
      <c r="B8720" s="6">
        <v>0.3576388888888889</v>
      </c>
      <c r="E8720" s="62">
        <v>120</v>
      </c>
    </row>
    <row r="8721" spans="2:13" x14ac:dyDescent="0.25">
      <c r="B8721" s="6">
        <v>0.36805555555555558</v>
      </c>
      <c r="E8721" s="99">
        <v>118</v>
      </c>
    </row>
    <row r="8722" spans="2:13" x14ac:dyDescent="0.25">
      <c r="B8722" s="6">
        <v>0.37847222222222221</v>
      </c>
      <c r="E8722" s="62">
        <v>122</v>
      </c>
    </row>
    <row r="8723" spans="2:13" x14ac:dyDescent="0.25">
      <c r="B8723" s="6">
        <v>0.3888888888888889</v>
      </c>
      <c r="E8723" s="62">
        <v>124</v>
      </c>
    </row>
    <row r="8724" spans="2:13" x14ac:dyDescent="0.25">
      <c r="B8724" s="6">
        <v>0.39930555555555558</v>
      </c>
      <c r="E8724" s="99">
        <v>110</v>
      </c>
    </row>
    <row r="8725" spans="2:13" x14ac:dyDescent="0.25">
      <c r="B8725" s="6">
        <v>0.40972222222222221</v>
      </c>
      <c r="E8725" s="3">
        <v>108</v>
      </c>
    </row>
    <row r="8726" spans="2:13" x14ac:dyDescent="0.25">
      <c r="B8726" s="6">
        <v>0.4201388888888889</v>
      </c>
      <c r="E8726" s="99">
        <v>110</v>
      </c>
    </row>
    <row r="8727" spans="2:13" x14ac:dyDescent="0.25">
      <c r="B8727" s="6">
        <v>0.43055555555555558</v>
      </c>
      <c r="E8727" s="62">
        <v>122</v>
      </c>
    </row>
    <row r="8728" spans="2:13" x14ac:dyDescent="0.25">
      <c r="B8728" s="6">
        <v>0.44097222222222221</v>
      </c>
      <c r="E8728" s="62">
        <v>128</v>
      </c>
    </row>
    <row r="8729" spans="2:13" x14ac:dyDescent="0.25">
      <c r="B8729" s="6">
        <v>0.4513888888888889</v>
      </c>
      <c r="E8729" s="99">
        <v>113</v>
      </c>
    </row>
    <row r="8730" spans="2:13" x14ac:dyDescent="0.25">
      <c r="B8730" s="6">
        <v>0.46180555555555558</v>
      </c>
      <c r="E8730" s="99">
        <v>110</v>
      </c>
      <c r="G8730" s="3" t="s">
        <v>2317</v>
      </c>
    </row>
    <row r="8731" spans="2:13" x14ac:dyDescent="0.25">
      <c r="B8731" s="6">
        <v>0.47222222222222221</v>
      </c>
      <c r="E8731" s="3">
        <v>108</v>
      </c>
    </row>
    <row r="8732" spans="2:13" x14ac:dyDescent="0.25">
      <c r="B8732" s="86">
        <v>0.48194444444444445</v>
      </c>
      <c r="G8732" s="14" t="s">
        <v>2316</v>
      </c>
    </row>
    <row r="8733" spans="2:13" x14ac:dyDescent="0.25">
      <c r="B8733" s="86">
        <v>0.4826388888888889</v>
      </c>
      <c r="E8733" s="62">
        <v>120</v>
      </c>
      <c r="G8733" s="14" t="s">
        <v>2316</v>
      </c>
    </row>
    <row r="8734" spans="2:13" x14ac:dyDescent="0.25">
      <c r="B8734" s="86">
        <v>0.49305555555555558</v>
      </c>
      <c r="E8734" s="99">
        <v>117</v>
      </c>
      <c r="F8734" s="99">
        <v>117</v>
      </c>
      <c r="G8734" s="14" t="s">
        <v>2316</v>
      </c>
    </row>
    <row r="8735" spans="2:13" x14ac:dyDescent="0.25">
      <c r="B8735" s="90">
        <v>0.5</v>
      </c>
      <c r="C8735" s="8">
        <v>72</v>
      </c>
      <c r="D8735" s="8"/>
      <c r="E8735" s="8"/>
      <c r="F8735" s="8"/>
      <c r="G8735" s="8" t="s">
        <v>112</v>
      </c>
      <c r="H8735" s="8"/>
      <c r="I8735" s="36" t="s">
        <v>2326</v>
      </c>
      <c r="J8735" s="36"/>
      <c r="K8735" s="36"/>
      <c r="L8735" s="36"/>
      <c r="M8735" s="36"/>
    </row>
    <row r="8736" spans="2:13" x14ac:dyDescent="0.25">
      <c r="B8736" s="6">
        <v>0.50347222222222221</v>
      </c>
      <c r="E8736" s="62">
        <v>125</v>
      </c>
    </row>
    <row r="8737" spans="2:13" x14ac:dyDescent="0.25">
      <c r="B8737" s="6">
        <v>0.51388888888888884</v>
      </c>
      <c r="E8737" s="9">
        <v>133</v>
      </c>
    </row>
    <row r="8738" spans="2:13" x14ac:dyDescent="0.25">
      <c r="B8738" s="6">
        <v>0.52430555555555558</v>
      </c>
      <c r="E8738" s="10">
        <v>135</v>
      </c>
      <c r="H8738" s="3">
        <v>35</v>
      </c>
      <c r="I8738" s="12" t="s">
        <v>2329</v>
      </c>
      <c r="J8738" s="12"/>
      <c r="K8738" s="12"/>
      <c r="L8738" s="12"/>
      <c r="M8738" s="12"/>
    </row>
    <row r="8739" spans="2:13" x14ac:dyDescent="0.25">
      <c r="B8739" s="6">
        <v>0.53472222222222221</v>
      </c>
      <c r="E8739" s="157">
        <v>98</v>
      </c>
    </row>
    <row r="8740" spans="2:13" x14ac:dyDescent="0.25">
      <c r="B8740" s="6">
        <v>0.54513888888888884</v>
      </c>
      <c r="E8740" s="99">
        <v>110</v>
      </c>
    </row>
    <row r="8741" spans="2:13" x14ac:dyDescent="0.25">
      <c r="B8741" s="6">
        <v>0.55555555555555558</v>
      </c>
      <c r="E8741" s="99">
        <v>110</v>
      </c>
    </row>
    <row r="8742" spans="2:13" x14ac:dyDescent="0.25">
      <c r="B8742" s="6">
        <v>0.56597222222222221</v>
      </c>
      <c r="E8742" s="62">
        <v>128</v>
      </c>
    </row>
    <row r="8743" spans="2:13" x14ac:dyDescent="0.25">
      <c r="B8743" s="6">
        <v>0.57638888888888884</v>
      </c>
      <c r="E8743" s="9">
        <v>137</v>
      </c>
    </row>
    <row r="8744" spans="2:13" x14ac:dyDescent="0.25">
      <c r="B8744" s="6">
        <v>0.58680555555555558</v>
      </c>
      <c r="E8744" s="103">
        <v>148</v>
      </c>
      <c r="H8744" s="3">
        <v>125</v>
      </c>
      <c r="I8744" s="144" t="s">
        <v>2327</v>
      </c>
      <c r="J8744" s="144"/>
      <c r="K8744" s="144"/>
      <c r="L8744" s="144"/>
      <c r="M8744" s="144"/>
    </row>
    <row r="8745" spans="2:13" x14ac:dyDescent="0.25">
      <c r="B8745" s="6">
        <v>0.59722222222222221</v>
      </c>
      <c r="E8745" s="9">
        <v>132</v>
      </c>
    </row>
    <row r="8746" spans="2:13" x14ac:dyDescent="0.25">
      <c r="B8746" s="6">
        <v>0.60763888888888884</v>
      </c>
      <c r="E8746" s="9">
        <v>138</v>
      </c>
    </row>
    <row r="8747" spans="2:13" x14ac:dyDescent="0.25">
      <c r="B8747" s="6">
        <v>0.61805555555555558</v>
      </c>
      <c r="E8747" s="9">
        <v>130</v>
      </c>
    </row>
    <row r="8748" spans="2:13" x14ac:dyDescent="0.25">
      <c r="B8748" s="6">
        <v>0.62847222222222221</v>
      </c>
      <c r="E8748" s="62">
        <v>125</v>
      </c>
    </row>
    <row r="8749" spans="2:13" x14ac:dyDescent="0.25">
      <c r="B8749" s="86">
        <v>0.63888888888888884</v>
      </c>
      <c r="G8749" s="14" t="s">
        <v>2315</v>
      </c>
    </row>
    <row r="8750" spans="2:13" x14ac:dyDescent="0.25">
      <c r="B8750" s="86">
        <v>0.63888888888888884</v>
      </c>
      <c r="E8750" s="62">
        <v>128</v>
      </c>
      <c r="G8750" s="14" t="s">
        <v>2315</v>
      </c>
    </row>
    <row r="8751" spans="2:13" x14ac:dyDescent="0.25">
      <c r="B8751" s="86">
        <v>0.64930555555555558</v>
      </c>
      <c r="E8751" s="62">
        <v>126</v>
      </c>
      <c r="G8751" s="14" t="s">
        <v>2315</v>
      </c>
    </row>
    <row r="8752" spans="2:13" x14ac:dyDescent="0.25">
      <c r="B8752" s="86">
        <v>0.65972222222222221</v>
      </c>
      <c r="E8752" s="62">
        <v>122</v>
      </c>
      <c r="G8752" s="14" t="s">
        <v>2315</v>
      </c>
      <c r="I8752" s="96" t="s">
        <v>2330</v>
      </c>
      <c r="J8752" s="96"/>
      <c r="K8752" s="96"/>
      <c r="L8752" s="96"/>
      <c r="M8752" s="96"/>
    </row>
    <row r="8753" spans="2:17" x14ac:dyDescent="0.25">
      <c r="B8753" s="6">
        <v>0.67013888888888884</v>
      </c>
      <c r="E8753" s="9">
        <v>139</v>
      </c>
    </row>
    <row r="8754" spans="2:17" x14ac:dyDescent="0.25">
      <c r="B8754" s="6">
        <v>0.68055555555555558</v>
      </c>
      <c r="E8754" s="103">
        <v>147</v>
      </c>
      <c r="H8754" s="3">
        <v>260</v>
      </c>
      <c r="I8754" s="144" t="s">
        <v>2328</v>
      </c>
      <c r="J8754" s="144"/>
      <c r="K8754" s="144"/>
      <c r="L8754" s="144"/>
      <c r="M8754" s="144"/>
    </row>
    <row r="8755" spans="2:17" x14ac:dyDescent="0.25">
      <c r="B8755" s="6">
        <v>0.69097222222222221</v>
      </c>
      <c r="E8755" s="104">
        <v>146</v>
      </c>
    </row>
    <row r="8756" spans="2:17" x14ac:dyDescent="0.25">
      <c r="B8756" s="6">
        <v>0.70138888888888884</v>
      </c>
      <c r="E8756" s="104">
        <v>144</v>
      </c>
    </row>
    <row r="8757" spans="2:17" x14ac:dyDescent="0.25">
      <c r="B8757" s="6">
        <v>0.71180555555555558</v>
      </c>
      <c r="E8757" s="104">
        <v>142</v>
      </c>
    </row>
    <row r="8758" spans="2:17" x14ac:dyDescent="0.25">
      <c r="B8758" s="6">
        <v>0.72222222222222221</v>
      </c>
      <c r="E8758" s="62">
        <v>129</v>
      </c>
    </row>
    <row r="8759" spans="2:17" x14ac:dyDescent="0.25">
      <c r="B8759" s="6">
        <v>0.73263888888888884</v>
      </c>
      <c r="E8759" s="62">
        <v>129</v>
      </c>
    </row>
    <row r="8760" spans="2:17" x14ac:dyDescent="0.25">
      <c r="B8760" s="6">
        <v>0.74305555555555558</v>
      </c>
      <c r="E8760" s="62">
        <v>129</v>
      </c>
    </row>
    <row r="8761" spans="2:17" x14ac:dyDescent="0.25">
      <c r="B8761" s="86">
        <v>0.75138888888888888</v>
      </c>
      <c r="G8761" s="14" t="s">
        <v>2318</v>
      </c>
    </row>
    <row r="8762" spans="2:17" x14ac:dyDescent="0.25">
      <c r="B8762" s="86">
        <v>0.75347222222222221</v>
      </c>
      <c r="E8762" s="62">
        <v>125</v>
      </c>
      <c r="G8762" s="14" t="s">
        <v>2318</v>
      </c>
    </row>
    <row r="8763" spans="2:17" x14ac:dyDescent="0.25">
      <c r="B8763" s="6">
        <v>0.76388888888888884</v>
      </c>
      <c r="E8763" s="62">
        <v>123</v>
      </c>
      <c r="F8763" s="62">
        <v>123</v>
      </c>
      <c r="I8763" s="96" t="s">
        <v>2331</v>
      </c>
      <c r="J8763" s="36"/>
      <c r="K8763" s="36"/>
      <c r="L8763" s="36"/>
      <c r="M8763" s="36"/>
      <c r="N8763" s="36"/>
      <c r="O8763" s="36"/>
      <c r="P8763" s="36"/>
    </row>
    <row r="8764" spans="2:17" x14ac:dyDescent="0.25">
      <c r="B8764" s="90">
        <v>0.76388888888888884</v>
      </c>
      <c r="C8764" s="8">
        <v>60</v>
      </c>
      <c r="D8764" s="8"/>
      <c r="E8764" s="8"/>
      <c r="F8764" s="8"/>
      <c r="G8764" s="8" t="s">
        <v>313</v>
      </c>
      <c r="H8764" s="8"/>
      <c r="I8764" s="36" t="s">
        <v>2314</v>
      </c>
      <c r="J8764" s="36"/>
      <c r="K8764" s="36"/>
      <c r="L8764" s="36"/>
      <c r="M8764" s="36"/>
      <c r="N8764" s="36"/>
      <c r="O8764" s="36"/>
      <c r="P8764" s="36"/>
      <c r="Q8764" s="8"/>
    </row>
    <row r="8765" spans="2:17" x14ac:dyDescent="0.25">
      <c r="B8765" s="6">
        <v>0.77430555555555558</v>
      </c>
      <c r="E8765" s="62">
        <v>123</v>
      </c>
    </row>
    <row r="8766" spans="2:17" x14ac:dyDescent="0.25">
      <c r="B8766" s="6">
        <v>0.78472222222222221</v>
      </c>
      <c r="E8766" s="9">
        <v>139</v>
      </c>
    </row>
    <row r="8767" spans="2:17" x14ac:dyDescent="0.25">
      <c r="B8767" s="6">
        <v>0.79513888888888884</v>
      </c>
      <c r="E8767" s="104">
        <v>142</v>
      </c>
    </row>
    <row r="8768" spans="2:17" x14ac:dyDescent="0.25">
      <c r="B8768" s="6">
        <v>0.80555555555555558</v>
      </c>
      <c r="E8768" s="103">
        <v>147</v>
      </c>
    </row>
    <row r="8769" spans="2:14" x14ac:dyDescent="0.25">
      <c r="B8769" s="6">
        <v>0.81597222222222221</v>
      </c>
      <c r="E8769" s="104">
        <v>147</v>
      </c>
    </row>
    <row r="8770" spans="2:14" x14ac:dyDescent="0.25">
      <c r="B8770" s="6">
        <v>0.82638888888888884</v>
      </c>
      <c r="E8770" s="13">
        <v>155</v>
      </c>
      <c r="I8770" s="28" t="s">
        <v>2333</v>
      </c>
      <c r="J8770" s="28"/>
      <c r="K8770" s="28"/>
      <c r="L8770" s="28"/>
      <c r="M8770" s="28"/>
    </row>
    <row r="8771" spans="2:14" x14ac:dyDescent="0.25">
      <c r="B8771" s="6">
        <v>0.83680555555555558</v>
      </c>
      <c r="E8771" s="38">
        <v>155</v>
      </c>
    </row>
    <row r="8772" spans="2:14" x14ac:dyDescent="0.25">
      <c r="B8772" s="86">
        <v>0.84652777777777777</v>
      </c>
      <c r="G8772" s="14" t="s">
        <v>2313</v>
      </c>
    </row>
    <row r="8773" spans="2:14" x14ac:dyDescent="0.25">
      <c r="B8773" s="86">
        <v>0.84722222222222221</v>
      </c>
      <c r="E8773" s="104">
        <v>142</v>
      </c>
      <c r="G8773" s="14" t="s">
        <v>2313</v>
      </c>
    </row>
    <row r="8774" spans="2:14" x14ac:dyDescent="0.25">
      <c r="B8774" s="86">
        <v>0.85763888888888884</v>
      </c>
      <c r="E8774" s="99">
        <v>110</v>
      </c>
      <c r="G8774" s="14" t="s">
        <v>2313</v>
      </c>
      <c r="I8774" s="96" t="s">
        <v>2336</v>
      </c>
      <c r="J8774" s="96"/>
      <c r="K8774" s="96"/>
      <c r="L8774" s="96"/>
      <c r="M8774" s="96"/>
    </row>
    <row r="8775" spans="2:14" x14ac:dyDescent="0.25">
      <c r="B8775" s="86">
        <v>0.86805555555555558</v>
      </c>
      <c r="E8775" s="99">
        <v>110</v>
      </c>
      <c r="G8775" s="14" t="s">
        <v>2313</v>
      </c>
      <c r="I8775" s="96" t="s">
        <v>2335</v>
      </c>
      <c r="J8775" s="96"/>
      <c r="K8775" s="96"/>
      <c r="L8775" s="96"/>
      <c r="M8775" s="96"/>
    </row>
    <row r="8776" spans="2:14" x14ac:dyDescent="0.25">
      <c r="B8776" s="86">
        <v>0.87847222222222221</v>
      </c>
      <c r="E8776" s="3">
        <v>108</v>
      </c>
      <c r="G8776" s="14" t="s">
        <v>2313</v>
      </c>
      <c r="I8776" s="96" t="s">
        <v>2334</v>
      </c>
      <c r="J8776" s="96"/>
      <c r="K8776" s="96"/>
      <c r="L8776" s="96"/>
      <c r="M8776" s="96"/>
    </row>
    <row r="8777" spans="2:14" x14ac:dyDescent="0.25">
      <c r="B8777" s="86">
        <v>0.88888888888888884</v>
      </c>
      <c r="E8777" s="99">
        <v>115</v>
      </c>
      <c r="G8777" s="14" t="s">
        <v>2313</v>
      </c>
    </row>
    <row r="8778" spans="2:14" x14ac:dyDescent="0.25">
      <c r="B8778" s="6">
        <v>0.89930555555555558</v>
      </c>
      <c r="E8778" s="62">
        <v>128</v>
      </c>
    </row>
    <row r="8779" spans="2:14" x14ac:dyDescent="0.25">
      <c r="B8779" s="6">
        <v>0.90972222222222221</v>
      </c>
      <c r="E8779" s="10">
        <v>135</v>
      </c>
      <c r="I8779" s="12" t="s">
        <v>2332</v>
      </c>
      <c r="J8779" s="12"/>
      <c r="K8779" s="12"/>
      <c r="L8779" s="12"/>
      <c r="M8779" s="12"/>
      <c r="N8779" s="12"/>
    </row>
    <row r="8780" spans="2:14" x14ac:dyDescent="0.25">
      <c r="B8780" s="6">
        <v>0.92013888888888884</v>
      </c>
      <c r="E8780" s="9">
        <v>135</v>
      </c>
    </row>
    <row r="8781" spans="2:14" x14ac:dyDescent="0.25">
      <c r="B8781" s="6">
        <v>0.93055555555555558</v>
      </c>
      <c r="E8781" s="9">
        <v>132</v>
      </c>
    </row>
    <row r="8782" spans="2:14" x14ac:dyDescent="0.25">
      <c r="B8782" s="6">
        <v>0.94097222222222221</v>
      </c>
      <c r="E8782" s="9">
        <v>132</v>
      </c>
    </row>
    <row r="8783" spans="2:14" x14ac:dyDescent="0.25">
      <c r="B8783" s="6">
        <v>0.95138888888888884</v>
      </c>
      <c r="E8783" s="9">
        <v>130</v>
      </c>
    </row>
    <row r="8784" spans="2:14" x14ac:dyDescent="0.25">
      <c r="B8784" s="6">
        <v>0.96180555555555558</v>
      </c>
      <c r="E8784" s="62">
        <v>122</v>
      </c>
    </row>
    <row r="8785" spans="1:21" x14ac:dyDescent="0.25">
      <c r="B8785" s="6">
        <v>0.97222222222222221</v>
      </c>
      <c r="E8785" s="99">
        <v>118</v>
      </c>
    </row>
    <row r="8786" spans="1:21" x14ac:dyDescent="0.25">
      <c r="B8786" s="6">
        <v>0.98263888888888884</v>
      </c>
      <c r="E8786" s="62">
        <v>122</v>
      </c>
    </row>
    <row r="8787" spans="1:21" ht="15.75" thickBot="1" x14ac:dyDescent="0.3">
      <c r="B8787" s="22">
        <v>0.99305555555555558</v>
      </c>
      <c r="E8787" s="62">
        <v>124</v>
      </c>
    </row>
    <row r="8788" spans="1:21" x14ac:dyDescent="0.25">
      <c r="A8788" s="5">
        <v>45932</v>
      </c>
      <c r="B8788" s="6">
        <v>3.472222222222222E-3</v>
      </c>
      <c r="E8788" s="62">
        <v>120</v>
      </c>
    </row>
    <row r="8789" spans="1:21" x14ac:dyDescent="0.25">
      <c r="A8789" s="5" t="s">
        <v>211</v>
      </c>
      <c r="B8789" s="6">
        <v>1.3888888888888888E-2</v>
      </c>
      <c r="E8789" s="99">
        <v>119</v>
      </c>
    </row>
    <row r="8790" spans="1:21" x14ac:dyDescent="0.25">
      <c r="B8790" s="6">
        <v>2.4305555555555556E-2</v>
      </c>
      <c r="E8790" s="99">
        <v>112</v>
      </c>
    </row>
    <row r="8791" spans="1:21" x14ac:dyDescent="0.25">
      <c r="B8791" s="6">
        <v>3.4722222222222224E-2</v>
      </c>
      <c r="E8791" s="3">
        <v>103</v>
      </c>
    </row>
    <row r="8792" spans="1:21" x14ac:dyDescent="0.25">
      <c r="B8792" s="6">
        <v>4.5138888888888888E-2</v>
      </c>
      <c r="E8792" s="3">
        <v>108</v>
      </c>
    </row>
    <row r="8793" spans="1:21" ht="20.25" x14ac:dyDescent="0.3">
      <c r="B8793" s="6">
        <v>5.5555555555555552E-2</v>
      </c>
      <c r="E8793" s="99">
        <v>117</v>
      </c>
      <c r="G8793" s="537">
        <v>118</v>
      </c>
      <c r="H8793" s="248" t="s">
        <v>1368</v>
      </c>
      <c r="I8793" s="436" t="s">
        <v>2324</v>
      </c>
      <c r="J8793" s="539"/>
      <c r="K8793" s="436" t="s">
        <v>2337</v>
      </c>
      <c r="L8793" s="15"/>
      <c r="M8793" s="15"/>
      <c r="N8793" s="15"/>
      <c r="O8793" s="15"/>
      <c r="P8793" s="15"/>
      <c r="Q8793" s="10"/>
      <c r="R8793" s="9"/>
      <c r="S8793" s="9"/>
      <c r="T8793" s="9"/>
      <c r="U8793" s="9"/>
    </row>
    <row r="8794" spans="1:21" ht="18" x14ac:dyDescent="0.25">
      <c r="B8794" s="6">
        <v>6.5972222222222224E-2</v>
      </c>
      <c r="E8794" s="99">
        <v>115</v>
      </c>
      <c r="G8794" s="290">
        <f>AVERAGE(E8717:E8796)</f>
        <v>124.67567567567568</v>
      </c>
      <c r="H8794" s="239" t="s">
        <v>1367</v>
      </c>
      <c r="I8794" s="436" t="s">
        <v>2323</v>
      </c>
      <c r="J8794" s="12"/>
      <c r="K8794" s="436" t="s">
        <v>2338</v>
      </c>
      <c r="L8794" s="15"/>
      <c r="M8794" s="15"/>
      <c r="N8794" s="15"/>
      <c r="O8794" s="15"/>
      <c r="P8794" s="15"/>
      <c r="Q8794" s="10"/>
      <c r="R8794" s="9"/>
      <c r="S8794" s="9"/>
      <c r="T8794" s="9"/>
      <c r="U8794" s="9"/>
    </row>
    <row r="8795" spans="1:21" ht="18" x14ac:dyDescent="0.25">
      <c r="B8795" s="6">
        <v>7.6388888888888895E-2</v>
      </c>
      <c r="E8795" s="99">
        <v>116</v>
      </c>
      <c r="G8795" s="536">
        <v>120</v>
      </c>
      <c r="H8795" s="239" t="s">
        <v>1369</v>
      </c>
      <c r="I8795" s="436" t="s">
        <v>2325</v>
      </c>
      <c r="J8795" s="12"/>
      <c r="K8795" s="436" t="s">
        <v>2338</v>
      </c>
      <c r="L8795" s="15"/>
      <c r="M8795" s="15"/>
      <c r="N8795" s="15"/>
      <c r="O8795" s="15"/>
      <c r="P8795" s="15"/>
      <c r="Q8795" s="10"/>
      <c r="R8795" s="9"/>
      <c r="S8795" s="9"/>
      <c r="T8795" s="9"/>
      <c r="U8795" s="9"/>
    </row>
    <row r="8796" spans="1:21" ht="18" x14ac:dyDescent="0.25">
      <c r="B8796" s="6">
        <v>8.6805555555555552E-2</v>
      </c>
      <c r="E8796" s="3">
        <v>109</v>
      </c>
      <c r="G8796" s="538" t="s">
        <v>2321</v>
      </c>
      <c r="H8796" s="237"/>
    </row>
    <row r="8797" spans="1:21" ht="18" x14ac:dyDescent="0.25">
      <c r="B8797" s="6">
        <v>9.7222222222222224E-2</v>
      </c>
      <c r="E8797" s="99">
        <v>119</v>
      </c>
      <c r="G8797" s="242" t="s">
        <v>2319</v>
      </c>
    </row>
    <row r="8798" spans="1:21" ht="15.75" x14ac:dyDescent="0.25">
      <c r="B8798" s="6">
        <v>0.1076388888888889</v>
      </c>
      <c r="E8798" s="99">
        <v>114</v>
      </c>
      <c r="G8798" s="802" t="s">
        <v>2320</v>
      </c>
      <c r="H8798" s="797"/>
      <c r="I8798" s="797"/>
      <c r="J8798" s="797"/>
      <c r="K8798" s="797"/>
    </row>
    <row r="8799" spans="1:21" x14ac:dyDescent="0.25">
      <c r="B8799" s="6">
        <v>0.11805555555555555</v>
      </c>
    </row>
    <row r="8800" spans="1:21" x14ac:dyDescent="0.25">
      <c r="B8800" s="6">
        <v>0.12847222222222221</v>
      </c>
    </row>
    <row r="8801" spans="2:5" x14ac:dyDescent="0.25">
      <c r="B8801" s="6">
        <v>0.1388888888888889</v>
      </c>
    </row>
    <row r="8802" spans="2:5" x14ac:dyDescent="0.25">
      <c r="B8802" s="6">
        <v>0.14930555555555555</v>
      </c>
    </row>
    <row r="8803" spans="2:5" ht="15.75" thickBot="1" x14ac:dyDescent="0.3">
      <c r="B8803" s="22">
        <v>0.15972222222222221</v>
      </c>
      <c r="D8803" s="3">
        <v>132</v>
      </c>
    </row>
    <row r="8804" spans="2:5" x14ac:dyDescent="0.25">
      <c r="B8804" s="6">
        <v>0.3263888888888889</v>
      </c>
      <c r="E8804" s="14">
        <v>88</v>
      </c>
    </row>
    <row r="8805" spans="2:5" x14ac:dyDescent="0.25">
      <c r="B8805" s="6">
        <v>0.33680555555555558</v>
      </c>
      <c r="E8805" s="14">
        <v>82</v>
      </c>
    </row>
    <row r="8806" spans="2:5" x14ac:dyDescent="0.25">
      <c r="B8806" s="6">
        <v>0.34722222222222221</v>
      </c>
      <c r="E8806" s="59">
        <v>77</v>
      </c>
    </row>
    <row r="8807" spans="2:5" x14ac:dyDescent="0.25">
      <c r="B8807" s="6">
        <v>0.3576388888888889</v>
      </c>
      <c r="E8807" s="14">
        <v>80</v>
      </c>
    </row>
    <row r="8808" spans="2:5" x14ac:dyDescent="0.25">
      <c r="B8808" s="6">
        <v>0.36805555555555558</v>
      </c>
      <c r="E8808" s="157">
        <v>92</v>
      </c>
    </row>
    <row r="8809" spans="2:5" x14ac:dyDescent="0.25">
      <c r="B8809" s="6">
        <v>0.37847222222222221</v>
      </c>
      <c r="E8809" s="157">
        <v>96</v>
      </c>
    </row>
    <row r="8810" spans="2:5" x14ac:dyDescent="0.25">
      <c r="B8810" s="6">
        <v>0.3888888888888889</v>
      </c>
      <c r="E8810" s="157">
        <v>95</v>
      </c>
    </row>
    <row r="8811" spans="2:5" x14ac:dyDescent="0.25">
      <c r="B8811" s="6">
        <v>0.39930555555555558</v>
      </c>
      <c r="E8811" s="157">
        <v>99</v>
      </c>
    </row>
    <row r="8812" spans="2:5" x14ac:dyDescent="0.25">
      <c r="B8812" s="6">
        <v>0.40972222222222221</v>
      </c>
      <c r="E8812" s="3">
        <v>102</v>
      </c>
    </row>
    <row r="8813" spans="2:5" x14ac:dyDescent="0.25">
      <c r="B8813" s="6">
        <v>0.4201388888888889</v>
      </c>
      <c r="E8813" s="3">
        <v>102</v>
      </c>
    </row>
    <row r="8814" spans="2:5" x14ac:dyDescent="0.25">
      <c r="B8814" s="6">
        <v>0.43055555555555558</v>
      </c>
      <c r="E8814" s="3">
        <v>100</v>
      </c>
    </row>
    <row r="8815" spans="2:5" x14ac:dyDescent="0.25">
      <c r="B8815" s="6">
        <v>0.44097222222222221</v>
      </c>
      <c r="E8815" s="3">
        <v>104</v>
      </c>
    </row>
    <row r="8816" spans="2:5" x14ac:dyDescent="0.25">
      <c r="B8816" s="6">
        <v>0.4513888888888889</v>
      </c>
      <c r="E8816" s="3">
        <v>108</v>
      </c>
    </row>
    <row r="8817" spans="2:13" x14ac:dyDescent="0.25">
      <c r="B8817" s="86">
        <v>0.45347222222222222</v>
      </c>
      <c r="G8817" s="14" t="s">
        <v>2344</v>
      </c>
    </row>
    <row r="8818" spans="2:13" x14ac:dyDescent="0.25">
      <c r="B8818" s="86">
        <v>0.46180555555555558</v>
      </c>
      <c r="E8818" s="3">
        <v>106</v>
      </c>
      <c r="F8818" s="3">
        <v>106</v>
      </c>
      <c r="G8818" s="14" t="s">
        <v>2344</v>
      </c>
    </row>
    <row r="8819" spans="2:13" x14ac:dyDescent="0.25">
      <c r="B8819" s="90">
        <v>0.46527777777777779</v>
      </c>
      <c r="C8819" s="8">
        <v>35</v>
      </c>
      <c r="D8819" s="8"/>
      <c r="E8819" s="8"/>
      <c r="F8819" s="8"/>
      <c r="G8819" s="8" t="s">
        <v>208</v>
      </c>
      <c r="H8819" s="8"/>
      <c r="I8819" s="36" t="s">
        <v>2345</v>
      </c>
      <c r="J8819" s="36"/>
      <c r="K8819" s="36"/>
      <c r="L8819" s="36"/>
      <c r="M8819" s="36"/>
    </row>
    <row r="8820" spans="2:13" x14ac:dyDescent="0.25">
      <c r="B8820" s="86">
        <v>0.47222222222222221</v>
      </c>
      <c r="E8820" s="3">
        <v>108</v>
      </c>
      <c r="G8820" s="14" t="s">
        <v>2344</v>
      </c>
    </row>
    <row r="8821" spans="2:13" x14ac:dyDescent="0.25">
      <c r="B8821" s="6">
        <v>0.4826388888888889</v>
      </c>
      <c r="E8821" s="9">
        <v>131</v>
      </c>
    </row>
    <row r="8822" spans="2:13" x14ac:dyDescent="0.25">
      <c r="B8822" s="6">
        <v>0.49305555555555558</v>
      </c>
      <c r="E8822" s="10">
        <v>133</v>
      </c>
      <c r="H8822" s="3">
        <v>40</v>
      </c>
      <c r="I8822" s="12" t="s">
        <v>2347</v>
      </c>
      <c r="J8822" s="12"/>
      <c r="K8822" s="12"/>
      <c r="L8822" s="12"/>
      <c r="M8822" s="12"/>
    </row>
    <row r="8823" spans="2:13" x14ac:dyDescent="0.25">
      <c r="B8823" s="6">
        <v>0.50347222222222221</v>
      </c>
      <c r="E8823" s="62">
        <v>125</v>
      </c>
    </row>
    <row r="8824" spans="2:13" x14ac:dyDescent="0.25">
      <c r="B8824" s="86">
        <v>0.50347222222222221</v>
      </c>
      <c r="G8824" s="14" t="s">
        <v>2343</v>
      </c>
    </row>
    <row r="8825" spans="2:13" x14ac:dyDescent="0.25">
      <c r="B8825" s="86">
        <v>0.51388888888888884</v>
      </c>
      <c r="E8825" s="3">
        <v>100</v>
      </c>
      <c r="G8825" s="14" t="s">
        <v>2343</v>
      </c>
    </row>
    <row r="8826" spans="2:13" x14ac:dyDescent="0.25">
      <c r="B8826" s="86">
        <v>0.52430555555555558</v>
      </c>
      <c r="E8826" s="157">
        <v>91</v>
      </c>
      <c r="G8826" s="14" t="s">
        <v>2343</v>
      </c>
    </row>
    <row r="8827" spans="2:13" x14ac:dyDescent="0.25">
      <c r="B8827" s="6">
        <v>0.53472222222222221</v>
      </c>
      <c r="E8827" s="3">
        <v>108</v>
      </c>
    </row>
    <row r="8828" spans="2:13" x14ac:dyDescent="0.25">
      <c r="B8828" s="6">
        <v>0.54513888888888884</v>
      </c>
      <c r="E8828" s="10">
        <v>131</v>
      </c>
      <c r="H8828" s="3">
        <v>115</v>
      </c>
      <c r="I8828" s="12" t="s">
        <v>2346</v>
      </c>
      <c r="J8828" s="12"/>
      <c r="K8828" s="12"/>
      <c r="L8828" s="12"/>
      <c r="M8828" s="12"/>
    </row>
    <row r="8829" spans="2:13" x14ac:dyDescent="0.25">
      <c r="B8829" s="6">
        <v>0.55555555555555558</v>
      </c>
      <c r="E8829" s="9">
        <v>130</v>
      </c>
    </row>
    <row r="8830" spans="2:13" x14ac:dyDescent="0.25">
      <c r="B8830" s="6">
        <v>0.56597222222222221</v>
      </c>
      <c r="E8830" s="62">
        <v>123</v>
      </c>
    </row>
    <row r="8831" spans="2:13" x14ac:dyDescent="0.25">
      <c r="B8831" s="6">
        <v>0.57638888888888884</v>
      </c>
      <c r="E8831" s="62">
        <v>121</v>
      </c>
    </row>
    <row r="8832" spans="2:13" x14ac:dyDescent="0.25">
      <c r="B8832" s="6">
        <v>0.58680555555555558</v>
      </c>
      <c r="E8832" s="99">
        <v>112</v>
      </c>
    </row>
    <row r="8833" spans="2:7" x14ac:dyDescent="0.25">
      <c r="B8833" s="6">
        <v>0.59722222222222221</v>
      </c>
      <c r="E8833" s="99">
        <v>110</v>
      </c>
    </row>
    <row r="8834" spans="2:7" x14ac:dyDescent="0.25">
      <c r="B8834" s="6">
        <v>0.60763888888888884</v>
      </c>
      <c r="E8834" s="3">
        <v>108</v>
      </c>
    </row>
    <row r="8835" spans="2:7" x14ac:dyDescent="0.25">
      <c r="B8835" s="6">
        <v>0.61805555555555558</v>
      </c>
      <c r="E8835" s="3">
        <v>105</v>
      </c>
    </row>
    <row r="8836" spans="2:7" x14ac:dyDescent="0.25">
      <c r="B8836" s="6">
        <v>0.62847222222222221</v>
      </c>
      <c r="E8836" s="99">
        <v>112</v>
      </c>
    </row>
    <row r="8837" spans="2:7" x14ac:dyDescent="0.25">
      <c r="B8837" s="6">
        <v>0.63888888888888884</v>
      </c>
      <c r="E8837" s="99">
        <v>112</v>
      </c>
    </row>
    <row r="8838" spans="2:7" x14ac:dyDescent="0.25">
      <c r="B8838" s="6">
        <v>0.63888888888888884</v>
      </c>
      <c r="E8838" s="99">
        <v>114</v>
      </c>
    </row>
    <row r="8839" spans="2:7" x14ac:dyDescent="0.25">
      <c r="B8839" s="6">
        <v>0.64930555555555558</v>
      </c>
      <c r="E8839" s="99">
        <v>115</v>
      </c>
    </row>
    <row r="8840" spans="2:7" x14ac:dyDescent="0.25">
      <c r="B8840" s="6">
        <v>0.65972222222222221</v>
      </c>
      <c r="E8840" s="99">
        <v>112</v>
      </c>
    </row>
    <row r="8841" spans="2:7" x14ac:dyDescent="0.25">
      <c r="B8841" s="6">
        <v>0.67013888888888884</v>
      </c>
      <c r="E8841" s="3">
        <v>108</v>
      </c>
    </row>
    <row r="8842" spans="2:7" x14ac:dyDescent="0.25">
      <c r="B8842" s="6">
        <v>0.68055555555555558</v>
      </c>
      <c r="E8842" s="99">
        <v>112</v>
      </c>
    </row>
    <row r="8843" spans="2:7" x14ac:dyDescent="0.25">
      <c r="B8843" s="6">
        <v>0.69097222222222221</v>
      </c>
      <c r="E8843" s="99">
        <v>110</v>
      </c>
    </row>
    <row r="8844" spans="2:7" x14ac:dyDescent="0.25">
      <c r="B8844" s="6">
        <v>0.70138888888888884</v>
      </c>
      <c r="E8844" s="99">
        <v>115</v>
      </c>
    </row>
    <row r="8845" spans="2:7" x14ac:dyDescent="0.25">
      <c r="B8845" s="6">
        <v>0.71180555555555558</v>
      </c>
      <c r="E8845" s="99">
        <v>114</v>
      </c>
    </row>
    <row r="8846" spans="2:7" x14ac:dyDescent="0.25">
      <c r="B8846" s="86">
        <v>0.71666666666666667</v>
      </c>
      <c r="G8846" s="14" t="s">
        <v>2340</v>
      </c>
    </row>
    <row r="8847" spans="2:7" x14ac:dyDescent="0.25">
      <c r="B8847" s="86">
        <v>0.72222222222222221</v>
      </c>
      <c r="E8847" s="3">
        <v>108</v>
      </c>
      <c r="G8847" s="14" t="s">
        <v>2340</v>
      </c>
    </row>
    <row r="8848" spans="2:7" x14ac:dyDescent="0.25">
      <c r="B8848" s="86">
        <v>0.73263888888888884</v>
      </c>
      <c r="E8848" s="99">
        <v>110</v>
      </c>
      <c r="F8848" s="99">
        <v>110</v>
      </c>
      <c r="G8848" s="14" t="s">
        <v>2340</v>
      </c>
    </row>
    <row r="8849" spans="2:16" x14ac:dyDescent="0.25">
      <c r="B8849" s="90">
        <v>0.73958333333333337</v>
      </c>
      <c r="C8849" s="8">
        <v>80</v>
      </c>
      <c r="D8849" s="8"/>
      <c r="E8849" s="8"/>
      <c r="F8849" s="8"/>
      <c r="G8849" s="8" t="s">
        <v>2341</v>
      </c>
      <c r="H8849" s="8"/>
      <c r="I8849" s="36" t="s">
        <v>2342</v>
      </c>
      <c r="J8849" s="36"/>
      <c r="K8849" s="36"/>
      <c r="L8849" s="36"/>
      <c r="M8849" s="36"/>
      <c r="N8849" s="36"/>
      <c r="O8849" s="36"/>
      <c r="P8849" s="36"/>
    </row>
    <row r="8850" spans="2:16" x14ac:dyDescent="0.25">
      <c r="B8850" s="6">
        <v>0.74305555555555558</v>
      </c>
      <c r="E8850" s="99">
        <v>110</v>
      </c>
    </row>
    <row r="8851" spans="2:16" x14ac:dyDescent="0.25">
      <c r="B8851" s="6">
        <v>0.75347222222222221</v>
      </c>
      <c r="E8851" s="99">
        <v>112</v>
      </c>
    </row>
    <row r="8852" spans="2:16" x14ac:dyDescent="0.25">
      <c r="B8852" s="6">
        <v>0.76388888888888884</v>
      </c>
      <c r="E8852" s="9">
        <v>136</v>
      </c>
    </row>
    <row r="8853" spans="2:16" x14ac:dyDescent="0.25">
      <c r="B8853" s="6">
        <v>0.77430555555555558</v>
      </c>
      <c r="E8853" s="104">
        <v>140</v>
      </c>
    </row>
    <row r="8854" spans="2:16" x14ac:dyDescent="0.25">
      <c r="B8854" s="6">
        <v>0.78472222222222221</v>
      </c>
      <c r="E8854" s="104">
        <v>140</v>
      </c>
    </row>
    <row r="8855" spans="2:16" x14ac:dyDescent="0.25">
      <c r="B8855" s="6">
        <v>0.79513888888888884</v>
      </c>
      <c r="E8855" s="13">
        <v>158</v>
      </c>
      <c r="H8855" s="3">
        <v>80</v>
      </c>
      <c r="I8855" s="28" t="s">
        <v>2360</v>
      </c>
      <c r="J8855" s="28"/>
      <c r="K8855" s="28"/>
      <c r="L8855" s="28"/>
      <c r="M8855" s="28"/>
    </row>
    <row r="8856" spans="2:16" x14ac:dyDescent="0.25">
      <c r="B8856" s="86">
        <v>0.79861111111111116</v>
      </c>
      <c r="G8856" s="14" t="s">
        <v>2339</v>
      </c>
    </row>
    <row r="8857" spans="2:16" x14ac:dyDescent="0.25">
      <c r="B8857" s="86">
        <v>0.80555555555555558</v>
      </c>
      <c r="E8857" s="104">
        <v>145</v>
      </c>
      <c r="G8857" s="14" t="s">
        <v>2339</v>
      </c>
    </row>
    <row r="8858" spans="2:16" x14ac:dyDescent="0.25">
      <c r="B8858" s="86">
        <v>0.81597222222222221</v>
      </c>
      <c r="E8858" s="99">
        <v>117</v>
      </c>
      <c r="G8858" s="14" t="s">
        <v>2339</v>
      </c>
    </row>
    <row r="8859" spans="2:16" x14ac:dyDescent="0.25">
      <c r="B8859" s="86">
        <v>0.82638888888888884</v>
      </c>
      <c r="E8859" s="99">
        <v>114</v>
      </c>
      <c r="G8859" s="14" t="s">
        <v>2339</v>
      </c>
    </row>
    <row r="8860" spans="2:16" x14ac:dyDescent="0.25">
      <c r="B8860" s="6">
        <v>0.83680555555555558</v>
      </c>
      <c r="E8860" s="62">
        <v>129</v>
      </c>
    </row>
    <row r="8861" spans="2:16" x14ac:dyDescent="0.25">
      <c r="B8861" s="6">
        <v>0.84722222222222221</v>
      </c>
      <c r="E8861" s="104">
        <v>142</v>
      </c>
    </row>
    <row r="8862" spans="2:16" x14ac:dyDescent="0.25">
      <c r="B8862" s="6">
        <v>0.85763888888888884</v>
      </c>
      <c r="E8862" s="104">
        <v>140</v>
      </c>
    </row>
    <row r="8863" spans="2:16" x14ac:dyDescent="0.25">
      <c r="B8863" s="6">
        <v>0.86805555555555558</v>
      </c>
      <c r="E8863" s="243">
        <v>165</v>
      </c>
      <c r="H8863" s="3">
        <v>185</v>
      </c>
      <c r="I8863" s="235" t="s">
        <v>2359</v>
      </c>
      <c r="J8863" s="235"/>
      <c r="K8863" s="235"/>
      <c r="L8863" s="235"/>
      <c r="M8863" s="235"/>
    </row>
    <row r="8864" spans="2:16" x14ac:dyDescent="0.25">
      <c r="B8864" s="6">
        <v>0.87847222222222221</v>
      </c>
      <c r="E8864" s="236">
        <v>161</v>
      </c>
    </row>
    <row r="8865" spans="1:5" x14ac:dyDescent="0.25">
      <c r="B8865" s="6">
        <v>0.88888888888888884</v>
      </c>
      <c r="E8865" s="38">
        <v>158</v>
      </c>
    </row>
    <row r="8866" spans="1:5" x14ac:dyDescent="0.25">
      <c r="B8866" s="6">
        <v>0.89930555555555558</v>
      </c>
      <c r="E8866" s="38">
        <v>155</v>
      </c>
    </row>
    <row r="8867" spans="1:5" x14ac:dyDescent="0.25">
      <c r="B8867" s="6">
        <v>0.90972222222222221</v>
      </c>
      <c r="E8867" s="38">
        <v>158</v>
      </c>
    </row>
    <row r="8868" spans="1:5" x14ac:dyDescent="0.25">
      <c r="B8868" s="6">
        <v>0.92013888888888884</v>
      </c>
      <c r="E8868" s="236">
        <v>161</v>
      </c>
    </row>
    <row r="8869" spans="1:5" x14ac:dyDescent="0.25">
      <c r="B8869" s="6">
        <v>0.93055555555555558</v>
      </c>
      <c r="E8869" s="104">
        <v>145</v>
      </c>
    </row>
    <row r="8870" spans="1:5" x14ac:dyDescent="0.25">
      <c r="B8870" s="6">
        <v>0.94097222222222221</v>
      </c>
      <c r="E8870" s="9">
        <v>138</v>
      </c>
    </row>
    <row r="8871" spans="1:5" x14ac:dyDescent="0.25">
      <c r="B8871" s="6">
        <v>0.95138888888888884</v>
      </c>
      <c r="E8871" s="9">
        <v>132</v>
      </c>
    </row>
    <row r="8872" spans="1:5" x14ac:dyDescent="0.25">
      <c r="B8872" s="6">
        <v>0.96180555555555558</v>
      </c>
      <c r="E8872" s="99">
        <v>118</v>
      </c>
    </row>
    <row r="8873" spans="1:5" x14ac:dyDescent="0.25">
      <c r="B8873" s="6">
        <v>0.97222222222222221</v>
      </c>
      <c r="E8873" s="62">
        <v>121</v>
      </c>
    </row>
    <row r="8874" spans="1:5" x14ac:dyDescent="0.25">
      <c r="B8874" s="6">
        <v>0.98263888888888884</v>
      </c>
      <c r="E8874" s="99">
        <v>119</v>
      </c>
    </row>
    <row r="8875" spans="1:5" ht="15.75" thickBot="1" x14ac:dyDescent="0.3">
      <c r="B8875" s="22">
        <v>0.99305555555555558</v>
      </c>
      <c r="E8875" s="99">
        <v>117</v>
      </c>
    </row>
    <row r="8876" spans="1:5" x14ac:dyDescent="0.25">
      <c r="A8876" s="5">
        <v>45933</v>
      </c>
      <c r="B8876" s="6">
        <v>3.472222222222222E-3</v>
      </c>
      <c r="E8876" s="99">
        <v>113</v>
      </c>
    </row>
    <row r="8877" spans="1:5" x14ac:dyDescent="0.25">
      <c r="A8877" s="5" t="s">
        <v>212</v>
      </c>
      <c r="B8877" s="6">
        <v>1.3888888888888888E-2</v>
      </c>
      <c r="E8877" s="99">
        <v>110</v>
      </c>
    </row>
    <row r="8878" spans="1:5" x14ac:dyDescent="0.25">
      <c r="B8878" s="6">
        <v>2.4305555555555556E-2</v>
      </c>
      <c r="E8878" s="3">
        <v>106</v>
      </c>
    </row>
    <row r="8879" spans="1:5" x14ac:dyDescent="0.25">
      <c r="B8879" s="6">
        <v>3.4722222222222224E-2</v>
      </c>
      <c r="E8879" s="3">
        <v>104</v>
      </c>
    </row>
    <row r="8880" spans="1:5" x14ac:dyDescent="0.25">
      <c r="B8880" s="6">
        <v>4.5138888888888888E-2</v>
      </c>
      <c r="E8880" s="157">
        <v>97</v>
      </c>
    </row>
    <row r="8881" spans="2:21" x14ac:dyDescent="0.25">
      <c r="B8881" s="6">
        <v>5.5555555555555552E-2</v>
      </c>
      <c r="E8881" s="3">
        <v>102</v>
      </c>
    </row>
    <row r="8882" spans="2:21" x14ac:dyDescent="0.25">
      <c r="B8882" s="6">
        <v>6.5972222222222224E-2</v>
      </c>
      <c r="E8882" s="3">
        <v>108</v>
      </c>
    </row>
    <row r="8883" spans="2:21" x14ac:dyDescent="0.25">
      <c r="B8883" s="6">
        <v>7.6388888888888895E-2</v>
      </c>
      <c r="E8883" s="99">
        <v>111</v>
      </c>
    </row>
    <row r="8884" spans="2:21" ht="20.25" x14ac:dyDescent="0.3">
      <c r="B8884" s="6">
        <v>8.6805555555555552E-2</v>
      </c>
      <c r="E8884" s="99">
        <v>112</v>
      </c>
      <c r="G8884" s="537">
        <v>116</v>
      </c>
      <c r="H8884" s="248" t="s">
        <v>1368</v>
      </c>
      <c r="I8884" s="531" t="s">
        <v>2361</v>
      </c>
      <c r="J8884" s="532"/>
      <c r="K8884" s="531" t="s">
        <v>2364</v>
      </c>
      <c r="L8884" s="224"/>
      <c r="M8884" s="224"/>
      <c r="N8884" s="224"/>
      <c r="O8884" s="224"/>
      <c r="P8884" s="224"/>
      <c r="Q8884" s="162"/>
      <c r="R8884" s="157"/>
      <c r="S8884" s="157"/>
      <c r="T8884" s="157"/>
      <c r="U8884" s="157"/>
    </row>
    <row r="8885" spans="2:21" ht="18" x14ac:dyDescent="0.25">
      <c r="B8885" s="6">
        <v>9.7222222222222224E-2</v>
      </c>
      <c r="E8885" s="99">
        <v>111</v>
      </c>
      <c r="G8885" s="294">
        <f>AVERAGE(E8806:E8887)</f>
        <v>118.08</v>
      </c>
      <c r="H8885" s="248" t="s">
        <v>1367</v>
      </c>
      <c r="I8885" s="531" t="s">
        <v>2362</v>
      </c>
      <c r="J8885" s="194"/>
      <c r="K8885" s="531" t="s">
        <v>2365</v>
      </c>
      <c r="L8885" s="224"/>
      <c r="M8885" s="224"/>
      <c r="N8885" s="224"/>
      <c r="O8885" s="224"/>
      <c r="P8885" s="224"/>
      <c r="Q8885" s="162"/>
      <c r="R8885" s="157"/>
      <c r="S8885" s="157"/>
      <c r="T8885" s="157"/>
      <c r="U8885" s="157"/>
    </row>
    <row r="8886" spans="2:21" ht="18" x14ac:dyDescent="0.25">
      <c r="B8886" s="6">
        <v>0.1076388888888889</v>
      </c>
      <c r="E8886" s="99">
        <v>112</v>
      </c>
      <c r="G8886" s="540">
        <v>108</v>
      </c>
      <c r="H8886" s="231" t="s">
        <v>1369</v>
      </c>
      <c r="I8886" s="531" t="s">
        <v>2363</v>
      </c>
      <c r="J8886" s="194"/>
      <c r="K8886" s="531" t="s">
        <v>2365</v>
      </c>
      <c r="L8886" s="224"/>
      <c r="M8886" s="224"/>
      <c r="N8886" s="224"/>
      <c r="O8886" s="224"/>
      <c r="P8886" s="224"/>
      <c r="Q8886" s="162"/>
      <c r="R8886" s="157"/>
      <c r="S8886" s="157"/>
      <c r="T8886" s="157"/>
      <c r="U8886" s="157"/>
    </row>
    <row r="8887" spans="2:21" ht="18" x14ac:dyDescent="0.25">
      <c r="B8887" s="6">
        <v>0.11805555555555555</v>
      </c>
      <c r="G8887" s="538" t="s">
        <v>2321</v>
      </c>
      <c r="H8887" s="237"/>
    </row>
    <row r="8888" spans="2:21" ht="18" x14ac:dyDescent="0.25">
      <c r="B8888" s="6">
        <v>0.12847222222222221</v>
      </c>
      <c r="G8888" s="242" t="s">
        <v>2348</v>
      </c>
    </row>
    <row r="8889" spans="2:21" ht="15.75" x14ac:dyDescent="0.25">
      <c r="B8889" s="6">
        <v>0.1388888888888889</v>
      </c>
      <c r="G8889" s="802" t="s">
        <v>2349</v>
      </c>
      <c r="H8889" s="797"/>
      <c r="I8889" s="797"/>
      <c r="J8889" s="797"/>
      <c r="K8889" s="797"/>
    </row>
    <row r="8890" spans="2:21" x14ac:dyDescent="0.25">
      <c r="B8890" s="6">
        <v>0.14930555555555555</v>
      </c>
    </row>
    <row r="8891" spans="2:21" ht="15.75" thickBot="1" x14ac:dyDescent="0.3">
      <c r="B8891" s="22">
        <v>0.15972222222222221</v>
      </c>
    </row>
    <row r="8892" spans="2:21" x14ac:dyDescent="0.25">
      <c r="B8892" s="6">
        <v>0.3263888888888889</v>
      </c>
      <c r="E8892" s="3">
        <v>100</v>
      </c>
    </row>
    <row r="8893" spans="2:21" x14ac:dyDescent="0.25">
      <c r="B8893" s="6">
        <v>0.33680555555555558</v>
      </c>
      <c r="E8893" s="3">
        <v>105</v>
      </c>
    </row>
    <row r="8894" spans="2:21" x14ac:dyDescent="0.25">
      <c r="B8894" s="6">
        <v>0.34722222222222221</v>
      </c>
      <c r="E8894" s="3">
        <v>107</v>
      </c>
    </row>
    <row r="8895" spans="2:21" x14ac:dyDescent="0.25">
      <c r="B8895" s="6">
        <v>0.3576388888888889</v>
      </c>
      <c r="E8895" s="3">
        <v>106</v>
      </c>
    </row>
    <row r="8896" spans="2:21" x14ac:dyDescent="0.25">
      <c r="B8896" s="6">
        <v>0.36805555555555558</v>
      </c>
      <c r="E8896" s="3">
        <v>105</v>
      </c>
    </row>
    <row r="8897" spans="2:13" x14ac:dyDescent="0.25">
      <c r="B8897" s="6">
        <v>0.37847222222222221</v>
      </c>
      <c r="E8897" s="3">
        <v>104</v>
      </c>
    </row>
    <row r="8898" spans="2:13" x14ac:dyDescent="0.25">
      <c r="B8898" s="6">
        <v>0.3888888888888889</v>
      </c>
      <c r="E8898" s="3">
        <v>104</v>
      </c>
    </row>
    <row r="8899" spans="2:13" x14ac:dyDescent="0.25">
      <c r="B8899" s="6">
        <v>0.39930555555555558</v>
      </c>
      <c r="E8899" s="3">
        <v>104</v>
      </c>
    </row>
    <row r="8900" spans="2:13" x14ac:dyDescent="0.25">
      <c r="B8900" s="6">
        <v>0.40972222222222221</v>
      </c>
      <c r="E8900" s="3">
        <v>106</v>
      </c>
    </row>
    <row r="8901" spans="2:13" x14ac:dyDescent="0.25">
      <c r="B8901" s="6">
        <v>0.4201388888888889</v>
      </c>
      <c r="E8901" s="3">
        <v>101</v>
      </c>
      <c r="G8901" s="3" t="s">
        <v>2351</v>
      </c>
    </row>
    <row r="8902" spans="2:13" x14ac:dyDescent="0.25">
      <c r="B8902" s="6">
        <v>0.43055555555555558</v>
      </c>
      <c r="E8902" s="3">
        <v>106</v>
      </c>
    </row>
    <row r="8903" spans="2:13" x14ac:dyDescent="0.25">
      <c r="B8903" s="6">
        <v>0.44097222222222221</v>
      </c>
      <c r="E8903" s="3">
        <v>107</v>
      </c>
    </row>
    <row r="8904" spans="2:13" x14ac:dyDescent="0.25">
      <c r="B8904" s="6">
        <v>0.4513888888888889</v>
      </c>
      <c r="E8904" s="3">
        <v>108</v>
      </c>
    </row>
    <row r="8905" spans="2:13" x14ac:dyDescent="0.25">
      <c r="B8905" s="6">
        <v>0.46180555555555558</v>
      </c>
      <c r="E8905" s="3">
        <v>110</v>
      </c>
    </row>
    <row r="8906" spans="2:13" x14ac:dyDescent="0.25">
      <c r="B8906" s="6">
        <v>0.47222222222222221</v>
      </c>
      <c r="E8906" s="3">
        <v>112</v>
      </c>
    </row>
    <row r="8907" spans="2:13" x14ac:dyDescent="0.25">
      <c r="B8907" s="6">
        <v>0.48194444444444445</v>
      </c>
      <c r="E8907" s="3">
        <v>107</v>
      </c>
    </row>
    <row r="8908" spans="2:13" x14ac:dyDescent="0.25">
      <c r="B8908" s="90">
        <v>0.4826388888888889</v>
      </c>
      <c r="C8908" s="8">
        <v>3</v>
      </c>
      <c r="D8908" s="8"/>
      <c r="E8908" s="8">
        <v>107</v>
      </c>
      <c r="F8908" s="8"/>
      <c r="G8908" s="8" t="s">
        <v>1431</v>
      </c>
      <c r="H8908" s="8"/>
      <c r="I8908" s="36" t="s">
        <v>1432</v>
      </c>
      <c r="J8908" s="36"/>
      <c r="K8908" s="36"/>
    </row>
    <row r="8909" spans="2:13" x14ac:dyDescent="0.25">
      <c r="B8909" s="6">
        <v>0.49305555555555558</v>
      </c>
      <c r="E8909" s="3">
        <v>109</v>
      </c>
      <c r="F8909" s="3">
        <v>109</v>
      </c>
    </row>
    <row r="8910" spans="2:13" x14ac:dyDescent="0.25">
      <c r="B8910" s="90">
        <v>0.49305555555555558</v>
      </c>
      <c r="C8910" s="8">
        <v>23</v>
      </c>
      <c r="D8910" s="8"/>
      <c r="E8910" s="8"/>
      <c r="F8910" s="8"/>
      <c r="G8910" s="8" t="s">
        <v>112</v>
      </c>
      <c r="H8910" s="8"/>
      <c r="I8910" s="36" t="s">
        <v>2350</v>
      </c>
      <c r="J8910" s="36"/>
      <c r="K8910" s="36"/>
      <c r="L8910" s="36"/>
      <c r="M8910" s="36"/>
    </row>
    <row r="8911" spans="2:13" x14ac:dyDescent="0.25">
      <c r="B8911" s="6">
        <v>0.50347222222222221</v>
      </c>
      <c r="E8911" s="99">
        <v>115</v>
      </c>
    </row>
    <row r="8912" spans="2:13" x14ac:dyDescent="0.25">
      <c r="B8912" s="6">
        <v>0.51388888888888884</v>
      </c>
      <c r="E8912" s="97">
        <v>128</v>
      </c>
      <c r="H8912" s="3">
        <v>30</v>
      </c>
      <c r="I8912" s="63" t="s">
        <v>2356</v>
      </c>
      <c r="J8912" s="63"/>
      <c r="K8912" s="63"/>
      <c r="L8912" s="63"/>
      <c r="M8912" s="63"/>
    </row>
    <row r="8913" spans="2:7" x14ac:dyDescent="0.25">
      <c r="B8913" s="6">
        <v>0.52430555555555558</v>
      </c>
      <c r="E8913" s="62">
        <v>122</v>
      </c>
      <c r="G8913" s="3" t="s">
        <v>2381</v>
      </c>
    </row>
    <row r="8914" spans="2:7" x14ac:dyDescent="0.25">
      <c r="B8914" s="6">
        <v>0.53472222222222221</v>
      </c>
      <c r="E8914" s="62">
        <v>122</v>
      </c>
      <c r="G8914" s="3" t="s">
        <v>2381</v>
      </c>
    </row>
    <row r="8915" spans="2:7" x14ac:dyDescent="0.25">
      <c r="B8915" s="6">
        <v>0.54513888888888884</v>
      </c>
      <c r="E8915" s="99">
        <v>117</v>
      </c>
      <c r="G8915" s="3" t="s">
        <v>2381</v>
      </c>
    </row>
    <row r="8916" spans="2:7" x14ac:dyDescent="0.25">
      <c r="B8916" s="6">
        <v>0.55555555555555558</v>
      </c>
      <c r="E8916" s="99">
        <v>114</v>
      </c>
      <c r="G8916" s="3" t="s">
        <v>2381</v>
      </c>
    </row>
    <row r="8917" spans="2:7" x14ac:dyDescent="0.25">
      <c r="B8917" s="6">
        <v>0.56597222222222221</v>
      </c>
      <c r="E8917" s="99">
        <v>115</v>
      </c>
      <c r="G8917" s="3" t="s">
        <v>2381</v>
      </c>
    </row>
    <row r="8918" spans="2:7" x14ac:dyDescent="0.25">
      <c r="B8918" s="6">
        <v>0.57638888888888884</v>
      </c>
      <c r="E8918" s="99">
        <v>117</v>
      </c>
      <c r="G8918" s="3" t="s">
        <v>2381</v>
      </c>
    </row>
    <row r="8919" spans="2:7" x14ac:dyDescent="0.25">
      <c r="B8919" s="6">
        <v>0.58680555555555558</v>
      </c>
      <c r="E8919" s="99">
        <v>116</v>
      </c>
      <c r="G8919" s="3" t="s">
        <v>2381</v>
      </c>
    </row>
    <row r="8920" spans="2:7" x14ac:dyDescent="0.25">
      <c r="B8920" s="6">
        <v>0.59722222222222221</v>
      </c>
      <c r="E8920" s="99">
        <v>112</v>
      </c>
      <c r="G8920" s="3" t="s">
        <v>2381</v>
      </c>
    </row>
    <row r="8921" spans="2:7" x14ac:dyDescent="0.25">
      <c r="B8921" s="6">
        <v>0.60763888888888884</v>
      </c>
      <c r="E8921" s="99">
        <v>112</v>
      </c>
      <c r="G8921" s="3" t="s">
        <v>2381</v>
      </c>
    </row>
    <row r="8922" spans="2:7" x14ac:dyDescent="0.25">
      <c r="B8922" s="6">
        <v>0.61805555555555558</v>
      </c>
      <c r="E8922" s="99">
        <v>111</v>
      </c>
      <c r="G8922" s="3" t="s">
        <v>2381</v>
      </c>
    </row>
    <row r="8923" spans="2:7" x14ac:dyDescent="0.25">
      <c r="B8923" s="6">
        <v>0.62847222222222221</v>
      </c>
      <c r="E8923" s="99">
        <v>112</v>
      </c>
    </row>
    <row r="8924" spans="2:7" x14ac:dyDescent="0.25">
      <c r="B8924" s="6">
        <v>0.63888888888888884</v>
      </c>
      <c r="E8924" s="99">
        <v>111</v>
      </c>
    </row>
    <row r="8925" spans="2:7" x14ac:dyDescent="0.25">
      <c r="B8925" s="6">
        <v>0.64930555555555558</v>
      </c>
      <c r="E8925" s="99">
        <v>112</v>
      </c>
    </row>
    <row r="8926" spans="2:7" x14ac:dyDescent="0.25">
      <c r="B8926" s="6">
        <v>0.65972222222222221</v>
      </c>
      <c r="E8926" s="99">
        <v>111</v>
      </c>
    </row>
    <row r="8927" spans="2:7" x14ac:dyDescent="0.25">
      <c r="B8927" s="6">
        <v>0.67013888888888884</v>
      </c>
      <c r="E8927" s="99">
        <v>110</v>
      </c>
    </row>
    <row r="8928" spans="2:7" x14ac:dyDescent="0.25">
      <c r="B8928" s="6">
        <v>0.68055555555555558</v>
      </c>
      <c r="E8928" s="99">
        <v>110</v>
      </c>
    </row>
    <row r="8929" spans="2:15" x14ac:dyDescent="0.25">
      <c r="B8929" s="6">
        <v>0.69097222222222221</v>
      </c>
      <c r="E8929" s="99">
        <v>110</v>
      </c>
    </row>
    <row r="8930" spans="2:15" x14ac:dyDescent="0.25">
      <c r="B8930" s="6">
        <v>0.70138888888888884</v>
      </c>
      <c r="E8930" s="3">
        <v>109</v>
      </c>
    </row>
    <row r="8931" spans="2:15" x14ac:dyDescent="0.25">
      <c r="B8931" s="6">
        <v>0.71180555555555558</v>
      </c>
      <c r="E8931" s="3">
        <v>109</v>
      </c>
    </row>
    <row r="8932" spans="2:15" x14ac:dyDescent="0.25">
      <c r="B8932" s="6">
        <v>0.72222222222222221</v>
      </c>
      <c r="E8932" s="3">
        <v>107</v>
      </c>
    </row>
    <row r="8933" spans="2:15" x14ac:dyDescent="0.25">
      <c r="B8933" s="6">
        <v>0.73263888888888884</v>
      </c>
      <c r="E8933" s="3">
        <v>106</v>
      </c>
    </row>
    <row r="8934" spans="2:15" x14ac:dyDescent="0.25">
      <c r="B8934" s="6">
        <v>0.74305555555555558</v>
      </c>
      <c r="E8934" s="3">
        <v>109</v>
      </c>
    </row>
    <row r="8935" spans="2:15" x14ac:dyDescent="0.25">
      <c r="B8935" s="86">
        <v>0.74583333333333335</v>
      </c>
      <c r="G8935" s="14" t="s">
        <v>2353</v>
      </c>
    </row>
    <row r="8936" spans="2:15" x14ac:dyDescent="0.25">
      <c r="B8936" s="86">
        <v>0.75347222222222221</v>
      </c>
      <c r="E8936" s="3">
        <v>106</v>
      </c>
      <c r="F8936" s="3">
        <v>106</v>
      </c>
      <c r="G8936" s="14" t="s">
        <v>2353</v>
      </c>
    </row>
    <row r="8937" spans="2:15" x14ac:dyDescent="0.25">
      <c r="B8937" s="90">
        <v>0.76041666666666663</v>
      </c>
      <c r="C8937" s="8">
        <v>38</v>
      </c>
      <c r="D8937" s="8"/>
      <c r="E8937" s="8"/>
      <c r="F8937" s="8"/>
      <c r="G8937" s="8" t="s">
        <v>313</v>
      </c>
      <c r="H8937" s="8"/>
      <c r="I8937" s="36" t="s">
        <v>2790</v>
      </c>
      <c r="J8937" s="36"/>
      <c r="K8937" s="36"/>
      <c r="L8937" s="36"/>
      <c r="M8937" s="36"/>
      <c r="N8937" s="36"/>
      <c r="O8937" s="36"/>
    </row>
    <row r="8938" spans="2:15" x14ac:dyDescent="0.25">
      <c r="B8938" s="6">
        <v>0.76388888888888884</v>
      </c>
      <c r="E8938" s="99">
        <v>114</v>
      </c>
    </row>
    <row r="8939" spans="2:15" x14ac:dyDescent="0.25">
      <c r="B8939" s="6">
        <v>0.77430555555555558</v>
      </c>
      <c r="E8939" s="9">
        <v>135</v>
      </c>
    </row>
    <row r="8940" spans="2:15" x14ac:dyDescent="0.25">
      <c r="B8940" s="6">
        <v>0.78472222222222221</v>
      </c>
      <c r="E8940" s="104">
        <v>143</v>
      </c>
    </row>
    <row r="8941" spans="2:15" x14ac:dyDescent="0.25">
      <c r="B8941" s="6">
        <v>0.79513888888888884</v>
      </c>
      <c r="E8941" s="13">
        <v>157</v>
      </c>
    </row>
    <row r="8942" spans="2:15" x14ac:dyDescent="0.25">
      <c r="B8942" s="86">
        <v>0.80069444444444449</v>
      </c>
      <c r="G8942" s="14" t="s">
        <v>2352</v>
      </c>
    </row>
    <row r="8943" spans="2:15" x14ac:dyDescent="0.25">
      <c r="B8943" s="86">
        <v>0.80555555555555558</v>
      </c>
      <c r="E8943" s="243">
        <v>160</v>
      </c>
      <c r="G8943" s="14" t="s">
        <v>2352</v>
      </c>
      <c r="H8943" s="3">
        <v>65</v>
      </c>
      <c r="I8943" s="235" t="s">
        <v>2354</v>
      </c>
      <c r="J8943" s="235"/>
      <c r="K8943" s="235"/>
      <c r="L8943" s="235"/>
      <c r="M8943" s="235"/>
    </row>
    <row r="8944" spans="2:15" x14ac:dyDescent="0.25">
      <c r="B8944" s="86">
        <v>0.81597222222222221</v>
      </c>
      <c r="E8944" s="9">
        <v>133</v>
      </c>
      <c r="G8944" s="14" t="s">
        <v>2352</v>
      </c>
      <c r="I8944" s="96" t="s">
        <v>2378</v>
      </c>
      <c r="J8944" s="96"/>
      <c r="K8944" s="96"/>
      <c r="L8944" s="96"/>
      <c r="M8944" s="96"/>
    </row>
    <row r="8945" spans="2:13" x14ac:dyDescent="0.25">
      <c r="B8945" s="86">
        <v>0.82638888888888884</v>
      </c>
      <c r="E8945" s="99">
        <v>114</v>
      </c>
      <c r="G8945" s="14" t="s">
        <v>2352</v>
      </c>
      <c r="I8945" s="450" t="s">
        <v>2379</v>
      </c>
      <c r="J8945" s="450"/>
      <c r="K8945" s="450"/>
      <c r="L8945" s="450"/>
      <c r="M8945" s="450"/>
    </row>
    <row r="8946" spans="2:13" x14ac:dyDescent="0.25">
      <c r="B8946" s="86">
        <v>0.83680555555555558</v>
      </c>
      <c r="E8946" s="99">
        <v>114</v>
      </c>
      <c r="G8946" s="14" t="s">
        <v>2352</v>
      </c>
      <c r="I8946" t="s">
        <v>2380</v>
      </c>
    </row>
    <row r="8947" spans="2:13" x14ac:dyDescent="0.25">
      <c r="B8947" s="6">
        <v>0.84722222222222221</v>
      </c>
      <c r="E8947" s="9">
        <v>133</v>
      </c>
    </row>
    <row r="8948" spans="2:13" x14ac:dyDescent="0.25">
      <c r="B8948" s="6">
        <v>0.85763888888888884</v>
      </c>
      <c r="E8948" s="38">
        <v>150</v>
      </c>
    </row>
    <row r="8949" spans="2:13" x14ac:dyDescent="0.25">
      <c r="B8949" s="86">
        <v>0.86597222222222225</v>
      </c>
      <c r="G8949" s="14" t="s">
        <v>2355</v>
      </c>
    </row>
    <row r="8950" spans="2:13" x14ac:dyDescent="0.25">
      <c r="B8950" s="86">
        <v>0.86805555555555558</v>
      </c>
      <c r="E8950" s="13">
        <v>158</v>
      </c>
      <c r="G8950" s="14" t="s">
        <v>2355</v>
      </c>
      <c r="H8950" s="3">
        <v>175</v>
      </c>
      <c r="I8950" s="28" t="s">
        <v>2357</v>
      </c>
      <c r="J8950" s="28"/>
      <c r="K8950" s="28"/>
      <c r="L8950" s="28"/>
      <c r="M8950" s="28"/>
    </row>
    <row r="8951" spans="2:13" x14ac:dyDescent="0.25">
      <c r="B8951" s="86">
        <v>0.87847222222222221</v>
      </c>
      <c r="E8951" s="99">
        <v>111</v>
      </c>
      <c r="G8951" s="14" t="s">
        <v>2355</v>
      </c>
      <c r="I8951" s="450" t="s">
        <v>2376</v>
      </c>
      <c r="J8951" s="450"/>
      <c r="K8951" s="450"/>
      <c r="L8951" s="450"/>
      <c r="M8951" s="36"/>
    </row>
    <row r="8952" spans="2:13" x14ac:dyDescent="0.25">
      <c r="B8952" s="86">
        <v>0.88888888888888884</v>
      </c>
      <c r="E8952" s="14">
        <v>86</v>
      </c>
      <c r="G8952" s="14" t="s">
        <v>2355</v>
      </c>
      <c r="I8952" s="450" t="s">
        <v>2377</v>
      </c>
      <c r="J8952" s="450"/>
      <c r="K8952" s="450"/>
      <c r="L8952" s="450"/>
      <c r="M8952" s="36"/>
    </row>
    <row r="8953" spans="2:13" x14ac:dyDescent="0.25">
      <c r="B8953" s="6">
        <v>0.89930555555555558</v>
      </c>
      <c r="E8953" s="3">
        <v>105</v>
      </c>
    </row>
    <row r="8954" spans="2:13" x14ac:dyDescent="0.25">
      <c r="B8954" s="6">
        <v>0.90972222222222221</v>
      </c>
      <c r="E8954" s="99">
        <v>112</v>
      </c>
    </row>
    <row r="8955" spans="2:13" x14ac:dyDescent="0.25">
      <c r="B8955" s="6">
        <v>0.92013888888888884</v>
      </c>
      <c r="E8955" s="9">
        <v>130</v>
      </c>
    </row>
    <row r="8956" spans="2:13" x14ac:dyDescent="0.25">
      <c r="B8956" s="6">
        <v>0.93055555555555558</v>
      </c>
      <c r="E8956" s="10">
        <v>133</v>
      </c>
      <c r="H8956" s="3">
        <v>245</v>
      </c>
      <c r="I8956" s="12" t="s">
        <v>2370</v>
      </c>
      <c r="J8956" s="12"/>
      <c r="K8956" s="12"/>
      <c r="L8956" s="12"/>
      <c r="M8956" s="12"/>
    </row>
    <row r="8957" spans="2:13" x14ac:dyDescent="0.25">
      <c r="B8957" s="6">
        <v>0.94097222222222221</v>
      </c>
      <c r="E8957" s="62">
        <v>122</v>
      </c>
    </row>
    <row r="8958" spans="2:13" x14ac:dyDescent="0.25">
      <c r="B8958" s="6">
        <v>0.95138888888888884</v>
      </c>
      <c r="E8958" s="62">
        <v>122</v>
      </c>
    </row>
    <row r="8959" spans="2:13" x14ac:dyDescent="0.25">
      <c r="B8959" s="86">
        <v>0.95694444444444449</v>
      </c>
      <c r="E8959" s="62"/>
      <c r="G8959" s="14" t="s">
        <v>2371</v>
      </c>
    </row>
    <row r="8960" spans="2:13" x14ac:dyDescent="0.25">
      <c r="B8960" s="86">
        <v>0.96180555555555558</v>
      </c>
      <c r="E8960" s="3">
        <v>108</v>
      </c>
      <c r="G8960" s="14" t="s">
        <v>2371</v>
      </c>
      <c r="I8960" s="96" t="s">
        <v>2372</v>
      </c>
      <c r="J8960" s="96"/>
      <c r="K8960" s="96"/>
      <c r="L8960" s="96"/>
    </row>
    <row r="8961" spans="1:22" x14ac:dyDescent="0.25">
      <c r="B8961" s="86">
        <v>0.97222222222222221</v>
      </c>
      <c r="E8961" s="3">
        <v>102</v>
      </c>
      <c r="G8961" s="14" t="s">
        <v>2371</v>
      </c>
      <c r="I8961" s="96" t="s">
        <v>2373</v>
      </c>
      <c r="J8961" s="96"/>
      <c r="K8961" s="96"/>
      <c r="L8961" s="96"/>
    </row>
    <row r="8962" spans="1:22" x14ac:dyDescent="0.25">
      <c r="B8962" s="86">
        <v>0.98263888888888884</v>
      </c>
      <c r="E8962" s="3">
        <v>107</v>
      </c>
      <c r="G8962" s="14" t="s">
        <v>2371</v>
      </c>
      <c r="I8962" t="s">
        <v>2374</v>
      </c>
    </row>
    <row r="8963" spans="1:22" ht="15.75" thickBot="1" x14ac:dyDescent="0.3">
      <c r="B8963" s="22">
        <v>0.99305555555555558</v>
      </c>
      <c r="E8963" s="99">
        <v>111</v>
      </c>
      <c r="I8963" t="s">
        <v>2375</v>
      </c>
    </row>
    <row r="8964" spans="1:22" x14ac:dyDescent="0.25">
      <c r="A8964" s="5">
        <v>45934</v>
      </c>
      <c r="B8964" s="6">
        <v>3.472222222222222E-3</v>
      </c>
      <c r="E8964" s="3">
        <v>103</v>
      </c>
    </row>
    <row r="8965" spans="1:22" x14ac:dyDescent="0.25">
      <c r="A8965" s="5" t="s">
        <v>228</v>
      </c>
      <c r="B8965" s="6">
        <v>1.3888888888888888E-2</v>
      </c>
      <c r="E8965" s="3">
        <v>109</v>
      </c>
    </row>
    <row r="8966" spans="1:22" x14ac:dyDescent="0.25">
      <c r="B8966" s="6">
        <v>2.4305555555555556E-2</v>
      </c>
      <c r="E8966" s="99">
        <v>114</v>
      </c>
    </row>
    <row r="8967" spans="1:22" x14ac:dyDescent="0.25">
      <c r="B8967" s="6">
        <v>3.4722222222222224E-2</v>
      </c>
      <c r="E8967" s="99">
        <v>110</v>
      </c>
    </row>
    <row r="8968" spans="1:22" x14ac:dyDescent="0.25">
      <c r="B8968" s="6">
        <v>4.5138888888888888E-2</v>
      </c>
      <c r="E8968" s="3">
        <v>106</v>
      </c>
    </row>
    <row r="8969" spans="1:22" x14ac:dyDescent="0.25">
      <c r="B8969" s="6">
        <v>5.5555555555555552E-2</v>
      </c>
      <c r="E8969" s="99">
        <v>113</v>
      </c>
    </row>
    <row r="8970" spans="1:22" x14ac:dyDescent="0.25">
      <c r="B8970" s="6">
        <v>6.5972222222222224E-2</v>
      </c>
      <c r="E8970" s="3">
        <v>110</v>
      </c>
    </row>
    <row r="8971" spans="1:22" x14ac:dyDescent="0.25">
      <c r="B8971" s="6">
        <v>7.6388888888888895E-2</v>
      </c>
    </row>
    <row r="8972" spans="1:22" ht="20.25" x14ac:dyDescent="0.3">
      <c r="B8972" s="6">
        <v>8.6805555555555552E-2</v>
      </c>
      <c r="G8972" s="537">
        <v>111</v>
      </c>
      <c r="H8972" s="248" t="s">
        <v>1368</v>
      </c>
      <c r="I8972" s="531" t="s">
        <v>2385</v>
      </c>
      <c r="J8972" s="532"/>
      <c r="K8972" s="531" t="s">
        <v>2368</v>
      </c>
      <c r="L8972" s="224"/>
      <c r="M8972" s="224"/>
      <c r="N8972" s="224"/>
      <c r="O8972" s="224"/>
      <c r="P8972" s="224"/>
      <c r="Q8972" s="162"/>
      <c r="R8972" s="157"/>
      <c r="S8972" s="157"/>
      <c r="T8972" s="157"/>
      <c r="U8972" s="157"/>
      <c r="V8972" s="157"/>
    </row>
    <row r="8973" spans="1:22" ht="18" x14ac:dyDescent="0.25">
      <c r="B8973" s="6">
        <v>9.7222222222222224E-2</v>
      </c>
      <c r="G8973" s="294">
        <f>AVERAGE(E8892:E8975)</f>
        <v>114.46575342465754</v>
      </c>
      <c r="H8973" s="248" t="s">
        <v>1367</v>
      </c>
      <c r="I8973" s="531" t="s">
        <v>2366</v>
      </c>
      <c r="J8973" s="194"/>
      <c r="K8973" s="531" t="s">
        <v>2367</v>
      </c>
      <c r="L8973" s="224"/>
      <c r="M8973" s="224"/>
      <c r="N8973" s="224"/>
      <c r="O8973" s="224"/>
      <c r="P8973" s="224"/>
      <c r="Q8973" s="162"/>
      <c r="R8973" s="157"/>
      <c r="S8973" s="157"/>
      <c r="T8973" s="157"/>
      <c r="U8973" s="157"/>
      <c r="V8973" s="157"/>
    </row>
    <row r="8974" spans="1:22" ht="18" x14ac:dyDescent="0.25">
      <c r="B8974" s="6">
        <v>0.1076388888888889</v>
      </c>
      <c r="G8974" s="540">
        <v>107.5</v>
      </c>
      <c r="H8974" s="231" t="s">
        <v>1369</v>
      </c>
      <c r="I8974" s="531" t="s">
        <v>2369</v>
      </c>
      <c r="J8974" s="194"/>
      <c r="K8974" s="531" t="s">
        <v>2338</v>
      </c>
      <c r="L8974" s="224"/>
      <c r="M8974" s="224"/>
      <c r="N8974" s="224"/>
      <c r="O8974" s="224"/>
      <c r="P8974" s="224"/>
      <c r="Q8974" s="162"/>
      <c r="R8974" s="157"/>
      <c r="S8974" s="157"/>
      <c r="T8974" s="157"/>
      <c r="U8974" s="157"/>
      <c r="V8974" s="157"/>
    </row>
    <row r="8975" spans="1:22" ht="18" x14ac:dyDescent="0.25">
      <c r="B8975" s="6">
        <v>0.11805555555555555</v>
      </c>
      <c r="D8975" s="3">
        <v>61</v>
      </c>
      <c r="G8975" s="538" t="s">
        <v>2382</v>
      </c>
      <c r="H8975" s="237"/>
    </row>
    <row r="8976" spans="1:22" ht="18" x14ac:dyDescent="0.25">
      <c r="B8976" s="6">
        <v>0.12847222222222221</v>
      </c>
      <c r="G8976" s="242" t="s">
        <v>2383</v>
      </c>
    </row>
    <row r="8977" spans="2:11" ht="15.75" x14ac:dyDescent="0.25">
      <c r="B8977" s="6">
        <v>0.1388888888888889</v>
      </c>
      <c r="G8977" s="802" t="s">
        <v>2384</v>
      </c>
      <c r="H8977" s="797"/>
      <c r="I8977" s="797"/>
      <c r="J8977" s="797"/>
      <c r="K8977" s="797"/>
    </row>
    <row r="8978" spans="2:11" x14ac:dyDescent="0.25">
      <c r="B8978" s="6">
        <v>0.14930555555555555</v>
      </c>
    </row>
    <row r="8979" spans="2:11" ht="15.75" thickBot="1" x14ac:dyDescent="0.3">
      <c r="B8979" s="22">
        <v>0.15972222222222221</v>
      </c>
    </row>
    <row r="8980" spans="2:11" x14ac:dyDescent="0.25">
      <c r="B8980" s="6">
        <v>0.3263888888888889</v>
      </c>
      <c r="E8980" s="157">
        <v>92</v>
      </c>
    </row>
    <row r="8981" spans="2:11" x14ac:dyDescent="0.25">
      <c r="B8981" s="6">
        <v>0.33680555555555558</v>
      </c>
      <c r="E8981" s="157">
        <v>95</v>
      </c>
    </row>
    <row r="8982" spans="2:11" x14ac:dyDescent="0.25">
      <c r="B8982" s="6">
        <v>0.34722222222222221</v>
      </c>
      <c r="E8982" s="157">
        <v>94</v>
      </c>
    </row>
    <row r="8983" spans="2:11" x14ac:dyDescent="0.25">
      <c r="B8983" s="6">
        <v>0.3576388888888889</v>
      </c>
      <c r="E8983" s="157">
        <v>94</v>
      </c>
    </row>
    <row r="8984" spans="2:11" x14ac:dyDescent="0.25">
      <c r="B8984" s="6">
        <v>0.36805555555555558</v>
      </c>
      <c r="E8984" s="157">
        <v>94</v>
      </c>
    </row>
    <row r="8985" spans="2:11" x14ac:dyDescent="0.25">
      <c r="B8985" s="6">
        <v>0.37847222222222221</v>
      </c>
      <c r="E8985" s="157">
        <v>90</v>
      </c>
    </row>
    <row r="8986" spans="2:11" x14ac:dyDescent="0.25">
      <c r="B8986" s="6">
        <v>0.3888888888888889</v>
      </c>
      <c r="E8986" s="14">
        <v>86</v>
      </c>
    </row>
    <row r="8987" spans="2:11" x14ac:dyDescent="0.25">
      <c r="B8987" s="6">
        <v>0.39930555555555558</v>
      </c>
      <c r="E8987" s="14">
        <v>88</v>
      </c>
    </row>
    <row r="8988" spans="2:11" x14ac:dyDescent="0.25">
      <c r="B8988" s="6">
        <v>0.40972222222222221</v>
      </c>
      <c r="E8988" s="157">
        <v>90</v>
      </c>
    </row>
    <row r="8989" spans="2:11" x14ac:dyDescent="0.25">
      <c r="B8989" s="6">
        <v>0.4201388888888889</v>
      </c>
      <c r="E8989" s="157">
        <v>92</v>
      </c>
    </row>
    <row r="8990" spans="2:11" x14ac:dyDescent="0.25">
      <c r="B8990" s="6">
        <v>0.43055555555555558</v>
      </c>
      <c r="E8990" s="157">
        <v>96</v>
      </c>
      <c r="G8990" s="3" t="s">
        <v>2389</v>
      </c>
    </row>
    <row r="8991" spans="2:11" x14ac:dyDescent="0.25">
      <c r="B8991" s="6">
        <v>0.44097222222222221</v>
      </c>
      <c r="E8991" s="3">
        <v>104</v>
      </c>
    </row>
    <row r="8992" spans="2:11" x14ac:dyDescent="0.25">
      <c r="B8992" s="6">
        <v>0.4513888888888889</v>
      </c>
      <c r="E8992" s="3">
        <v>106</v>
      </c>
    </row>
    <row r="8993" spans="2:15" x14ac:dyDescent="0.25">
      <c r="B8993" s="6">
        <v>0.46180555555555558</v>
      </c>
      <c r="E8993" s="3">
        <v>108</v>
      </c>
    </row>
    <row r="8994" spans="2:15" x14ac:dyDescent="0.25">
      <c r="B8994" s="6">
        <v>0.47222222222222221</v>
      </c>
      <c r="E8994" s="3">
        <v>107</v>
      </c>
      <c r="F8994" s="3">
        <v>107</v>
      </c>
    </row>
    <row r="8995" spans="2:15" x14ac:dyDescent="0.25">
      <c r="B8995" s="90">
        <v>0.47222222222222221</v>
      </c>
      <c r="C8995" s="8">
        <v>82</v>
      </c>
      <c r="D8995" s="8"/>
      <c r="E8995" s="8"/>
      <c r="F8995" s="8"/>
      <c r="G8995" s="8" t="s">
        <v>112</v>
      </c>
      <c r="H8995" s="8"/>
      <c r="I8995" s="36" t="s">
        <v>2397</v>
      </c>
      <c r="J8995" s="36"/>
      <c r="K8995" s="36"/>
      <c r="L8995" s="36"/>
      <c r="M8995" s="36"/>
      <c r="N8995" s="36"/>
      <c r="O8995" s="36"/>
    </row>
    <row r="8996" spans="2:15" x14ac:dyDescent="0.25">
      <c r="B8996" s="90">
        <v>0.4826388888888889</v>
      </c>
      <c r="E8996" s="99">
        <v>117</v>
      </c>
      <c r="G8996" s="8" t="s">
        <v>2396</v>
      </c>
    </row>
    <row r="8997" spans="2:15" x14ac:dyDescent="0.25">
      <c r="B8997" s="90">
        <v>0.49305555555555558</v>
      </c>
      <c r="E8997" s="99">
        <v>115</v>
      </c>
      <c r="G8997" s="8" t="s">
        <v>2396</v>
      </c>
    </row>
    <row r="8998" spans="2:15" x14ac:dyDescent="0.25">
      <c r="B8998" s="6">
        <v>0.50347222222222221</v>
      </c>
      <c r="E8998" s="99">
        <v>118</v>
      </c>
      <c r="G8998" s="8" t="s">
        <v>2398</v>
      </c>
    </row>
    <row r="8999" spans="2:15" x14ac:dyDescent="0.25">
      <c r="B8999" s="6">
        <v>0.51388888888888884</v>
      </c>
      <c r="E8999" s="99">
        <v>110</v>
      </c>
      <c r="G8999" s="8" t="s">
        <v>2398</v>
      </c>
    </row>
    <row r="9000" spans="2:15" x14ac:dyDescent="0.25">
      <c r="B9000" s="6">
        <v>0.52430555555555558</v>
      </c>
      <c r="E9000" s="97">
        <v>126</v>
      </c>
      <c r="G9000" s="8" t="s">
        <v>2399</v>
      </c>
      <c r="H9000" s="3">
        <v>75</v>
      </c>
      <c r="I9000" s="63" t="s">
        <v>2400</v>
      </c>
      <c r="J9000" s="63"/>
      <c r="K9000" s="63"/>
      <c r="L9000" s="63"/>
      <c r="M9000" s="63"/>
    </row>
    <row r="9001" spans="2:15" x14ac:dyDescent="0.25">
      <c r="B9001" s="6">
        <v>0.53472222222222221</v>
      </c>
      <c r="E9001" s="99">
        <v>110</v>
      </c>
      <c r="G9001" s="8" t="s">
        <v>2399</v>
      </c>
    </row>
    <row r="9002" spans="2:15" x14ac:dyDescent="0.25">
      <c r="B9002" s="6">
        <v>0.54513888888888884</v>
      </c>
      <c r="E9002" s="99">
        <v>116</v>
      </c>
      <c r="G9002" s="8" t="s">
        <v>2395</v>
      </c>
    </row>
    <row r="9003" spans="2:15" x14ac:dyDescent="0.25">
      <c r="B9003" s="6">
        <v>0.55555555555555558</v>
      </c>
      <c r="E9003" s="99">
        <v>118</v>
      </c>
      <c r="G9003" s="8" t="s">
        <v>2395</v>
      </c>
    </row>
    <row r="9004" spans="2:15" x14ac:dyDescent="0.25">
      <c r="B9004" s="6">
        <v>0.56597222222222221</v>
      </c>
      <c r="E9004" s="9">
        <v>136</v>
      </c>
      <c r="G9004" s="8" t="s">
        <v>2395</v>
      </c>
    </row>
    <row r="9005" spans="2:15" x14ac:dyDescent="0.25">
      <c r="B9005" s="6">
        <v>0.57638888888888884</v>
      </c>
      <c r="E9005" s="9">
        <v>138</v>
      </c>
      <c r="G9005" s="8" t="s">
        <v>2395</v>
      </c>
    </row>
    <row r="9006" spans="2:15" x14ac:dyDescent="0.25">
      <c r="B9006" s="6">
        <v>0.58680555555555558</v>
      </c>
      <c r="E9006" s="103">
        <v>145</v>
      </c>
      <c r="G9006" s="8" t="s">
        <v>2395</v>
      </c>
      <c r="H9006" s="3">
        <v>165</v>
      </c>
      <c r="I9006" s="144" t="s">
        <v>2402</v>
      </c>
      <c r="J9006" s="144"/>
      <c r="K9006" s="144"/>
      <c r="L9006" s="144"/>
      <c r="M9006" s="144"/>
      <c r="N9006" s="144"/>
    </row>
    <row r="9007" spans="2:15" x14ac:dyDescent="0.25">
      <c r="B9007" s="6">
        <v>0.59722222222222221</v>
      </c>
      <c r="E9007" s="62">
        <v>128</v>
      </c>
      <c r="G9007" s="8" t="s">
        <v>2395</v>
      </c>
    </row>
    <row r="9008" spans="2:15" x14ac:dyDescent="0.25">
      <c r="B9008" s="6">
        <v>0.60763888888888884</v>
      </c>
      <c r="E9008" s="9">
        <v>138</v>
      </c>
      <c r="G9008" s="8" t="s">
        <v>2395</v>
      </c>
    </row>
    <row r="9009" spans="2:98" x14ac:dyDescent="0.25">
      <c r="B9009" s="6">
        <v>0.61805555555555558</v>
      </c>
      <c r="E9009" s="9">
        <v>136</v>
      </c>
      <c r="G9009" s="8" t="s">
        <v>2395</v>
      </c>
    </row>
    <row r="9010" spans="2:98" x14ac:dyDescent="0.25">
      <c r="B9010" s="6">
        <v>0.62847222222222221</v>
      </c>
      <c r="E9010" s="9">
        <v>133</v>
      </c>
      <c r="G9010" s="8" t="s">
        <v>2395</v>
      </c>
    </row>
    <row r="9011" spans="2:98" x14ac:dyDescent="0.25">
      <c r="B9011" s="6">
        <v>0.63888888888888884</v>
      </c>
      <c r="E9011" s="103">
        <v>149</v>
      </c>
      <c r="G9011" s="8" t="s">
        <v>2395</v>
      </c>
      <c r="H9011" s="3">
        <v>240</v>
      </c>
      <c r="I9011" s="144" t="s">
        <v>2401</v>
      </c>
      <c r="J9011" s="144"/>
      <c r="K9011" s="144"/>
      <c r="L9011" s="144"/>
      <c r="M9011" s="144"/>
      <c r="N9011" s="144"/>
    </row>
    <row r="9012" spans="2:98" x14ac:dyDescent="0.25">
      <c r="B9012" s="6">
        <v>0.64930555555555558</v>
      </c>
      <c r="E9012" s="104">
        <v>146</v>
      </c>
      <c r="G9012" s="8" t="s">
        <v>2395</v>
      </c>
    </row>
    <row r="9013" spans="2:98" x14ac:dyDescent="0.25">
      <c r="B9013" s="6">
        <v>0.65972222222222221</v>
      </c>
      <c r="E9013" s="104">
        <v>141</v>
      </c>
      <c r="G9013" s="8" t="s">
        <v>2395</v>
      </c>
    </row>
    <row r="9014" spans="2:98" x14ac:dyDescent="0.25">
      <c r="B9014" s="6">
        <v>0.67013888888888884</v>
      </c>
      <c r="E9014" s="9">
        <v>136</v>
      </c>
      <c r="G9014" s="8" t="s">
        <v>2395</v>
      </c>
    </row>
    <row r="9015" spans="2:98" x14ac:dyDescent="0.25">
      <c r="B9015" s="6">
        <v>0.68055555555555558</v>
      </c>
      <c r="E9015" s="9">
        <v>132</v>
      </c>
    </row>
    <row r="9016" spans="2:98" x14ac:dyDescent="0.25">
      <c r="B9016" s="6">
        <v>0.69097222222222221</v>
      </c>
      <c r="E9016" s="62">
        <v>124</v>
      </c>
    </row>
    <row r="9017" spans="2:98" x14ac:dyDescent="0.25">
      <c r="B9017" s="6">
        <v>0.70138888888888884</v>
      </c>
      <c r="E9017" s="99">
        <v>119</v>
      </c>
    </row>
    <row r="9018" spans="2:98" x14ac:dyDescent="0.25">
      <c r="B9018" s="6">
        <v>0.71180555555555558</v>
      </c>
      <c r="E9018" s="62">
        <v>121</v>
      </c>
    </row>
    <row r="9019" spans="2:98" x14ac:dyDescent="0.25">
      <c r="B9019" s="6">
        <v>0.72222222222222221</v>
      </c>
      <c r="E9019" s="99">
        <v>115</v>
      </c>
    </row>
    <row r="9020" spans="2:98" x14ac:dyDescent="0.25">
      <c r="B9020" s="6">
        <v>0.73263888888888884</v>
      </c>
      <c r="E9020" s="99">
        <v>113</v>
      </c>
      <c r="F9020" s="99">
        <v>113</v>
      </c>
    </row>
    <row r="9021" spans="2:98" x14ac:dyDescent="0.25">
      <c r="B9021" s="90">
        <v>0.73611111111111116</v>
      </c>
      <c r="C9021" s="8">
        <v>40</v>
      </c>
      <c r="D9021" s="8"/>
      <c r="E9021" s="8"/>
      <c r="F9021" s="8"/>
      <c r="G9021" s="8" t="s">
        <v>313</v>
      </c>
      <c r="H9021" s="8"/>
      <c r="I9021" s="36" t="s">
        <v>2386</v>
      </c>
      <c r="J9021" s="36"/>
      <c r="K9021" s="36"/>
      <c r="L9021" s="36"/>
      <c r="M9021" s="36"/>
      <c r="N9021" s="36"/>
      <c r="O9021" s="36"/>
      <c r="P9021" s="36"/>
      <c r="Q9021" s="8"/>
      <c r="R9021" s="8"/>
      <c r="S9021" s="8"/>
    </row>
    <row r="9022" spans="2:98" x14ac:dyDescent="0.25">
      <c r="B9022" s="6">
        <v>0.74305555555555558</v>
      </c>
      <c r="E9022" s="99">
        <v>112</v>
      </c>
    </row>
    <row r="9023" spans="2:98" x14ac:dyDescent="0.25">
      <c r="B9023" s="6">
        <v>0.75347222222222221</v>
      </c>
      <c r="E9023" s="99">
        <v>112</v>
      </c>
      <c r="P9023" s="3"/>
      <c r="AD9023"/>
      <c r="BA9023" s="374"/>
      <c r="BB9023" s="3"/>
      <c r="BM9023" s="288"/>
      <c r="BN9023" s="3"/>
      <c r="BO9023" s="288"/>
      <c r="BP9023" s="3"/>
      <c r="BQ9023" s="288"/>
      <c r="BZ9023" s="3"/>
      <c r="CA9023"/>
      <c r="CB9023"/>
      <c r="CC9023"/>
      <c r="CD9023"/>
      <c r="CE9023"/>
      <c r="CF9023"/>
      <c r="CG9023"/>
      <c r="CH9023"/>
      <c r="CI9023"/>
      <c r="CJ9023"/>
      <c r="CK9023" s="383"/>
      <c r="CL9023" s="3"/>
      <c r="CM9023" s="20"/>
      <c r="CN9023" s="3"/>
      <c r="CP9023" s="20"/>
      <c r="CQ9023" s="168"/>
      <c r="CR9023"/>
      <c r="CS9023" s="453"/>
      <c r="CT9023"/>
    </row>
    <row r="9024" spans="2:98" x14ac:dyDescent="0.25">
      <c r="B9024" s="6">
        <v>0.76388888888888884</v>
      </c>
      <c r="E9024" s="62">
        <v>128</v>
      </c>
      <c r="P9024" s="3"/>
      <c r="AD9024"/>
      <c r="BA9024" s="374"/>
      <c r="BB9024" s="3"/>
      <c r="BM9024" s="288"/>
      <c r="BN9024" s="3"/>
      <c r="BO9024" s="288"/>
      <c r="BP9024" s="3"/>
      <c r="BQ9024" s="288"/>
      <c r="BZ9024" s="3"/>
      <c r="CA9024"/>
      <c r="CB9024"/>
      <c r="CC9024"/>
      <c r="CD9024"/>
      <c r="CE9024"/>
      <c r="CF9024"/>
      <c r="CG9024"/>
      <c r="CH9024"/>
      <c r="CI9024"/>
      <c r="CJ9024"/>
      <c r="CK9024" s="383"/>
      <c r="CL9024" s="3"/>
      <c r="CM9024" s="20"/>
      <c r="CN9024" s="3"/>
      <c r="CP9024" s="20"/>
      <c r="CQ9024" s="168"/>
      <c r="CR9024"/>
      <c r="CS9024" s="453"/>
      <c r="CT9024"/>
    </row>
    <row r="9025" spans="2:98" x14ac:dyDescent="0.25">
      <c r="B9025" s="6">
        <v>0.77430555555555558</v>
      </c>
      <c r="E9025" s="13">
        <v>152</v>
      </c>
      <c r="H9025" s="3">
        <v>70</v>
      </c>
      <c r="I9025" s="28" t="s">
        <v>2387</v>
      </c>
      <c r="J9025" s="28"/>
      <c r="K9025" s="28"/>
      <c r="L9025" s="28"/>
      <c r="M9025" s="28"/>
      <c r="P9025" s="3"/>
      <c r="AD9025"/>
      <c r="BA9025" s="374"/>
      <c r="BB9025" s="3"/>
      <c r="BM9025" s="288"/>
      <c r="BN9025" s="3"/>
      <c r="BO9025" s="288"/>
      <c r="BP9025" s="3"/>
      <c r="BQ9025" s="288"/>
      <c r="BZ9025" s="3"/>
      <c r="CA9025"/>
      <c r="CB9025"/>
      <c r="CC9025"/>
      <c r="CD9025"/>
      <c r="CE9025"/>
      <c r="CF9025"/>
      <c r="CG9025"/>
      <c r="CH9025"/>
      <c r="CI9025"/>
      <c r="CJ9025"/>
      <c r="CK9025" s="383"/>
      <c r="CL9025" s="3"/>
      <c r="CM9025" s="20"/>
      <c r="CN9025" s="3"/>
      <c r="CP9025" s="20"/>
      <c r="CQ9025" s="168"/>
      <c r="CR9025"/>
      <c r="CS9025" s="453"/>
      <c r="CT9025"/>
    </row>
    <row r="9026" spans="2:98" x14ac:dyDescent="0.25">
      <c r="B9026" s="6">
        <v>0.78472222222222221</v>
      </c>
      <c r="E9026" s="38">
        <v>152</v>
      </c>
    </row>
    <row r="9027" spans="2:98" x14ac:dyDescent="0.25">
      <c r="B9027" s="6">
        <v>0.79513888888888884</v>
      </c>
      <c r="E9027" s="62">
        <v>128</v>
      </c>
    </row>
    <row r="9028" spans="2:98" x14ac:dyDescent="0.25">
      <c r="B9028" s="6">
        <v>0.80555555555555558</v>
      </c>
      <c r="E9028" s="157">
        <v>98</v>
      </c>
    </row>
    <row r="9029" spans="2:98" x14ac:dyDescent="0.25">
      <c r="B9029" s="6">
        <v>0.81597222222222221</v>
      </c>
      <c r="E9029" s="3">
        <v>102</v>
      </c>
    </row>
    <row r="9030" spans="2:98" x14ac:dyDescent="0.25">
      <c r="B9030" s="6">
        <v>0.82638888888888884</v>
      </c>
      <c r="E9030" s="99">
        <v>114</v>
      </c>
    </row>
    <row r="9031" spans="2:98" x14ac:dyDescent="0.25">
      <c r="B9031" s="6">
        <v>0.83680555555555558</v>
      </c>
      <c r="E9031" s="62">
        <v>124</v>
      </c>
    </row>
    <row r="9032" spans="2:98" x14ac:dyDescent="0.25">
      <c r="B9032" s="6">
        <v>0.84722222222222221</v>
      </c>
      <c r="E9032" s="97">
        <v>128</v>
      </c>
      <c r="H9032" s="3">
        <v>160</v>
      </c>
      <c r="I9032" s="63" t="s">
        <v>2388</v>
      </c>
      <c r="J9032" s="63"/>
      <c r="K9032" s="63"/>
      <c r="L9032" s="63"/>
      <c r="M9032" s="63"/>
    </row>
    <row r="9033" spans="2:98" x14ac:dyDescent="0.25">
      <c r="B9033" s="6">
        <v>0.85763888888888884</v>
      </c>
      <c r="E9033" s="62">
        <v>128</v>
      </c>
    </row>
    <row r="9034" spans="2:98" x14ac:dyDescent="0.25">
      <c r="B9034" s="6">
        <v>0.86805555555555558</v>
      </c>
      <c r="E9034" s="62">
        <v>124</v>
      </c>
    </row>
    <row r="9035" spans="2:98" x14ac:dyDescent="0.25">
      <c r="B9035" s="6">
        <v>0.87847222222222221</v>
      </c>
      <c r="E9035" s="62">
        <v>124</v>
      </c>
    </row>
    <row r="9036" spans="2:98" x14ac:dyDescent="0.25">
      <c r="B9036" s="6">
        <v>0.88888888888888884</v>
      </c>
      <c r="E9036" s="99">
        <v>114</v>
      </c>
    </row>
    <row r="9037" spans="2:98" x14ac:dyDescent="0.25">
      <c r="B9037" s="6">
        <v>0.89930555555555558</v>
      </c>
      <c r="E9037" s="3">
        <v>106</v>
      </c>
    </row>
    <row r="9038" spans="2:98" x14ac:dyDescent="0.25">
      <c r="B9038" s="6">
        <v>0.90972222222222221</v>
      </c>
      <c r="E9038" s="3">
        <v>109</v>
      </c>
    </row>
    <row r="9039" spans="2:98" x14ac:dyDescent="0.25">
      <c r="B9039" s="6">
        <v>0.92013888888888884</v>
      </c>
      <c r="E9039" s="99">
        <v>112</v>
      </c>
    </row>
    <row r="9040" spans="2:98" x14ac:dyDescent="0.25">
      <c r="B9040" s="6">
        <v>0.93055555555555558</v>
      </c>
      <c r="E9040" s="99">
        <v>110</v>
      </c>
    </row>
    <row r="9041" spans="1:22" x14ac:dyDescent="0.25">
      <c r="B9041" s="6">
        <v>0.94097222222222221</v>
      </c>
      <c r="E9041" s="3">
        <v>109</v>
      </c>
    </row>
    <row r="9042" spans="1:22" x14ac:dyDescent="0.25">
      <c r="B9042" s="6">
        <v>0.95138888888888884</v>
      </c>
      <c r="E9042" s="3">
        <v>108</v>
      </c>
    </row>
    <row r="9043" spans="1:22" x14ac:dyDescent="0.25">
      <c r="B9043" s="6">
        <v>0.96180555555555558</v>
      </c>
      <c r="E9043" s="99">
        <v>110</v>
      </c>
    </row>
    <row r="9044" spans="1:22" x14ac:dyDescent="0.25">
      <c r="B9044" s="6">
        <v>0.97222222222222221</v>
      </c>
      <c r="E9044" s="3">
        <v>109</v>
      </c>
    </row>
    <row r="9045" spans="1:22" x14ac:dyDescent="0.25">
      <c r="B9045" s="6">
        <v>0.98263888888888884</v>
      </c>
      <c r="E9045" s="3">
        <v>106</v>
      </c>
    </row>
    <row r="9046" spans="1:22" ht="15.75" thickBot="1" x14ac:dyDescent="0.3">
      <c r="B9046" s="22">
        <v>0.99305555555555558</v>
      </c>
      <c r="E9046" s="3">
        <v>108</v>
      </c>
    </row>
    <row r="9047" spans="1:22" x14ac:dyDescent="0.25">
      <c r="A9047" s="5">
        <v>45935</v>
      </c>
      <c r="B9047" s="6">
        <v>3.472222222222222E-3</v>
      </c>
      <c r="E9047" s="3">
        <v>106</v>
      </c>
    </row>
    <row r="9048" spans="1:22" x14ac:dyDescent="0.25">
      <c r="A9048" s="5" t="s">
        <v>275</v>
      </c>
      <c r="B9048" s="6">
        <v>1.3888888888888888E-2</v>
      </c>
      <c r="E9048" s="3">
        <v>109</v>
      </c>
    </row>
    <row r="9049" spans="1:22" x14ac:dyDescent="0.25">
      <c r="B9049" s="6">
        <v>2.4305555555555556E-2</v>
      </c>
      <c r="E9049" s="3">
        <v>106</v>
      </c>
    </row>
    <row r="9050" spans="1:22" x14ac:dyDescent="0.25">
      <c r="B9050" s="6">
        <v>3.4722222222222224E-2</v>
      </c>
      <c r="E9050" s="3">
        <v>106</v>
      </c>
    </row>
    <row r="9051" spans="1:22" x14ac:dyDescent="0.25">
      <c r="B9051" s="6">
        <v>4.5138888888888888E-2</v>
      </c>
      <c r="E9051" s="3">
        <v>109</v>
      </c>
      <c r="G9051" s="8" t="s">
        <v>2403</v>
      </c>
    </row>
    <row r="9052" spans="1:22" x14ac:dyDescent="0.25">
      <c r="B9052" s="6">
        <v>5.5555555555555552E-2</v>
      </c>
      <c r="E9052" s="3">
        <v>109</v>
      </c>
    </row>
    <row r="9053" spans="1:22" x14ac:dyDescent="0.25">
      <c r="B9053" s="6">
        <v>6.5972222222222224E-2</v>
      </c>
      <c r="E9053" s="3">
        <v>109</v>
      </c>
    </row>
    <row r="9054" spans="1:22" x14ac:dyDescent="0.25">
      <c r="B9054" s="6">
        <v>7.6388888888888895E-2</v>
      </c>
      <c r="E9054" s="3">
        <v>109</v>
      </c>
    </row>
    <row r="9055" spans="1:22" x14ac:dyDescent="0.25">
      <c r="B9055" s="6">
        <v>8.6805555555555552E-2</v>
      </c>
      <c r="E9055" s="3">
        <v>109</v>
      </c>
    </row>
    <row r="9056" spans="1:22" ht="20.25" x14ac:dyDescent="0.3">
      <c r="B9056" s="6">
        <v>9.7222222222222224E-2</v>
      </c>
      <c r="G9056" s="537">
        <v>113</v>
      </c>
      <c r="H9056" s="248" t="s">
        <v>1368</v>
      </c>
      <c r="I9056" s="436" t="s">
        <v>2392</v>
      </c>
      <c r="J9056" s="539"/>
      <c r="K9056" s="436" t="s">
        <v>2415</v>
      </c>
      <c r="L9056" s="15"/>
      <c r="M9056" s="15"/>
      <c r="N9056" s="15"/>
      <c r="O9056" s="15"/>
      <c r="P9056" s="15"/>
      <c r="Q9056" s="10"/>
      <c r="R9056" s="9"/>
      <c r="S9056" s="9"/>
      <c r="T9056" s="9"/>
      <c r="U9056" s="9"/>
      <c r="V9056" s="9"/>
    </row>
    <row r="9057" spans="2:22" ht="18" x14ac:dyDescent="0.25">
      <c r="B9057" s="6">
        <v>0.1076388888888889</v>
      </c>
      <c r="G9057" s="294">
        <f>AVERAGE(E8978:E9059)</f>
        <v>115.06756756756756</v>
      </c>
      <c r="H9057" s="248" t="s">
        <v>1367</v>
      </c>
      <c r="I9057" s="436" t="s">
        <v>2404</v>
      </c>
      <c r="J9057" s="12"/>
      <c r="K9057" s="436" t="s">
        <v>2416</v>
      </c>
      <c r="L9057" s="15"/>
      <c r="M9057" s="15"/>
      <c r="N9057" s="15"/>
      <c r="O9057" s="15"/>
      <c r="P9057" s="15"/>
      <c r="Q9057" s="10"/>
      <c r="R9057" s="9"/>
      <c r="S9057" s="9"/>
      <c r="T9057" s="9"/>
      <c r="U9057" s="9"/>
      <c r="V9057" s="9"/>
    </row>
    <row r="9058" spans="2:22" ht="18" x14ac:dyDescent="0.25">
      <c r="B9058" s="6">
        <v>0.11805555555555555</v>
      </c>
      <c r="G9058" s="291">
        <v>110</v>
      </c>
      <c r="H9058" s="248" t="s">
        <v>1369</v>
      </c>
      <c r="I9058" s="436" t="s">
        <v>2391</v>
      </c>
      <c r="J9058" s="12"/>
      <c r="K9058" s="436" t="s">
        <v>2417</v>
      </c>
      <c r="L9058" s="15"/>
      <c r="M9058" s="15"/>
      <c r="N9058" s="15"/>
      <c r="O9058" s="15"/>
      <c r="P9058" s="15"/>
      <c r="Q9058" s="10"/>
      <c r="R9058" s="9"/>
      <c r="S9058" s="9"/>
      <c r="T9058" s="9"/>
      <c r="U9058" s="9"/>
      <c r="V9058" s="9"/>
    </row>
    <row r="9059" spans="2:22" ht="18" x14ac:dyDescent="0.25">
      <c r="B9059" s="6">
        <v>0.12847222222222221</v>
      </c>
      <c r="G9059" s="538" t="s">
        <v>2390</v>
      </c>
      <c r="H9059" s="237"/>
    </row>
    <row r="9060" spans="2:22" ht="18" x14ac:dyDescent="0.25">
      <c r="B9060" s="6">
        <v>0.1388888888888889</v>
      </c>
      <c r="G9060" s="538" t="s">
        <v>2393</v>
      </c>
    </row>
    <row r="9061" spans="2:22" ht="15.75" x14ac:dyDescent="0.25">
      <c r="B9061" s="6">
        <v>0.14930555555555555</v>
      </c>
      <c r="G9061" s="802" t="s">
        <v>2394</v>
      </c>
      <c r="H9061" s="797"/>
      <c r="I9061" s="797"/>
      <c r="J9061" s="797"/>
      <c r="K9061" s="797"/>
    </row>
    <row r="9062" spans="2:22" ht="15.75" thickBot="1" x14ac:dyDescent="0.3">
      <c r="B9062" s="22">
        <v>0.15972222222222221</v>
      </c>
      <c r="D9062" s="3">
        <v>122</v>
      </c>
    </row>
    <row r="9063" spans="2:22" x14ac:dyDescent="0.25">
      <c r="B9063" s="6">
        <v>0.3263888888888889</v>
      </c>
      <c r="E9063" s="157">
        <v>96</v>
      </c>
    </row>
    <row r="9064" spans="2:22" x14ac:dyDescent="0.25">
      <c r="B9064" s="6">
        <v>0.33680555555555558</v>
      </c>
      <c r="E9064" s="157">
        <v>96</v>
      </c>
    </row>
    <row r="9065" spans="2:22" x14ac:dyDescent="0.25">
      <c r="B9065" s="6">
        <v>0.34722222222222221</v>
      </c>
      <c r="E9065" s="157">
        <v>96</v>
      </c>
    </row>
    <row r="9066" spans="2:22" x14ac:dyDescent="0.25">
      <c r="B9066" s="6">
        <v>0.3576388888888889</v>
      </c>
      <c r="E9066" s="157">
        <v>95</v>
      </c>
    </row>
    <row r="9067" spans="2:22" x14ac:dyDescent="0.25">
      <c r="B9067" s="6">
        <v>0.36805555555555558</v>
      </c>
      <c r="E9067" s="157">
        <v>98</v>
      </c>
    </row>
    <row r="9068" spans="2:22" x14ac:dyDescent="0.25">
      <c r="B9068" s="6">
        <v>0.37847222222222221</v>
      </c>
      <c r="E9068" s="157">
        <v>99</v>
      </c>
    </row>
    <row r="9069" spans="2:22" x14ac:dyDescent="0.25">
      <c r="B9069" s="6">
        <v>0.3888888888888889</v>
      </c>
      <c r="E9069" s="157">
        <v>99</v>
      </c>
    </row>
    <row r="9070" spans="2:22" x14ac:dyDescent="0.25">
      <c r="B9070" s="6">
        <v>0.39930555555555558</v>
      </c>
      <c r="E9070" s="157">
        <v>96</v>
      </c>
      <c r="F9070" s="157">
        <v>96</v>
      </c>
    </row>
    <row r="9071" spans="2:22" x14ac:dyDescent="0.25">
      <c r="B9071" s="90">
        <v>0.40625</v>
      </c>
      <c r="C9071" s="8">
        <v>6</v>
      </c>
      <c r="D9071" s="8"/>
      <c r="E9071" s="8"/>
      <c r="F9071" s="8"/>
      <c r="G9071" s="8" t="s">
        <v>326</v>
      </c>
      <c r="H9071" s="8"/>
      <c r="I9071" s="36" t="s">
        <v>669</v>
      </c>
      <c r="J9071" s="36"/>
      <c r="K9071" s="36"/>
    </row>
    <row r="9072" spans="2:22" x14ac:dyDescent="0.25">
      <c r="B9072" s="6">
        <v>0.40972222222222221</v>
      </c>
      <c r="E9072" s="3">
        <v>100</v>
      </c>
    </row>
    <row r="9073" spans="2:16" x14ac:dyDescent="0.25">
      <c r="B9073" s="6">
        <v>0.4201388888888889</v>
      </c>
      <c r="E9073" s="3">
        <v>104</v>
      </c>
    </row>
    <row r="9074" spans="2:16" x14ac:dyDescent="0.25">
      <c r="B9074" s="6">
        <v>0.43055555555555558</v>
      </c>
      <c r="E9074" s="157">
        <v>99</v>
      </c>
    </row>
    <row r="9075" spans="2:16" x14ac:dyDescent="0.25">
      <c r="B9075" s="6">
        <v>0.44097222222222221</v>
      </c>
      <c r="E9075" s="157">
        <v>96</v>
      </c>
    </row>
    <row r="9076" spans="2:16" x14ac:dyDescent="0.25">
      <c r="B9076" s="6">
        <v>0.4513888888888889</v>
      </c>
      <c r="E9076" s="157">
        <v>99</v>
      </c>
    </row>
    <row r="9077" spans="2:16" x14ac:dyDescent="0.25">
      <c r="B9077" s="6">
        <v>0.46180555555555558</v>
      </c>
      <c r="E9077" s="3">
        <v>108</v>
      </c>
    </row>
    <row r="9078" spans="2:16" x14ac:dyDescent="0.25">
      <c r="B9078" s="6">
        <v>0.47222222222222221</v>
      </c>
      <c r="E9078" s="3">
        <v>107</v>
      </c>
    </row>
    <row r="9079" spans="2:16" x14ac:dyDescent="0.25">
      <c r="B9079" s="6">
        <v>0.4826388888888889</v>
      </c>
      <c r="E9079" s="99">
        <v>110</v>
      </c>
      <c r="H9079" s="3">
        <v>110</v>
      </c>
      <c r="I9079" s="135" t="s">
        <v>2411</v>
      </c>
      <c r="J9079" s="135"/>
      <c r="K9079" s="135"/>
      <c r="L9079" s="135"/>
      <c r="M9079" s="135"/>
    </row>
    <row r="9080" spans="2:16" x14ac:dyDescent="0.25">
      <c r="B9080" s="6">
        <v>0.49305555555555558</v>
      </c>
      <c r="E9080" s="3">
        <v>109</v>
      </c>
    </row>
    <row r="9081" spans="2:16" x14ac:dyDescent="0.25">
      <c r="B9081" s="6">
        <v>0.49305555555555558</v>
      </c>
      <c r="E9081" s="3">
        <v>109</v>
      </c>
    </row>
    <row r="9082" spans="2:16" x14ac:dyDescent="0.25">
      <c r="B9082" s="6">
        <v>0.50347222222222221</v>
      </c>
      <c r="E9082" s="3">
        <v>108</v>
      </c>
    </row>
    <row r="9083" spans="2:16" x14ac:dyDescent="0.25">
      <c r="B9083" s="6">
        <v>0.51388888888888884</v>
      </c>
      <c r="E9083" s="3">
        <v>106</v>
      </c>
    </row>
    <row r="9084" spans="2:16" x14ac:dyDescent="0.25">
      <c r="B9084" s="6">
        <v>0.52430555555555558</v>
      </c>
      <c r="E9084" s="3">
        <v>108</v>
      </c>
    </row>
    <row r="9085" spans="2:16" x14ac:dyDescent="0.25">
      <c r="B9085" s="6">
        <v>0.53472222222222221</v>
      </c>
      <c r="E9085" s="3">
        <v>100</v>
      </c>
      <c r="F9085" s="3">
        <v>100</v>
      </c>
    </row>
    <row r="9086" spans="2:16" x14ac:dyDescent="0.25">
      <c r="B9086" s="90">
        <v>0.54166666666666663</v>
      </c>
      <c r="C9086" s="8">
        <v>25</v>
      </c>
      <c r="D9086" s="8"/>
      <c r="E9086" s="8"/>
      <c r="F9086" s="8"/>
      <c r="G9086" s="8" t="s">
        <v>208</v>
      </c>
      <c r="H9086" s="8"/>
      <c r="I9086" s="36" t="s">
        <v>2407</v>
      </c>
      <c r="J9086" s="36"/>
      <c r="K9086" s="36"/>
      <c r="L9086" s="36"/>
      <c r="M9086" s="36"/>
      <c r="N9086" s="36"/>
      <c r="O9086" s="36"/>
      <c r="P9086" s="36"/>
    </row>
    <row r="9087" spans="2:16" x14ac:dyDescent="0.25">
      <c r="B9087" s="6">
        <v>0.54513888888888884</v>
      </c>
      <c r="E9087" s="3">
        <v>102</v>
      </c>
    </row>
    <row r="9088" spans="2:16" x14ac:dyDescent="0.25">
      <c r="B9088" s="6">
        <v>0.55555555555555558</v>
      </c>
      <c r="E9088" s="99">
        <v>115</v>
      </c>
    </row>
    <row r="9089" spans="2:13" x14ac:dyDescent="0.25">
      <c r="B9089" s="6">
        <v>0.56597222222222221</v>
      </c>
      <c r="E9089" s="97">
        <v>124</v>
      </c>
      <c r="H9089" s="3">
        <v>45</v>
      </c>
      <c r="I9089" s="63" t="s">
        <v>2408</v>
      </c>
      <c r="J9089" s="63"/>
      <c r="K9089" s="63"/>
      <c r="L9089" s="63"/>
      <c r="M9089" s="63"/>
    </row>
    <row r="9090" spans="2:13" x14ac:dyDescent="0.25">
      <c r="B9090" s="6">
        <v>0.57638888888888884</v>
      </c>
      <c r="E9090" s="62">
        <v>121</v>
      </c>
    </row>
    <row r="9091" spans="2:13" x14ac:dyDescent="0.25">
      <c r="B9091" s="6">
        <v>0.58680555555555558</v>
      </c>
      <c r="E9091" s="99">
        <v>114</v>
      </c>
    </row>
    <row r="9092" spans="2:13" x14ac:dyDescent="0.25">
      <c r="B9092" s="6">
        <v>0.59722222222222221</v>
      </c>
      <c r="E9092" s="3">
        <v>109</v>
      </c>
    </row>
    <row r="9093" spans="2:13" x14ac:dyDescent="0.25">
      <c r="B9093" s="6">
        <v>0.60763888888888884</v>
      </c>
      <c r="E9093" s="99">
        <v>110</v>
      </c>
    </row>
    <row r="9094" spans="2:13" x14ac:dyDescent="0.25">
      <c r="B9094" s="6">
        <v>0.61805555555555558</v>
      </c>
      <c r="E9094" s="99">
        <v>111</v>
      </c>
    </row>
    <row r="9095" spans="2:13" x14ac:dyDescent="0.25">
      <c r="B9095" s="6">
        <v>0.62847222222222221</v>
      </c>
      <c r="E9095" s="99">
        <v>110</v>
      </c>
    </row>
    <row r="9096" spans="2:13" x14ac:dyDescent="0.25">
      <c r="B9096" s="6">
        <v>0.63888888888888884</v>
      </c>
      <c r="E9096" s="99">
        <v>110</v>
      </c>
    </row>
    <row r="9097" spans="2:13" x14ac:dyDescent="0.25">
      <c r="B9097" s="6">
        <v>0.64930555555555558</v>
      </c>
      <c r="E9097" s="99">
        <v>110</v>
      </c>
    </row>
    <row r="9098" spans="2:13" x14ac:dyDescent="0.25">
      <c r="B9098" s="6">
        <v>0.65972222222222221</v>
      </c>
      <c r="E9098" s="3">
        <v>108</v>
      </c>
    </row>
    <row r="9099" spans="2:13" x14ac:dyDescent="0.25">
      <c r="B9099" s="6">
        <v>0.67013888888888884</v>
      </c>
      <c r="E9099" s="3">
        <v>108</v>
      </c>
    </row>
    <row r="9100" spans="2:13" x14ac:dyDescent="0.25">
      <c r="B9100" s="6">
        <v>0.68055555555555558</v>
      </c>
      <c r="E9100" s="3">
        <v>107</v>
      </c>
    </row>
    <row r="9101" spans="2:13" x14ac:dyDescent="0.25">
      <c r="B9101" s="6">
        <v>0.69097222222222221</v>
      </c>
      <c r="E9101" s="3">
        <v>106</v>
      </c>
    </row>
    <row r="9102" spans="2:13" x14ac:dyDescent="0.25">
      <c r="B9102" s="6">
        <v>0.70138888888888884</v>
      </c>
      <c r="E9102" s="3">
        <v>109</v>
      </c>
    </row>
    <row r="9103" spans="2:13" x14ac:dyDescent="0.25">
      <c r="B9103" s="86">
        <v>0.70347222222222228</v>
      </c>
      <c r="G9103" s="14" t="s">
        <v>2405</v>
      </c>
    </row>
    <row r="9104" spans="2:13" x14ac:dyDescent="0.25">
      <c r="B9104" s="86">
        <v>0.71180555555555558</v>
      </c>
      <c r="E9104" s="3">
        <v>102</v>
      </c>
      <c r="F9104" s="3">
        <v>102</v>
      </c>
      <c r="G9104" s="14" t="s">
        <v>2405</v>
      </c>
    </row>
    <row r="9105" spans="2:17" x14ac:dyDescent="0.25">
      <c r="B9105" s="90">
        <v>0.71875</v>
      </c>
      <c r="C9105" s="8">
        <v>35</v>
      </c>
      <c r="D9105" s="8"/>
      <c r="E9105" s="8"/>
      <c r="F9105" s="8"/>
      <c r="G9105" s="8" t="s">
        <v>313</v>
      </c>
      <c r="H9105" s="8"/>
      <c r="I9105" s="36" t="s">
        <v>2406</v>
      </c>
      <c r="J9105" s="36"/>
      <c r="K9105" s="36"/>
      <c r="L9105" s="36"/>
      <c r="M9105" s="36"/>
      <c r="N9105" s="36"/>
      <c r="O9105" s="36"/>
      <c r="P9105" s="36"/>
      <c r="Q9105" s="8"/>
    </row>
    <row r="9106" spans="2:17" x14ac:dyDescent="0.25">
      <c r="B9106" s="6">
        <v>0.72222222222222221</v>
      </c>
      <c r="E9106" s="3">
        <v>109</v>
      </c>
    </row>
    <row r="9107" spans="2:17" x14ac:dyDescent="0.25">
      <c r="B9107" s="6">
        <v>0.73263888888888884</v>
      </c>
      <c r="E9107" s="99">
        <v>112</v>
      </c>
    </row>
    <row r="9108" spans="2:17" x14ac:dyDescent="0.25">
      <c r="B9108" s="6">
        <v>0.74305555555555558</v>
      </c>
    </row>
    <row r="9109" spans="2:17" x14ac:dyDescent="0.25">
      <c r="B9109" s="6">
        <v>0.75347222222222221</v>
      </c>
      <c r="E9109" s="103">
        <v>143</v>
      </c>
      <c r="H9109" s="3">
        <v>50</v>
      </c>
      <c r="I9109" s="144" t="s">
        <v>2409</v>
      </c>
      <c r="J9109" s="144"/>
      <c r="K9109" s="144"/>
      <c r="L9109" s="144"/>
      <c r="M9109" s="144"/>
    </row>
    <row r="9110" spans="2:17" x14ac:dyDescent="0.25">
      <c r="B9110" s="6">
        <v>0.76388888888888884</v>
      </c>
      <c r="E9110" s="9">
        <v>138</v>
      </c>
    </row>
    <row r="9111" spans="2:17" x14ac:dyDescent="0.25">
      <c r="B9111" s="6">
        <v>0.77430555555555558</v>
      </c>
      <c r="E9111" s="9">
        <v>133</v>
      </c>
    </row>
    <row r="9112" spans="2:17" x14ac:dyDescent="0.25">
      <c r="B9112" s="6">
        <v>0.78472222222222221</v>
      </c>
      <c r="E9112" s="99">
        <v>114</v>
      </c>
    </row>
    <row r="9113" spans="2:17" x14ac:dyDescent="0.25">
      <c r="B9113" s="6">
        <v>0.79513888888888884</v>
      </c>
      <c r="E9113" s="3">
        <v>108</v>
      </c>
    </row>
    <row r="9114" spans="2:17" x14ac:dyDescent="0.25">
      <c r="B9114" s="6">
        <v>0.80555555555555558</v>
      </c>
      <c r="E9114" s="3">
        <v>109</v>
      </c>
    </row>
    <row r="9115" spans="2:17" x14ac:dyDescent="0.25">
      <c r="B9115" s="6">
        <v>0.81597222222222221</v>
      </c>
      <c r="E9115" s="3">
        <v>107</v>
      </c>
    </row>
    <row r="9116" spans="2:17" x14ac:dyDescent="0.25">
      <c r="B9116" s="6">
        <v>0.82638888888888884</v>
      </c>
      <c r="E9116" s="3">
        <v>104</v>
      </c>
    </row>
    <row r="9117" spans="2:17" x14ac:dyDescent="0.25">
      <c r="B9117" s="86">
        <v>0.82986111111111116</v>
      </c>
      <c r="G9117" s="14" t="s">
        <v>2412</v>
      </c>
    </row>
    <row r="9118" spans="2:17" x14ac:dyDescent="0.25">
      <c r="B9118" s="86">
        <v>0.83680555555555558</v>
      </c>
      <c r="E9118" s="3">
        <v>100</v>
      </c>
      <c r="G9118" s="14" t="s">
        <v>2412</v>
      </c>
    </row>
    <row r="9119" spans="2:17" x14ac:dyDescent="0.25">
      <c r="B9119" s="86">
        <v>0.84722222222222221</v>
      </c>
      <c r="E9119" s="157">
        <v>92</v>
      </c>
      <c r="G9119" s="14" t="s">
        <v>2412</v>
      </c>
    </row>
    <row r="9120" spans="2:17" x14ac:dyDescent="0.25">
      <c r="B9120" s="6">
        <v>0.85763888888888884</v>
      </c>
      <c r="E9120" s="157">
        <v>91</v>
      </c>
      <c r="G9120" s="14" t="s">
        <v>2412</v>
      </c>
    </row>
    <row r="9121" spans="1:14" x14ac:dyDescent="0.25">
      <c r="B9121" s="6">
        <v>0.86805555555555558</v>
      </c>
      <c r="E9121" s="3">
        <v>102</v>
      </c>
    </row>
    <row r="9122" spans="1:14" x14ac:dyDescent="0.25">
      <c r="B9122" s="6">
        <v>0.87847222222222221</v>
      </c>
      <c r="E9122" s="3">
        <v>101</v>
      </c>
    </row>
    <row r="9123" spans="1:14" x14ac:dyDescent="0.25">
      <c r="B9123" s="6">
        <v>0.88888888888888884</v>
      </c>
      <c r="E9123" s="3">
        <v>102</v>
      </c>
    </row>
    <row r="9124" spans="1:14" x14ac:dyDescent="0.25">
      <c r="B9124" s="6">
        <v>0.89930555555555558</v>
      </c>
      <c r="E9124" s="3">
        <v>102</v>
      </c>
    </row>
    <row r="9125" spans="1:14" x14ac:dyDescent="0.25">
      <c r="B9125" s="6">
        <v>0.90972222222222221</v>
      </c>
      <c r="E9125" s="3">
        <v>107</v>
      </c>
    </row>
    <row r="9126" spans="1:14" x14ac:dyDescent="0.25">
      <c r="B9126" s="6">
        <v>0.92013888888888884</v>
      </c>
      <c r="E9126" s="3">
        <v>105</v>
      </c>
    </row>
    <row r="9127" spans="1:14" x14ac:dyDescent="0.25">
      <c r="B9127" s="6">
        <v>0.93055555555555558</v>
      </c>
      <c r="E9127" s="3">
        <v>107</v>
      </c>
    </row>
    <row r="9128" spans="1:14" x14ac:dyDescent="0.25">
      <c r="B9128" s="6">
        <v>0.94097222222222221</v>
      </c>
      <c r="E9128" s="3">
        <v>104</v>
      </c>
    </row>
    <row r="9129" spans="1:14" x14ac:dyDescent="0.25">
      <c r="B9129" s="6">
        <v>0.95138888888888884</v>
      </c>
      <c r="E9129" s="3">
        <v>103</v>
      </c>
    </row>
    <row r="9130" spans="1:14" x14ac:dyDescent="0.25">
      <c r="B9130" s="86">
        <v>0.95277777777777772</v>
      </c>
      <c r="G9130" s="14" t="s">
        <v>2419</v>
      </c>
    </row>
    <row r="9131" spans="1:14" x14ac:dyDescent="0.25">
      <c r="B9131" s="86">
        <v>0.96180555555555558</v>
      </c>
      <c r="E9131" s="99">
        <v>110</v>
      </c>
      <c r="G9131" s="14" t="s">
        <v>2419</v>
      </c>
    </row>
    <row r="9132" spans="1:14" x14ac:dyDescent="0.25">
      <c r="B9132" s="86">
        <v>0.97222222222222221</v>
      </c>
      <c r="E9132" s="62">
        <v>120</v>
      </c>
      <c r="G9132" s="14" t="s">
        <v>2419</v>
      </c>
      <c r="I9132" s="289" t="s">
        <v>2420</v>
      </c>
      <c r="J9132" s="289"/>
      <c r="K9132" s="289"/>
      <c r="L9132" s="289"/>
      <c r="M9132" s="289"/>
    </row>
    <row r="9133" spans="1:14" x14ac:dyDescent="0.25">
      <c r="B9133" s="86">
        <v>0.98263888888888884</v>
      </c>
      <c r="E9133" s="62">
        <v>129</v>
      </c>
      <c r="G9133" s="14" t="s">
        <v>2419</v>
      </c>
      <c r="I9133" s="289" t="s">
        <v>2421</v>
      </c>
      <c r="J9133" s="289"/>
      <c r="K9133" s="289"/>
      <c r="L9133" s="289"/>
      <c r="M9133" s="289"/>
      <c r="N9133" s="63"/>
    </row>
    <row r="9134" spans="1:14" ht="15.75" thickBot="1" x14ac:dyDescent="0.3">
      <c r="B9134" s="22">
        <v>0.99305555555555558</v>
      </c>
      <c r="E9134" s="62">
        <v>122</v>
      </c>
      <c r="I9134" s="289" t="s">
        <v>2422</v>
      </c>
      <c r="J9134" s="289"/>
      <c r="K9134" s="289"/>
      <c r="L9134" s="289"/>
      <c r="M9134" s="289"/>
      <c r="N9134" s="63"/>
    </row>
    <row r="9135" spans="1:14" x14ac:dyDescent="0.25">
      <c r="A9135" s="5">
        <v>45936</v>
      </c>
      <c r="B9135" s="6">
        <v>3.472222222222222E-3</v>
      </c>
      <c r="E9135" s="99">
        <v>112</v>
      </c>
    </row>
    <row r="9136" spans="1:14" x14ac:dyDescent="0.25">
      <c r="A9136" s="5" t="s">
        <v>303</v>
      </c>
      <c r="B9136" s="6">
        <v>1.3888888888888888E-2</v>
      </c>
      <c r="E9136" s="3">
        <v>103</v>
      </c>
    </row>
    <row r="9137" spans="2:22" x14ac:dyDescent="0.25">
      <c r="B9137" s="6">
        <v>2.4305555555555556E-2</v>
      </c>
      <c r="E9137" s="3">
        <v>101</v>
      </c>
    </row>
    <row r="9138" spans="2:22" x14ac:dyDescent="0.25">
      <c r="B9138" s="6">
        <v>3.4722222222222224E-2</v>
      </c>
      <c r="E9138" s="3">
        <v>101</v>
      </c>
    </row>
    <row r="9139" spans="2:22" x14ac:dyDescent="0.25">
      <c r="B9139" s="6">
        <v>4.5138888888888888E-2</v>
      </c>
      <c r="E9139" s="3">
        <v>102</v>
      </c>
    </row>
    <row r="9140" spans="2:22" x14ac:dyDescent="0.25">
      <c r="B9140" s="6">
        <v>5.5555555555555552E-2</v>
      </c>
      <c r="E9140" s="3">
        <v>106</v>
      </c>
    </row>
    <row r="9141" spans="2:22" x14ac:dyDescent="0.25">
      <c r="B9141" s="6">
        <v>6.5972222222222224E-2</v>
      </c>
      <c r="E9141" s="3">
        <v>106</v>
      </c>
    </row>
    <row r="9142" spans="2:22" x14ac:dyDescent="0.25">
      <c r="B9142" s="6">
        <v>7.6388888888888895E-2</v>
      </c>
      <c r="E9142" s="3">
        <v>105</v>
      </c>
    </row>
    <row r="9143" spans="2:22" ht="20.25" x14ac:dyDescent="0.3">
      <c r="B9143" s="6">
        <v>8.6805555555555552E-2</v>
      </c>
      <c r="E9143" s="3">
        <v>106</v>
      </c>
      <c r="G9143" s="542">
        <v>106</v>
      </c>
      <c r="H9143" s="231" t="s">
        <v>1368</v>
      </c>
      <c r="I9143" s="449" t="s">
        <v>2413</v>
      </c>
      <c r="J9143" s="450"/>
      <c r="K9143" s="449"/>
      <c r="L9143" s="224"/>
      <c r="M9143" s="224"/>
      <c r="N9143" s="224"/>
      <c r="O9143" s="224"/>
      <c r="P9143" s="224"/>
      <c r="Q9143" s="162"/>
      <c r="R9143" s="157"/>
      <c r="S9143" s="157"/>
      <c r="T9143" s="157"/>
      <c r="U9143" s="157"/>
      <c r="V9143" s="157"/>
    </row>
    <row r="9144" spans="2:22" ht="18" x14ac:dyDescent="0.25">
      <c r="B9144" s="6">
        <v>9.7222222222222224E-2</v>
      </c>
      <c r="E9144" s="3">
        <v>102</v>
      </c>
      <c r="G9144" s="543">
        <f>AVERAGE(E9063:E9149)</f>
        <v>106.92405063291139</v>
      </c>
      <c r="H9144" s="231" t="s">
        <v>1367</v>
      </c>
      <c r="I9144" s="449" t="s">
        <v>2414</v>
      </c>
      <c r="J9144" s="36"/>
      <c r="K9144" s="449"/>
      <c r="L9144" s="224"/>
      <c r="M9144" s="224"/>
      <c r="N9144" s="224"/>
      <c r="O9144" s="224"/>
      <c r="P9144" s="224"/>
      <c r="Q9144" s="162"/>
      <c r="R9144" s="157"/>
      <c r="S9144" s="157"/>
      <c r="T9144" s="157"/>
      <c r="U9144" s="157"/>
    </row>
    <row r="9145" spans="2:22" ht="18" x14ac:dyDescent="0.25">
      <c r="B9145" s="6">
        <v>0.1076388888888889</v>
      </c>
      <c r="E9145" s="3">
        <v>103</v>
      </c>
      <c r="G9145" s="535">
        <v>99.3</v>
      </c>
      <c r="H9145" s="302" t="s">
        <v>1369</v>
      </c>
      <c r="I9145" s="531" t="s">
        <v>2410</v>
      </c>
      <c r="J9145" s="194"/>
      <c r="K9145" s="531"/>
      <c r="L9145" s="224"/>
      <c r="M9145" s="224"/>
      <c r="N9145" s="224"/>
      <c r="O9145" s="224"/>
      <c r="P9145" s="224"/>
      <c r="Q9145" s="162"/>
      <c r="R9145" s="157"/>
      <c r="S9145" s="157"/>
      <c r="T9145" s="157"/>
      <c r="U9145" s="157"/>
    </row>
    <row r="9146" spans="2:22" ht="18" x14ac:dyDescent="0.25">
      <c r="B9146" s="6">
        <v>0.11805555555555555</v>
      </c>
      <c r="E9146" s="3">
        <v>107</v>
      </c>
      <c r="G9146" s="242" t="s">
        <v>2284</v>
      </c>
      <c r="H9146" s="237"/>
    </row>
    <row r="9147" spans="2:22" ht="18" x14ac:dyDescent="0.25">
      <c r="B9147" s="6">
        <v>0.12847222222222221</v>
      </c>
      <c r="E9147" s="3">
        <v>104</v>
      </c>
      <c r="G9147" s="242" t="s">
        <v>2423</v>
      </c>
    </row>
    <row r="9148" spans="2:22" ht="15.75" x14ac:dyDescent="0.25">
      <c r="B9148" s="6">
        <v>0.1388888888888889</v>
      </c>
      <c r="E9148" s="3">
        <v>101</v>
      </c>
      <c r="G9148" s="293" t="s">
        <v>2418</v>
      </c>
      <c r="H9148" s="11"/>
      <c r="I9148" s="11"/>
      <c r="J9148" s="11"/>
      <c r="K9148" s="11"/>
    </row>
    <row r="9149" spans="2:22" x14ac:dyDescent="0.25">
      <c r="B9149" s="6">
        <v>0.14930555555555555</v>
      </c>
    </row>
    <row r="9150" spans="2:22" ht="15.75" thickBot="1" x14ac:dyDescent="0.3">
      <c r="B9150" s="22">
        <v>0.15972222222222221</v>
      </c>
      <c r="D9150" s="3">
        <v>66</v>
      </c>
    </row>
    <row r="9151" spans="2:22" x14ac:dyDescent="0.25">
      <c r="B9151" s="6">
        <v>0.3263888888888889</v>
      </c>
      <c r="E9151" s="157">
        <v>93</v>
      </c>
    </row>
    <row r="9152" spans="2:22" x14ac:dyDescent="0.25">
      <c r="B9152" s="6">
        <v>0.33680555555555558</v>
      </c>
      <c r="E9152" s="157">
        <v>90</v>
      </c>
    </row>
    <row r="9153" spans="2:12" x14ac:dyDescent="0.25">
      <c r="B9153" s="6">
        <v>0.34722222222222221</v>
      </c>
      <c r="E9153" s="14">
        <v>85</v>
      </c>
    </row>
    <row r="9154" spans="2:12" x14ac:dyDescent="0.25">
      <c r="B9154" s="6">
        <v>0.3576388888888889</v>
      </c>
      <c r="E9154" s="14">
        <v>86</v>
      </c>
    </row>
    <row r="9155" spans="2:12" x14ac:dyDescent="0.25">
      <c r="B9155" s="6">
        <v>0.36805555555555558</v>
      </c>
      <c r="E9155" s="14">
        <v>88</v>
      </c>
    </row>
    <row r="9156" spans="2:12" x14ac:dyDescent="0.25">
      <c r="B9156" s="6">
        <v>0.37847222222222221</v>
      </c>
      <c r="E9156" s="59">
        <v>76</v>
      </c>
    </row>
    <row r="9157" spans="2:12" x14ac:dyDescent="0.25">
      <c r="B9157" s="6">
        <v>0.3888888888888889</v>
      </c>
      <c r="E9157" s="14">
        <v>88</v>
      </c>
    </row>
    <row r="9158" spans="2:12" x14ac:dyDescent="0.25">
      <c r="B9158" s="6">
        <v>0.39930555555555558</v>
      </c>
      <c r="E9158" s="157">
        <v>92</v>
      </c>
    </row>
    <row r="9159" spans="2:12" x14ac:dyDescent="0.25">
      <c r="B9159" s="6">
        <v>0.40972222222222221</v>
      </c>
      <c r="E9159" s="157">
        <v>93</v>
      </c>
    </row>
    <row r="9160" spans="2:12" x14ac:dyDescent="0.25">
      <c r="B9160" s="6">
        <v>0.4201388888888889</v>
      </c>
      <c r="E9160" s="157">
        <v>95</v>
      </c>
    </row>
    <row r="9161" spans="2:12" x14ac:dyDescent="0.25">
      <c r="B9161" s="6">
        <v>0.43055555555555558</v>
      </c>
      <c r="E9161" s="157">
        <v>95</v>
      </c>
    </row>
    <row r="9162" spans="2:12" x14ac:dyDescent="0.25">
      <c r="B9162" s="6">
        <v>0.44097222222222221</v>
      </c>
      <c r="E9162" s="157">
        <v>95</v>
      </c>
    </row>
    <row r="9163" spans="2:12" x14ac:dyDescent="0.25">
      <c r="B9163" s="6">
        <v>0.4513888888888889</v>
      </c>
      <c r="E9163" s="157">
        <v>96</v>
      </c>
    </row>
    <row r="9164" spans="2:12" x14ac:dyDescent="0.25">
      <c r="B9164" s="6">
        <v>0.46180555555555558</v>
      </c>
      <c r="E9164" s="157">
        <v>94</v>
      </c>
    </row>
    <row r="9165" spans="2:12" x14ac:dyDescent="0.25">
      <c r="B9165" s="6">
        <v>0.47222222222222221</v>
      </c>
      <c r="E9165" s="3">
        <v>103</v>
      </c>
    </row>
    <row r="9166" spans="2:12" x14ac:dyDescent="0.25">
      <c r="B9166" s="90">
        <v>0.4826388888888889</v>
      </c>
      <c r="E9166" s="3">
        <v>102</v>
      </c>
    </row>
    <row r="9167" spans="2:12" x14ac:dyDescent="0.25">
      <c r="B9167" s="6">
        <v>0.49305555555555558</v>
      </c>
      <c r="E9167" s="3">
        <v>101</v>
      </c>
      <c r="F9167" s="3">
        <v>101</v>
      </c>
    </row>
    <row r="9168" spans="2:12" x14ac:dyDescent="0.25">
      <c r="B9168" s="90">
        <v>0.49652777777777779</v>
      </c>
      <c r="C9168" s="8">
        <v>65</v>
      </c>
      <c r="D9168" s="8"/>
      <c r="E9168" s="8"/>
      <c r="F9168" s="8"/>
      <c r="G9168" s="8" t="s">
        <v>208</v>
      </c>
      <c r="H9168" s="8"/>
      <c r="I9168" s="36" t="s">
        <v>2424</v>
      </c>
      <c r="J9168" s="36"/>
      <c r="K9168" s="36"/>
      <c r="L9168" s="36"/>
    </row>
    <row r="9169" spans="2:13" x14ac:dyDescent="0.25">
      <c r="B9169" s="6">
        <v>0.50347222222222221</v>
      </c>
      <c r="E9169" s="3">
        <v>116</v>
      </c>
    </row>
    <row r="9170" spans="2:13" x14ac:dyDescent="0.25">
      <c r="B9170" s="86">
        <v>0.51041666666666663</v>
      </c>
      <c r="G9170" s="14" t="s">
        <v>2425</v>
      </c>
    </row>
    <row r="9171" spans="2:13" x14ac:dyDescent="0.25">
      <c r="B9171" s="86">
        <v>0.51388888888888884</v>
      </c>
      <c r="E9171" s="157">
        <v>98</v>
      </c>
      <c r="G9171" s="14" t="s">
        <v>2425</v>
      </c>
    </row>
    <row r="9172" spans="2:13" x14ac:dyDescent="0.25">
      <c r="B9172" s="86">
        <v>0.52430555555555558</v>
      </c>
      <c r="E9172" s="59">
        <v>76</v>
      </c>
      <c r="G9172" s="14" t="s">
        <v>2425</v>
      </c>
    </row>
    <row r="9173" spans="2:13" x14ac:dyDescent="0.25">
      <c r="B9173" s="86">
        <v>0.53472222222222221</v>
      </c>
      <c r="E9173" s="14">
        <v>88</v>
      </c>
      <c r="G9173" s="14" t="s">
        <v>2425</v>
      </c>
    </row>
    <row r="9174" spans="2:13" x14ac:dyDescent="0.25">
      <c r="B9174" s="6">
        <v>0.54513888888888884</v>
      </c>
      <c r="E9174" s="3">
        <v>102</v>
      </c>
    </row>
    <row r="9175" spans="2:13" x14ac:dyDescent="0.25">
      <c r="B9175" s="6">
        <v>0.55555555555555558</v>
      </c>
      <c r="E9175" s="97">
        <v>125</v>
      </c>
      <c r="H9175" s="3">
        <v>85</v>
      </c>
      <c r="I9175" s="63" t="s">
        <v>2428</v>
      </c>
      <c r="J9175" s="63"/>
      <c r="K9175" s="63"/>
      <c r="L9175" s="63"/>
      <c r="M9175" s="63"/>
    </row>
    <row r="9176" spans="2:13" x14ac:dyDescent="0.25">
      <c r="B9176" s="6">
        <v>0.56597222222222221</v>
      </c>
      <c r="E9176" s="99">
        <v>114</v>
      </c>
    </row>
    <row r="9177" spans="2:13" x14ac:dyDescent="0.25">
      <c r="B9177" s="6">
        <v>0.57638888888888884</v>
      </c>
      <c r="E9177" s="3">
        <v>108</v>
      </c>
    </row>
    <row r="9178" spans="2:13" x14ac:dyDescent="0.25">
      <c r="B9178" s="6">
        <v>0.58680555555555558</v>
      </c>
      <c r="E9178" s="99">
        <v>118</v>
      </c>
    </row>
    <row r="9179" spans="2:13" x14ac:dyDescent="0.25">
      <c r="B9179" s="6">
        <v>0.59722222222222221</v>
      </c>
      <c r="E9179" s="62">
        <v>126</v>
      </c>
    </row>
    <row r="9180" spans="2:13" x14ac:dyDescent="0.25">
      <c r="B9180" s="6">
        <v>0.60763888888888884</v>
      </c>
      <c r="E9180" s="62">
        <v>126</v>
      </c>
    </row>
    <row r="9181" spans="2:13" x14ac:dyDescent="0.25">
      <c r="B9181" s="6">
        <v>0.61805555555555558</v>
      </c>
      <c r="E9181" s="10">
        <v>132</v>
      </c>
      <c r="H9181" s="3">
        <v>175</v>
      </c>
      <c r="I9181" s="12" t="s">
        <v>2429</v>
      </c>
      <c r="J9181" s="12"/>
      <c r="K9181" s="12"/>
      <c r="L9181" s="12"/>
      <c r="M9181" s="12"/>
    </row>
    <row r="9182" spans="2:13" x14ac:dyDescent="0.25">
      <c r="B9182" s="6">
        <v>0.62847222222222221</v>
      </c>
      <c r="E9182" s="9">
        <v>130</v>
      </c>
    </row>
    <row r="9183" spans="2:13" x14ac:dyDescent="0.25">
      <c r="B9183" s="6">
        <v>0.63888888888888884</v>
      </c>
      <c r="E9183" s="9">
        <v>132</v>
      </c>
    </row>
    <row r="9184" spans="2:13" x14ac:dyDescent="0.25">
      <c r="B9184" s="6">
        <v>0.64930555555555558</v>
      </c>
      <c r="E9184" s="3">
        <v>106</v>
      </c>
      <c r="F9184" s="3">
        <v>106</v>
      </c>
    </row>
    <row r="9185" spans="2:18" x14ac:dyDescent="0.25">
      <c r="B9185" s="90">
        <v>0.65277777777777779</v>
      </c>
      <c r="C9185" s="8">
        <v>88</v>
      </c>
      <c r="D9185" s="8"/>
      <c r="E9185" s="8"/>
      <c r="F9185" s="8"/>
      <c r="G9185" s="8" t="s">
        <v>313</v>
      </c>
      <c r="H9185" s="8"/>
      <c r="I9185" s="36" t="s">
        <v>2427</v>
      </c>
      <c r="J9185" s="36"/>
      <c r="K9185" s="36"/>
      <c r="L9185" s="36"/>
      <c r="M9185" s="36"/>
      <c r="N9185" s="36"/>
      <c r="O9185" s="36"/>
      <c r="P9185" s="36"/>
      <c r="Q9185" s="8"/>
      <c r="R9185" s="8"/>
    </row>
    <row r="9186" spans="2:18" x14ac:dyDescent="0.25">
      <c r="B9186" s="6">
        <v>0.65972222222222221</v>
      </c>
      <c r="E9186" s="3">
        <v>101</v>
      </c>
    </row>
    <row r="9187" spans="2:18" x14ac:dyDescent="0.25">
      <c r="B9187" s="6">
        <v>0.67013888888888884</v>
      </c>
      <c r="E9187" s="62">
        <v>129</v>
      </c>
    </row>
    <row r="9188" spans="2:18" x14ac:dyDescent="0.25">
      <c r="B9188" s="6">
        <v>0.68055555555555558</v>
      </c>
      <c r="E9188" s="104">
        <v>146</v>
      </c>
    </row>
    <row r="9189" spans="2:18" x14ac:dyDescent="0.25">
      <c r="B9189" s="6">
        <v>0.69097222222222221</v>
      </c>
      <c r="E9189" s="13">
        <v>150</v>
      </c>
      <c r="H9189" s="3">
        <v>55</v>
      </c>
      <c r="I9189" s="28" t="s">
        <v>2431</v>
      </c>
      <c r="J9189" s="28"/>
      <c r="K9189" s="28"/>
      <c r="L9189" s="28"/>
      <c r="M9189" s="28"/>
    </row>
    <row r="9190" spans="2:18" x14ac:dyDescent="0.25">
      <c r="B9190" s="86">
        <v>0.7</v>
      </c>
      <c r="G9190" s="14" t="s">
        <v>2426</v>
      </c>
    </row>
    <row r="9191" spans="2:18" x14ac:dyDescent="0.25">
      <c r="B9191" s="86">
        <v>0.70138888888888884</v>
      </c>
      <c r="E9191" s="62">
        <v>125</v>
      </c>
      <c r="G9191" s="14" t="s">
        <v>2426</v>
      </c>
      <c r="I9191" s="63" t="s">
        <v>2437</v>
      </c>
      <c r="J9191" s="63"/>
      <c r="K9191" s="63"/>
      <c r="L9191" s="63"/>
    </row>
    <row r="9192" spans="2:18" x14ac:dyDescent="0.25">
      <c r="B9192" s="86">
        <v>0.71180555555555558</v>
      </c>
      <c r="E9192" s="14">
        <v>82</v>
      </c>
      <c r="G9192" s="14" t="s">
        <v>2426</v>
      </c>
      <c r="I9192" s="541" t="s">
        <v>2438</v>
      </c>
      <c r="J9192" s="541"/>
      <c r="K9192" s="541"/>
      <c r="L9192" s="541"/>
    </row>
    <row r="9193" spans="2:18" x14ac:dyDescent="0.25">
      <c r="B9193" s="86">
        <v>0.72222222222222221</v>
      </c>
      <c r="E9193" s="14">
        <v>84</v>
      </c>
      <c r="G9193" s="14" t="s">
        <v>2426</v>
      </c>
      <c r="I9193" s="541" t="s">
        <v>2439</v>
      </c>
      <c r="J9193" s="541"/>
      <c r="K9193" s="541"/>
      <c r="L9193" s="541"/>
    </row>
    <row r="9194" spans="2:18" x14ac:dyDescent="0.25">
      <c r="B9194" s="86">
        <v>0.73263888888888884</v>
      </c>
      <c r="E9194" s="3">
        <v>105</v>
      </c>
      <c r="G9194" s="14" t="s">
        <v>2426</v>
      </c>
      <c r="I9194" s="12" t="s">
        <v>2442</v>
      </c>
      <c r="J9194" s="12"/>
      <c r="K9194" s="12"/>
      <c r="L9194" s="12"/>
      <c r="M9194" s="12"/>
    </row>
    <row r="9195" spans="2:18" x14ac:dyDescent="0.25">
      <c r="B9195" s="86">
        <v>0.74305555555555558</v>
      </c>
      <c r="E9195" s="99">
        <v>112</v>
      </c>
      <c r="G9195" s="14" t="s">
        <v>2426</v>
      </c>
      <c r="I9195" s="12" t="s">
        <v>2441</v>
      </c>
      <c r="J9195" s="12"/>
      <c r="K9195" s="12"/>
      <c r="L9195" s="12"/>
      <c r="M9195" s="12"/>
      <c r="N9195" s="12"/>
      <c r="O9195" s="12"/>
    </row>
    <row r="9196" spans="2:18" x14ac:dyDescent="0.25">
      <c r="B9196" s="6">
        <v>0.75347222222222221</v>
      </c>
      <c r="E9196" s="62">
        <v>126</v>
      </c>
    </row>
    <row r="9197" spans="2:18" x14ac:dyDescent="0.25">
      <c r="B9197" s="6">
        <v>0.76388888888888884</v>
      </c>
      <c r="E9197" s="13">
        <v>156</v>
      </c>
      <c r="H9197" s="3">
        <v>160</v>
      </c>
      <c r="I9197" s="28" t="s">
        <v>2430</v>
      </c>
      <c r="J9197" s="28"/>
      <c r="K9197" s="28"/>
      <c r="L9197" s="28"/>
      <c r="M9197" s="28"/>
    </row>
    <row r="9198" spans="2:18" x14ac:dyDescent="0.25">
      <c r="B9198" s="6">
        <v>0.77430555555555558</v>
      </c>
      <c r="E9198" s="99">
        <v>116</v>
      </c>
    </row>
    <row r="9199" spans="2:18" x14ac:dyDescent="0.25">
      <c r="B9199" s="6">
        <v>0.78472222222222221</v>
      </c>
      <c r="E9199" s="3">
        <v>106</v>
      </c>
    </row>
    <row r="9200" spans="2:18" x14ac:dyDescent="0.25">
      <c r="B9200" s="6">
        <v>0.79513888888888884</v>
      </c>
      <c r="E9200" s="99">
        <v>112</v>
      </c>
    </row>
    <row r="9201" spans="2:13" x14ac:dyDescent="0.25">
      <c r="B9201" s="6">
        <v>0.80555555555555558</v>
      </c>
      <c r="E9201" s="3">
        <v>138</v>
      </c>
    </row>
    <row r="9202" spans="2:13" x14ac:dyDescent="0.25">
      <c r="B9202" s="6">
        <v>0.81597222222222221</v>
      </c>
      <c r="E9202" s="103">
        <v>140</v>
      </c>
      <c r="H9202" s="3">
        <v>235</v>
      </c>
      <c r="I9202" s="144" t="s">
        <v>2432</v>
      </c>
      <c r="J9202" s="144"/>
      <c r="K9202" s="144"/>
      <c r="L9202" s="144"/>
      <c r="M9202" s="144"/>
    </row>
    <row r="9203" spans="2:13" x14ac:dyDescent="0.25">
      <c r="B9203" s="6">
        <v>0.82638888888888884</v>
      </c>
      <c r="E9203" s="62">
        <v>128</v>
      </c>
    </row>
    <row r="9204" spans="2:13" x14ac:dyDescent="0.25">
      <c r="B9204" s="6">
        <v>0.83680555555555558</v>
      </c>
      <c r="E9204" s="62">
        <v>128</v>
      </c>
    </row>
    <row r="9205" spans="2:13" x14ac:dyDescent="0.25">
      <c r="B9205" s="6">
        <v>0.84722222222222221</v>
      </c>
      <c r="E9205" s="10">
        <v>132</v>
      </c>
      <c r="H9205" s="3">
        <v>280</v>
      </c>
      <c r="I9205" s="12" t="s">
        <v>2433</v>
      </c>
      <c r="J9205" s="12"/>
      <c r="K9205" s="12"/>
      <c r="L9205" s="12"/>
      <c r="M9205" s="12"/>
    </row>
    <row r="9206" spans="2:13" x14ac:dyDescent="0.25">
      <c r="B9206" s="6">
        <v>0.85763888888888884</v>
      </c>
      <c r="E9206" s="62">
        <v>121</v>
      </c>
    </row>
    <row r="9207" spans="2:13" x14ac:dyDescent="0.25">
      <c r="B9207" s="6">
        <v>0.86805555555555558</v>
      </c>
      <c r="E9207" s="62">
        <v>121</v>
      </c>
    </row>
    <row r="9208" spans="2:13" x14ac:dyDescent="0.25">
      <c r="B9208" s="6">
        <v>0.87847222222222221</v>
      </c>
      <c r="E9208" s="3">
        <v>100</v>
      </c>
    </row>
    <row r="9209" spans="2:13" x14ac:dyDescent="0.25">
      <c r="B9209" s="6">
        <v>0.88888888888888884</v>
      </c>
      <c r="E9209" s="3">
        <v>107</v>
      </c>
    </row>
    <row r="9210" spans="2:13" x14ac:dyDescent="0.25">
      <c r="B9210" s="6">
        <v>0.89930555555555558</v>
      </c>
      <c r="E9210" s="3">
        <v>109</v>
      </c>
    </row>
    <row r="9211" spans="2:13" x14ac:dyDescent="0.25">
      <c r="B9211" s="6">
        <v>0.90972222222222221</v>
      </c>
      <c r="E9211" s="99">
        <v>113</v>
      </c>
    </row>
    <row r="9212" spans="2:13" x14ac:dyDescent="0.25">
      <c r="B9212" s="6">
        <v>0.92013888888888884</v>
      </c>
      <c r="E9212" s="62">
        <v>124</v>
      </c>
    </row>
    <row r="9213" spans="2:13" x14ac:dyDescent="0.25">
      <c r="B9213" s="6">
        <v>0.93055555555555558</v>
      </c>
      <c r="E9213" s="62">
        <v>126</v>
      </c>
    </row>
    <row r="9214" spans="2:13" x14ac:dyDescent="0.25">
      <c r="B9214" s="6">
        <v>0.94097222222222221</v>
      </c>
      <c r="E9214" s="99">
        <v>110</v>
      </c>
    </row>
    <row r="9215" spans="2:13" x14ac:dyDescent="0.25">
      <c r="B9215" s="86">
        <v>0.9458333333333333</v>
      </c>
      <c r="G9215" s="14" t="s">
        <v>2436</v>
      </c>
    </row>
    <row r="9216" spans="2:13" x14ac:dyDescent="0.25">
      <c r="B9216" s="86">
        <v>0.95138888888888884</v>
      </c>
      <c r="E9216" s="157">
        <v>96</v>
      </c>
      <c r="G9216" s="14" t="s">
        <v>2436</v>
      </c>
      <c r="I9216" s="194" t="s">
        <v>2443</v>
      </c>
      <c r="J9216" s="194"/>
      <c r="K9216" s="194"/>
      <c r="L9216" s="194"/>
    </row>
    <row r="9217" spans="1:15" x14ac:dyDescent="0.25">
      <c r="B9217" s="86">
        <v>0.96180555555555558</v>
      </c>
      <c r="E9217" s="14">
        <v>80</v>
      </c>
      <c r="G9217" s="14" t="s">
        <v>2436</v>
      </c>
      <c r="I9217" s="11" t="s">
        <v>2444</v>
      </c>
      <c r="J9217" s="11"/>
      <c r="K9217" s="11"/>
      <c r="L9217" s="11"/>
    </row>
    <row r="9218" spans="1:15" x14ac:dyDescent="0.25">
      <c r="B9218" s="86">
        <v>0.97222222222222221</v>
      </c>
      <c r="E9218" s="14">
        <v>83</v>
      </c>
      <c r="G9218" s="14" t="s">
        <v>2436</v>
      </c>
      <c r="I9218" s="11" t="s">
        <v>2445</v>
      </c>
      <c r="J9218" s="11"/>
      <c r="K9218" s="11"/>
      <c r="L9218" s="11"/>
    </row>
    <row r="9219" spans="1:15" x14ac:dyDescent="0.25">
      <c r="B9219" s="6">
        <v>0.98263888888888884</v>
      </c>
      <c r="E9219" s="157">
        <v>99</v>
      </c>
      <c r="I9219" s="12" t="s">
        <v>2446</v>
      </c>
      <c r="J9219" s="12"/>
      <c r="K9219" s="12"/>
      <c r="L9219" s="12"/>
    </row>
    <row r="9220" spans="1:15" ht="15.75" thickBot="1" x14ac:dyDescent="0.3">
      <c r="B9220" s="22">
        <v>0.99305555555555558</v>
      </c>
      <c r="E9220" s="157">
        <v>96</v>
      </c>
    </row>
    <row r="9221" spans="1:15" x14ac:dyDescent="0.25">
      <c r="A9221" s="5">
        <v>45937</v>
      </c>
      <c r="B9221" s="6">
        <v>3.472222222222222E-3</v>
      </c>
      <c r="E9221" s="3">
        <v>101</v>
      </c>
    </row>
    <row r="9222" spans="1:15" x14ac:dyDescent="0.25">
      <c r="A9222" s="5" t="s">
        <v>422</v>
      </c>
      <c r="B9222" s="6">
        <v>1.3888888888888888E-2</v>
      </c>
      <c r="E9222" s="157">
        <v>99</v>
      </c>
    </row>
    <row r="9223" spans="1:15" x14ac:dyDescent="0.25">
      <c r="B9223" s="6">
        <v>2.4305555555555556E-2</v>
      </c>
      <c r="E9223" s="3">
        <v>102</v>
      </c>
    </row>
    <row r="9224" spans="1:15" x14ac:dyDescent="0.25">
      <c r="B9224" s="6">
        <v>3.4722222222222224E-2</v>
      </c>
      <c r="E9224" s="3">
        <v>103</v>
      </c>
    </row>
    <row r="9225" spans="1:15" x14ac:dyDescent="0.25">
      <c r="B9225" s="6">
        <v>4.5138888888888888E-2</v>
      </c>
      <c r="E9225" s="3">
        <v>104</v>
      </c>
    </row>
    <row r="9226" spans="1:15" x14ac:dyDescent="0.25">
      <c r="B9226" s="6">
        <v>5.5555555555555552E-2</v>
      </c>
      <c r="E9226" s="3">
        <v>100</v>
      </c>
    </row>
    <row r="9227" spans="1:15" x14ac:dyDescent="0.25">
      <c r="B9227" s="6">
        <v>6.5972222222222224E-2</v>
      </c>
      <c r="E9227" s="3">
        <v>100</v>
      </c>
    </row>
    <row r="9228" spans="1:15" x14ac:dyDescent="0.25">
      <c r="B9228" s="6">
        <v>7.6388888888888895E-2</v>
      </c>
      <c r="E9228" s="3">
        <v>102</v>
      </c>
    </row>
    <row r="9229" spans="1:15" x14ac:dyDescent="0.25">
      <c r="B9229" s="6">
        <v>8.6805555555555552E-2</v>
      </c>
      <c r="E9229" s="3">
        <v>102</v>
      </c>
    </row>
    <row r="9230" spans="1:15" x14ac:dyDescent="0.25">
      <c r="B9230" s="6">
        <v>9.7222222222222224E-2</v>
      </c>
      <c r="E9230" s="3">
        <v>101</v>
      </c>
    </row>
    <row r="9231" spans="1:15" x14ac:dyDescent="0.25">
      <c r="B9231" s="6">
        <v>0.1076388888888889</v>
      </c>
      <c r="E9231" s="3">
        <v>101</v>
      </c>
    </row>
    <row r="9232" spans="1:15" ht="20.25" x14ac:dyDescent="0.3">
      <c r="B9232" s="6">
        <v>0.11805555555555555</v>
      </c>
      <c r="G9232" s="542">
        <v>106</v>
      </c>
      <c r="H9232" s="231" t="s">
        <v>1368</v>
      </c>
      <c r="I9232" s="449" t="s">
        <v>2448</v>
      </c>
      <c r="J9232" s="450"/>
      <c r="K9232" s="531"/>
      <c r="L9232" s="224"/>
      <c r="M9232" s="224"/>
      <c r="N9232" s="224"/>
      <c r="O9232" s="224"/>
    </row>
    <row r="9233" spans="2:15" ht="18" x14ac:dyDescent="0.25">
      <c r="B9233" s="6">
        <v>0.12847222222222221</v>
      </c>
      <c r="G9233" s="543">
        <f>AVERAGE(E9151:E9236)</f>
        <v>107.69736842105263</v>
      </c>
      <c r="H9233" s="231" t="s">
        <v>1367</v>
      </c>
      <c r="I9233" s="449" t="s">
        <v>2464</v>
      </c>
      <c r="J9233" s="36"/>
      <c r="K9233" s="449"/>
      <c r="L9233" s="96"/>
      <c r="M9233" s="96"/>
      <c r="N9233" s="96"/>
      <c r="O9233" s="96"/>
    </row>
    <row r="9234" spans="2:15" ht="18" x14ac:dyDescent="0.25">
      <c r="B9234" s="6">
        <v>0.1388888888888889</v>
      </c>
      <c r="G9234" s="540">
        <v>103.5</v>
      </c>
      <c r="H9234" s="231" t="s">
        <v>1369</v>
      </c>
      <c r="I9234" s="449" t="s">
        <v>2434</v>
      </c>
      <c r="J9234" s="36"/>
      <c r="K9234" s="449"/>
      <c r="L9234" s="96"/>
      <c r="M9234" s="96"/>
      <c r="N9234" s="96"/>
      <c r="O9234" s="96"/>
    </row>
    <row r="9235" spans="2:15" ht="18" x14ac:dyDescent="0.25">
      <c r="B9235" s="6">
        <v>0.14930555555555555</v>
      </c>
      <c r="G9235" s="242" t="s">
        <v>2447</v>
      </c>
      <c r="H9235" s="237"/>
    </row>
    <row r="9236" spans="2:15" ht="18.75" thickBot="1" x14ac:dyDescent="0.3">
      <c r="B9236" s="22">
        <v>0.15972222222222221</v>
      </c>
      <c r="D9236" s="3">
        <v>153</v>
      </c>
      <c r="G9236" s="242" t="s">
        <v>2435</v>
      </c>
    </row>
    <row r="9237" spans="2:15" ht="15.75" x14ac:dyDescent="0.25">
      <c r="B9237" s="6">
        <v>0.3263888888888889</v>
      </c>
      <c r="E9237" s="14">
        <v>85</v>
      </c>
      <c r="G9237" s="293" t="s">
        <v>2461</v>
      </c>
      <c r="H9237" s="11"/>
      <c r="I9237" s="11"/>
      <c r="J9237" s="11"/>
      <c r="K9237" s="11"/>
      <c r="L9237" s="11"/>
      <c r="M9237" s="11"/>
      <c r="N9237" s="11"/>
    </row>
    <row r="9238" spans="2:15" x14ac:dyDescent="0.25">
      <c r="B9238" s="6">
        <v>0.33680555555555558</v>
      </c>
      <c r="E9238" s="157">
        <v>90</v>
      </c>
    </row>
    <row r="9239" spans="2:15" x14ac:dyDescent="0.25">
      <c r="B9239" s="6">
        <v>0.34722222222222221</v>
      </c>
      <c r="E9239" s="14">
        <v>87</v>
      </c>
    </row>
    <row r="9240" spans="2:15" x14ac:dyDescent="0.25">
      <c r="B9240" s="6">
        <v>0.3576388888888889</v>
      </c>
      <c r="E9240" s="14">
        <v>88</v>
      </c>
    </row>
    <row r="9241" spans="2:15" x14ac:dyDescent="0.25">
      <c r="B9241" s="6">
        <v>0.36805555555555558</v>
      </c>
      <c r="E9241" s="157">
        <v>90</v>
      </c>
    </row>
    <row r="9242" spans="2:15" x14ac:dyDescent="0.25">
      <c r="B9242" s="6">
        <v>0.37847222222222221</v>
      </c>
      <c r="E9242" s="14">
        <v>89</v>
      </c>
    </row>
    <row r="9243" spans="2:15" x14ac:dyDescent="0.25">
      <c r="B9243" s="6">
        <v>0.3888888888888889</v>
      </c>
      <c r="E9243" s="157">
        <v>92</v>
      </c>
    </row>
    <row r="9244" spans="2:15" x14ac:dyDescent="0.25">
      <c r="B9244" s="6">
        <v>0.39930555555555558</v>
      </c>
      <c r="E9244" s="157">
        <v>90</v>
      </c>
    </row>
    <row r="9245" spans="2:15" x14ac:dyDescent="0.25">
      <c r="B9245" s="6">
        <v>0.40972222222222221</v>
      </c>
      <c r="E9245" s="14">
        <v>89</v>
      </c>
    </row>
    <row r="9246" spans="2:15" x14ac:dyDescent="0.25">
      <c r="B9246" s="6">
        <v>0.4201388888888889</v>
      </c>
      <c r="E9246" s="157">
        <v>90</v>
      </c>
    </row>
    <row r="9247" spans="2:15" x14ac:dyDescent="0.25">
      <c r="B9247" s="6">
        <v>0.43055555555555558</v>
      </c>
      <c r="E9247" s="157">
        <v>91</v>
      </c>
    </row>
    <row r="9248" spans="2:15" x14ac:dyDescent="0.25">
      <c r="B9248" s="6">
        <v>0.44097222222222221</v>
      </c>
      <c r="E9248" s="14">
        <v>84</v>
      </c>
    </row>
    <row r="9249" spans="2:14" x14ac:dyDescent="0.25">
      <c r="B9249" s="6">
        <v>0.4513888888888889</v>
      </c>
      <c r="E9249" s="157">
        <v>90</v>
      </c>
    </row>
    <row r="9250" spans="2:14" x14ac:dyDescent="0.25">
      <c r="B9250" s="6">
        <v>0.46180555555555558</v>
      </c>
      <c r="E9250" s="157">
        <v>92</v>
      </c>
    </row>
    <row r="9251" spans="2:14" x14ac:dyDescent="0.25">
      <c r="B9251" s="6">
        <v>0.47222222222222221</v>
      </c>
      <c r="E9251" s="14">
        <v>84</v>
      </c>
      <c r="G9251" s="3" t="s">
        <v>1154</v>
      </c>
    </row>
    <row r="9252" spans="2:14" x14ac:dyDescent="0.25">
      <c r="B9252" s="6">
        <v>0.4826388888888889</v>
      </c>
      <c r="E9252" s="157">
        <v>95</v>
      </c>
      <c r="F9252" s="157">
        <v>95</v>
      </c>
    </row>
    <row r="9253" spans="2:14" x14ac:dyDescent="0.25">
      <c r="B9253" s="90">
        <v>0.49305555555555558</v>
      </c>
      <c r="C9253" s="8">
        <v>60</v>
      </c>
      <c r="D9253" s="8"/>
      <c r="E9253" s="8"/>
      <c r="F9253" s="8"/>
      <c r="G9253" s="8" t="s">
        <v>112</v>
      </c>
      <c r="H9253" s="8"/>
      <c r="I9253" s="36" t="s">
        <v>2470</v>
      </c>
      <c r="J9253" s="36"/>
      <c r="K9253" s="36"/>
      <c r="L9253" s="36"/>
      <c r="M9253" s="36"/>
      <c r="N9253" s="36"/>
    </row>
    <row r="9254" spans="2:14" x14ac:dyDescent="0.25">
      <c r="B9254" s="6">
        <v>0.49305555555555558</v>
      </c>
      <c r="E9254" s="157">
        <v>99</v>
      </c>
    </row>
    <row r="9255" spans="2:14" x14ac:dyDescent="0.25">
      <c r="B9255" s="6">
        <v>0.50347222222222221</v>
      </c>
      <c r="E9255" s="99">
        <v>113</v>
      </c>
      <c r="G9255" s="3" t="s">
        <v>1153</v>
      </c>
    </row>
    <row r="9256" spans="2:14" x14ac:dyDescent="0.25">
      <c r="B9256" s="6">
        <v>0.51388888888888884</v>
      </c>
      <c r="E9256" s="97">
        <v>128</v>
      </c>
      <c r="G9256" s="3" t="s">
        <v>1153</v>
      </c>
      <c r="H9256" s="3">
        <v>30</v>
      </c>
      <c r="I9256" s="63" t="s">
        <v>2060</v>
      </c>
      <c r="J9256" s="63"/>
      <c r="K9256" s="63"/>
      <c r="L9256" s="63"/>
      <c r="M9256" s="63"/>
    </row>
    <row r="9257" spans="2:14" x14ac:dyDescent="0.25">
      <c r="B9257" s="6">
        <v>0.52430555555555558</v>
      </c>
      <c r="E9257" s="99">
        <v>118</v>
      </c>
      <c r="G9257" s="3" t="s">
        <v>1153</v>
      </c>
    </row>
    <row r="9258" spans="2:14" x14ac:dyDescent="0.25">
      <c r="B9258" s="6">
        <v>0.53472222222222221</v>
      </c>
      <c r="E9258" s="99">
        <v>118</v>
      </c>
      <c r="G9258" s="3" t="s">
        <v>1153</v>
      </c>
    </row>
    <row r="9259" spans="2:14" x14ac:dyDescent="0.25">
      <c r="B9259" s="6">
        <v>0.54513888888888884</v>
      </c>
      <c r="E9259" s="3">
        <v>106</v>
      </c>
      <c r="G9259" s="3" t="s">
        <v>2477</v>
      </c>
    </row>
    <row r="9260" spans="2:14" x14ac:dyDescent="0.25">
      <c r="B9260" s="6">
        <v>0.55555555555555558</v>
      </c>
      <c r="E9260" s="3">
        <v>102</v>
      </c>
      <c r="G9260" s="3" t="s">
        <v>2477</v>
      </c>
    </row>
    <row r="9261" spans="2:14" x14ac:dyDescent="0.25">
      <c r="B9261" s="6">
        <v>0.56597222222222221</v>
      </c>
      <c r="E9261" s="3">
        <v>106</v>
      </c>
      <c r="G9261" s="3" t="s">
        <v>2477</v>
      </c>
    </row>
    <row r="9262" spans="2:14" x14ac:dyDescent="0.25">
      <c r="B9262" s="6">
        <v>0.57638888888888884</v>
      </c>
      <c r="E9262" s="3">
        <v>105</v>
      </c>
      <c r="G9262" s="3" t="s">
        <v>2477</v>
      </c>
    </row>
    <row r="9263" spans="2:14" x14ac:dyDescent="0.25">
      <c r="B9263" s="6">
        <v>0.58680555555555558</v>
      </c>
      <c r="E9263" s="99">
        <v>110</v>
      </c>
      <c r="G9263" s="3" t="s">
        <v>1153</v>
      </c>
    </row>
    <row r="9264" spans="2:14" x14ac:dyDescent="0.25">
      <c r="B9264" s="6">
        <v>0.59722222222222221</v>
      </c>
      <c r="E9264" s="97">
        <v>124</v>
      </c>
      <c r="G9264" s="3" t="s">
        <v>1153</v>
      </c>
      <c r="H9264" s="3">
        <v>150</v>
      </c>
      <c r="I9264" s="63" t="s">
        <v>2471</v>
      </c>
      <c r="J9264" s="63"/>
      <c r="K9264" s="63"/>
      <c r="L9264" s="63"/>
      <c r="M9264" s="63"/>
    </row>
    <row r="9265" spans="2:15" x14ac:dyDescent="0.25">
      <c r="B9265" s="6">
        <v>0.60763888888888884</v>
      </c>
      <c r="E9265" s="62">
        <v>123</v>
      </c>
      <c r="G9265" s="3" t="s">
        <v>1153</v>
      </c>
    </row>
    <row r="9266" spans="2:15" x14ac:dyDescent="0.25">
      <c r="B9266" s="6">
        <v>0.61805555555555558</v>
      </c>
      <c r="E9266" s="99">
        <v>112</v>
      </c>
      <c r="G9266" s="3" t="s">
        <v>1153</v>
      </c>
    </row>
    <row r="9267" spans="2:15" x14ac:dyDescent="0.25">
      <c r="B9267" s="6">
        <v>0.62847222222222221</v>
      </c>
      <c r="E9267" s="99">
        <v>116</v>
      </c>
      <c r="G9267" s="3" t="s">
        <v>1153</v>
      </c>
    </row>
    <row r="9268" spans="2:15" x14ac:dyDescent="0.25">
      <c r="B9268" s="6">
        <v>0.63888888888888884</v>
      </c>
      <c r="E9268" s="99">
        <v>118</v>
      </c>
      <c r="G9268" s="3" t="s">
        <v>1153</v>
      </c>
    </row>
    <row r="9269" spans="2:15" x14ac:dyDescent="0.25">
      <c r="B9269" s="6">
        <v>0.64930555555555558</v>
      </c>
      <c r="E9269" s="62">
        <v>123</v>
      </c>
      <c r="G9269" s="3" t="s">
        <v>1153</v>
      </c>
    </row>
    <row r="9270" spans="2:15" x14ac:dyDescent="0.25">
      <c r="B9270" s="6">
        <v>0.65972222222222221</v>
      </c>
      <c r="E9270" s="99">
        <v>117</v>
      </c>
    </row>
    <row r="9271" spans="2:15" x14ac:dyDescent="0.25">
      <c r="B9271" s="6">
        <v>0.67013888888888884</v>
      </c>
      <c r="E9271" s="62">
        <v>121</v>
      </c>
      <c r="G9271" s="3" t="s">
        <v>2476</v>
      </c>
    </row>
    <row r="9272" spans="2:15" x14ac:dyDescent="0.25">
      <c r="B9272" s="6">
        <v>0.68055555555555558</v>
      </c>
      <c r="E9272" s="99">
        <v>113</v>
      </c>
      <c r="G9272" s="3" t="s">
        <v>2476</v>
      </c>
    </row>
    <row r="9273" spans="2:15" x14ac:dyDescent="0.25">
      <c r="B9273" s="6">
        <v>0.69097222222222221</v>
      </c>
      <c r="E9273" s="62">
        <v>120</v>
      </c>
      <c r="G9273" s="3" t="s">
        <v>2476</v>
      </c>
    </row>
    <row r="9274" spans="2:15" x14ac:dyDescent="0.25">
      <c r="B9274" s="6">
        <v>0.70138888888888884</v>
      </c>
      <c r="E9274" s="97">
        <v>123</v>
      </c>
      <c r="G9274" s="3" t="s">
        <v>2476</v>
      </c>
      <c r="H9274" s="3">
        <v>240</v>
      </c>
      <c r="I9274" s="63" t="s">
        <v>2472</v>
      </c>
      <c r="J9274" s="63"/>
      <c r="K9274" s="63"/>
      <c r="L9274" s="63"/>
      <c r="M9274" s="63"/>
    </row>
    <row r="9275" spans="2:15" x14ac:dyDescent="0.25">
      <c r="B9275" s="6">
        <v>0.71180555555555558</v>
      </c>
      <c r="E9275" s="62">
        <v>120</v>
      </c>
    </row>
    <row r="9276" spans="2:15" x14ac:dyDescent="0.25">
      <c r="B9276" s="6">
        <v>0.72222222222222221</v>
      </c>
      <c r="E9276" s="99">
        <v>119</v>
      </c>
      <c r="F9276" s="3">
        <v>119</v>
      </c>
    </row>
    <row r="9277" spans="2:15" x14ac:dyDescent="0.25">
      <c r="B9277" s="90">
        <v>0.73263888888888884</v>
      </c>
      <c r="C9277" s="8">
        <v>18</v>
      </c>
      <c r="D9277" s="8"/>
      <c r="E9277" s="8"/>
      <c r="F9277" s="8"/>
      <c r="G9277" s="8" t="s">
        <v>2474</v>
      </c>
      <c r="H9277" s="8"/>
      <c r="I9277" s="36" t="s">
        <v>2469</v>
      </c>
      <c r="J9277" s="36"/>
      <c r="K9277" s="36"/>
      <c r="L9277" s="36"/>
      <c r="M9277" s="36"/>
      <c r="N9277" s="36"/>
      <c r="O9277" s="36"/>
    </row>
    <row r="9278" spans="2:15" x14ac:dyDescent="0.25">
      <c r="B9278" s="6">
        <v>0.73263888888888884</v>
      </c>
      <c r="E9278" s="62">
        <v>124</v>
      </c>
    </row>
    <row r="9279" spans="2:15" x14ac:dyDescent="0.25">
      <c r="B9279" s="6">
        <v>0.74305555555555558</v>
      </c>
      <c r="E9279" s="97">
        <v>120</v>
      </c>
      <c r="I9279" t="s">
        <v>2473</v>
      </c>
    </row>
    <row r="9280" spans="2:15" x14ac:dyDescent="0.25">
      <c r="B9280" s="6">
        <v>0.75347222222222221</v>
      </c>
      <c r="E9280" s="99">
        <v>118</v>
      </c>
    </row>
    <row r="9281" spans="2:7" x14ac:dyDescent="0.25">
      <c r="B9281" s="6">
        <v>0.76388888888888884</v>
      </c>
      <c r="E9281" s="3">
        <v>109</v>
      </c>
      <c r="G9281" s="3" t="s">
        <v>2475</v>
      </c>
    </row>
    <row r="9282" spans="2:7" x14ac:dyDescent="0.25">
      <c r="B9282" s="6">
        <v>0.77430555555555558</v>
      </c>
      <c r="E9282" s="99">
        <v>110</v>
      </c>
      <c r="G9282" s="3" t="s">
        <v>2475</v>
      </c>
    </row>
    <row r="9283" spans="2:7" x14ac:dyDescent="0.25">
      <c r="B9283" s="6">
        <v>0.78472222222222221</v>
      </c>
      <c r="E9283" s="99">
        <v>112</v>
      </c>
      <c r="G9283" s="3" t="s">
        <v>2475</v>
      </c>
    </row>
    <row r="9284" spans="2:7" x14ac:dyDescent="0.25">
      <c r="B9284" s="6">
        <v>0.79513888888888884</v>
      </c>
      <c r="E9284" s="99">
        <v>112</v>
      </c>
      <c r="G9284" s="3" t="s">
        <v>2475</v>
      </c>
    </row>
    <row r="9285" spans="2:7" x14ac:dyDescent="0.25">
      <c r="B9285" s="6">
        <v>0.80555555555555558</v>
      </c>
      <c r="E9285" s="99">
        <v>113</v>
      </c>
      <c r="G9285" s="3" t="s">
        <v>2475</v>
      </c>
    </row>
    <row r="9286" spans="2:7" x14ac:dyDescent="0.25">
      <c r="B9286" s="6">
        <v>0.81597222222222221</v>
      </c>
      <c r="E9286" s="99">
        <v>111</v>
      </c>
      <c r="G9286" s="3" t="s">
        <v>2475</v>
      </c>
    </row>
    <row r="9287" spans="2:7" x14ac:dyDescent="0.25">
      <c r="B9287" s="6">
        <v>0.82638888888888884</v>
      </c>
      <c r="E9287" s="3">
        <v>109</v>
      </c>
      <c r="G9287" s="3" t="s">
        <v>2475</v>
      </c>
    </row>
    <row r="9288" spans="2:7" x14ac:dyDescent="0.25">
      <c r="B9288" s="6">
        <v>0.83680555555555558</v>
      </c>
      <c r="E9288" s="3">
        <v>107</v>
      </c>
      <c r="G9288" s="3" t="s">
        <v>2475</v>
      </c>
    </row>
    <row r="9289" spans="2:7" x14ac:dyDescent="0.25">
      <c r="B9289" s="6">
        <v>0.84722222222222221</v>
      </c>
      <c r="E9289" s="3">
        <v>108</v>
      </c>
      <c r="G9289" s="3" t="s">
        <v>2475</v>
      </c>
    </row>
    <row r="9290" spans="2:7" x14ac:dyDescent="0.25">
      <c r="B9290" s="6">
        <v>0.85763888888888884</v>
      </c>
      <c r="E9290" s="3">
        <v>104</v>
      </c>
    </row>
    <row r="9291" spans="2:7" x14ac:dyDescent="0.25">
      <c r="B9291" s="6">
        <v>0.86805555555555558</v>
      </c>
      <c r="E9291" s="3">
        <v>102</v>
      </c>
    </row>
    <row r="9292" spans="2:7" x14ac:dyDescent="0.25">
      <c r="B9292" s="6">
        <v>0.87847222222222221</v>
      </c>
      <c r="E9292" s="3">
        <v>103</v>
      </c>
    </row>
    <row r="9293" spans="2:7" x14ac:dyDescent="0.25">
      <c r="B9293" s="6">
        <v>0.88888888888888884</v>
      </c>
      <c r="E9293" s="3">
        <v>101</v>
      </c>
    </row>
    <row r="9294" spans="2:7" x14ac:dyDescent="0.25">
      <c r="B9294" s="6">
        <v>0.89930555555555558</v>
      </c>
      <c r="E9294" s="3">
        <v>103</v>
      </c>
    </row>
    <row r="9295" spans="2:7" x14ac:dyDescent="0.25">
      <c r="B9295" s="6">
        <v>0.90972222222222221</v>
      </c>
      <c r="E9295" s="3">
        <v>101</v>
      </c>
    </row>
    <row r="9296" spans="2:7" x14ac:dyDescent="0.25">
      <c r="B9296" s="6">
        <v>0.92013888888888884</v>
      </c>
      <c r="E9296" s="3">
        <v>101</v>
      </c>
    </row>
    <row r="9297" spans="1:7" x14ac:dyDescent="0.25">
      <c r="B9297" s="6">
        <v>0.93055555555555558</v>
      </c>
      <c r="E9297" s="3">
        <v>100</v>
      </c>
    </row>
    <row r="9298" spans="1:7" x14ac:dyDescent="0.25">
      <c r="B9298" s="6">
        <v>0.94097222222222221</v>
      </c>
      <c r="E9298" s="3">
        <v>105</v>
      </c>
    </row>
    <row r="9299" spans="1:7" x14ac:dyDescent="0.25">
      <c r="B9299" s="6">
        <v>0.95138888888888884</v>
      </c>
      <c r="E9299" s="3">
        <v>109</v>
      </c>
    </row>
    <row r="9300" spans="1:7" x14ac:dyDescent="0.25">
      <c r="B9300" s="86">
        <v>0.95972222222222225</v>
      </c>
      <c r="G9300" s="14" t="s">
        <v>2479</v>
      </c>
    </row>
    <row r="9301" spans="1:7" x14ac:dyDescent="0.25">
      <c r="B9301" s="86">
        <v>0.96180555555555558</v>
      </c>
      <c r="E9301" s="3">
        <v>104</v>
      </c>
    </row>
    <row r="9302" spans="1:7" x14ac:dyDescent="0.25">
      <c r="B9302" s="86">
        <v>0.97222222222222221</v>
      </c>
      <c r="E9302" s="157">
        <v>98</v>
      </c>
    </row>
    <row r="9303" spans="1:7" x14ac:dyDescent="0.25">
      <c r="B9303" s="86">
        <v>0.98263888888888884</v>
      </c>
      <c r="E9303" s="3">
        <v>104</v>
      </c>
    </row>
    <row r="9304" spans="1:7" ht="15.75" thickBot="1" x14ac:dyDescent="0.3">
      <c r="B9304" s="22">
        <v>0.99305555555555558</v>
      </c>
      <c r="D9304" s="3">
        <v>78</v>
      </c>
      <c r="E9304" s="99">
        <v>112</v>
      </c>
    </row>
    <row r="9305" spans="1:7" x14ac:dyDescent="0.25">
      <c r="A9305" s="5">
        <v>45969</v>
      </c>
      <c r="B9305" s="6">
        <v>3.472222222222222E-3</v>
      </c>
      <c r="E9305" s="3">
        <v>102</v>
      </c>
    </row>
    <row r="9306" spans="1:7" x14ac:dyDescent="0.25">
      <c r="A9306" s="5" t="s">
        <v>571</v>
      </c>
      <c r="B9306" s="6">
        <v>1.3888888888888888E-2</v>
      </c>
    </row>
    <row r="9307" spans="1:7" x14ac:dyDescent="0.25">
      <c r="B9307" s="6">
        <v>2.4305555555555556E-2</v>
      </c>
    </row>
    <row r="9308" spans="1:7" x14ac:dyDescent="0.25">
      <c r="B9308" s="6">
        <v>3.4722222222222224E-2</v>
      </c>
    </row>
    <row r="9309" spans="1:7" x14ac:dyDescent="0.25">
      <c r="B9309" s="6">
        <v>4.5138888888888888E-2</v>
      </c>
    </row>
    <row r="9310" spans="1:7" x14ac:dyDescent="0.25">
      <c r="B9310" s="6">
        <v>5.5555555555555552E-2</v>
      </c>
    </row>
    <row r="9311" spans="1:7" x14ac:dyDescent="0.25">
      <c r="B9311" s="6">
        <v>6.5972222222222224E-2</v>
      </c>
    </row>
    <row r="9312" spans="1:7" x14ac:dyDescent="0.25">
      <c r="B9312" s="6">
        <v>7.6388888888888895E-2</v>
      </c>
    </row>
    <row r="9313" spans="2:14" ht="20.25" x14ac:dyDescent="0.3">
      <c r="B9313" s="6">
        <v>8.6805555555555552E-2</v>
      </c>
      <c r="G9313" s="542">
        <v>104</v>
      </c>
      <c r="H9313" s="231" t="s">
        <v>1368</v>
      </c>
      <c r="I9313" s="449" t="s">
        <v>2478</v>
      </c>
      <c r="J9313" s="450"/>
      <c r="K9313" s="449"/>
      <c r="L9313" s="96"/>
      <c r="M9313" s="96"/>
      <c r="N9313" s="96"/>
    </row>
    <row r="9314" spans="2:14" ht="18" x14ac:dyDescent="0.25">
      <c r="B9314" s="6">
        <v>9.7222222222222224E-2</v>
      </c>
      <c r="G9314" s="543">
        <f>AVERAGE(E9237:E9317)</f>
        <v>105.78787878787878</v>
      </c>
      <c r="H9314" s="231" t="s">
        <v>1367</v>
      </c>
      <c r="I9314" s="449" t="s">
        <v>2478</v>
      </c>
      <c r="J9314" s="450"/>
      <c r="K9314" s="449"/>
      <c r="L9314" s="96"/>
      <c r="M9314" s="96"/>
      <c r="N9314" s="96"/>
    </row>
    <row r="9315" spans="2:14" ht="18" x14ac:dyDescent="0.25">
      <c r="B9315" s="6">
        <v>0.1076388888888889</v>
      </c>
      <c r="G9315" s="540">
        <v>107</v>
      </c>
      <c r="H9315" s="231" t="s">
        <v>1369</v>
      </c>
      <c r="I9315" s="449" t="s">
        <v>2434</v>
      </c>
      <c r="J9315" s="36"/>
      <c r="K9315" s="449"/>
      <c r="L9315" s="96"/>
      <c r="M9315" s="96"/>
      <c r="N9315" s="96"/>
    </row>
    <row r="9316" spans="2:14" ht="18" x14ac:dyDescent="0.25">
      <c r="B9316" s="6">
        <v>0.11805555555555555</v>
      </c>
      <c r="G9316" s="242" t="s">
        <v>2309</v>
      </c>
      <c r="H9316" s="237"/>
    </row>
    <row r="9317" spans="2:14" ht="18" x14ac:dyDescent="0.25">
      <c r="B9317" s="6">
        <v>0.12847222222222221</v>
      </c>
      <c r="G9317" s="242" t="s">
        <v>2480</v>
      </c>
    </row>
    <row r="9318" spans="2:14" ht="15.75" x14ac:dyDescent="0.25">
      <c r="B9318" s="6">
        <v>0.1388888888888889</v>
      </c>
      <c r="G9318" s="293" t="s">
        <v>2481</v>
      </c>
      <c r="H9318" s="11"/>
      <c r="I9318" s="11"/>
      <c r="J9318" s="11"/>
      <c r="K9318" s="11"/>
      <c r="L9318" s="11"/>
      <c r="M9318" s="11"/>
      <c r="N9318" s="11"/>
    </row>
    <row r="9319" spans="2:14" x14ac:dyDescent="0.25">
      <c r="B9319" s="6">
        <v>0.14930555555555555</v>
      </c>
    </row>
    <row r="9320" spans="2:14" ht="15.75" thickBot="1" x14ac:dyDescent="0.3">
      <c r="B9320" s="22">
        <v>0.15972222222222221</v>
      </c>
    </row>
    <row r="9321" spans="2:14" x14ac:dyDescent="0.25">
      <c r="B9321" s="6">
        <v>0.30555555555555558</v>
      </c>
      <c r="E9321" s="157">
        <v>96</v>
      </c>
    </row>
    <row r="9322" spans="2:14" x14ac:dyDescent="0.25">
      <c r="B9322" s="6">
        <v>0.31597222222222221</v>
      </c>
      <c r="E9322" s="157">
        <v>98</v>
      </c>
      <c r="G9322" s="3" t="s">
        <v>2493</v>
      </c>
    </row>
    <row r="9323" spans="2:14" x14ac:dyDescent="0.25">
      <c r="B9323" s="6">
        <v>0.3263888888888889</v>
      </c>
      <c r="E9323" s="157">
        <v>98</v>
      </c>
      <c r="F9323" s="157">
        <v>98</v>
      </c>
    </row>
    <row r="9324" spans="2:14" x14ac:dyDescent="0.25">
      <c r="B9324" s="90">
        <v>0.3263888888888889</v>
      </c>
      <c r="C9324" s="8">
        <v>67</v>
      </c>
      <c r="D9324" s="8"/>
      <c r="E9324" s="8"/>
      <c r="F9324" s="8"/>
      <c r="G9324" s="8" t="s">
        <v>326</v>
      </c>
      <c r="H9324" s="8"/>
      <c r="I9324" s="36" t="s">
        <v>2494</v>
      </c>
      <c r="J9324" s="36"/>
      <c r="K9324" s="36"/>
    </row>
    <row r="9325" spans="2:14" x14ac:dyDescent="0.25">
      <c r="B9325" s="6">
        <v>0.33680555555555558</v>
      </c>
      <c r="E9325" s="3">
        <v>104</v>
      </c>
    </row>
    <row r="9326" spans="2:14" x14ac:dyDescent="0.25">
      <c r="B9326" s="6">
        <v>0.34722222222222221</v>
      </c>
      <c r="E9326" s="62">
        <v>123</v>
      </c>
    </row>
    <row r="9327" spans="2:14" x14ac:dyDescent="0.25">
      <c r="B9327" s="6">
        <v>0.3576388888888889</v>
      </c>
      <c r="E9327" s="103">
        <v>140</v>
      </c>
      <c r="H9327" s="3">
        <v>45</v>
      </c>
      <c r="I9327" s="28" t="s">
        <v>2527</v>
      </c>
      <c r="J9327" s="28"/>
      <c r="K9327" s="28"/>
      <c r="L9327" s="28"/>
      <c r="M9327" s="28"/>
    </row>
    <row r="9328" spans="2:14" x14ac:dyDescent="0.25">
      <c r="B9328" s="6">
        <v>0.36805555555555558</v>
      </c>
      <c r="E9328" s="119">
        <v>132</v>
      </c>
    </row>
    <row r="9329" spans="2:15" x14ac:dyDescent="0.25">
      <c r="B9329" s="6">
        <v>0.37847222222222221</v>
      </c>
      <c r="E9329" s="62">
        <v>126</v>
      </c>
    </row>
    <row r="9330" spans="2:15" x14ac:dyDescent="0.25">
      <c r="B9330" s="6">
        <v>0.3888888888888889</v>
      </c>
      <c r="E9330" s="3">
        <v>106</v>
      </c>
    </row>
    <row r="9331" spans="2:15" x14ac:dyDescent="0.25">
      <c r="B9331" s="6">
        <v>0.39930555555555558</v>
      </c>
      <c r="E9331" s="99">
        <v>110</v>
      </c>
    </row>
    <row r="9332" spans="2:15" x14ac:dyDescent="0.25">
      <c r="B9332" s="6">
        <v>0.40972222222222221</v>
      </c>
      <c r="E9332" s="62">
        <v>120</v>
      </c>
    </row>
    <row r="9333" spans="2:15" x14ac:dyDescent="0.25">
      <c r="B9333" s="6">
        <v>0.4201388888888889</v>
      </c>
      <c r="E9333" s="102">
        <v>130</v>
      </c>
      <c r="H9333" s="3">
        <v>135</v>
      </c>
      <c r="I9333" s="118" t="s">
        <v>2528</v>
      </c>
      <c r="J9333" s="118"/>
      <c r="K9333" s="118"/>
      <c r="L9333" s="118"/>
      <c r="M9333" s="118"/>
    </row>
    <row r="9334" spans="2:15" x14ac:dyDescent="0.25">
      <c r="B9334" s="6">
        <v>0.43055555555555558</v>
      </c>
      <c r="E9334" s="62">
        <v>127</v>
      </c>
      <c r="G9334" s="3" t="s">
        <v>2502</v>
      </c>
    </row>
    <row r="9335" spans="2:15" x14ac:dyDescent="0.25">
      <c r="B9335" s="6">
        <v>0.44097222222222221</v>
      </c>
      <c r="E9335" s="62">
        <v>129</v>
      </c>
      <c r="G9335" s="3" t="s">
        <v>2502</v>
      </c>
    </row>
    <row r="9336" spans="2:15" x14ac:dyDescent="0.25">
      <c r="B9336" s="6">
        <v>0.4513888888888889</v>
      </c>
      <c r="E9336" s="99">
        <v>119</v>
      </c>
    </row>
    <row r="9337" spans="2:15" x14ac:dyDescent="0.25">
      <c r="B9337" s="6">
        <v>0.46180555555555558</v>
      </c>
      <c r="E9337" s="99">
        <v>111</v>
      </c>
    </row>
    <row r="9338" spans="2:15" x14ac:dyDescent="0.25">
      <c r="B9338" s="86">
        <v>0.46180555555555558</v>
      </c>
      <c r="E9338" s="99"/>
      <c r="G9338" s="14" t="s">
        <v>2526</v>
      </c>
    </row>
    <row r="9339" spans="2:15" x14ac:dyDescent="0.25">
      <c r="B9339" s="86">
        <v>0.47222222222222221</v>
      </c>
      <c r="E9339" s="99">
        <v>111</v>
      </c>
      <c r="G9339" s="14" t="s">
        <v>2526</v>
      </c>
    </row>
    <row r="9340" spans="2:15" x14ac:dyDescent="0.25">
      <c r="B9340" s="86">
        <v>0.4826388888888889</v>
      </c>
      <c r="E9340" s="157">
        <v>98</v>
      </c>
      <c r="G9340" s="14" t="s">
        <v>2526</v>
      </c>
    </row>
    <row r="9341" spans="2:15" x14ac:dyDescent="0.25">
      <c r="B9341" s="6">
        <v>0.49305555555555558</v>
      </c>
      <c r="E9341" s="157">
        <v>94</v>
      </c>
      <c r="F9341" s="157">
        <v>94</v>
      </c>
    </row>
    <row r="9342" spans="2:15" x14ac:dyDescent="0.25">
      <c r="B9342" s="433">
        <v>0.49305555555555558</v>
      </c>
      <c r="C9342" s="30">
        <v>88</v>
      </c>
      <c r="D9342" s="30"/>
      <c r="E9342" s="30"/>
      <c r="F9342" s="30"/>
      <c r="G9342" s="30" t="s">
        <v>208</v>
      </c>
      <c r="H9342" s="30"/>
      <c r="I9342" s="96" t="s">
        <v>2492</v>
      </c>
      <c r="J9342" s="96"/>
      <c r="K9342" s="96"/>
      <c r="L9342" s="96"/>
      <c r="M9342" s="96"/>
      <c r="N9342" s="96"/>
      <c r="O9342" s="96"/>
    </row>
    <row r="9343" spans="2:15" x14ac:dyDescent="0.25">
      <c r="B9343" s="6">
        <v>0.50347222222222221</v>
      </c>
      <c r="E9343" s="99">
        <v>117</v>
      </c>
    </row>
    <row r="9344" spans="2:15" x14ac:dyDescent="0.25">
      <c r="B9344" s="6">
        <v>0.51388888888888884</v>
      </c>
      <c r="E9344" s="99">
        <v>118</v>
      </c>
    </row>
    <row r="9345" spans="2:15" x14ac:dyDescent="0.25">
      <c r="B9345" s="6">
        <v>0.52430555555555558</v>
      </c>
      <c r="E9345" s="97">
        <v>128</v>
      </c>
      <c r="G9345" s="3" t="s">
        <v>2503</v>
      </c>
      <c r="H9345" s="3">
        <v>45</v>
      </c>
      <c r="I9345" s="63" t="s">
        <v>2524</v>
      </c>
      <c r="J9345" s="63"/>
      <c r="K9345" s="63"/>
      <c r="L9345" s="63"/>
      <c r="M9345" s="63"/>
    </row>
    <row r="9346" spans="2:15" x14ac:dyDescent="0.25">
      <c r="B9346" s="6">
        <v>0.53472222222222221</v>
      </c>
      <c r="E9346" s="99">
        <v>112</v>
      </c>
      <c r="G9346" s="3" t="s">
        <v>2503</v>
      </c>
    </row>
    <row r="9347" spans="2:15" x14ac:dyDescent="0.25">
      <c r="B9347" s="6">
        <v>0.54513888888888884</v>
      </c>
      <c r="E9347" s="157">
        <v>97</v>
      </c>
    </row>
    <row r="9348" spans="2:15" x14ac:dyDescent="0.25">
      <c r="B9348" s="6">
        <v>0.55555555555555558</v>
      </c>
      <c r="E9348" s="99">
        <v>118</v>
      </c>
    </row>
    <row r="9349" spans="2:15" x14ac:dyDescent="0.25">
      <c r="B9349" s="6">
        <v>0.56597222222222221</v>
      </c>
      <c r="E9349" s="62">
        <v>125</v>
      </c>
    </row>
    <row r="9350" spans="2:15" x14ac:dyDescent="0.25">
      <c r="B9350" s="6">
        <v>0.57638888888888884</v>
      </c>
      <c r="E9350" s="62">
        <v>120</v>
      </c>
    </row>
    <row r="9351" spans="2:15" x14ac:dyDescent="0.25">
      <c r="B9351" s="6">
        <v>0.58680555555555558</v>
      </c>
      <c r="E9351" s="119">
        <v>134</v>
      </c>
    </row>
    <row r="9352" spans="2:15" x14ac:dyDescent="0.25">
      <c r="B9352" s="6">
        <v>0.59722222222222221</v>
      </c>
      <c r="E9352" s="103">
        <v>143</v>
      </c>
      <c r="H9352" s="3">
        <v>150</v>
      </c>
      <c r="I9352" s="144" t="s">
        <v>2525</v>
      </c>
      <c r="J9352" s="144"/>
      <c r="K9352" s="144"/>
      <c r="L9352" s="144"/>
      <c r="M9352" s="144"/>
    </row>
    <row r="9353" spans="2:15" x14ac:dyDescent="0.25">
      <c r="B9353" s="86">
        <v>0.59861111111111109</v>
      </c>
      <c r="F9353" s="14"/>
      <c r="G9353" s="14" t="s">
        <v>2504</v>
      </c>
      <c r="H9353" s="14"/>
    </row>
    <row r="9354" spans="2:15" ht="15.75" x14ac:dyDescent="0.25">
      <c r="B9354" s="86">
        <v>0.60763888888888884</v>
      </c>
      <c r="E9354" s="99">
        <v>112</v>
      </c>
      <c r="G9354" s="14" t="s">
        <v>2486</v>
      </c>
      <c r="I9354" s="565" t="s">
        <v>2487</v>
      </c>
      <c r="J9354" s="565"/>
      <c r="K9354" s="565"/>
      <c r="L9354" s="565"/>
      <c r="M9354" s="565"/>
      <c r="N9354" s="11"/>
      <c r="O9354" s="11"/>
    </row>
    <row r="9355" spans="2:15" ht="15.75" x14ac:dyDescent="0.25">
      <c r="B9355" s="86">
        <v>0.61805555555555558</v>
      </c>
      <c r="E9355" s="157">
        <v>92</v>
      </c>
      <c r="G9355" s="14" t="s">
        <v>2486</v>
      </c>
      <c r="I9355" s="565" t="s">
        <v>2488</v>
      </c>
      <c r="J9355" s="565"/>
      <c r="K9355" s="565"/>
      <c r="L9355" s="565"/>
      <c r="M9355" s="565"/>
      <c r="N9355" s="11"/>
      <c r="O9355" s="11"/>
    </row>
    <row r="9356" spans="2:15" x14ac:dyDescent="0.25">
      <c r="B9356" s="86">
        <v>0.61944444444444446</v>
      </c>
      <c r="G9356" s="14" t="s">
        <v>2485</v>
      </c>
    </row>
    <row r="9357" spans="2:15" x14ac:dyDescent="0.25">
      <c r="B9357" s="86">
        <v>0.62847222222222221</v>
      </c>
      <c r="E9357" s="157">
        <v>96</v>
      </c>
      <c r="G9357" s="14" t="s">
        <v>2485</v>
      </c>
    </row>
    <row r="9358" spans="2:15" x14ac:dyDescent="0.25">
      <c r="B9358" s="86">
        <v>0.63888888888888884</v>
      </c>
      <c r="E9358" s="3">
        <v>104</v>
      </c>
      <c r="G9358" s="14" t="s">
        <v>2485</v>
      </c>
    </row>
    <row r="9359" spans="2:15" x14ac:dyDescent="0.25">
      <c r="B9359" s="6">
        <v>0.64930555555555558</v>
      </c>
      <c r="E9359" s="99">
        <v>112</v>
      </c>
    </row>
    <row r="9360" spans="2:15" x14ac:dyDescent="0.25">
      <c r="B9360" s="6">
        <v>0.65972222222222221</v>
      </c>
      <c r="E9360" s="99">
        <v>118</v>
      </c>
    </row>
    <row r="9361" spans="2:10" x14ac:dyDescent="0.25">
      <c r="B9361" s="6">
        <v>0.67013888888888884</v>
      </c>
      <c r="E9361" s="62">
        <v>125</v>
      </c>
    </row>
    <row r="9362" spans="2:10" x14ac:dyDescent="0.25">
      <c r="B9362" s="6">
        <v>0.68055555555555558</v>
      </c>
      <c r="E9362" s="62">
        <v>125</v>
      </c>
    </row>
    <row r="9363" spans="2:10" x14ac:dyDescent="0.25">
      <c r="B9363" s="90">
        <v>0.6875</v>
      </c>
      <c r="C9363" s="8">
        <v>6</v>
      </c>
      <c r="D9363" s="8"/>
      <c r="E9363" s="8"/>
      <c r="F9363" s="8"/>
      <c r="G9363" s="8" t="s">
        <v>239</v>
      </c>
      <c r="H9363" s="8"/>
      <c r="I9363" s="36" t="s">
        <v>2484</v>
      </c>
      <c r="J9363" s="36"/>
    </row>
    <row r="9364" spans="2:10" x14ac:dyDescent="0.25">
      <c r="B9364" s="6">
        <v>0.69097222222222221</v>
      </c>
      <c r="E9364" s="102">
        <v>132</v>
      </c>
    </row>
    <row r="9365" spans="2:10" x14ac:dyDescent="0.25">
      <c r="B9365" s="6">
        <v>0.70138888888888884</v>
      </c>
      <c r="E9365" s="99">
        <v>115</v>
      </c>
    </row>
    <row r="9366" spans="2:10" x14ac:dyDescent="0.25">
      <c r="B9366" s="6">
        <v>0.71180555555555558</v>
      </c>
      <c r="E9366" s="3">
        <v>105</v>
      </c>
    </row>
    <row r="9367" spans="2:10" x14ac:dyDescent="0.25">
      <c r="B9367" s="6">
        <v>0.72222222222222221</v>
      </c>
      <c r="E9367" s="99">
        <v>110</v>
      </c>
    </row>
    <row r="9368" spans="2:10" x14ac:dyDescent="0.25">
      <c r="B9368" s="6">
        <v>0.73263888888888884</v>
      </c>
      <c r="E9368" s="99">
        <v>110</v>
      </c>
      <c r="G9368" s="3" t="s">
        <v>2501</v>
      </c>
    </row>
    <row r="9369" spans="2:10" x14ac:dyDescent="0.25">
      <c r="B9369" s="6">
        <v>0.74305555555555558</v>
      </c>
      <c r="E9369" s="97">
        <v>123</v>
      </c>
      <c r="G9369" s="3" t="s">
        <v>1077</v>
      </c>
    </row>
    <row r="9370" spans="2:10" x14ac:dyDescent="0.25">
      <c r="B9370" s="6">
        <v>0.75347222222222221</v>
      </c>
      <c r="E9370" s="3">
        <v>109</v>
      </c>
      <c r="G9370" s="3" t="s">
        <v>1077</v>
      </c>
    </row>
    <row r="9371" spans="2:10" x14ac:dyDescent="0.25">
      <c r="B9371" s="6">
        <v>0.76388888888888884</v>
      </c>
      <c r="E9371" s="3">
        <v>106</v>
      </c>
      <c r="G9371" s="3" t="s">
        <v>1077</v>
      </c>
    </row>
    <row r="9372" spans="2:10" x14ac:dyDescent="0.25">
      <c r="B9372" s="6">
        <v>0.77430555555555558</v>
      </c>
      <c r="E9372" s="3">
        <v>104</v>
      </c>
    </row>
    <row r="9373" spans="2:10" x14ac:dyDescent="0.25">
      <c r="B9373" s="6">
        <v>0.78472222222222221</v>
      </c>
      <c r="E9373" s="3">
        <v>104</v>
      </c>
    </row>
    <row r="9374" spans="2:10" x14ac:dyDescent="0.25">
      <c r="B9374" s="6">
        <v>0.79513888888888884</v>
      </c>
      <c r="E9374" s="3">
        <v>103</v>
      </c>
    </row>
    <row r="9375" spans="2:10" x14ac:dyDescent="0.25">
      <c r="B9375" s="6">
        <v>0.80555555555555558</v>
      </c>
      <c r="E9375" s="3">
        <v>100</v>
      </c>
      <c r="G9375" s="3" t="s">
        <v>1077</v>
      </c>
    </row>
    <row r="9376" spans="2:10" x14ac:dyDescent="0.25">
      <c r="B9376" s="6">
        <v>0.81597222222222221</v>
      </c>
      <c r="E9376" s="157">
        <v>98</v>
      </c>
      <c r="G9376" s="3" t="s">
        <v>1077</v>
      </c>
    </row>
    <row r="9377" spans="2:17" x14ac:dyDescent="0.25">
      <c r="B9377" s="6">
        <v>0.82638888888888884</v>
      </c>
      <c r="E9377" s="157">
        <v>96</v>
      </c>
      <c r="G9377" s="3" t="s">
        <v>1077</v>
      </c>
    </row>
    <row r="9378" spans="2:17" x14ac:dyDescent="0.25">
      <c r="B9378" s="6">
        <v>0.83680555555555558</v>
      </c>
      <c r="E9378" s="157">
        <v>98</v>
      </c>
    </row>
    <row r="9379" spans="2:17" x14ac:dyDescent="0.25">
      <c r="B9379" s="6">
        <v>0.84722222222222221</v>
      </c>
      <c r="E9379" s="3">
        <v>100</v>
      </c>
      <c r="F9379" s="3">
        <v>100</v>
      </c>
    </row>
    <row r="9380" spans="2:17" ht="15.75" x14ac:dyDescent="0.25">
      <c r="B9380" s="90">
        <v>0.85069444444444442</v>
      </c>
      <c r="C9380" s="8">
        <v>90</v>
      </c>
      <c r="D9380" s="8"/>
      <c r="E9380" s="8"/>
      <c r="F9380" s="8"/>
      <c r="G9380" s="8" t="s">
        <v>313</v>
      </c>
      <c r="H9380" s="8"/>
      <c r="I9380" s="36" t="s">
        <v>2483</v>
      </c>
      <c r="J9380" s="36"/>
      <c r="K9380" s="36"/>
      <c r="L9380" s="36"/>
      <c r="M9380" s="36"/>
      <c r="N9380" s="36"/>
      <c r="O9380" s="36"/>
      <c r="P9380" s="36"/>
      <c r="Q9380" s="8"/>
    </row>
    <row r="9381" spans="2:17" x14ac:dyDescent="0.25">
      <c r="B9381" s="6">
        <v>0.85763888888888884</v>
      </c>
      <c r="E9381" s="99">
        <v>112</v>
      </c>
    </row>
    <row r="9382" spans="2:17" x14ac:dyDescent="0.25">
      <c r="B9382" s="6">
        <v>0.86805555555555558</v>
      </c>
      <c r="E9382" s="62">
        <v>121</v>
      </c>
    </row>
    <row r="9383" spans="2:17" x14ac:dyDescent="0.25">
      <c r="B9383" s="6">
        <v>0.87847222222222221</v>
      </c>
      <c r="E9383" s="236">
        <v>178</v>
      </c>
    </row>
    <row r="9384" spans="2:17" ht="15.75" x14ac:dyDescent="0.25">
      <c r="B9384" s="6">
        <v>0.88888888888888884</v>
      </c>
      <c r="E9384" s="243">
        <v>194</v>
      </c>
      <c r="H9384" s="3">
        <v>55</v>
      </c>
      <c r="I9384" s="566" t="s">
        <v>2495</v>
      </c>
      <c r="J9384" s="235"/>
      <c r="K9384" s="235"/>
      <c r="L9384" s="235"/>
      <c r="M9384" s="235"/>
      <c r="N9384" s="235"/>
      <c r="O9384" s="235"/>
    </row>
    <row r="9385" spans="2:17" x14ac:dyDescent="0.25">
      <c r="B9385" s="6">
        <v>0.89930555555555558</v>
      </c>
      <c r="E9385" s="236">
        <v>190</v>
      </c>
    </row>
    <row r="9386" spans="2:17" x14ac:dyDescent="0.25">
      <c r="B9386" s="6">
        <v>0.90972222222222221</v>
      </c>
      <c r="E9386" s="236">
        <v>160</v>
      </c>
    </row>
    <row r="9387" spans="2:17" x14ac:dyDescent="0.25">
      <c r="B9387" s="86">
        <v>0.91111111111111109</v>
      </c>
      <c r="G9387" s="14" t="s">
        <v>2489</v>
      </c>
    </row>
    <row r="9388" spans="2:17" x14ac:dyDescent="0.25">
      <c r="B9388" s="86">
        <v>0.92013888888888884</v>
      </c>
      <c r="E9388" s="62">
        <v>124</v>
      </c>
      <c r="G9388" s="14" t="s">
        <v>2482</v>
      </c>
      <c r="I9388" s="16" t="s">
        <v>2505</v>
      </c>
      <c r="J9388" s="16"/>
      <c r="K9388" s="16"/>
      <c r="L9388" s="16"/>
    </row>
    <row r="9389" spans="2:17" x14ac:dyDescent="0.25">
      <c r="B9389" s="86">
        <v>0.93055555555555558</v>
      </c>
      <c r="E9389" s="3">
        <v>107</v>
      </c>
      <c r="G9389" s="14" t="s">
        <v>2482</v>
      </c>
      <c r="I9389" s="16" t="s">
        <v>2506</v>
      </c>
      <c r="J9389" s="16"/>
      <c r="K9389" s="16"/>
      <c r="L9389" s="16"/>
    </row>
    <row r="9390" spans="2:17" x14ac:dyDescent="0.25">
      <c r="B9390" s="86">
        <v>0.94097222222222221</v>
      </c>
      <c r="E9390" s="3">
        <v>102</v>
      </c>
      <c r="G9390" s="14" t="s">
        <v>2482</v>
      </c>
      <c r="I9390" s="16" t="s">
        <v>2507</v>
      </c>
      <c r="J9390" s="16"/>
      <c r="K9390" s="16"/>
      <c r="L9390" s="16"/>
    </row>
    <row r="9391" spans="2:17" x14ac:dyDescent="0.25">
      <c r="B9391" s="86">
        <v>0.95138888888888884</v>
      </c>
      <c r="E9391" s="14">
        <v>86</v>
      </c>
      <c r="G9391" s="14" t="s">
        <v>2482</v>
      </c>
      <c r="I9391" s="16" t="s">
        <v>2508</v>
      </c>
      <c r="J9391" s="11"/>
      <c r="K9391" s="11"/>
      <c r="L9391" s="11"/>
    </row>
    <row r="9392" spans="2:17" x14ac:dyDescent="0.25">
      <c r="B9392" s="86">
        <v>0.96180555555555558</v>
      </c>
      <c r="E9392" s="3">
        <v>108</v>
      </c>
      <c r="G9392" s="14" t="s">
        <v>2482</v>
      </c>
      <c r="I9392" s="567" t="s">
        <v>2509</v>
      </c>
      <c r="J9392" s="118"/>
    </row>
    <row r="9393" spans="1:17" x14ac:dyDescent="0.25">
      <c r="B9393" s="86">
        <v>0.97222222222222221</v>
      </c>
      <c r="E9393" s="97">
        <v>125</v>
      </c>
      <c r="G9393" s="14" t="s">
        <v>2482</v>
      </c>
      <c r="H9393" s="3">
        <v>175</v>
      </c>
      <c r="I9393" s="63" t="s">
        <v>2510</v>
      </c>
      <c r="J9393" s="63"/>
      <c r="K9393" s="63"/>
      <c r="L9393" s="63"/>
      <c r="M9393" s="63"/>
      <c r="N9393" s="118"/>
      <c r="O9393" s="118"/>
      <c r="P9393" s="118"/>
      <c r="Q9393" s="119"/>
    </row>
    <row r="9394" spans="1:17" x14ac:dyDescent="0.25">
      <c r="B9394" s="86">
        <v>0.98263888888888884</v>
      </c>
      <c r="E9394" s="99">
        <v>117</v>
      </c>
      <c r="G9394" s="14" t="s">
        <v>2482</v>
      </c>
    </row>
    <row r="9395" spans="1:17" ht="15.75" thickBot="1" x14ac:dyDescent="0.3">
      <c r="B9395" s="22">
        <v>0.99305555555555558</v>
      </c>
      <c r="E9395" s="99">
        <v>119</v>
      </c>
    </row>
    <row r="9396" spans="1:17" x14ac:dyDescent="0.25">
      <c r="A9396" s="5">
        <v>45939</v>
      </c>
      <c r="B9396" s="6">
        <v>3.472222222222222E-3</v>
      </c>
      <c r="E9396" s="99">
        <v>111</v>
      </c>
    </row>
    <row r="9397" spans="1:17" x14ac:dyDescent="0.25">
      <c r="A9397" s="5" t="s">
        <v>211</v>
      </c>
      <c r="B9397" s="6">
        <v>1.3888888888888888E-2</v>
      </c>
      <c r="E9397" s="99">
        <v>110</v>
      </c>
    </row>
    <row r="9398" spans="1:17" x14ac:dyDescent="0.25">
      <c r="B9398" s="6">
        <v>2.4305555555555556E-2</v>
      </c>
      <c r="E9398" s="99">
        <v>110</v>
      </c>
    </row>
    <row r="9399" spans="1:17" x14ac:dyDescent="0.25">
      <c r="B9399" s="6">
        <v>3.4722222222222224E-2</v>
      </c>
      <c r="E9399" s="3">
        <v>101</v>
      </c>
    </row>
    <row r="9400" spans="1:17" x14ac:dyDescent="0.25">
      <c r="B9400" s="6">
        <v>4.5138888888888888E-2</v>
      </c>
      <c r="E9400" s="3">
        <v>104</v>
      </c>
    </row>
    <row r="9401" spans="1:17" x14ac:dyDescent="0.25">
      <c r="B9401" s="6">
        <v>5.5555555555555552E-2</v>
      </c>
      <c r="E9401" s="3">
        <v>102</v>
      </c>
    </row>
    <row r="9402" spans="1:17" x14ac:dyDescent="0.25">
      <c r="B9402" s="6">
        <v>6.5972222222222224E-2</v>
      </c>
      <c r="E9402" s="3">
        <v>105</v>
      </c>
    </row>
    <row r="9403" spans="1:17" x14ac:dyDescent="0.25">
      <c r="B9403" s="6">
        <v>7.6388888888888895E-2</v>
      </c>
      <c r="E9403" s="3">
        <v>109</v>
      </c>
    </row>
    <row r="9404" spans="1:17" x14ac:dyDescent="0.25">
      <c r="B9404" s="6">
        <v>8.6805555555555552E-2</v>
      </c>
      <c r="E9404" s="3">
        <v>106</v>
      </c>
    </row>
    <row r="9405" spans="1:17" ht="15.75" customHeight="1" x14ac:dyDescent="0.3">
      <c r="B9405" s="6">
        <v>9.7222222222222224E-2</v>
      </c>
      <c r="E9405" s="3">
        <v>104</v>
      </c>
      <c r="G9405" s="537">
        <v>111</v>
      </c>
      <c r="H9405" s="248" t="s">
        <v>1368</v>
      </c>
      <c r="I9405" s="446" t="s">
        <v>2496</v>
      </c>
      <c r="J9405" s="447"/>
      <c r="K9405" s="446"/>
      <c r="L9405" s="229"/>
      <c r="M9405" s="229"/>
      <c r="N9405" s="229"/>
    </row>
    <row r="9406" spans="1:17" ht="18" x14ac:dyDescent="0.25">
      <c r="B9406" s="6">
        <v>0.1076388888888889</v>
      </c>
      <c r="G9406" s="294">
        <f>AVERAGE(E9327:E9409)</f>
        <v>116.20833333333333</v>
      </c>
      <c r="H9406" s="248" t="s">
        <v>1367</v>
      </c>
      <c r="I9406" s="446" t="s">
        <v>2511</v>
      </c>
      <c r="J9406" s="447"/>
      <c r="K9406" s="446"/>
      <c r="L9406" s="229"/>
      <c r="M9406" s="229"/>
      <c r="N9406" s="229"/>
    </row>
    <row r="9407" spans="1:17" ht="18.75" customHeight="1" x14ac:dyDescent="0.25">
      <c r="B9407" s="6">
        <v>0.11805555555555555</v>
      </c>
      <c r="G9407" s="535">
        <v>97.3</v>
      </c>
      <c r="H9407" s="302" t="s">
        <v>1369</v>
      </c>
      <c r="I9407" s="531" t="s">
        <v>2410</v>
      </c>
      <c r="J9407" s="194"/>
      <c r="K9407" s="531"/>
      <c r="L9407" s="224"/>
      <c r="M9407" s="224"/>
      <c r="N9407" s="224"/>
    </row>
    <row r="9408" spans="1:17" ht="18.75" customHeight="1" x14ac:dyDescent="0.25">
      <c r="B9408" s="6">
        <v>0.12847222222222221</v>
      </c>
      <c r="G9408" s="242" t="s">
        <v>2358</v>
      </c>
      <c r="H9408" s="237"/>
    </row>
    <row r="9409" spans="2:14" ht="18" x14ac:dyDescent="0.25">
      <c r="B9409" s="6">
        <v>0.1388888888888889</v>
      </c>
      <c r="G9409" s="242" t="s">
        <v>2491</v>
      </c>
    </row>
    <row r="9410" spans="2:14" ht="15.75" x14ac:dyDescent="0.25">
      <c r="B9410" s="6">
        <v>0.14930555555555555</v>
      </c>
      <c r="G9410" s="293" t="s">
        <v>2490</v>
      </c>
      <c r="H9410" s="11"/>
      <c r="I9410" s="11"/>
      <c r="J9410" s="11"/>
      <c r="K9410" s="11"/>
      <c r="L9410" s="11"/>
      <c r="M9410" s="11"/>
      <c r="N9410" s="11"/>
    </row>
    <row r="9411" spans="2:14" ht="15.75" thickBot="1" x14ac:dyDescent="0.3">
      <c r="B9411" s="22">
        <v>0.15972222222222221</v>
      </c>
      <c r="D9411" s="13">
        <v>251</v>
      </c>
    </row>
    <row r="9412" spans="2:14" x14ac:dyDescent="0.25">
      <c r="B9412" s="6">
        <v>0.30555555555555558</v>
      </c>
      <c r="E9412" s="14">
        <v>82</v>
      </c>
    </row>
    <row r="9413" spans="2:14" x14ac:dyDescent="0.25">
      <c r="B9413" s="6">
        <v>0.31597222222222221</v>
      </c>
      <c r="E9413" s="59">
        <v>78</v>
      </c>
    </row>
    <row r="9414" spans="2:14" x14ac:dyDescent="0.25">
      <c r="B9414" s="6">
        <v>0.3263888888888889</v>
      </c>
      <c r="E9414" s="14">
        <v>80</v>
      </c>
    </row>
    <row r="9415" spans="2:14" x14ac:dyDescent="0.25">
      <c r="B9415" s="6">
        <v>0.33680555555555558</v>
      </c>
      <c r="E9415" s="14">
        <v>80</v>
      </c>
    </row>
    <row r="9416" spans="2:14" x14ac:dyDescent="0.25">
      <c r="B9416" s="6">
        <v>0.34722222222222221</v>
      </c>
      <c r="E9416" s="14">
        <v>80</v>
      </c>
    </row>
    <row r="9417" spans="2:14" x14ac:dyDescent="0.25">
      <c r="B9417" s="6">
        <v>0.3576388888888889</v>
      </c>
      <c r="E9417" s="157">
        <v>95</v>
      </c>
    </row>
    <row r="9418" spans="2:14" x14ac:dyDescent="0.25">
      <c r="B9418" s="6">
        <v>0.36805555555555558</v>
      </c>
      <c r="E9418" s="157">
        <v>94</v>
      </c>
    </row>
    <row r="9419" spans="2:14" x14ac:dyDescent="0.25">
      <c r="B9419" s="6">
        <v>0.37847222222222221</v>
      </c>
      <c r="E9419" s="157">
        <v>95</v>
      </c>
    </row>
    <row r="9420" spans="2:14" x14ac:dyDescent="0.25">
      <c r="B9420" s="6">
        <v>0.3888888888888889</v>
      </c>
      <c r="E9420" s="157">
        <v>96</v>
      </c>
    </row>
    <row r="9421" spans="2:14" x14ac:dyDescent="0.25">
      <c r="B9421" s="6">
        <v>0.39930555555555558</v>
      </c>
      <c r="E9421" s="157">
        <v>97</v>
      </c>
    </row>
    <row r="9422" spans="2:14" x14ac:dyDescent="0.25">
      <c r="B9422" s="6">
        <v>0.40972222222222221</v>
      </c>
      <c r="E9422" s="157">
        <v>98</v>
      </c>
    </row>
    <row r="9423" spans="2:14" x14ac:dyDescent="0.25">
      <c r="B9423" s="6">
        <v>0.4201388888888889</v>
      </c>
      <c r="E9423" s="157">
        <v>96</v>
      </c>
    </row>
    <row r="9424" spans="2:14" x14ac:dyDescent="0.25">
      <c r="B9424" s="6">
        <v>0.43055555555555558</v>
      </c>
      <c r="E9424" s="157">
        <v>97</v>
      </c>
    </row>
    <row r="9425" spans="2:16" x14ac:dyDescent="0.25">
      <c r="B9425" s="6">
        <v>0.44097222222222221</v>
      </c>
      <c r="E9425" s="157">
        <v>96</v>
      </c>
    </row>
    <row r="9426" spans="2:16" x14ac:dyDescent="0.25">
      <c r="B9426" s="6">
        <v>0.4513888888888889</v>
      </c>
      <c r="E9426" s="157">
        <v>96</v>
      </c>
    </row>
    <row r="9427" spans="2:16" x14ac:dyDescent="0.25">
      <c r="B9427" s="6">
        <v>0.46180555555555558</v>
      </c>
      <c r="E9427" s="157">
        <v>96</v>
      </c>
    </row>
    <row r="9428" spans="2:16" x14ac:dyDescent="0.25">
      <c r="B9428" s="6">
        <v>0.47222222222222221</v>
      </c>
      <c r="E9428" s="157">
        <v>98</v>
      </c>
    </row>
    <row r="9429" spans="2:16" x14ac:dyDescent="0.25">
      <c r="B9429" s="6">
        <v>0.4826388888888889</v>
      </c>
      <c r="E9429" s="157">
        <v>94</v>
      </c>
    </row>
    <row r="9430" spans="2:16" x14ac:dyDescent="0.25">
      <c r="B9430" s="6">
        <v>0.49305555555555558</v>
      </c>
      <c r="E9430" s="157">
        <v>94</v>
      </c>
    </row>
    <row r="9431" spans="2:16" x14ac:dyDescent="0.25">
      <c r="B9431" s="6">
        <v>0.50347222222222221</v>
      </c>
      <c r="E9431" s="157">
        <v>98</v>
      </c>
      <c r="F9431" s="157">
        <v>98</v>
      </c>
    </row>
    <row r="9432" spans="2:16" x14ac:dyDescent="0.25">
      <c r="B9432" s="90">
        <v>0.51041666666666663</v>
      </c>
      <c r="C9432" s="8">
        <v>93</v>
      </c>
      <c r="D9432" s="8"/>
      <c r="E9432" s="8"/>
      <c r="F9432" s="8"/>
      <c r="G9432" s="8" t="s">
        <v>112</v>
      </c>
      <c r="H9432" s="8"/>
      <c r="I9432" s="36" t="s">
        <v>2513</v>
      </c>
      <c r="J9432" s="36"/>
      <c r="K9432" s="36"/>
      <c r="L9432" s="36"/>
      <c r="M9432" s="36"/>
      <c r="N9432" s="36"/>
      <c r="O9432" s="36"/>
      <c r="P9432" s="36"/>
    </row>
    <row r="9433" spans="2:16" x14ac:dyDescent="0.25">
      <c r="B9433" s="6">
        <v>0.51388888888888884</v>
      </c>
      <c r="E9433" s="3">
        <v>102</v>
      </c>
    </row>
    <row r="9434" spans="2:16" x14ac:dyDescent="0.25">
      <c r="B9434" s="6">
        <v>0.52430555555555558</v>
      </c>
      <c r="E9434" s="3">
        <v>102</v>
      </c>
    </row>
    <row r="9435" spans="2:16" x14ac:dyDescent="0.25">
      <c r="B9435" s="6">
        <v>0.53472222222222221</v>
      </c>
      <c r="E9435" s="3">
        <v>106</v>
      </c>
    </row>
    <row r="9436" spans="2:16" x14ac:dyDescent="0.25">
      <c r="B9436" s="6">
        <v>0.54513888888888884</v>
      </c>
      <c r="E9436" s="99">
        <v>112</v>
      </c>
    </row>
    <row r="9437" spans="2:16" x14ac:dyDescent="0.25">
      <c r="B9437" s="6">
        <v>0.55555555555555558</v>
      </c>
      <c r="E9437" s="99">
        <v>115</v>
      </c>
    </row>
    <row r="9438" spans="2:16" x14ac:dyDescent="0.25">
      <c r="B9438" s="6">
        <v>0.56597222222222221</v>
      </c>
      <c r="E9438" s="101">
        <v>117</v>
      </c>
      <c r="H9438" s="3">
        <v>80</v>
      </c>
      <c r="I9438" s="135" t="s">
        <v>2514</v>
      </c>
      <c r="J9438" s="135"/>
      <c r="K9438" s="135"/>
      <c r="L9438" s="135"/>
      <c r="M9438" s="135"/>
    </row>
    <row r="9439" spans="2:16" x14ac:dyDescent="0.25">
      <c r="B9439" s="86">
        <v>0.56944444444444442</v>
      </c>
      <c r="G9439" s="14" t="s">
        <v>2512</v>
      </c>
    </row>
    <row r="9440" spans="2:16" x14ac:dyDescent="0.25">
      <c r="B9440" s="86">
        <v>0.57638888888888884</v>
      </c>
      <c r="E9440" s="3">
        <v>103</v>
      </c>
      <c r="G9440" s="14" t="s">
        <v>2512</v>
      </c>
    </row>
    <row r="9441" spans="2:13" x14ac:dyDescent="0.25">
      <c r="B9441" s="86">
        <v>0.58680555555555558</v>
      </c>
      <c r="E9441" s="14">
        <v>87</v>
      </c>
      <c r="G9441" s="14" t="s">
        <v>2512</v>
      </c>
    </row>
    <row r="9442" spans="2:13" x14ac:dyDescent="0.25">
      <c r="B9442" s="6">
        <v>0.59722222222222221</v>
      </c>
      <c r="E9442" s="157">
        <v>98</v>
      </c>
    </row>
    <row r="9443" spans="2:13" x14ac:dyDescent="0.25">
      <c r="B9443" s="6">
        <v>0.60763888888888884</v>
      </c>
      <c r="E9443" s="99">
        <v>116</v>
      </c>
    </row>
    <row r="9444" spans="2:13" x14ac:dyDescent="0.25">
      <c r="B9444" s="6">
        <v>0.61805555555555558</v>
      </c>
      <c r="E9444" s="97">
        <v>121</v>
      </c>
      <c r="H9444" s="3">
        <v>155</v>
      </c>
      <c r="I9444" s="63" t="s">
        <v>2515</v>
      </c>
      <c r="J9444" s="63"/>
      <c r="K9444" s="63"/>
      <c r="L9444" s="63"/>
      <c r="M9444" s="63"/>
    </row>
    <row r="9445" spans="2:13" x14ac:dyDescent="0.25">
      <c r="B9445" s="6">
        <v>0.62847222222222221</v>
      </c>
      <c r="E9445" s="99">
        <v>116</v>
      </c>
    </row>
    <row r="9446" spans="2:13" x14ac:dyDescent="0.25">
      <c r="B9446" s="6">
        <v>0.63888888888888884</v>
      </c>
      <c r="E9446" s="62">
        <v>120</v>
      </c>
    </row>
    <row r="9447" spans="2:13" x14ac:dyDescent="0.25">
      <c r="B9447" s="6">
        <v>0.64930555555555558</v>
      </c>
      <c r="E9447" s="99">
        <v>114</v>
      </c>
    </row>
    <row r="9448" spans="2:13" x14ac:dyDescent="0.25">
      <c r="B9448" s="6">
        <v>0.65972222222222221</v>
      </c>
      <c r="E9448" s="62">
        <v>120</v>
      </c>
    </row>
    <row r="9449" spans="2:13" x14ac:dyDescent="0.25">
      <c r="B9449" s="6">
        <v>0.67013888888888884</v>
      </c>
      <c r="E9449" s="99">
        <v>115</v>
      </c>
    </row>
    <row r="9450" spans="2:13" x14ac:dyDescent="0.25">
      <c r="B9450" s="6">
        <v>0.68055555555555558</v>
      </c>
      <c r="E9450" s="97">
        <v>125</v>
      </c>
      <c r="H9450" s="3">
        <v>245</v>
      </c>
      <c r="I9450" s="63" t="s">
        <v>2519</v>
      </c>
      <c r="J9450" s="63"/>
      <c r="K9450" s="63"/>
      <c r="L9450" s="63"/>
    </row>
    <row r="9451" spans="2:13" x14ac:dyDescent="0.25">
      <c r="B9451" s="6">
        <v>0.69097222222222221</v>
      </c>
      <c r="E9451" s="62">
        <v>122</v>
      </c>
    </row>
    <row r="9452" spans="2:13" x14ac:dyDescent="0.25">
      <c r="B9452" s="6">
        <v>0.70138888888888884</v>
      </c>
      <c r="E9452" s="62">
        <v>125</v>
      </c>
    </row>
    <row r="9453" spans="2:13" x14ac:dyDescent="0.25">
      <c r="B9453" s="6">
        <v>0.71180555555555558</v>
      </c>
      <c r="E9453" s="62">
        <v>127</v>
      </c>
    </row>
    <row r="9454" spans="2:13" x14ac:dyDescent="0.25">
      <c r="B9454" s="6">
        <v>0.72222222222222221</v>
      </c>
      <c r="E9454" s="102">
        <v>130</v>
      </c>
      <c r="H9454" s="3">
        <v>305</v>
      </c>
      <c r="I9454" s="118" t="s">
        <v>2518</v>
      </c>
      <c r="J9454" s="118"/>
      <c r="K9454" s="118"/>
      <c r="L9454" s="118"/>
      <c r="M9454" s="118"/>
    </row>
    <row r="9455" spans="2:13" x14ac:dyDescent="0.25">
      <c r="B9455" s="6">
        <v>0.73263888888888884</v>
      </c>
      <c r="E9455" s="62">
        <v>124</v>
      </c>
    </row>
    <row r="9456" spans="2:13" x14ac:dyDescent="0.25">
      <c r="B9456" s="6">
        <v>0.74305555555555558</v>
      </c>
      <c r="E9456" s="99">
        <v>118</v>
      </c>
    </row>
    <row r="9457" spans="2:20" x14ac:dyDescent="0.25">
      <c r="B9457" s="6">
        <v>0.75347222222222221</v>
      </c>
      <c r="E9457" s="99">
        <v>114</v>
      </c>
      <c r="F9457" s="3">
        <v>114</v>
      </c>
    </row>
    <row r="9458" spans="2:20" x14ac:dyDescent="0.25">
      <c r="B9458" s="90">
        <v>0.75347222222222221</v>
      </c>
      <c r="C9458" s="8">
        <v>50</v>
      </c>
      <c r="D9458" s="8"/>
      <c r="E9458" s="8"/>
      <c r="F9458" s="8"/>
      <c r="G9458" s="8" t="s">
        <v>313</v>
      </c>
      <c r="H9458" s="8"/>
      <c r="I9458" s="36" t="s">
        <v>2517</v>
      </c>
      <c r="J9458" s="36"/>
      <c r="K9458" s="36"/>
      <c r="L9458" s="36"/>
      <c r="M9458" s="36"/>
      <c r="N9458" s="36"/>
      <c r="O9458" s="36"/>
      <c r="P9458" s="36"/>
      <c r="Q9458" s="8"/>
      <c r="R9458" s="8"/>
      <c r="S9458" s="8"/>
      <c r="T9458" s="8"/>
    </row>
    <row r="9459" spans="2:20" x14ac:dyDescent="0.25">
      <c r="B9459" s="6">
        <v>0.76388888888888884</v>
      </c>
      <c r="E9459" s="62">
        <v>128</v>
      </c>
    </row>
    <row r="9460" spans="2:20" x14ac:dyDescent="0.25">
      <c r="B9460" s="6">
        <v>0.77430555555555558</v>
      </c>
      <c r="E9460" s="102">
        <v>137</v>
      </c>
      <c r="H9460" s="3">
        <v>30</v>
      </c>
      <c r="I9460" s="118" t="s">
        <v>2520</v>
      </c>
      <c r="J9460" s="118"/>
      <c r="K9460" s="118"/>
      <c r="L9460" s="118"/>
      <c r="M9460" s="118"/>
    </row>
    <row r="9461" spans="2:20" x14ac:dyDescent="0.25">
      <c r="B9461" s="86">
        <v>0.77916666666666667</v>
      </c>
      <c r="G9461" s="14" t="s">
        <v>2516</v>
      </c>
    </row>
    <row r="9462" spans="2:20" x14ac:dyDescent="0.25">
      <c r="B9462" s="86">
        <v>0.78472222222222221</v>
      </c>
      <c r="E9462" s="62">
        <v>121</v>
      </c>
      <c r="G9462" s="14" t="s">
        <v>2516</v>
      </c>
      <c r="I9462" s="96" t="s">
        <v>2522</v>
      </c>
      <c r="J9462" s="96"/>
      <c r="K9462" s="96"/>
      <c r="L9462" s="96"/>
    </row>
    <row r="9463" spans="2:20" x14ac:dyDescent="0.25">
      <c r="B9463" s="86">
        <v>0.79513888888888884</v>
      </c>
      <c r="E9463" s="157">
        <v>99</v>
      </c>
      <c r="G9463" s="14" t="s">
        <v>2516</v>
      </c>
      <c r="I9463" s="96" t="s">
        <v>2523</v>
      </c>
      <c r="J9463" s="96"/>
      <c r="K9463" s="96"/>
      <c r="L9463" s="96"/>
    </row>
    <row r="9464" spans="2:20" x14ac:dyDescent="0.25">
      <c r="B9464" s="86">
        <v>0.80555555555555558</v>
      </c>
      <c r="E9464" s="157">
        <v>95</v>
      </c>
      <c r="G9464" s="14" t="s">
        <v>2516</v>
      </c>
    </row>
    <row r="9465" spans="2:20" x14ac:dyDescent="0.25">
      <c r="B9465" s="86">
        <v>0.81597222222222221</v>
      </c>
      <c r="E9465" s="157">
        <v>96</v>
      </c>
      <c r="G9465" s="14" t="s">
        <v>2516</v>
      </c>
    </row>
    <row r="9466" spans="2:20" x14ac:dyDescent="0.25">
      <c r="B9466" s="6">
        <v>0.82638888888888884</v>
      </c>
      <c r="E9466" s="3">
        <v>109</v>
      </c>
    </row>
    <row r="9467" spans="2:20" x14ac:dyDescent="0.25">
      <c r="B9467" s="6">
        <v>0.83680555555555558</v>
      </c>
      <c r="E9467" s="119">
        <v>131</v>
      </c>
    </row>
    <row r="9468" spans="2:20" x14ac:dyDescent="0.25">
      <c r="B9468" s="6">
        <v>0.84722222222222221</v>
      </c>
      <c r="E9468" s="102">
        <v>136</v>
      </c>
      <c r="H9468" s="3">
        <v>135</v>
      </c>
      <c r="I9468" s="118" t="s">
        <v>2521</v>
      </c>
      <c r="J9468" s="118"/>
      <c r="K9468" s="118"/>
      <c r="L9468" s="118"/>
      <c r="M9468" s="118"/>
    </row>
    <row r="9469" spans="2:20" x14ac:dyDescent="0.25">
      <c r="B9469" s="6">
        <v>0.85763888888888884</v>
      </c>
      <c r="E9469" s="3">
        <v>105</v>
      </c>
    </row>
    <row r="9470" spans="2:20" x14ac:dyDescent="0.25">
      <c r="B9470" s="6">
        <v>0.86805555555555558</v>
      </c>
      <c r="E9470" s="3">
        <v>105</v>
      </c>
    </row>
    <row r="9471" spans="2:20" x14ac:dyDescent="0.25">
      <c r="B9471" s="6">
        <v>0.87847222222222221</v>
      </c>
      <c r="E9471" s="99">
        <v>112</v>
      </c>
    </row>
    <row r="9472" spans="2:20" x14ac:dyDescent="0.25">
      <c r="B9472" s="6">
        <v>0.88888888888888884</v>
      </c>
      <c r="E9472" s="99">
        <v>110</v>
      </c>
    </row>
    <row r="9473" spans="1:5" x14ac:dyDescent="0.25">
      <c r="B9473" s="6">
        <v>0.89930555555555558</v>
      </c>
      <c r="E9473" s="3">
        <v>108</v>
      </c>
    </row>
    <row r="9474" spans="1:5" x14ac:dyDescent="0.25">
      <c r="B9474" s="6">
        <v>0.90972222222222221</v>
      </c>
      <c r="E9474" s="3">
        <v>101</v>
      </c>
    </row>
    <row r="9475" spans="1:5" x14ac:dyDescent="0.25">
      <c r="B9475" s="6">
        <v>0.92013888888888884</v>
      </c>
      <c r="E9475" s="3">
        <v>102</v>
      </c>
    </row>
    <row r="9476" spans="1:5" x14ac:dyDescent="0.25">
      <c r="B9476" s="6">
        <v>0.93055555555555558</v>
      </c>
      <c r="E9476" s="3">
        <v>106</v>
      </c>
    </row>
    <row r="9477" spans="1:5" x14ac:dyDescent="0.25">
      <c r="B9477" s="6">
        <v>0.94097222222222221</v>
      </c>
      <c r="E9477" s="3">
        <v>105</v>
      </c>
    </row>
    <row r="9478" spans="1:5" x14ac:dyDescent="0.25">
      <c r="B9478" s="6">
        <v>0.95138888888888884</v>
      </c>
      <c r="E9478" s="3">
        <v>101</v>
      </c>
    </row>
    <row r="9479" spans="1:5" x14ac:dyDescent="0.25">
      <c r="B9479" s="6">
        <v>0.96180555555555558</v>
      </c>
      <c r="E9479" s="3">
        <v>100</v>
      </c>
    </row>
    <row r="9480" spans="1:5" x14ac:dyDescent="0.25">
      <c r="B9480" s="6">
        <v>0.97222222222222221</v>
      </c>
      <c r="E9480" s="3">
        <v>100</v>
      </c>
    </row>
    <row r="9481" spans="1:5" x14ac:dyDescent="0.25">
      <c r="B9481" s="6">
        <v>0.98263888888888884</v>
      </c>
      <c r="E9481" s="3">
        <v>100</v>
      </c>
    </row>
    <row r="9482" spans="1:5" ht="15.75" thickBot="1" x14ac:dyDescent="0.3">
      <c r="B9482" s="22">
        <v>0.99305555555555558</v>
      </c>
      <c r="E9482" s="3">
        <v>101</v>
      </c>
    </row>
    <row r="9483" spans="1:5" x14ac:dyDescent="0.25">
      <c r="A9483" s="5">
        <v>45940</v>
      </c>
      <c r="B9483" s="6">
        <v>3.472222222222222E-3</v>
      </c>
      <c r="E9483" s="3">
        <v>103</v>
      </c>
    </row>
    <row r="9484" spans="1:5" x14ac:dyDescent="0.25">
      <c r="A9484" s="5" t="s">
        <v>212</v>
      </c>
      <c r="B9484" s="6">
        <v>1.3888888888888888E-2</v>
      </c>
      <c r="E9484" s="3">
        <v>103</v>
      </c>
    </row>
    <row r="9485" spans="1:5" x14ac:dyDescent="0.25">
      <c r="B9485" s="6">
        <v>2.4305555555555556E-2</v>
      </c>
      <c r="E9485" s="3">
        <v>102</v>
      </c>
    </row>
    <row r="9486" spans="1:5" x14ac:dyDescent="0.25">
      <c r="B9486" s="6">
        <v>3.4722222222222224E-2</v>
      </c>
      <c r="E9486" s="3">
        <v>103</v>
      </c>
    </row>
    <row r="9487" spans="1:5" x14ac:dyDescent="0.25">
      <c r="B9487" s="6">
        <v>4.5138888888888888E-2</v>
      </c>
      <c r="E9487" s="3">
        <v>103</v>
      </c>
    </row>
    <row r="9488" spans="1:5" x14ac:dyDescent="0.25">
      <c r="B9488" s="6">
        <v>5.5555555555555552E-2</v>
      </c>
      <c r="E9488" s="3">
        <v>100</v>
      </c>
    </row>
    <row r="9489" spans="2:14" x14ac:dyDescent="0.25">
      <c r="B9489" s="6">
        <v>6.5972222222222224E-2</v>
      </c>
      <c r="E9489" s="3">
        <v>100</v>
      </c>
    </row>
    <row r="9490" spans="2:14" x14ac:dyDescent="0.25">
      <c r="B9490" s="6">
        <v>7.6388888888888895E-2</v>
      </c>
      <c r="E9490" s="3">
        <v>101</v>
      </c>
    </row>
    <row r="9491" spans="2:14" x14ac:dyDescent="0.25">
      <c r="B9491" s="6">
        <v>8.6805555555555552E-2</v>
      </c>
      <c r="E9491" s="3">
        <v>101</v>
      </c>
    </row>
    <row r="9492" spans="2:14" x14ac:dyDescent="0.25">
      <c r="B9492" s="6">
        <v>9.7222222222222224E-2</v>
      </c>
      <c r="E9492" s="3">
        <v>101</v>
      </c>
    </row>
    <row r="9493" spans="2:14" x14ac:dyDescent="0.25">
      <c r="B9493" s="6">
        <v>0.1076388888888889</v>
      </c>
      <c r="E9493" s="3">
        <v>102</v>
      </c>
    </row>
    <row r="9494" spans="2:14" ht="20.25" x14ac:dyDescent="0.3">
      <c r="B9494" s="6">
        <v>0.11805555555555555</v>
      </c>
      <c r="E9494" s="3">
        <v>104</v>
      </c>
      <c r="G9494" s="542">
        <v>105</v>
      </c>
      <c r="H9494" s="231" t="s">
        <v>1368</v>
      </c>
      <c r="I9494" s="565" t="s">
        <v>2540</v>
      </c>
      <c r="J9494" s="541"/>
      <c r="K9494" s="565"/>
      <c r="L9494" s="16"/>
      <c r="M9494" s="16"/>
      <c r="N9494" s="16"/>
    </row>
    <row r="9495" spans="2:14" ht="18" x14ac:dyDescent="0.25">
      <c r="B9495" s="6">
        <v>0.12847222222222221</v>
      </c>
      <c r="G9495" s="543">
        <f>AVERAGE(E9412:E9498)</f>
        <v>105.31645569620254</v>
      </c>
      <c r="H9495" s="231" t="s">
        <v>1367</v>
      </c>
      <c r="I9495" s="565" t="s">
        <v>2529</v>
      </c>
      <c r="J9495" s="541"/>
      <c r="K9495" s="565"/>
      <c r="L9495" s="16"/>
      <c r="M9495" s="16"/>
      <c r="N9495" s="16"/>
    </row>
    <row r="9496" spans="2:14" ht="18" x14ac:dyDescent="0.25">
      <c r="B9496" s="6">
        <v>0.1388888888888889</v>
      </c>
      <c r="G9496" s="540">
        <v>106</v>
      </c>
      <c r="H9496" s="231" t="s">
        <v>1369</v>
      </c>
      <c r="I9496" s="449" t="s">
        <v>2532</v>
      </c>
      <c r="J9496" s="36"/>
      <c r="K9496" s="449"/>
      <c r="L9496" s="96"/>
      <c r="M9496" s="96"/>
      <c r="N9496" s="96"/>
    </row>
    <row r="9497" spans="2:14" ht="18" x14ac:dyDescent="0.25">
      <c r="B9497" s="6">
        <v>0.14930555555555555</v>
      </c>
      <c r="G9497" s="242" t="s">
        <v>2309</v>
      </c>
      <c r="H9497" s="237"/>
    </row>
    <row r="9498" spans="2:14" ht="18.75" thickBot="1" x14ac:dyDescent="0.3">
      <c r="B9498" s="22">
        <v>0.15972222222222221</v>
      </c>
      <c r="D9498" s="3">
        <v>143</v>
      </c>
      <c r="G9498" s="242" t="s">
        <v>2530</v>
      </c>
    </row>
    <row r="9499" spans="2:14" ht="15.75" x14ac:dyDescent="0.25">
      <c r="B9499" s="6">
        <v>0.30555555555555558</v>
      </c>
      <c r="E9499" s="59">
        <v>76</v>
      </c>
      <c r="G9499" s="293" t="s">
        <v>2531</v>
      </c>
      <c r="H9499" s="11"/>
      <c r="I9499" s="11"/>
      <c r="J9499" s="11"/>
      <c r="K9499" s="11"/>
      <c r="L9499" s="11"/>
      <c r="M9499" s="11"/>
      <c r="N9499" s="11"/>
    </row>
    <row r="9500" spans="2:14" x14ac:dyDescent="0.25">
      <c r="B9500" s="6">
        <v>0.31597222222222221</v>
      </c>
      <c r="E9500" s="59">
        <v>78</v>
      </c>
    </row>
    <row r="9501" spans="2:14" x14ac:dyDescent="0.25">
      <c r="B9501" s="6">
        <v>0.3263888888888889</v>
      </c>
      <c r="E9501" s="14">
        <v>84</v>
      </c>
    </row>
    <row r="9502" spans="2:14" x14ac:dyDescent="0.25">
      <c r="B9502" s="6">
        <v>0.33680555555555558</v>
      </c>
      <c r="E9502" s="14">
        <v>82</v>
      </c>
    </row>
    <row r="9503" spans="2:14" x14ac:dyDescent="0.25">
      <c r="B9503" s="6">
        <v>0.34722222222222221</v>
      </c>
      <c r="E9503" s="14">
        <v>82</v>
      </c>
    </row>
    <row r="9504" spans="2:14" x14ac:dyDescent="0.25">
      <c r="B9504" s="6">
        <v>0.3576388888888889</v>
      </c>
      <c r="E9504" s="14">
        <v>84</v>
      </c>
    </row>
    <row r="9505" spans="2:12" x14ac:dyDescent="0.25">
      <c r="B9505" s="6">
        <v>0.36805555555555558</v>
      </c>
      <c r="E9505" s="157">
        <v>94</v>
      </c>
    </row>
    <row r="9506" spans="2:12" x14ac:dyDescent="0.25">
      <c r="B9506" s="6">
        <v>0.37847222222222221</v>
      </c>
      <c r="E9506" s="157">
        <v>94</v>
      </c>
    </row>
    <row r="9507" spans="2:12" x14ac:dyDescent="0.25">
      <c r="B9507" s="6">
        <v>0.3888888888888889</v>
      </c>
      <c r="E9507" s="157">
        <v>96</v>
      </c>
    </row>
    <row r="9508" spans="2:12" x14ac:dyDescent="0.25">
      <c r="B9508" s="6">
        <v>0.39930555555555558</v>
      </c>
      <c r="E9508" s="157">
        <v>97</v>
      </c>
    </row>
    <row r="9509" spans="2:12" x14ac:dyDescent="0.25">
      <c r="B9509" s="6">
        <v>0.40972222222222221</v>
      </c>
      <c r="E9509" s="157">
        <v>95</v>
      </c>
    </row>
    <row r="9510" spans="2:12" x14ac:dyDescent="0.25">
      <c r="B9510" s="6">
        <v>0.4201388888888889</v>
      </c>
      <c r="E9510" s="157">
        <v>96</v>
      </c>
    </row>
    <row r="9511" spans="2:12" x14ac:dyDescent="0.25">
      <c r="B9511" s="6">
        <v>0.43055555555555558</v>
      </c>
      <c r="E9511" s="14">
        <v>84</v>
      </c>
    </row>
    <row r="9512" spans="2:12" x14ac:dyDescent="0.25">
      <c r="B9512" s="6">
        <v>0.44097222222222221</v>
      </c>
      <c r="E9512" s="157">
        <v>97</v>
      </c>
      <c r="F9512" s="157">
        <v>97</v>
      </c>
    </row>
    <row r="9513" spans="2:12" x14ac:dyDescent="0.25">
      <c r="B9513" s="6">
        <v>0.44791666666666669</v>
      </c>
      <c r="C9513" s="3">
        <v>6</v>
      </c>
      <c r="E9513" s="157"/>
      <c r="G9513" s="3" t="s">
        <v>214</v>
      </c>
      <c r="I9513" t="s">
        <v>450</v>
      </c>
    </row>
    <row r="9514" spans="2:12" x14ac:dyDescent="0.25">
      <c r="B9514" s="6">
        <v>0.4513888888888889</v>
      </c>
      <c r="E9514" s="157">
        <v>99</v>
      </c>
    </row>
    <row r="9515" spans="2:12" x14ac:dyDescent="0.25">
      <c r="B9515" s="6">
        <v>0.46180555555555558</v>
      </c>
      <c r="E9515" s="157">
        <v>96</v>
      </c>
      <c r="I9515" t="s">
        <v>2536</v>
      </c>
    </row>
    <row r="9516" spans="2:12" x14ac:dyDescent="0.25">
      <c r="B9516" s="6">
        <v>0.47222222222222221</v>
      </c>
      <c r="E9516" s="157">
        <v>96</v>
      </c>
    </row>
    <row r="9517" spans="2:12" x14ac:dyDescent="0.25">
      <c r="B9517" s="6">
        <v>0.4826388888888889</v>
      </c>
      <c r="E9517" s="157">
        <v>94</v>
      </c>
      <c r="F9517" s="157">
        <v>94</v>
      </c>
    </row>
    <row r="9518" spans="2:12" x14ac:dyDescent="0.25">
      <c r="B9518" s="90">
        <v>0.48958333333333331</v>
      </c>
      <c r="C9518" s="8">
        <v>63</v>
      </c>
      <c r="D9518" s="8"/>
      <c r="E9518" s="8"/>
      <c r="F9518" s="8"/>
      <c r="G9518" s="8" t="s">
        <v>208</v>
      </c>
      <c r="H9518" s="8"/>
      <c r="I9518" s="36" t="s">
        <v>2534</v>
      </c>
      <c r="J9518" s="36"/>
      <c r="K9518" s="36"/>
      <c r="L9518" s="36"/>
    </row>
    <row r="9519" spans="2:12" x14ac:dyDescent="0.25">
      <c r="B9519" s="6">
        <v>0.49305555555555558</v>
      </c>
      <c r="E9519" s="157">
        <v>94</v>
      </c>
    </row>
    <row r="9520" spans="2:12" x14ac:dyDescent="0.25">
      <c r="B9520" s="6">
        <v>0.50347222222222221</v>
      </c>
      <c r="E9520" s="3">
        <v>100</v>
      </c>
    </row>
    <row r="9521" spans="2:9" x14ac:dyDescent="0.25">
      <c r="B9521" s="6">
        <v>0.51388888888888884</v>
      </c>
      <c r="E9521" s="62">
        <v>125</v>
      </c>
    </row>
    <row r="9522" spans="2:9" x14ac:dyDescent="0.25">
      <c r="B9522" s="6">
        <v>0.52430555555555558</v>
      </c>
      <c r="E9522" s="119">
        <v>132</v>
      </c>
    </row>
    <row r="9523" spans="2:9" x14ac:dyDescent="0.25">
      <c r="B9523" s="6">
        <v>0.53472222222222221</v>
      </c>
      <c r="E9523" s="102">
        <v>133</v>
      </c>
      <c r="H9523" s="3">
        <v>65</v>
      </c>
      <c r="I9523" t="s">
        <v>2535</v>
      </c>
    </row>
    <row r="9524" spans="2:9" x14ac:dyDescent="0.25">
      <c r="B9524" s="6">
        <v>0.54513888888888884</v>
      </c>
      <c r="E9524" s="62">
        <v>127</v>
      </c>
    </row>
    <row r="9525" spans="2:9" x14ac:dyDescent="0.25">
      <c r="B9525" s="6">
        <v>0.55555555555555558</v>
      </c>
      <c r="E9525" s="99">
        <v>112</v>
      </c>
    </row>
    <row r="9526" spans="2:9" x14ac:dyDescent="0.25">
      <c r="B9526" s="6">
        <v>0.56597222222222221</v>
      </c>
      <c r="E9526" s="99">
        <v>110</v>
      </c>
    </row>
    <row r="9527" spans="2:9" x14ac:dyDescent="0.25">
      <c r="B9527" s="6">
        <v>0.57638888888888884</v>
      </c>
      <c r="E9527" s="99">
        <v>116</v>
      </c>
    </row>
    <row r="9528" spans="2:9" x14ac:dyDescent="0.25">
      <c r="B9528" s="6">
        <v>0.58680555555555558</v>
      </c>
      <c r="E9528" s="99">
        <v>114</v>
      </c>
    </row>
    <row r="9529" spans="2:9" x14ac:dyDescent="0.25">
      <c r="B9529" s="6">
        <v>0.59722222222222221</v>
      </c>
      <c r="E9529" s="99">
        <v>112</v>
      </c>
    </row>
    <row r="9530" spans="2:9" x14ac:dyDescent="0.25">
      <c r="B9530" s="6">
        <v>0.60763888888888884</v>
      </c>
      <c r="E9530" s="99">
        <v>110</v>
      </c>
    </row>
    <row r="9531" spans="2:9" x14ac:dyDescent="0.25">
      <c r="B9531" s="6">
        <v>0.61805555555555558</v>
      </c>
      <c r="E9531" s="3">
        <v>109</v>
      </c>
    </row>
    <row r="9532" spans="2:9" x14ac:dyDescent="0.25">
      <c r="B9532" s="6">
        <v>0.62847222222222221</v>
      </c>
      <c r="E9532" s="3">
        <v>109</v>
      </c>
    </row>
    <row r="9533" spans="2:9" x14ac:dyDescent="0.25">
      <c r="B9533" s="6">
        <v>0.63888888888888884</v>
      </c>
      <c r="E9533" s="3">
        <v>109</v>
      </c>
    </row>
    <row r="9534" spans="2:9" x14ac:dyDescent="0.25">
      <c r="B9534" s="6">
        <v>0.64930555555555558</v>
      </c>
      <c r="E9534" s="3">
        <v>108</v>
      </c>
    </row>
    <row r="9535" spans="2:9" x14ac:dyDescent="0.25">
      <c r="B9535" s="6">
        <v>0.65972222222222221</v>
      </c>
      <c r="E9535" s="3">
        <v>107</v>
      </c>
    </row>
    <row r="9536" spans="2:9" x14ac:dyDescent="0.25">
      <c r="B9536" s="6">
        <v>0.67013888888888884</v>
      </c>
      <c r="E9536" s="3">
        <v>105</v>
      </c>
    </row>
    <row r="9537" spans="2:18" x14ac:dyDescent="0.25">
      <c r="B9537" s="6">
        <v>0.68055555555555558</v>
      </c>
      <c r="E9537" s="4">
        <v>102</v>
      </c>
    </row>
    <row r="9538" spans="2:18" x14ac:dyDescent="0.25">
      <c r="B9538" s="6">
        <v>0.69097222222222221</v>
      </c>
      <c r="E9538" s="3">
        <v>103</v>
      </c>
    </row>
    <row r="9539" spans="2:18" x14ac:dyDescent="0.25">
      <c r="B9539" s="6">
        <v>0.70138888888888884</v>
      </c>
      <c r="E9539" s="157">
        <v>97</v>
      </c>
    </row>
    <row r="9540" spans="2:18" x14ac:dyDescent="0.25">
      <c r="B9540" s="6">
        <v>0.71180555555555558</v>
      </c>
      <c r="E9540" s="157">
        <v>98</v>
      </c>
    </row>
    <row r="9541" spans="2:18" x14ac:dyDescent="0.25">
      <c r="B9541" s="6">
        <v>0.72222222222222221</v>
      </c>
      <c r="E9541" s="157">
        <v>97</v>
      </c>
      <c r="F9541" s="157">
        <v>97</v>
      </c>
    </row>
    <row r="9542" spans="2:18" x14ac:dyDescent="0.25">
      <c r="B9542" s="90">
        <v>0.72569444444444442</v>
      </c>
      <c r="C9542" s="8">
        <v>29</v>
      </c>
      <c r="D9542" s="8"/>
      <c r="E9542" s="8"/>
      <c r="F9542" s="8"/>
      <c r="G9542" s="8" t="s">
        <v>313</v>
      </c>
      <c r="H9542" s="8"/>
      <c r="I9542" s="36" t="s">
        <v>2546</v>
      </c>
      <c r="J9542" s="36"/>
      <c r="K9542" s="36"/>
      <c r="L9542" s="36"/>
      <c r="M9542" s="36"/>
      <c r="N9542" s="36"/>
      <c r="O9542" s="36"/>
      <c r="P9542" s="36"/>
      <c r="Q9542" s="8"/>
      <c r="R9542" s="8"/>
    </row>
    <row r="9543" spans="2:18" x14ac:dyDescent="0.25">
      <c r="B9543" s="6">
        <v>0.73263888888888884</v>
      </c>
      <c r="E9543" s="157">
        <v>99</v>
      </c>
    </row>
    <row r="9544" spans="2:18" x14ac:dyDescent="0.25">
      <c r="B9544" s="6">
        <v>0.74305555555555558</v>
      </c>
      <c r="E9544" s="3">
        <v>109</v>
      </c>
    </row>
    <row r="9545" spans="2:18" x14ac:dyDescent="0.25">
      <c r="B9545" s="6">
        <v>0.75347222222222221</v>
      </c>
      <c r="E9545" s="62">
        <v>122</v>
      </c>
    </row>
    <row r="9546" spans="2:18" x14ac:dyDescent="0.25">
      <c r="B9546" s="6">
        <v>0.76388888888888884</v>
      </c>
      <c r="E9546" s="97">
        <v>125</v>
      </c>
      <c r="H9546" s="3">
        <v>55</v>
      </c>
      <c r="I9546" s="63" t="s">
        <v>2533</v>
      </c>
      <c r="J9546" s="63"/>
      <c r="K9546" s="63"/>
      <c r="L9546" s="63"/>
      <c r="M9546" s="63"/>
    </row>
    <row r="9547" spans="2:18" x14ac:dyDescent="0.25">
      <c r="B9547" s="6">
        <v>0.77430555555555558</v>
      </c>
      <c r="E9547" s="62">
        <v>125</v>
      </c>
    </row>
    <row r="9548" spans="2:18" x14ac:dyDescent="0.25">
      <c r="B9548" s="6">
        <v>0.78472222222222221</v>
      </c>
      <c r="E9548" s="62">
        <v>121</v>
      </c>
    </row>
    <row r="9549" spans="2:18" x14ac:dyDescent="0.25">
      <c r="B9549" s="6">
        <v>0.79513888888888884</v>
      </c>
      <c r="E9549" s="99">
        <v>113</v>
      </c>
    </row>
    <row r="9550" spans="2:18" x14ac:dyDescent="0.25">
      <c r="B9550" s="6">
        <v>0.80555555555555558</v>
      </c>
      <c r="E9550" s="99">
        <v>113</v>
      </c>
    </row>
    <row r="9551" spans="2:18" x14ac:dyDescent="0.25">
      <c r="B9551" s="6">
        <v>0.81597222222222221</v>
      </c>
      <c r="E9551" s="99">
        <v>110</v>
      </c>
    </row>
    <row r="9552" spans="2:18" x14ac:dyDescent="0.25">
      <c r="B9552" s="6">
        <v>0.82638888888888884</v>
      </c>
      <c r="E9552" s="99">
        <v>110</v>
      </c>
    </row>
    <row r="9553" spans="2:7" x14ac:dyDescent="0.25">
      <c r="B9553" s="6">
        <v>0.83680555555555558</v>
      </c>
      <c r="E9553" s="3">
        <v>108</v>
      </c>
    </row>
    <row r="9554" spans="2:7" x14ac:dyDescent="0.25">
      <c r="B9554" s="6">
        <v>0.84722222222222221</v>
      </c>
      <c r="E9554" s="3">
        <v>102</v>
      </c>
    </row>
    <row r="9555" spans="2:7" x14ac:dyDescent="0.25">
      <c r="B9555" s="6">
        <v>0.85763888888888884</v>
      </c>
      <c r="E9555" s="3">
        <v>100</v>
      </c>
    </row>
    <row r="9556" spans="2:7" x14ac:dyDescent="0.25">
      <c r="B9556" s="6">
        <v>0.86805555555555558</v>
      </c>
      <c r="E9556" s="157">
        <v>99</v>
      </c>
    </row>
    <row r="9557" spans="2:7" x14ac:dyDescent="0.25">
      <c r="B9557" s="6">
        <v>0.87847222222222221</v>
      </c>
      <c r="E9557" s="3">
        <v>102</v>
      </c>
    </row>
    <row r="9558" spans="2:7" x14ac:dyDescent="0.25">
      <c r="B9558" s="6">
        <v>0.88888888888888884</v>
      </c>
      <c r="E9558" s="3">
        <v>101</v>
      </c>
    </row>
    <row r="9559" spans="2:7" x14ac:dyDescent="0.25">
      <c r="B9559" s="6">
        <v>0.89930555555555558</v>
      </c>
      <c r="E9559" s="157">
        <v>99</v>
      </c>
    </row>
    <row r="9560" spans="2:7" x14ac:dyDescent="0.25">
      <c r="B9560" s="6">
        <v>0.90972222222222221</v>
      </c>
      <c r="E9560" s="3">
        <v>101</v>
      </c>
    </row>
    <row r="9561" spans="2:7" x14ac:dyDescent="0.25">
      <c r="B9561" s="6">
        <v>0.92013888888888884</v>
      </c>
      <c r="E9561" s="157">
        <v>96</v>
      </c>
    </row>
    <row r="9562" spans="2:7" x14ac:dyDescent="0.25">
      <c r="B9562" s="6">
        <v>0.93055555555555558</v>
      </c>
      <c r="E9562" s="157">
        <v>96</v>
      </c>
    </row>
    <row r="9563" spans="2:7" x14ac:dyDescent="0.25">
      <c r="B9563" s="6">
        <v>0.94097222222222221</v>
      </c>
      <c r="E9563" s="157">
        <v>96</v>
      </c>
    </row>
    <row r="9564" spans="2:7" x14ac:dyDescent="0.25">
      <c r="B9564" s="6">
        <v>0.95138888888888884</v>
      </c>
      <c r="E9564" s="157">
        <v>96</v>
      </c>
    </row>
    <row r="9565" spans="2:7" x14ac:dyDescent="0.25">
      <c r="B9565" s="6">
        <v>0.96180555555555558</v>
      </c>
      <c r="E9565" s="157">
        <v>95</v>
      </c>
    </row>
    <row r="9566" spans="2:7" x14ac:dyDescent="0.25">
      <c r="B9566" s="86">
        <v>0.96875</v>
      </c>
      <c r="E9566" s="157"/>
      <c r="G9566" s="14" t="s">
        <v>2537</v>
      </c>
    </row>
    <row r="9567" spans="2:7" x14ac:dyDescent="0.25">
      <c r="B9567" s="86">
        <v>0.97222222222222221</v>
      </c>
      <c r="E9567" s="157">
        <v>94</v>
      </c>
      <c r="G9567" s="14" t="s">
        <v>2537</v>
      </c>
    </row>
    <row r="9568" spans="2:7" x14ac:dyDescent="0.25">
      <c r="B9568" s="86">
        <v>0.98263888888888884</v>
      </c>
      <c r="E9568" s="157">
        <v>98</v>
      </c>
      <c r="G9568" s="14" t="s">
        <v>2537</v>
      </c>
    </row>
    <row r="9569" spans="1:14" ht="15.75" thickBot="1" x14ac:dyDescent="0.3">
      <c r="B9569" s="215">
        <v>0.99305555555555558</v>
      </c>
      <c r="E9569" s="157">
        <v>98</v>
      </c>
      <c r="G9569" s="14" t="s">
        <v>2537</v>
      </c>
    </row>
    <row r="9570" spans="1:14" x14ac:dyDescent="0.25">
      <c r="A9570" s="5">
        <v>45941</v>
      </c>
      <c r="B9570" s="6">
        <v>3.472222222222222E-3</v>
      </c>
      <c r="E9570" s="157">
        <v>97</v>
      </c>
    </row>
    <row r="9571" spans="1:14" x14ac:dyDescent="0.25">
      <c r="A9571" s="5" t="s">
        <v>212</v>
      </c>
      <c r="B9571" s="6">
        <v>1.3888888888888888E-2</v>
      </c>
      <c r="E9571" s="157">
        <v>96</v>
      </c>
    </row>
    <row r="9572" spans="1:14" x14ac:dyDescent="0.25">
      <c r="B9572" s="86">
        <v>1.3888888888888888E-2</v>
      </c>
      <c r="E9572" s="157"/>
      <c r="G9572" s="14" t="s">
        <v>2545</v>
      </c>
    </row>
    <row r="9573" spans="1:14" x14ac:dyDescent="0.25">
      <c r="B9573" s="86">
        <v>2.4305555555555556E-2</v>
      </c>
      <c r="E9573" s="157">
        <v>95</v>
      </c>
      <c r="G9573" s="14" t="s">
        <v>2545</v>
      </c>
    </row>
    <row r="9574" spans="1:14" x14ac:dyDescent="0.25">
      <c r="B9574" s="86">
        <v>3.4722222222222224E-2</v>
      </c>
      <c r="E9574" s="157">
        <v>99</v>
      </c>
      <c r="G9574" s="14" t="s">
        <v>2545</v>
      </c>
    </row>
    <row r="9575" spans="1:14" x14ac:dyDescent="0.25">
      <c r="B9575" s="6">
        <v>4.5138888888888888E-2</v>
      </c>
      <c r="E9575" s="99">
        <v>111</v>
      </c>
    </row>
    <row r="9576" spans="1:14" x14ac:dyDescent="0.25">
      <c r="B9576" s="6">
        <v>5.5555555555555552E-2</v>
      </c>
      <c r="E9576" s="3">
        <v>108</v>
      </c>
    </row>
    <row r="9577" spans="1:14" x14ac:dyDescent="0.25">
      <c r="B9577" s="6">
        <v>6.5972222222222224E-2</v>
      </c>
      <c r="E9577" s="3">
        <v>106</v>
      </c>
    </row>
    <row r="9578" spans="1:14" x14ac:dyDescent="0.25">
      <c r="B9578" s="6">
        <v>7.6388888888888895E-2</v>
      </c>
      <c r="E9578" s="157">
        <v>98</v>
      </c>
    </row>
    <row r="9579" spans="1:14" ht="20.25" x14ac:dyDescent="0.3">
      <c r="B9579" s="6">
        <v>8.6805555555555552E-2</v>
      </c>
      <c r="E9579" s="157">
        <v>97</v>
      </c>
      <c r="G9579" s="542">
        <v>102</v>
      </c>
      <c r="H9579" s="231" t="s">
        <v>1368</v>
      </c>
      <c r="I9579" s="449" t="s">
        <v>2542</v>
      </c>
      <c r="J9579" s="450"/>
      <c r="K9579" s="449"/>
      <c r="L9579" s="96"/>
      <c r="M9579" s="96"/>
      <c r="N9579" s="96"/>
    </row>
    <row r="9580" spans="1:14" ht="18" x14ac:dyDescent="0.25">
      <c r="B9580" s="6">
        <v>9.7222222222222224E-2</v>
      </c>
      <c r="E9580" s="3">
        <v>101</v>
      </c>
      <c r="G9580" s="543">
        <f>AVERAGE(E9495:E9583)</f>
        <v>102.42307692307692</v>
      </c>
      <c r="H9580" s="231" t="s">
        <v>1367</v>
      </c>
      <c r="I9580" s="449" t="s">
        <v>2539</v>
      </c>
      <c r="J9580" s="450"/>
      <c r="K9580" s="449"/>
      <c r="L9580" s="96"/>
      <c r="M9580" s="96"/>
      <c r="N9580" s="96"/>
    </row>
    <row r="9581" spans="1:14" ht="18" x14ac:dyDescent="0.25">
      <c r="B9581" s="6">
        <v>0.1076388888888889</v>
      </c>
      <c r="E9581" s="3">
        <v>100</v>
      </c>
      <c r="G9581" s="535">
        <v>96</v>
      </c>
      <c r="H9581" s="302" t="s">
        <v>1369</v>
      </c>
      <c r="I9581" s="531" t="s">
        <v>2541</v>
      </c>
      <c r="J9581" s="194"/>
      <c r="K9581" s="531"/>
      <c r="L9581" s="224"/>
      <c r="M9581" s="224"/>
      <c r="N9581" s="224"/>
    </row>
    <row r="9582" spans="1:14" ht="18" x14ac:dyDescent="0.25">
      <c r="B9582" s="6">
        <v>0.11805555555555555</v>
      </c>
      <c r="G9582" s="242" t="s">
        <v>2309</v>
      </c>
      <c r="H9582" s="237"/>
    </row>
    <row r="9583" spans="1:14" ht="18" x14ac:dyDescent="0.25">
      <c r="B9583" s="6">
        <v>0.12847222222222221</v>
      </c>
      <c r="G9583" s="242" t="s">
        <v>2544</v>
      </c>
      <c r="H9583" s="295" t="s">
        <v>2543</v>
      </c>
      <c r="I9583" s="11"/>
      <c r="J9583" s="11"/>
    </row>
    <row r="9584" spans="1:14" ht="15.75" x14ac:dyDescent="0.25">
      <c r="B9584" s="6">
        <v>0.1388888888888889</v>
      </c>
      <c r="G9584" s="293" t="s">
        <v>2538</v>
      </c>
      <c r="H9584" s="11"/>
      <c r="I9584" s="11"/>
      <c r="J9584" s="11"/>
      <c r="K9584" s="11"/>
      <c r="L9584" s="11"/>
      <c r="M9584" s="11"/>
      <c r="N9584" s="11"/>
    </row>
    <row r="9585" spans="2:5" x14ac:dyDescent="0.25">
      <c r="B9585" s="6">
        <v>0.14930555555555555</v>
      </c>
    </row>
    <row r="9586" spans="2:5" ht="15.75" thickBot="1" x14ac:dyDescent="0.3">
      <c r="B9586" s="22">
        <v>0.15972222222222221</v>
      </c>
      <c r="D9586" s="3">
        <v>98</v>
      </c>
    </row>
    <row r="9587" spans="2:5" x14ac:dyDescent="0.25">
      <c r="B9587" s="6">
        <v>0.30555555555555558</v>
      </c>
      <c r="E9587" s="59">
        <v>73</v>
      </c>
    </row>
    <row r="9588" spans="2:5" x14ac:dyDescent="0.25">
      <c r="B9588" s="6">
        <v>0.31597222222222221</v>
      </c>
      <c r="E9588" s="59">
        <v>73</v>
      </c>
    </row>
    <row r="9589" spans="2:5" x14ac:dyDescent="0.25">
      <c r="B9589" s="6">
        <v>0.3263888888888889</v>
      </c>
      <c r="E9589" s="59">
        <v>76</v>
      </c>
    </row>
    <row r="9590" spans="2:5" x14ac:dyDescent="0.25">
      <c r="B9590" s="6">
        <v>0.33680555555555558</v>
      </c>
      <c r="E9590" s="14">
        <v>84</v>
      </c>
    </row>
    <row r="9591" spans="2:5" x14ac:dyDescent="0.25">
      <c r="B9591" s="6">
        <v>0.34722222222222221</v>
      </c>
      <c r="E9591" s="157">
        <v>91</v>
      </c>
    </row>
    <row r="9592" spans="2:5" x14ac:dyDescent="0.25">
      <c r="B9592" s="6">
        <v>0.3576388888888889</v>
      </c>
      <c r="E9592" s="14">
        <v>89</v>
      </c>
    </row>
    <row r="9593" spans="2:5" x14ac:dyDescent="0.25">
      <c r="B9593" s="6">
        <v>0.36805555555555558</v>
      </c>
      <c r="E9593" s="14">
        <v>88</v>
      </c>
    </row>
    <row r="9594" spans="2:5" x14ac:dyDescent="0.25">
      <c r="B9594" s="6">
        <v>0.37847222222222221</v>
      </c>
      <c r="E9594" s="157">
        <v>91</v>
      </c>
    </row>
    <row r="9595" spans="2:5" x14ac:dyDescent="0.25">
      <c r="B9595" s="6">
        <v>0.3888888888888889</v>
      </c>
      <c r="E9595" s="157">
        <v>92</v>
      </c>
    </row>
    <row r="9596" spans="2:5" x14ac:dyDescent="0.25">
      <c r="B9596" s="6">
        <v>0.39930555555555558</v>
      </c>
      <c r="E9596" s="157">
        <v>90</v>
      </c>
    </row>
    <row r="9597" spans="2:5" x14ac:dyDescent="0.25">
      <c r="B9597" s="6">
        <v>0.40972222222222221</v>
      </c>
      <c r="E9597" s="14">
        <v>88</v>
      </c>
    </row>
    <row r="9598" spans="2:5" x14ac:dyDescent="0.25">
      <c r="B9598" s="6">
        <v>0.4201388888888889</v>
      </c>
      <c r="E9598" s="157">
        <v>90</v>
      </c>
    </row>
    <row r="9599" spans="2:5" x14ac:dyDescent="0.25">
      <c r="B9599" s="6">
        <v>0.43055555555555558</v>
      </c>
      <c r="E9599" s="59">
        <v>79</v>
      </c>
    </row>
    <row r="9600" spans="2:5" x14ac:dyDescent="0.25">
      <c r="B9600" s="6">
        <v>0.44097222222222221</v>
      </c>
      <c r="E9600" s="59">
        <v>78</v>
      </c>
    </row>
    <row r="9601" spans="2:14" x14ac:dyDescent="0.25">
      <c r="B9601" s="6">
        <v>0.4513888888888889</v>
      </c>
      <c r="E9601" s="14">
        <v>86</v>
      </c>
    </row>
    <row r="9602" spans="2:14" x14ac:dyDescent="0.25">
      <c r="B9602" s="6">
        <v>0.46180555555555558</v>
      </c>
      <c r="E9602" s="157">
        <v>91</v>
      </c>
    </row>
    <row r="9603" spans="2:14" x14ac:dyDescent="0.25">
      <c r="B9603" s="6">
        <v>0.47222222222222221</v>
      </c>
      <c r="E9603" s="157">
        <v>92</v>
      </c>
    </row>
    <row r="9604" spans="2:14" x14ac:dyDescent="0.25">
      <c r="B9604" s="6">
        <v>0.4826388888888889</v>
      </c>
      <c r="E9604" s="157">
        <v>91</v>
      </c>
    </row>
    <row r="9605" spans="2:14" x14ac:dyDescent="0.25">
      <c r="B9605" s="6">
        <v>0.49305555555555558</v>
      </c>
      <c r="E9605" s="157">
        <v>92</v>
      </c>
    </row>
    <row r="9606" spans="2:14" x14ac:dyDescent="0.25">
      <c r="B9606" s="6">
        <v>0.50347222222222221</v>
      </c>
      <c r="E9606" s="157">
        <v>92</v>
      </c>
    </row>
    <row r="9607" spans="2:14" x14ac:dyDescent="0.25">
      <c r="B9607" s="6">
        <v>0.51388888888888884</v>
      </c>
      <c r="E9607" s="157">
        <v>90</v>
      </c>
      <c r="F9607" s="157">
        <v>90</v>
      </c>
    </row>
    <row r="9608" spans="2:14" x14ac:dyDescent="0.25">
      <c r="B9608" s="90">
        <v>0.51736111111111116</v>
      </c>
      <c r="C9608" s="8">
        <v>58</v>
      </c>
      <c r="D9608" s="8"/>
      <c r="E9608" s="8"/>
      <c r="F9608" s="8"/>
      <c r="G9608" s="8" t="s">
        <v>112</v>
      </c>
      <c r="H9608" s="8"/>
      <c r="I9608" s="36" t="s">
        <v>2547</v>
      </c>
      <c r="J9608" s="36"/>
      <c r="K9608" s="36"/>
      <c r="L9608" s="36"/>
      <c r="M9608" s="36"/>
      <c r="N9608" s="36"/>
    </row>
    <row r="9609" spans="2:14" x14ac:dyDescent="0.25">
      <c r="B9609" s="6">
        <v>0.52430555555555558</v>
      </c>
      <c r="E9609" s="157">
        <v>94</v>
      </c>
    </row>
    <row r="9610" spans="2:14" x14ac:dyDescent="0.25">
      <c r="B9610" s="6">
        <v>0.53472222222222221</v>
      </c>
      <c r="E9610" s="157">
        <v>98</v>
      </c>
    </row>
    <row r="9611" spans="2:14" x14ac:dyDescent="0.25">
      <c r="B9611" s="6">
        <v>0.54513888888888884</v>
      </c>
      <c r="E9611" s="157">
        <v>99</v>
      </c>
    </row>
    <row r="9612" spans="2:14" x14ac:dyDescent="0.25">
      <c r="B9612" s="6">
        <v>0.55555555555555558</v>
      </c>
      <c r="E9612" s="30">
        <v>100</v>
      </c>
      <c r="H9612" s="3">
        <v>55</v>
      </c>
      <c r="I9612" s="36" t="s">
        <v>2551</v>
      </c>
      <c r="J9612" s="36"/>
      <c r="K9612" s="36"/>
      <c r="L9612" s="36"/>
      <c r="M9612" s="36"/>
    </row>
    <row r="9613" spans="2:14" x14ac:dyDescent="0.25">
      <c r="B9613" s="86">
        <v>0.5625</v>
      </c>
      <c r="G9613" s="14" t="s">
        <v>2548</v>
      </c>
    </row>
    <row r="9614" spans="2:14" x14ac:dyDescent="0.25">
      <c r="B9614" s="86">
        <v>0.56597222222222221</v>
      </c>
      <c r="E9614" s="14">
        <v>88</v>
      </c>
      <c r="G9614" s="14" t="s">
        <v>2548</v>
      </c>
    </row>
    <row r="9615" spans="2:14" x14ac:dyDescent="0.25">
      <c r="B9615" s="86">
        <v>0.57638888888888884</v>
      </c>
      <c r="E9615" s="59">
        <v>75</v>
      </c>
      <c r="G9615" s="14" t="s">
        <v>2548</v>
      </c>
    </row>
    <row r="9616" spans="2:14" x14ac:dyDescent="0.25">
      <c r="B9616" s="6">
        <v>0.58680555555555558</v>
      </c>
      <c r="E9616" s="14">
        <v>88</v>
      </c>
    </row>
    <row r="9617" spans="2:19" x14ac:dyDescent="0.25">
      <c r="B9617" s="6">
        <v>0.59722222222222221</v>
      </c>
      <c r="E9617" s="157">
        <v>96</v>
      </c>
    </row>
    <row r="9618" spans="2:19" x14ac:dyDescent="0.25">
      <c r="B9618" s="6">
        <v>0.60763888888888884</v>
      </c>
      <c r="E9618" s="101">
        <v>112</v>
      </c>
      <c r="H9618" s="3">
        <v>130</v>
      </c>
      <c r="I9618" s="135" t="s">
        <v>2558</v>
      </c>
      <c r="J9618" s="135"/>
      <c r="K9618" s="135"/>
      <c r="L9618" s="135"/>
      <c r="M9618" s="135"/>
    </row>
    <row r="9619" spans="2:19" x14ac:dyDescent="0.25">
      <c r="B9619" s="6">
        <v>0.61805555555555558</v>
      </c>
      <c r="E9619" s="99">
        <v>112</v>
      </c>
    </row>
    <row r="9620" spans="2:19" x14ac:dyDescent="0.25">
      <c r="B9620" s="6">
        <v>0.62847222222222221</v>
      </c>
      <c r="E9620" s="3">
        <v>105</v>
      </c>
    </row>
    <row r="9621" spans="2:19" x14ac:dyDescent="0.25">
      <c r="B9621" s="86">
        <v>0.63541666666666663</v>
      </c>
      <c r="G9621" s="14" t="s">
        <v>2550</v>
      </c>
    </row>
    <row r="9622" spans="2:19" x14ac:dyDescent="0.25">
      <c r="B9622" s="86">
        <v>0.63888888888888884</v>
      </c>
      <c r="E9622" s="157">
        <v>98</v>
      </c>
      <c r="G9622" s="14" t="s">
        <v>2550</v>
      </c>
    </row>
    <row r="9623" spans="2:19" x14ac:dyDescent="0.25">
      <c r="B9623" s="86">
        <v>0.64930555555555558</v>
      </c>
      <c r="E9623" s="157">
        <v>97</v>
      </c>
      <c r="G9623" s="14" t="s">
        <v>2550</v>
      </c>
    </row>
    <row r="9624" spans="2:19" x14ac:dyDescent="0.25">
      <c r="B9624" s="86">
        <v>0.65972222222222221</v>
      </c>
      <c r="E9624" s="3">
        <v>100</v>
      </c>
      <c r="G9624" s="14" t="s">
        <v>2550</v>
      </c>
    </row>
    <row r="9625" spans="2:19" x14ac:dyDescent="0.25">
      <c r="B9625" s="6">
        <v>0.67013888888888884</v>
      </c>
      <c r="E9625" s="157">
        <v>95</v>
      </c>
    </row>
    <row r="9626" spans="2:19" x14ac:dyDescent="0.25">
      <c r="B9626" s="6">
        <v>0.68055555555555558</v>
      </c>
      <c r="E9626" s="3">
        <v>107</v>
      </c>
    </row>
    <row r="9627" spans="2:19" x14ac:dyDescent="0.25">
      <c r="B9627" s="6">
        <v>0.69097222222222221</v>
      </c>
      <c r="E9627" s="3">
        <v>106</v>
      </c>
    </row>
    <row r="9628" spans="2:19" x14ac:dyDescent="0.25">
      <c r="B9628" s="6">
        <v>0.70138888888888884</v>
      </c>
      <c r="E9628" s="3">
        <v>103</v>
      </c>
    </row>
    <row r="9629" spans="2:19" x14ac:dyDescent="0.25">
      <c r="B9629" s="6">
        <v>0.71180555555555558</v>
      </c>
      <c r="E9629" s="3">
        <v>103</v>
      </c>
      <c r="F9629" s="3">
        <v>103</v>
      </c>
    </row>
    <row r="9630" spans="2:19" x14ac:dyDescent="0.25">
      <c r="B9630" s="90">
        <v>0.71875</v>
      </c>
      <c r="C9630" s="8">
        <v>35</v>
      </c>
      <c r="D9630" s="8"/>
      <c r="E9630" s="8"/>
      <c r="F9630" s="8"/>
      <c r="G9630" s="8" t="s">
        <v>313</v>
      </c>
      <c r="H9630" s="8"/>
      <c r="I9630" s="36" t="s">
        <v>2552</v>
      </c>
      <c r="J9630" s="36"/>
      <c r="K9630" s="36"/>
      <c r="L9630" s="36"/>
      <c r="M9630" s="36"/>
      <c r="N9630" s="36"/>
      <c r="O9630" s="36"/>
      <c r="P9630" s="36"/>
      <c r="Q9630" s="8"/>
      <c r="R9630" s="8"/>
      <c r="S9630" s="8"/>
    </row>
    <row r="9631" spans="2:19" x14ac:dyDescent="0.25">
      <c r="B9631" s="6">
        <v>0.72222222222222221</v>
      </c>
      <c r="E9631" s="3">
        <v>104</v>
      </c>
    </row>
    <row r="9632" spans="2:19" x14ac:dyDescent="0.25">
      <c r="B9632" s="6">
        <v>0.73263888888888884</v>
      </c>
      <c r="E9632" s="3">
        <v>105</v>
      </c>
    </row>
    <row r="9633" spans="2:13" x14ac:dyDescent="0.25">
      <c r="B9633" s="6">
        <v>0.74305555555555558</v>
      </c>
      <c r="E9633" s="62">
        <v>126</v>
      </c>
    </row>
    <row r="9634" spans="2:13" x14ac:dyDescent="0.25">
      <c r="B9634" s="6">
        <v>0.75347222222222221</v>
      </c>
      <c r="E9634" s="102">
        <v>130</v>
      </c>
      <c r="H9634" s="3">
        <v>50</v>
      </c>
      <c r="I9634" s="118" t="s">
        <v>2559</v>
      </c>
      <c r="J9634" s="118"/>
      <c r="K9634" s="118"/>
      <c r="L9634" s="118"/>
      <c r="M9634" s="118"/>
    </row>
    <row r="9635" spans="2:13" x14ac:dyDescent="0.25">
      <c r="B9635" s="6">
        <v>0.76388888888888884</v>
      </c>
      <c r="E9635" s="62">
        <v>124</v>
      </c>
    </row>
    <row r="9636" spans="2:13" x14ac:dyDescent="0.25">
      <c r="B9636" s="86">
        <v>0.76736111111111116</v>
      </c>
      <c r="E9636" s="62"/>
      <c r="G9636" s="14" t="s">
        <v>2554</v>
      </c>
    </row>
    <row r="9637" spans="2:13" x14ac:dyDescent="0.25">
      <c r="B9637" s="86">
        <v>0.77430555555555558</v>
      </c>
      <c r="E9637" s="157">
        <v>94</v>
      </c>
      <c r="G9637" s="14" t="s">
        <v>2554</v>
      </c>
      <c r="I9637" s="16" t="s">
        <v>2555</v>
      </c>
      <c r="J9637" s="16"/>
      <c r="K9637" s="16"/>
      <c r="L9637" s="16"/>
    </row>
    <row r="9638" spans="2:13" x14ac:dyDescent="0.25">
      <c r="B9638" s="86">
        <v>0.78472222222222221</v>
      </c>
      <c r="E9638" s="157">
        <v>92</v>
      </c>
      <c r="G9638" s="14" t="s">
        <v>2554</v>
      </c>
      <c r="I9638" s="16" t="s">
        <v>2556</v>
      </c>
      <c r="J9638" s="16"/>
      <c r="K9638" s="16"/>
      <c r="L9638" s="16"/>
    </row>
    <row r="9639" spans="2:13" x14ac:dyDescent="0.25">
      <c r="B9639" s="86">
        <v>0.79513888888888884</v>
      </c>
      <c r="E9639" s="14">
        <v>86</v>
      </c>
      <c r="G9639" s="14" t="s">
        <v>2554</v>
      </c>
      <c r="I9639" s="16" t="s">
        <v>2557</v>
      </c>
      <c r="J9639" s="16"/>
      <c r="K9639" s="16"/>
      <c r="L9639" s="16"/>
    </row>
    <row r="9640" spans="2:13" x14ac:dyDescent="0.25">
      <c r="B9640" s="6">
        <v>0.80555555555555558</v>
      </c>
      <c r="E9640" s="157">
        <v>99</v>
      </c>
    </row>
    <row r="9641" spans="2:13" x14ac:dyDescent="0.25">
      <c r="B9641" s="6">
        <v>0.81597222222222221</v>
      </c>
      <c r="E9641" s="157">
        <v>96</v>
      </c>
    </row>
    <row r="9642" spans="2:13" x14ac:dyDescent="0.25">
      <c r="B9642" s="6">
        <v>0.82638888888888884</v>
      </c>
      <c r="E9642" s="3">
        <v>100</v>
      </c>
      <c r="F9642" s="3">
        <v>100</v>
      </c>
    </row>
    <row r="9643" spans="2:13" x14ac:dyDescent="0.25">
      <c r="B9643" s="90">
        <v>0.82638888888888884</v>
      </c>
      <c r="C9643" s="8">
        <v>39</v>
      </c>
      <c r="D9643" s="8"/>
      <c r="E9643" s="8"/>
      <c r="F9643" s="8"/>
      <c r="G9643" s="8" t="s">
        <v>141</v>
      </c>
      <c r="H9643" s="8"/>
      <c r="I9643" s="36" t="s">
        <v>2553</v>
      </c>
      <c r="J9643" s="36"/>
      <c r="K9643" s="36"/>
      <c r="L9643" s="36"/>
      <c r="M9643" s="36"/>
    </row>
    <row r="9644" spans="2:13" x14ac:dyDescent="0.25">
      <c r="B9644" s="6">
        <v>0.83680555555555558</v>
      </c>
      <c r="E9644" s="157">
        <v>98</v>
      </c>
    </row>
    <row r="9645" spans="2:13" x14ac:dyDescent="0.25">
      <c r="B9645" s="6">
        <v>0.84722222222222221</v>
      </c>
      <c r="E9645" s="3">
        <v>107</v>
      </c>
    </row>
    <row r="9646" spans="2:13" x14ac:dyDescent="0.25">
      <c r="B9646" s="86">
        <v>0.85555555555555551</v>
      </c>
      <c r="G9646" s="14" t="s">
        <v>2549</v>
      </c>
    </row>
    <row r="9647" spans="2:13" x14ac:dyDescent="0.25">
      <c r="B9647" s="86">
        <v>0.85763888888888884</v>
      </c>
      <c r="E9647" s="101">
        <v>118</v>
      </c>
      <c r="G9647" s="14" t="s">
        <v>2549</v>
      </c>
      <c r="H9647" s="3">
        <v>45</v>
      </c>
      <c r="I9647" s="135" t="s">
        <v>2560</v>
      </c>
      <c r="J9647" s="135"/>
      <c r="K9647" s="135"/>
      <c r="L9647" s="135"/>
      <c r="M9647" s="135"/>
    </row>
    <row r="9648" spans="2:13" x14ac:dyDescent="0.25">
      <c r="B9648" s="86">
        <v>0.86805555555555558</v>
      </c>
      <c r="E9648" s="157">
        <v>90</v>
      </c>
      <c r="G9648" s="14" t="s">
        <v>2549</v>
      </c>
    </row>
    <row r="9649" spans="1:13" x14ac:dyDescent="0.25">
      <c r="B9649" s="86">
        <v>0.87847222222222221</v>
      </c>
      <c r="E9649" s="157">
        <v>92</v>
      </c>
      <c r="G9649" s="14" t="s">
        <v>2549</v>
      </c>
    </row>
    <row r="9650" spans="1:13" x14ac:dyDescent="0.25">
      <c r="B9650" s="6">
        <v>0.88888888888888884</v>
      </c>
      <c r="E9650" s="3">
        <v>108</v>
      </c>
    </row>
    <row r="9651" spans="1:13" x14ac:dyDescent="0.25">
      <c r="B9651" s="6">
        <v>0.89930555555555558</v>
      </c>
      <c r="E9651" s="101">
        <v>113</v>
      </c>
      <c r="H9651" s="3">
        <v>105</v>
      </c>
      <c r="I9651" s="135" t="s">
        <v>2561</v>
      </c>
      <c r="J9651" s="135"/>
      <c r="K9651" s="135"/>
      <c r="L9651" s="135"/>
      <c r="M9651" s="135"/>
    </row>
    <row r="9652" spans="1:13" x14ac:dyDescent="0.25">
      <c r="B9652" s="6">
        <v>0.90972222222222221</v>
      </c>
      <c r="E9652" s="99">
        <v>112</v>
      </c>
    </row>
    <row r="9653" spans="1:13" x14ac:dyDescent="0.25">
      <c r="B9653" s="6">
        <v>0.92013888888888884</v>
      </c>
      <c r="E9653" s="3">
        <v>104</v>
      </c>
    </row>
    <row r="9654" spans="1:13" x14ac:dyDescent="0.25">
      <c r="B9654" s="6">
        <v>0.93055555555555558</v>
      </c>
      <c r="E9654" s="3">
        <v>102</v>
      </c>
    </row>
    <row r="9655" spans="1:13" x14ac:dyDescent="0.25">
      <c r="B9655" s="6">
        <v>0.94097222222222221</v>
      </c>
      <c r="E9655" s="3">
        <v>102</v>
      </c>
    </row>
    <row r="9656" spans="1:13" x14ac:dyDescent="0.25">
      <c r="B9656" s="6">
        <v>0.95138888888888884</v>
      </c>
      <c r="E9656" s="3">
        <v>102</v>
      </c>
    </row>
    <row r="9657" spans="1:13" x14ac:dyDescent="0.25">
      <c r="B9657" s="6">
        <v>0.96180555555555558</v>
      </c>
      <c r="E9657" s="157">
        <v>98</v>
      </c>
    </row>
    <row r="9658" spans="1:13" x14ac:dyDescent="0.25">
      <c r="B9658" s="6">
        <v>0.97222222222222221</v>
      </c>
      <c r="E9658" s="157">
        <v>92</v>
      </c>
    </row>
    <row r="9659" spans="1:13" x14ac:dyDescent="0.25">
      <c r="B9659" s="6">
        <v>0.98263888888888884</v>
      </c>
      <c r="E9659" s="157">
        <v>92</v>
      </c>
    </row>
    <row r="9660" spans="1:13" ht="15.75" thickBot="1" x14ac:dyDescent="0.3">
      <c r="B9660" s="22">
        <v>0.99305555555555558</v>
      </c>
      <c r="E9660" s="157">
        <v>98</v>
      </c>
    </row>
    <row r="9661" spans="1:13" x14ac:dyDescent="0.25">
      <c r="A9661" s="5">
        <v>45942</v>
      </c>
      <c r="B9661" s="6">
        <v>3.472222222222222E-3</v>
      </c>
      <c r="E9661" s="157">
        <v>96</v>
      </c>
    </row>
    <row r="9662" spans="1:13" x14ac:dyDescent="0.25">
      <c r="A9662" s="5" t="s">
        <v>275</v>
      </c>
      <c r="B9662" s="6">
        <v>1.3888888888888888E-2</v>
      </c>
      <c r="E9662" s="157">
        <v>97</v>
      </c>
    </row>
    <row r="9663" spans="1:13" x14ac:dyDescent="0.25">
      <c r="B9663" s="6">
        <v>2.4305555555555556E-2</v>
      </c>
      <c r="E9663" s="157">
        <v>96</v>
      </c>
    </row>
    <row r="9664" spans="1:13" x14ac:dyDescent="0.25">
      <c r="B9664" s="6">
        <v>3.4722222222222224E-2</v>
      </c>
      <c r="E9664" s="157">
        <v>94</v>
      </c>
    </row>
    <row r="9665" spans="2:14" x14ac:dyDescent="0.25">
      <c r="B9665" s="6">
        <v>4.5138888888888888E-2</v>
      </c>
      <c r="E9665" s="157">
        <v>95</v>
      </c>
    </row>
    <row r="9666" spans="2:14" x14ac:dyDescent="0.25">
      <c r="B9666" s="6">
        <v>5.5555555555555552E-2</v>
      </c>
      <c r="E9666" s="157">
        <v>95</v>
      </c>
    </row>
    <row r="9667" spans="2:14" x14ac:dyDescent="0.25">
      <c r="B9667" s="6">
        <v>6.5972222222222224E-2</v>
      </c>
    </row>
    <row r="9668" spans="2:14" x14ac:dyDescent="0.25">
      <c r="B9668" s="6">
        <v>7.6388888888888895E-2</v>
      </c>
    </row>
    <row r="9669" spans="2:14" x14ac:dyDescent="0.25">
      <c r="B9669" s="6">
        <v>8.6805555555555552E-2</v>
      </c>
    </row>
    <row r="9670" spans="2:14" ht="20.25" x14ac:dyDescent="0.3">
      <c r="B9670" s="6">
        <v>9.7222222222222224E-2</v>
      </c>
      <c r="G9670" s="533">
        <v>97</v>
      </c>
      <c r="H9670" s="302" t="s">
        <v>1368</v>
      </c>
      <c r="I9670" s="531" t="s">
        <v>2564</v>
      </c>
      <c r="J9670" s="532"/>
      <c r="K9670" s="531"/>
      <c r="L9670" s="224"/>
      <c r="M9670" s="224"/>
      <c r="N9670" s="224"/>
    </row>
    <row r="9671" spans="2:14" ht="18" x14ac:dyDescent="0.25">
      <c r="B9671" s="6">
        <v>0.1076388888888889</v>
      </c>
      <c r="G9671" s="534">
        <f>AVERAGE(E9585:E9674)</f>
        <v>96.561643835616437</v>
      </c>
      <c r="H9671" s="302" t="s">
        <v>1367</v>
      </c>
      <c r="I9671" s="531" t="s">
        <v>2564</v>
      </c>
      <c r="J9671" s="532"/>
      <c r="K9671" s="531"/>
      <c r="L9671" s="224"/>
      <c r="M9671" s="224"/>
      <c r="N9671" s="224"/>
    </row>
    <row r="9672" spans="2:14" ht="18" x14ac:dyDescent="0.25">
      <c r="B9672" s="6">
        <v>0.11805555555555555</v>
      </c>
      <c r="G9672" s="535">
        <v>97.7</v>
      </c>
      <c r="H9672" s="302" t="s">
        <v>1369</v>
      </c>
      <c r="I9672" s="531" t="s">
        <v>2392</v>
      </c>
      <c r="J9672" s="194"/>
      <c r="K9672" s="531"/>
      <c r="L9672" s="224"/>
      <c r="M9672" s="224"/>
      <c r="N9672" s="224"/>
    </row>
    <row r="9673" spans="2:14" ht="18" x14ac:dyDescent="0.25">
      <c r="B9673" s="6">
        <v>0.12847222222222221</v>
      </c>
      <c r="G9673" s="242" t="s">
        <v>2309</v>
      </c>
      <c r="H9673" s="237"/>
    </row>
    <row r="9674" spans="2:14" ht="18" x14ac:dyDescent="0.25">
      <c r="B9674" s="6">
        <v>0.1388888888888889</v>
      </c>
      <c r="G9674" s="801" t="s">
        <v>2562</v>
      </c>
      <c r="H9674" s="797"/>
      <c r="I9674" s="797"/>
      <c r="J9674" s="797"/>
    </row>
    <row r="9675" spans="2:14" ht="15.75" x14ac:dyDescent="0.25">
      <c r="B9675" s="6">
        <v>0.14930555555555555</v>
      </c>
      <c r="G9675" s="802" t="s">
        <v>2563</v>
      </c>
      <c r="H9675" s="797"/>
      <c r="I9675" s="797"/>
      <c r="J9675" s="797"/>
      <c r="K9675" s="797"/>
      <c r="L9675" s="797"/>
      <c r="M9675" s="797"/>
      <c r="N9675" s="797"/>
    </row>
    <row r="9676" spans="2:14" ht="15.75" thickBot="1" x14ac:dyDescent="0.3">
      <c r="B9676" s="22">
        <v>0.15972222222222221</v>
      </c>
      <c r="D9676" s="3">
        <v>132</v>
      </c>
    </row>
    <row r="9677" spans="2:14" x14ac:dyDescent="0.25">
      <c r="B9677" s="6">
        <v>0.30555555555555558</v>
      </c>
      <c r="E9677" s="14">
        <v>88</v>
      </c>
    </row>
    <row r="9678" spans="2:14" x14ac:dyDescent="0.25">
      <c r="B9678" s="6">
        <v>0.31597222222222221</v>
      </c>
      <c r="E9678" s="14">
        <v>89</v>
      </c>
    </row>
    <row r="9679" spans="2:14" x14ac:dyDescent="0.25">
      <c r="B9679" s="6">
        <v>0.3263888888888889</v>
      </c>
      <c r="E9679" s="157">
        <v>90</v>
      </c>
    </row>
    <row r="9680" spans="2:14" x14ac:dyDescent="0.25">
      <c r="B9680" s="6">
        <v>0.33680555555555558</v>
      </c>
      <c r="E9680" s="14">
        <v>88</v>
      </c>
    </row>
    <row r="9681" spans="2:13" x14ac:dyDescent="0.25">
      <c r="B9681" s="6">
        <v>0.34722222222222221</v>
      </c>
      <c r="E9681" s="14">
        <v>80</v>
      </c>
    </row>
    <row r="9682" spans="2:13" x14ac:dyDescent="0.25">
      <c r="B9682" s="6">
        <v>0.3576388888888889</v>
      </c>
      <c r="E9682" s="14">
        <v>88</v>
      </c>
    </row>
    <row r="9683" spans="2:13" x14ac:dyDescent="0.25">
      <c r="B9683" s="6">
        <v>0.36805555555555558</v>
      </c>
      <c r="E9683" s="157">
        <v>90</v>
      </c>
    </row>
    <row r="9684" spans="2:13" x14ac:dyDescent="0.25">
      <c r="B9684" s="6">
        <v>0.37847222222222221</v>
      </c>
      <c r="E9684" s="157">
        <v>96</v>
      </c>
    </row>
    <row r="9685" spans="2:13" x14ac:dyDescent="0.25">
      <c r="B9685" s="6">
        <v>0.3888888888888889</v>
      </c>
      <c r="E9685" s="157">
        <v>94</v>
      </c>
      <c r="F9685" s="157">
        <v>94</v>
      </c>
    </row>
    <row r="9686" spans="2:13" x14ac:dyDescent="0.25">
      <c r="B9686" s="90">
        <v>0.3923611111111111</v>
      </c>
      <c r="C9686" s="8">
        <v>6</v>
      </c>
      <c r="D9686" s="8"/>
      <c r="E9686" s="8"/>
      <c r="F9686" s="8"/>
      <c r="G9686" s="8" t="s">
        <v>214</v>
      </c>
      <c r="H9686" s="8"/>
      <c r="I9686" s="36" t="s">
        <v>450</v>
      </c>
      <c r="J9686" s="36"/>
      <c r="K9686" s="36"/>
    </row>
    <row r="9687" spans="2:13" x14ac:dyDescent="0.25">
      <c r="B9687" s="6">
        <v>0.39930555555555558</v>
      </c>
      <c r="E9687" s="157">
        <v>94</v>
      </c>
      <c r="G9687" s="3" t="s">
        <v>2587</v>
      </c>
    </row>
    <row r="9688" spans="2:13" x14ac:dyDescent="0.25">
      <c r="B9688" s="6">
        <v>0.40972222222222221</v>
      </c>
      <c r="E9688" s="157">
        <v>94</v>
      </c>
      <c r="G9688" s="3" t="s">
        <v>2587</v>
      </c>
    </row>
    <row r="9689" spans="2:13" x14ac:dyDescent="0.25">
      <c r="B9689" s="6">
        <v>0.4201388888888889</v>
      </c>
      <c r="E9689" s="157">
        <v>93</v>
      </c>
      <c r="G9689" s="3" t="s">
        <v>2587</v>
      </c>
    </row>
    <row r="9690" spans="2:13" x14ac:dyDescent="0.25">
      <c r="B9690" s="6">
        <v>0.43055555555555558</v>
      </c>
      <c r="E9690" s="3">
        <v>108</v>
      </c>
    </row>
    <row r="9691" spans="2:13" x14ac:dyDescent="0.25">
      <c r="B9691" s="6">
        <v>0.44097222222222221</v>
      </c>
      <c r="E9691" s="101">
        <v>112</v>
      </c>
      <c r="H9691" s="3">
        <v>70</v>
      </c>
      <c r="I9691" s="135" t="s">
        <v>2566</v>
      </c>
      <c r="J9691" s="135"/>
      <c r="K9691" s="135"/>
      <c r="L9691" s="135"/>
      <c r="M9691" s="135"/>
    </row>
    <row r="9692" spans="2:13" x14ac:dyDescent="0.25">
      <c r="B9692" s="6">
        <v>0.4513888888888889</v>
      </c>
      <c r="E9692" s="3">
        <v>108</v>
      </c>
    </row>
    <row r="9693" spans="2:13" x14ac:dyDescent="0.25">
      <c r="B9693" s="6">
        <v>0.46180555555555558</v>
      </c>
      <c r="E9693" s="99">
        <v>110</v>
      </c>
      <c r="G9693" s="3" t="s">
        <v>2586</v>
      </c>
    </row>
    <row r="9694" spans="2:13" x14ac:dyDescent="0.25">
      <c r="B9694" s="6">
        <v>0.47222222222222221</v>
      </c>
      <c r="E9694" s="3">
        <v>108</v>
      </c>
      <c r="G9694" s="3" t="s">
        <v>2586</v>
      </c>
    </row>
    <row r="9695" spans="2:13" x14ac:dyDescent="0.25">
      <c r="B9695" s="6">
        <v>0.4826388888888889</v>
      </c>
      <c r="E9695" s="99">
        <v>112</v>
      </c>
      <c r="G9695" s="3" t="s">
        <v>2586</v>
      </c>
    </row>
    <row r="9696" spans="2:13" x14ac:dyDescent="0.25">
      <c r="B9696" s="6">
        <v>0.49305555555555558</v>
      </c>
      <c r="E9696" s="3">
        <v>109</v>
      </c>
    </row>
    <row r="9697" spans="2:16" x14ac:dyDescent="0.25">
      <c r="B9697" s="6">
        <v>0.50347222222222221</v>
      </c>
      <c r="E9697" s="3">
        <v>108</v>
      </c>
      <c r="F9697" s="3">
        <v>108</v>
      </c>
    </row>
    <row r="9698" spans="2:16" x14ac:dyDescent="0.25">
      <c r="B9698" s="90">
        <v>0.50694444444444442</v>
      </c>
      <c r="C9698" s="8">
        <v>73</v>
      </c>
      <c r="D9698" s="8"/>
      <c r="E9698" s="8"/>
      <c r="F9698" s="8"/>
      <c r="G9698" s="8" t="s">
        <v>2583</v>
      </c>
      <c r="H9698" s="8"/>
      <c r="I9698" s="36" t="s">
        <v>2584</v>
      </c>
      <c r="J9698" s="36"/>
      <c r="K9698" s="36"/>
      <c r="L9698" s="36"/>
      <c r="M9698" s="36"/>
      <c r="N9698" s="36"/>
      <c r="O9698" s="36"/>
      <c r="P9698" s="36"/>
    </row>
    <row r="9699" spans="2:16" x14ac:dyDescent="0.25">
      <c r="B9699" s="6">
        <v>0.51388888888888884</v>
      </c>
      <c r="E9699" s="3">
        <v>107</v>
      </c>
    </row>
    <row r="9700" spans="2:16" x14ac:dyDescent="0.25">
      <c r="B9700" s="6">
        <v>0.52430555555555558</v>
      </c>
      <c r="E9700" s="99">
        <v>116</v>
      </c>
    </row>
    <row r="9701" spans="2:16" x14ac:dyDescent="0.25">
      <c r="B9701" s="6">
        <v>0.53472222222222221</v>
      </c>
      <c r="E9701" s="104">
        <v>144</v>
      </c>
      <c r="G9701" s="3" t="s">
        <v>2585</v>
      </c>
    </row>
    <row r="9702" spans="2:16" x14ac:dyDescent="0.25">
      <c r="B9702" s="6">
        <v>0.54513888888888884</v>
      </c>
      <c r="E9702" s="103">
        <v>148</v>
      </c>
      <c r="G9702" s="3" t="s">
        <v>2585</v>
      </c>
      <c r="H9702" s="3">
        <v>55</v>
      </c>
      <c r="I9702" s="144" t="s">
        <v>2567</v>
      </c>
      <c r="J9702" s="144"/>
      <c r="K9702" s="144"/>
      <c r="L9702" s="144"/>
      <c r="M9702" s="144"/>
    </row>
    <row r="9703" spans="2:16" x14ac:dyDescent="0.25">
      <c r="B9703" s="6">
        <v>0.55555555555555558</v>
      </c>
      <c r="E9703" s="119">
        <v>138</v>
      </c>
    </row>
    <row r="9704" spans="2:16" x14ac:dyDescent="0.25">
      <c r="B9704" s="86">
        <v>0.55902777777777779</v>
      </c>
      <c r="G9704" s="14" t="s">
        <v>2565</v>
      </c>
    </row>
    <row r="9705" spans="2:16" x14ac:dyDescent="0.25">
      <c r="B9705" s="86">
        <v>0.56597222222222221</v>
      </c>
      <c r="E9705" s="157">
        <v>95</v>
      </c>
      <c r="G9705" s="14" t="s">
        <v>2565</v>
      </c>
    </row>
    <row r="9706" spans="2:16" x14ac:dyDescent="0.25">
      <c r="B9706" s="86">
        <v>0.57638888888888884</v>
      </c>
      <c r="E9706" s="157">
        <v>93</v>
      </c>
      <c r="G9706" s="14" t="s">
        <v>2565</v>
      </c>
    </row>
    <row r="9707" spans="2:16" x14ac:dyDescent="0.25">
      <c r="B9707" s="86">
        <v>0.58680555555555558</v>
      </c>
      <c r="E9707" s="99">
        <v>110</v>
      </c>
      <c r="G9707" s="14" t="s">
        <v>2565</v>
      </c>
    </row>
    <row r="9708" spans="2:16" x14ac:dyDescent="0.25">
      <c r="B9708" s="6">
        <v>0.59722222222222221</v>
      </c>
      <c r="E9708" s="99">
        <v>110</v>
      </c>
    </row>
    <row r="9709" spans="2:16" x14ac:dyDescent="0.25">
      <c r="B9709" s="6">
        <v>0.60763888888888884</v>
      </c>
      <c r="E9709" s="97">
        <v>120</v>
      </c>
      <c r="H9709" s="3">
        <v>145</v>
      </c>
      <c r="I9709" s="63" t="s">
        <v>2568</v>
      </c>
      <c r="J9709" s="63"/>
      <c r="K9709" s="63"/>
      <c r="L9709" s="63"/>
      <c r="M9709" s="63"/>
    </row>
    <row r="9710" spans="2:16" x14ac:dyDescent="0.25">
      <c r="B9710" s="6">
        <v>0.61805555555555558</v>
      </c>
      <c r="E9710" s="99">
        <v>116</v>
      </c>
    </row>
    <row r="9711" spans="2:16" x14ac:dyDescent="0.25">
      <c r="B9711" s="6">
        <v>0.62847222222222221</v>
      </c>
      <c r="E9711" s="99">
        <v>112</v>
      </c>
      <c r="G9711" s="3" t="s">
        <v>2588</v>
      </c>
    </row>
    <row r="9712" spans="2:16" x14ac:dyDescent="0.25">
      <c r="B9712" s="6">
        <v>0.63888888888888884</v>
      </c>
      <c r="E9712" s="99">
        <v>111</v>
      </c>
      <c r="G9712" s="3" t="s">
        <v>2588</v>
      </c>
    </row>
    <row r="9713" spans="2:15" x14ac:dyDescent="0.25">
      <c r="B9713" s="6">
        <v>0.64930555555555558</v>
      </c>
      <c r="E9713" s="3">
        <v>106</v>
      </c>
      <c r="G9713" s="3" t="s">
        <v>2588</v>
      </c>
    </row>
    <row r="9714" spans="2:15" x14ac:dyDescent="0.25">
      <c r="B9714" s="6">
        <v>0.65972222222222221</v>
      </c>
      <c r="E9714" s="3">
        <v>106</v>
      </c>
      <c r="G9714" s="3" t="s">
        <v>2588</v>
      </c>
    </row>
    <row r="9715" spans="2:15" x14ac:dyDescent="0.25">
      <c r="B9715" s="6">
        <v>0.67013888888888884</v>
      </c>
      <c r="E9715" s="3">
        <v>103</v>
      </c>
    </row>
    <row r="9716" spans="2:15" x14ac:dyDescent="0.25">
      <c r="B9716" s="6">
        <v>0.68055555555555558</v>
      </c>
      <c r="E9716" s="3">
        <v>100</v>
      </c>
    </row>
    <row r="9717" spans="2:15" x14ac:dyDescent="0.25">
      <c r="B9717" s="6">
        <v>0.69097222222222221</v>
      </c>
      <c r="E9717" s="3">
        <v>101</v>
      </c>
    </row>
    <row r="9718" spans="2:15" x14ac:dyDescent="0.25">
      <c r="B9718" s="6">
        <v>0.70138888888888884</v>
      </c>
      <c r="E9718" s="157">
        <v>99</v>
      </c>
    </row>
    <row r="9719" spans="2:15" x14ac:dyDescent="0.25">
      <c r="B9719" s="6">
        <v>0.71180555555555558</v>
      </c>
      <c r="E9719" s="157">
        <v>94</v>
      </c>
      <c r="F9719" s="157">
        <v>94</v>
      </c>
    </row>
    <row r="9720" spans="2:15" x14ac:dyDescent="0.25">
      <c r="B9720" s="90">
        <v>0.71180555555555558</v>
      </c>
      <c r="C9720" s="8">
        <v>47</v>
      </c>
      <c r="D9720" s="8"/>
      <c r="E9720" s="8"/>
      <c r="F9720" s="8"/>
      <c r="G9720" s="8" t="s">
        <v>313</v>
      </c>
      <c r="H9720" s="8"/>
      <c r="I9720" s="36" t="s">
        <v>2570</v>
      </c>
      <c r="J9720" s="36"/>
      <c r="K9720" s="36"/>
      <c r="L9720" s="36"/>
      <c r="M9720" s="36"/>
      <c r="N9720" s="36"/>
      <c r="O9720" s="36"/>
    </row>
    <row r="9721" spans="2:15" x14ac:dyDescent="0.25">
      <c r="B9721" s="6">
        <v>0.72222222222222221</v>
      </c>
      <c r="E9721" s="157">
        <v>99</v>
      </c>
      <c r="G9721" s="3" t="s">
        <v>1824</v>
      </c>
    </row>
    <row r="9722" spans="2:15" x14ac:dyDescent="0.25">
      <c r="B9722" s="6">
        <v>0.73263888888888884</v>
      </c>
      <c r="E9722" s="3">
        <v>109</v>
      </c>
      <c r="G9722" s="3" t="s">
        <v>1824</v>
      </c>
    </row>
    <row r="9723" spans="2:15" x14ac:dyDescent="0.25">
      <c r="B9723" s="6">
        <v>0.74305555555555558</v>
      </c>
      <c r="E9723" s="3">
        <v>109</v>
      </c>
      <c r="G9723" s="3" t="s">
        <v>1824</v>
      </c>
    </row>
    <row r="9724" spans="2:15" x14ac:dyDescent="0.25">
      <c r="B9724" s="6">
        <v>0.75347222222222221</v>
      </c>
      <c r="E9724" s="101">
        <v>116</v>
      </c>
      <c r="G9724" s="3" t="s">
        <v>1824</v>
      </c>
      <c r="I9724" s="135" t="s">
        <v>2571</v>
      </c>
      <c r="J9724" s="135"/>
      <c r="K9724" s="135"/>
      <c r="L9724" s="135"/>
      <c r="M9724" s="135"/>
    </row>
    <row r="9725" spans="2:15" x14ac:dyDescent="0.25">
      <c r="B9725" s="6">
        <v>0.76388888888888884</v>
      </c>
      <c r="E9725" s="99">
        <v>114</v>
      </c>
    </row>
    <row r="9726" spans="2:15" x14ac:dyDescent="0.25">
      <c r="B9726" s="86">
        <v>0.27083333333333331</v>
      </c>
      <c r="G9726" s="14" t="s">
        <v>2569</v>
      </c>
    </row>
    <row r="9727" spans="2:15" x14ac:dyDescent="0.25">
      <c r="B9727" s="86">
        <v>0.77430555555555558</v>
      </c>
      <c r="E9727" s="157">
        <v>94</v>
      </c>
      <c r="G9727" s="14" t="s">
        <v>2569</v>
      </c>
      <c r="I9727" s="16" t="s">
        <v>2575</v>
      </c>
      <c r="J9727" s="16"/>
      <c r="K9727" s="16"/>
      <c r="L9727" s="16"/>
      <c r="M9727" s="16"/>
    </row>
    <row r="9728" spans="2:15" x14ac:dyDescent="0.25">
      <c r="B9728" s="86">
        <v>0.78472222222222221</v>
      </c>
      <c r="E9728" s="14">
        <v>86</v>
      </c>
      <c r="G9728" s="14" t="s">
        <v>2569</v>
      </c>
      <c r="I9728" s="16" t="s">
        <v>2576</v>
      </c>
      <c r="J9728" s="16"/>
      <c r="K9728" s="16"/>
      <c r="L9728" s="16"/>
      <c r="M9728" s="16"/>
    </row>
    <row r="9729" spans="2:15" ht="15.75" x14ac:dyDescent="0.25">
      <c r="B9729" s="86">
        <v>0.79513888888888884</v>
      </c>
      <c r="E9729" s="59">
        <v>74</v>
      </c>
      <c r="G9729" s="14" t="s">
        <v>2569</v>
      </c>
      <c r="I9729" s="565" t="s">
        <v>2577</v>
      </c>
      <c r="J9729" s="16"/>
      <c r="K9729" s="16"/>
      <c r="L9729" s="16"/>
      <c r="M9729" s="16"/>
      <c r="N9729" s="11"/>
      <c r="O9729" s="11"/>
    </row>
    <row r="9730" spans="2:15" x14ac:dyDescent="0.25">
      <c r="B9730" s="86">
        <v>0.80555555555555558</v>
      </c>
      <c r="E9730" s="14">
        <v>85</v>
      </c>
      <c r="G9730" s="14" t="s">
        <v>2569</v>
      </c>
      <c r="I9730" s="118" t="s">
        <v>2578</v>
      </c>
      <c r="J9730" s="118"/>
      <c r="K9730" s="118"/>
      <c r="L9730" s="118"/>
    </row>
    <row r="9731" spans="2:15" x14ac:dyDescent="0.25">
      <c r="B9731" s="86">
        <v>0.81597222222222221</v>
      </c>
      <c r="E9731" s="157">
        <v>92</v>
      </c>
      <c r="G9731" s="14" t="s">
        <v>2569</v>
      </c>
      <c r="I9731" s="118" t="s">
        <v>2440</v>
      </c>
      <c r="J9731" s="118"/>
      <c r="K9731" s="118"/>
      <c r="L9731" s="118"/>
    </row>
    <row r="9732" spans="2:15" x14ac:dyDescent="0.25">
      <c r="B9732" s="6">
        <v>0.82638888888888884</v>
      </c>
      <c r="E9732" s="3">
        <v>101</v>
      </c>
    </row>
    <row r="9733" spans="2:15" x14ac:dyDescent="0.25">
      <c r="B9733" s="6">
        <v>0.83680555555555558</v>
      </c>
      <c r="E9733" s="101">
        <v>114</v>
      </c>
      <c r="I9733" s="135" t="s">
        <v>2572</v>
      </c>
      <c r="J9733" s="135"/>
      <c r="K9733" s="135"/>
      <c r="L9733" s="135"/>
      <c r="M9733" s="135"/>
    </row>
    <row r="9734" spans="2:15" x14ac:dyDescent="0.25">
      <c r="B9734" s="6">
        <v>0.84722222222222221</v>
      </c>
      <c r="E9734" s="99">
        <v>114</v>
      </c>
    </row>
    <row r="9735" spans="2:15" x14ac:dyDescent="0.25">
      <c r="B9735" s="6">
        <v>0.85763888888888884</v>
      </c>
      <c r="E9735" s="99">
        <v>112</v>
      </c>
    </row>
    <row r="9736" spans="2:15" x14ac:dyDescent="0.25">
      <c r="B9736" s="6">
        <v>0.86805555555555558</v>
      </c>
      <c r="E9736" s="99">
        <v>113</v>
      </c>
    </row>
    <row r="9737" spans="2:15" x14ac:dyDescent="0.25">
      <c r="B9737" s="6">
        <v>0.87847222222222221</v>
      </c>
      <c r="E9737" s="99">
        <v>114</v>
      </c>
    </row>
    <row r="9738" spans="2:15" x14ac:dyDescent="0.25">
      <c r="B9738" s="6">
        <v>0.88888888888888884</v>
      </c>
      <c r="E9738" s="99">
        <v>113</v>
      </c>
    </row>
    <row r="9739" spans="2:15" x14ac:dyDescent="0.25">
      <c r="B9739" s="86">
        <v>0.89236111111111116</v>
      </c>
      <c r="G9739" s="14" t="s">
        <v>2574</v>
      </c>
    </row>
    <row r="9740" spans="2:15" x14ac:dyDescent="0.25">
      <c r="B9740" s="86">
        <v>0.89930555555555558</v>
      </c>
      <c r="E9740" s="3">
        <v>107</v>
      </c>
      <c r="G9740" s="14" t="s">
        <v>2574</v>
      </c>
    </row>
    <row r="9741" spans="2:15" x14ac:dyDescent="0.25">
      <c r="B9741" s="86">
        <v>0.90972222222222221</v>
      </c>
      <c r="E9741" s="14">
        <v>84</v>
      </c>
      <c r="G9741" s="14" t="s">
        <v>2574</v>
      </c>
      <c r="I9741" s="16" t="s">
        <v>2573</v>
      </c>
      <c r="J9741" s="16"/>
      <c r="K9741" s="16"/>
      <c r="L9741" s="16"/>
      <c r="M9741" s="16"/>
    </row>
    <row r="9742" spans="2:15" x14ac:dyDescent="0.25">
      <c r="B9742" s="6">
        <v>0.92013888888888884</v>
      </c>
      <c r="E9742" s="3">
        <v>101</v>
      </c>
    </row>
    <row r="9743" spans="2:15" x14ac:dyDescent="0.25">
      <c r="B9743" s="6">
        <v>0.93055555555555558</v>
      </c>
      <c r="E9743" s="3">
        <v>104</v>
      </c>
    </row>
    <row r="9744" spans="2:15" x14ac:dyDescent="0.25">
      <c r="B9744" s="6">
        <v>0.94097222222222221</v>
      </c>
      <c r="E9744" s="157">
        <v>99</v>
      </c>
    </row>
    <row r="9745" spans="1:14" x14ac:dyDescent="0.25">
      <c r="B9745" s="6">
        <v>0.95138888888888884</v>
      </c>
      <c r="E9745" s="157">
        <v>94</v>
      </c>
    </row>
    <row r="9746" spans="1:14" x14ac:dyDescent="0.25">
      <c r="B9746" s="6">
        <v>0.96180555555555558</v>
      </c>
      <c r="E9746" s="157">
        <v>91</v>
      </c>
    </row>
    <row r="9747" spans="1:14" x14ac:dyDescent="0.25">
      <c r="B9747" s="6">
        <v>0.97222222222222221</v>
      </c>
      <c r="E9747" s="157">
        <v>92</v>
      </c>
    </row>
    <row r="9748" spans="1:14" x14ac:dyDescent="0.25">
      <c r="B9748" s="6">
        <v>0.98263888888888884</v>
      </c>
      <c r="E9748" s="157">
        <v>94</v>
      </c>
    </row>
    <row r="9749" spans="1:14" ht="15.75" thickBot="1" x14ac:dyDescent="0.3">
      <c r="B9749" s="22">
        <v>0.99305555555555558</v>
      </c>
      <c r="E9749" s="157">
        <v>94</v>
      </c>
    </row>
    <row r="9750" spans="1:14" x14ac:dyDescent="0.25">
      <c r="A9750" s="5">
        <v>45943</v>
      </c>
      <c r="B9750" s="6">
        <v>3.472222222222222E-3</v>
      </c>
      <c r="E9750" s="157">
        <v>93</v>
      </c>
    </row>
    <row r="9751" spans="1:14" x14ac:dyDescent="0.25">
      <c r="A9751" s="5" t="s">
        <v>303</v>
      </c>
      <c r="B9751" s="6">
        <v>1.3888888888888888E-2</v>
      </c>
      <c r="E9751" s="157">
        <v>93</v>
      </c>
    </row>
    <row r="9752" spans="1:14" x14ac:dyDescent="0.25">
      <c r="B9752" s="6">
        <v>2.4305555555555556E-2</v>
      </c>
      <c r="E9752" s="157">
        <v>97</v>
      </c>
    </row>
    <row r="9753" spans="1:14" x14ac:dyDescent="0.25">
      <c r="B9753" s="6">
        <v>3.4722222222222224E-2</v>
      </c>
      <c r="E9753" s="157">
        <v>93</v>
      </c>
    </row>
    <row r="9754" spans="1:14" x14ac:dyDescent="0.25">
      <c r="B9754" s="6">
        <v>4.5138888888888888E-2</v>
      </c>
      <c r="E9754" s="157">
        <v>93</v>
      </c>
    </row>
    <row r="9755" spans="1:14" x14ac:dyDescent="0.25">
      <c r="B9755" s="6">
        <v>5.5555555555555552E-2</v>
      </c>
      <c r="E9755" s="157">
        <v>95</v>
      </c>
    </row>
    <row r="9756" spans="1:14" x14ac:dyDescent="0.25">
      <c r="B9756" s="6">
        <v>6.5972222222222224E-2</v>
      </c>
      <c r="E9756" s="157">
        <v>93</v>
      </c>
    </row>
    <row r="9757" spans="1:14" x14ac:dyDescent="0.25">
      <c r="B9757" s="6">
        <v>7.6388888888888895E-2</v>
      </c>
      <c r="E9757" s="157">
        <v>95</v>
      </c>
    </row>
    <row r="9758" spans="1:14" x14ac:dyDescent="0.25">
      <c r="B9758" s="6">
        <v>8.6805555555555552E-2</v>
      </c>
      <c r="E9758" s="157">
        <v>94</v>
      </c>
    </row>
    <row r="9759" spans="1:14" ht="20.25" x14ac:dyDescent="0.3">
      <c r="B9759" s="6">
        <v>9.7222222222222224E-2</v>
      </c>
      <c r="E9759" s="157">
        <v>95</v>
      </c>
      <c r="G9759" s="542">
        <v>100</v>
      </c>
      <c r="H9759" s="231" t="s">
        <v>1368</v>
      </c>
      <c r="I9759" s="449" t="s">
        <v>2582</v>
      </c>
      <c r="J9759" s="450"/>
      <c r="K9759" s="449"/>
      <c r="L9759" s="96"/>
      <c r="M9759" s="96"/>
      <c r="N9759" s="96"/>
    </row>
    <row r="9760" spans="1:14" ht="18" x14ac:dyDescent="0.25">
      <c r="B9760" s="6">
        <v>0.1076388888888889</v>
      </c>
      <c r="E9760" s="157">
        <v>96</v>
      </c>
      <c r="G9760" s="543">
        <f>AVERAGE(E9677:E9765)</f>
        <v>101.3855421686747</v>
      </c>
      <c r="H9760" s="231" t="s">
        <v>1367</v>
      </c>
      <c r="I9760" s="449" t="s">
        <v>2596</v>
      </c>
      <c r="J9760" s="450"/>
      <c r="K9760" s="449"/>
      <c r="L9760" s="96"/>
      <c r="M9760" s="96"/>
      <c r="N9760" s="96"/>
    </row>
    <row r="9761" spans="2:14" ht="18" x14ac:dyDescent="0.25">
      <c r="B9761" s="6">
        <v>0.11805555555555555</v>
      </c>
      <c r="E9761" s="157">
        <v>96</v>
      </c>
      <c r="G9761" s="535">
        <v>98.7</v>
      </c>
      <c r="H9761" s="302" t="s">
        <v>1369</v>
      </c>
      <c r="I9761" s="531" t="s">
        <v>2611</v>
      </c>
      <c r="J9761" s="194"/>
      <c r="K9761" s="531"/>
      <c r="L9761" s="224"/>
      <c r="M9761" s="224"/>
      <c r="N9761" s="224"/>
    </row>
    <row r="9762" spans="2:14" ht="18" x14ac:dyDescent="0.25">
      <c r="B9762" s="6">
        <v>0.12847222222222221</v>
      </c>
      <c r="E9762" s="157">
        <v>95</v>
      </c>
      <c r="G9762" s="242" t="s">
        <v>2581</v>
      </c>
      <c r="H9762" s="237"/>
    </row>
    <row r="9763" spans="2:14" ht="18" x14ac:dyDescent="0.25">
      <c r="B9763" s="6">
        <v>0.1388888888888889</v>
      </c>
      <c r="E9763" s="157">
        <v>94</v>
      </c>
      <c r="G9763" s="801" t="s">
        <v>2580</v>
      </c>
      <c r="H9763" s="797"/>
      <c r="I9763" s="797"/>
      <c r="J9763" s="797"/>
    </row>
    <row r="9764" spans="2:14" ht="15.75" x14ac:dyDescent="0.25">
      <c r="B9764" s="6">
        <v>0.14930555555555555</v>
      </c>
      <c r="E9764" s="157">
        <v>93</v>
      </c>
      <c r="G9764" s="802" t="s">
        <v>2579</v>
      </c>
      <c r="H9764" s="797"/>
      <c r="I9764" s="797"/>
      <c r="J9764" s="797"/>
      <c r="K9764" s="797"/>
      <c r="L9764" s="797"/>
      <c r="M9764" s="797"/>
      <c r="N9764" s="797"/>
    </row>
    <row r="9765" spans="2:14" ht="15.75" thickBot="1" x14ac:dyDescent="0.3">
      <c r="B9765" s="22">
        <v>0.15972222222222221</v>
      </c>
      <c r="D9765" s="3">
        <v>126</v>
      </c>
      <c r="E9765" s="157">
        <v>93</v>
      </c>
    </row>
    <row r="9766" spans="2:14" x14ac:dyDescent="0.25">
      <c r="B9766" s="6">
        <v>0.30555555555555558</v>
      </c>
      <c r="E9766" s="14">
        <v>83</v>
      </c>
    </row>
    <row r="9767" spans="2:14" x14ac:dyDescent="0.25">
      <c r="B9767" s="6">
        <v>0.31597222222222221</v>
      </c>
      <c r="E9767" s="14">
        <v>82</v>
      </c>
    </row>
    <row r="9768" spans="2:14" x14ac:dyDescent="0.25">
      <c r="B9768" s="6">
        <v>0.3263888888888889</v>
      </c>
      <c r="E9768" s="14">
        <v>82</v>
      </c>
    </row>
    <row r="9769" spans="2:14" x14ac:dyDescent="0.25">
      <c r="B9769" s="6">
        <v>0.33680555555555558</v>
      </c>
      <c r="E9769" s="14">
        <v>84</v>
      </c>
    </row>
    <row r="9770" spans="2:14" x14ac:dyDescent="0.25">
      <c r="B9770" s="6">
        <v>0.34722222222222221</v>
      </c>
      <c r="E9770" s="14">
        <v>85</v>
      </c>
    </row>
    <row r="9771" spans="2:14" x14ac:dyDescent="0.25">
      <c r="B9771" s="6">
        <v>0.3576388888888889</v>
      </c>
      <c r="E9771" s="157">
        <v>90</v>
      </c>
    </row>
    <row r="9772" spans="2:14" x14ac:dyDescent="0.25">
      <c r="B9772" s="6">
        <v>0.36805555555555558</v>
      </c>
      <c r="E9772" s="14">
        <v>84</v>
      </c>
    </row>
    <row r="9773" spans="2:14" x14ac:dyDescent="0.25">
      <c r="B9773" s="6">
        <v>0.37847222222222221</v>
      </c>
      <c r="E9773" s="14">
        <v>80</v>
      </c>
    </row>
    <row r="9774" spans="2:14" x14ac:dyDescent="0.25">
      <c r="B9774" s="6">
        <v>0.3888888888888889</v>
      </c>
      <c r="E9774" s="14">
        <v>80</v>
      </c>
    </row>
    <row r="9775" spans="2:14" x14ac:dyDescent="0.25">
      <c r="B9775" s="6">
        <v>0.39930555555555558</v>
      </c>
      <c r="E9775" s="14">
        <v>83</v>
      </c>
    </row>
    <row r="9776" spans="2:14" x14ac:dyDescent="0.25">
      <c r="B9776" s="6">
        <v>0.40972222222222221</v>
      </c>
      <c r="E9776" s="14">
        <v>84</v>
      </c>
    </row>
    <row r="9777" spans="2:15" x14ac:dyDescent="0.25">
      <c r="B9777" s="6">
        <v>0.4201388888888889</v>
      </c>
      <c r="E9777" s="14">
        <v>85</v>
      </c>
    </row>
    <row r="9778" spans="2:15" x14ac:dyDescent="0.25">
      <c r="B9778" s="6">
        <v>0.43055555555555558</v>
      </c>
      <c r="E9778" s="14">
        <v>86</v>
      </c>
    </row>
    <row r="9779" spans="2:15" x14ac:dyDescent="0.25">
      <c r="B9779" s="6">
        <v>0.44097222222222221</v>
      </c>
      <c r="E9779" s="14">
        <v>88</v>
      </c>
    </row>
    <row r="9780" spans="2:15" x14ac:dyDescent="0.25">
      <c r="B9780" s="6">
        <v>0.4513888888888889</v>
      </c>
      <c r="E9780" s="59">
        <v>78</v>
      </c>
    </row>
    <row r="9781" spans="2:15" x14ac:dyDescent="0.25">
      <c r="B9781" s="6">
        <v>0.46180555555555558</v>
      </c>
      <c r="E9781" s="157">
        <v>92</v>
      </c>
    </row>
    <row r="9782" spans="2:15" x14ac:dyDescent="0.25">
      <c r="B9782" s="6">
        <v>0.47222222222222221</v>
      </c>
      <c r="E9782" s="99">
        <v>110</v>
      </c>
    </row>
    <row r="9783" spans="2:15" x14ac:dyDescent="0.25">
      <c r="B9783" s="6">
        <v>0.4826388888888889</v>
      </c>
      <c r="E9783" s="14">
        <v>87</v>
      </c>
    </row>
    <row r="9784" spans="2:15" x14ac:dyDescent="0.25">
      <c r="B9784" s="6">
        <v>0.49305555555555558</v>
      </c>
      <c r="E9784" s="14">
        <v>88</v>
      </c>
    </row>
    <row r="9785" spans="2:15" x14ac:dyDescent="0.25">
      <c r="B9785" s="6">
        <v>0.50347222222222221</v>
      </c>
      <c r="E9785" s="157">
        <v>94</v>
      </c>
      <c r="F9785" s="157">
        <v>94</v>
      </c>
    </row>
    <row r="9786" spans="2:15" x14ac:dyDescent="0.25">
      <c r="B9786" s="90">
        <v>0.50347222222222221</v>
      </c>
      <c r="C9786" s="8">
        <v>120</v>
      </c>
      <c r="D9786" s="8"/>
      <c r="E9786" s="8"/>
      <c r="F9786" s="8"/>
      <c r="G9786" s="8" t="s">
        <v>208</v>
      </c>
      <c r="H9786" s="8"/>
      <c r="I9786" s="36" t="s">
        <v>2598</v>
      </c>
      <c r="J9786" s="36"/>
      <c r="K9786" s="36"/>
      <c r="L9786" s="36"/>
      <c r="M9786" s="36"/>
      <c r="N9786" s="36"/>
      <c r="O9786" s="36"/>
    </row>
    <row r="9787" spans="2:15" x14ac:dyDescent="0.25">
      <c r="B9787" s="6">
        <v>0.51388888888888884</v>
      </c>
      <c r="E9787" s="157">
        <v>99</v>
      </c>
    </row>
    <row r="9788" spans="2:15" x14ac:dyDescent="0.25">
      <c r="B9788" s="6">
        <v>0.52430555555555558</v>
      </c>
      <c r="E9788" s="4">
        <v>106</v>
      </c>
      <c r="H9788" s="3">
        <v>30</v>
      </c>
      <c r="I9788" s="36" t="s">
        <v>2604</v>
      </c>
      <c r="J9788" s="36"/>
      <c r="K9788" s="36"/>
      <c r="L9788" s="36"/>
      <c r="M9788" s="36"/>
    </row>
    <row r="9789" spans="2:15" x14ac:dyDescent="0.25">
      <c r="B9789" s="86">
        <v>0.53472222222222221</v>
      </c>
      <c r="E9789" s="157">
        <v>97</v>
      </c>
      <c r="G9789" s="14" t="s">
        <v>2599</v>
      </c>
    </row>
    <row r="9790" spans="2:15" x14ac:dyDescent="0.25">
      <c r="B9790" s="86">
        <v>0.54513888888888884</v>
      </c>
      <c r="E9790" s="59">
        <v>68</v>
      </c>
      <c r="G9790" s="14" t="s">
        <v>2599</v>
      </c>
    </row>
    <row r="9791" spans="2:15" x14ac:dyDescent="0.25">
      <c r="B9791" s="86">
        <v>0.55555555555555558</v>
      </c>
      <c r="E9791" s="59">
        <v>78</v>
      </c>
      <c r="G9791" s="14" t="s">
        <v>2599</v>
      </c>
    </row>
    <row r="9792" spans="2:15" x14ac:dyDescent="0.25">
      <c r="B9792" s="6">
        <v>0.56597222222222221</v>
      </c>
      <c r="E9792" s="157">
        <v>95</v>
      </c>
    </row>
    <row r="9793" spans="2:15" x14ac:dyDescent="0.25">
      <c r="B9793" s="86">
        <v>0.56597222222222221</v>
      </c>
      <c r="G9793" s="14" t="s">
        <v>2597</v>
      </c>
    </row>
    <row r="9794" spans="2:15" x14ac:dyDescent="0.25">
      <c r="B9794" s="86">
        <v>0.57638888888888884</v>
      </c>
      <c r="E9794" s="157">
        <v>97</v>
      </c>
      <c r="G9794" s="14" t="s">
        <v>2597</v>
      </c>
    </row>
    <row r="9795" spans="2:15" x14ac:dyDescent="0.25">
      <c r="B9795" s="86">
        <v>0.58680555555555558</v>
      </c>
      <c r="E9795" s="3">
        <v>101</v>
      </c>
      <c r="G9795" s="14" t="s">
        <v>2597</v>
      </c>
    </row>
    <row r="9796" spans="2:15" x14ac:dyDescent="0.25">
      <c r="B9796" s="6">
        <v>0.59722222222222221</v>
      </c>
      <c r="E9796" s="99">
        <v>110</v>
      </c>
    </row>
    <row r="9797" spans="2:15" x14ac:dyDescent="0.25">
      <c r="B9797" s="6">
        <v>0.60763888888888884</v>
      </c>
      <c r="E9797" s="97">
        <v>121</v>
      </c>
      <c r="H9797" s="3">
        <v>150</v>
      </c>
      <c r="I9797" s="63" t="s">
        <v>2600</v>
      </c>
      <c r="J9797" s="63"/>
      <c r="K9797" s="63"/>
      <c r="L9797" s="63"/>
      <c r="M9797" s="63"/>
      <c r="N9797" s="63"/>
      <c r="O9797" s="63"/>
    </row>
    <row r="9798" spans="2:15" x14ac:dyDescent="0.25">
      <c r="B9798" s="6">
        <v>0.61805555555555558</v>
      </c>
      <c r="E9798" s="99">
        <v>112</v>
      </c>
    </row>
    <row r="9799" spans="2:15" x14ac:dyDescent="0.25">
      <c r="B9799" s="6">
        <v>0.62847222222222221</v>
      </c>
      <c r="E9799" s="99">
        <v>112</v>
      </c>
    </row>
    <row r="9800" spans="2:15" x14ac:dyDescent="0.25">
      <c r="B9800" s="6">
        <v>0.63888888888888884</v>
      </c>
      <c r="E9800" s="62">
        <v>121</v>
      </c>
    </row>
    <row r="9801" spans="2:15" x14ac:dyDescent="0.25">
      <c r="B9801" s="6">
        <v>0.64930555555555558</v>
      </c>
      <c r="E9801" s="62">
        <v>126</v>
      </c>
    </row>
    <row r="9802" spans="2:15" x14ac:dyDescent="0.25">
      <c r="B9802" s="6">
        <v>0.65972222222222221</v>
      </c>
      <c r="E9802" s="97">
        <v>127</v>
      </c>
      <c r="H9802" s="3">
        <v>225</v>
      </c>
      <c r="I9802" s="63" t="s">
        <v>2601</v>
      </c>
      <c r="J9802" s="63"/>
      <c r="K9802" s="63"/>
      <c r="L9802" s="63"/>
      <c r="M9802" s="63"/>
    </row>
    <row r="9803" spans="2:15" x14ac:dyDescent="0.25">
      <c r="B9803" s="6">
        <v>0.67013888888888884</v>
      </c>
      <c r="E9803" s="62">
        <v>126</v>
      </c>
    </row>
    <row r="9804" spans="2:15" x14ac:dyDescent="0.25">
      <c r="B9804" s="6">
        <v>0.68055555555555558</v>
      </c>
      <c r="E9804" s="99">
        <v>111</v>
      </c>
    </row>
    <row r="9805" spans="2:15" x14ac:dyDescent="0.25">
      <c r="B9805" s="6">
        <v>0.69097222222222221</v>
      </c>
      <c r="E9805" s="99">
        <v>111</v>
      </c>
    </row>
    <row r="9806" spans="2:15" x14ac:dyDescent="0.25">
      <c r="B9806" s="6">
        <v>0.70138888888888884</v>
      </c>
      <c r="E9806" s="99">
        <v>118</v>
      </c>
    </row>
    <row r="9807" spans="2:15" x14ac:dyDescent="0.25">
      <c r="B9807" s="6">
        <v>0.71180555555555558</v>
      </c>
      <c r="E9807" s="3">
        <v>106</v>
      </c>
    </row>
    <row r="9808" spans="2:15" x14ac:dyDescent="0.25">
      <c r="B9808" s="86">
        <v>0.71180555555555558</v>
      </c>
      <c r="G9808" s="14" t="s">
        <v>2603</v>
      </c>
    </row>
    <row r="9809" spans="2:16" x14ac:dyDescent="0.25">
      <c r="B9809" s="86">
        <v>0.72222222222222221</v>
      </c>
      <c r="E9809" s="157">
        <v>94</v>
      </c>
      <c r="G9809" s="14" t="s">
        <v>2603</v>
      </c>
      <c r="I9809" s="194" t="s">
        <v>2614</v>
      </c>
      <c r="J9809" s="194"/>
      <c r="K9809" s="194"/>
      <c r="L9809" s="194"/>
    </row>
    <row r="9810" spans="2:16" x14ac:dyDescent="0.25">
      <c r="B9810" s="86">
        <v>0.73263888888888884</v>
      </c>
      <c r="E9810" s="157">
        <v>90</v>
      </c>
      <c r="F9810" s="157">
        <v>90</v>
      </c>
      <c r="G9810" s="14" t="s">
        <v>2603</v>
      </c>
      <c r="I9810" s="194" t="s">
        <v>1105</v>
      </c>
      <c r="J9810" s="194"/>
      <c r="K9810" s="194"/>
      <c r="L9810" s="194"/>
    </row>
    <row r="9811" spans="2:16" x14ac:dyDescent="0.25">
      <c r="B9811" s="90">
        <v>0.73958333333333337</v>
      </c>
      <c r="C9811" s="8">
        <v>103</v>
      </c>
      <c r="D9811" s="8"/>
      <c r="E9811" s="8"/>
      <c r="F9811" s="8"/>
      <c r="G9811" s="8" t="s">
        <v>313</v>
      </c>
      <c r="H9811" s="8"/>
      <c r="I9811" s="36" t="s">
        <v>2605</v>
      </c>
      <c r="J9811" s="36"/>
      <c r="K9811" s="36"/>
      <c r="L9811" s="36"/>
      <c r="M9811" s="36"/>
      <c r="N9811" s="36"/>
      <c r="O9811" s="36"/>
      <c r="P9811" s="36"/>
    </row>
    <row r="9812" spans="2:16" x14ac:dyDescent="0.25">
      <c r="B9812" s="6">
        <v>0.74305555555555558</v>
      </c>
      <c r="E9812" s="157">
        <v>99</v>
      </c>
    </row>
    <row r="9813" spans="2:16" x14ac:dyDescent="0.25">
      <c r="B9813" s="6">
        <v>0.75347222222222221</v>
      </c>
      <c r="E9813" s="99">
        <v>110</v>
      </c>
    </row>
    <row r="9814" spans="2:16" x14ac:dyDescent="0.25">
      <c r="B9814" s="6">
        <v>0.76388888888888884</v>
      </c>
      <c r="E9814" s="99">
        <v>113</v>
      </c>
    </row>
    <row r="9815" spans="2:16" x14ac:dyDescent="0.25">
      <c r="B9815" s="6">
        <v>0.77430555555555558</v>
      </c>
      <c r="E9815" s="99">
        <v>112</v>
      </c>
    </row>
    <row r="9816" spans="2:16" x14ac:dyDescent="0.25">
      <c r="B9816" s="6">
        <v>0.78472222222222221</v>
      </c>
      <c r="E9816" s="99">
        <v>114</v>
      </c>
    </row>
    <row r="9817" spans="2:16" x14ac:dyDescent="0.25">
      <c r="B9817" s="6">
        <v>0.79513888888888884</v>
      </c>
      <c r="E9817" s="99">
        <v>112</v>
      </c>
      <c r="G9817" s="3" t="s">
        <v>2602</v>
      </c>
    </row>
    <row r="9818" spans="2:16" x14ac:dyDescent="0.25">
      <c r="B9818" s="6">
        <v>0.80555555555555558</v>
      </c>
      <c r="E9818" s="62">
        <v>122</v>
      </c>
      <c r="G9818" s="3" t="s">
        <v>2602</v>
      </c>
    </row>
    <row r="9819" spans="2:16" x14ac:dyDescent="0.25">
      <c r="B9819" s="6">
        <v>0.81597222222222221</v>
      </c>
      <c r="E9819" s="119">
        <v>133</v>
      </c>
      <c r="G9819" s="3" t="s">
        <v>2602</v>
      </c>
    </row>
    <row r="9820" spans="2:16" x14ac:dyDescent="0.25">
      <c r="B9820" s="6">
        <v>0.82638888888888884</v>
      </c>
      <c r="E9820" s="62">
        <v>128</v>
      </c>
      <c r="G9820" s="3" t="s">
        <v>2602</v>
      </c>
    </row>
    <row r="9821" spans="2:16" x14ac:dyDescent="0.25">
      <c r="B9821" s="6">
        <v>0.83680555555555558</v>
      </c>
      <c r="E9821" s="119">
        <v>130</v>
      </c>
      <c r="G9821" s="3" t="s">
        <v>2602</v>
      </c>
    </row>
    <row r="9822" spans="2:16" x14ac:dyDescent="0.25">
      <c r="B9822" s="6">
        <v>0.84722222222222221</v>
      </c>
      <c r="E9822" s="102">
        <v>134</v>
      </c>
      <c r="G9822" s="3" t="s">
        <v>2602</v>
      </c>
      <c r="H9822" s="3">
        <v>145</v>
      </c>
      <c r="I9822" s="118" t="s">
        <v>2606</v>
      </c>
      <c r="J9822" s="118"/>
      <c r="K9822" s="118"/>
      <c r="L9822" s="118"/>
      <c r="M9822" s="118"/>
    </row>
    <row r="9823" spans="2:16" x14ac:dyDescent="0.25">
      <c r="B9823" s="6">
        <v>0.85763888888888884</v>
      </c>
      <c r="E9823" s="62">
        <v>129</v>
      </c>
    </row>
    <row r="9824" spans="2:16" x14ac:dyDescent="0.25">
      <c r="B9824" s="6">
        <v>0.86805555555555558</v>
      </c>
      <c r="E9824" s="62">
        <v>126</v>
      </c>
    </row>
    <row r="9825" spans="1:15" x14ac:dyDescent="0.25">
      <c r="B9825" s="6">
        <v>0.87847222222222221</v>
      </c>
      <c r="E9825" s="99">
        <v>119</v>
      </c>
    </row>
    <row r="9826" spans="1:15" x14ac:dyDescent="0.25">
      <c r="B9826" s="6">
        <v>0.88888888888888884</v>
      </c>
      <c r="E9826" s="99">
        <v>118</v>
      </c>
    </row>
    <row r="9827" spans="1:15" x14ac:dyDescent="0.25">
      <c r="B9827" s="6">
        <v>0.89930555555555558</v>
      </c>
      <c r="E9827" s="62">
        <v>124</v>
      </c>
    </row>
    <row r="9828" spans="1:15" x14ac:dyDescent="0.25">
      <c r="B9828" s="86">
        <v>0.90763888888888888</v>
      </c>
      <c r="G9828" s="14" t="s">
        <v>2607</v>
      </c>
    </row>
    <row r="9829" spans="1:15" x14ac:dyDescent="0.25">
      <c r="B9829" s="86">
        <v>0.90972222222222221</v>
      </c>
      <c r="E9829" s="62">
        <v>122</v>
      </c>
      <c r="G9829" s="14" t="s">
        <v>2607</v>
      </c>
    </row>
    <row r="9830" spans="1:15" ht="15.75" x14ac:dyDescent="0.25">
      <c r="B9830" s="86">
        <v>0.92013888888888884</v>
      </c>
      <c r="E9830" s="59">
        <v>78</v>
      </c>
      <c r="G9830" s="14" t="s">
        <v>2607</v>
      </c>
      <c r="I9830" s="449" t="s">
        <v>2608</v>
      </c>
      <c r="J9830" s="449"/>
      <c r="K9830" s="449"/>
      <c r="L9830" s="449"/>
      <c r="M9830" s="449"/>
      <c r="N9830" s="36"/>
      <c r="O9830" s="36"/>
    </row>
    <row r="9831" spans="1:15" ht="15.75" x14ac:dyDescent="0.25">
      <c r="B9831" s="86">
        <v>0.93055555555555558</v>
      </c>
      <c r="E9831" s="59">
        <v>68</v>
      </c>
      <c r="G9831" s="14" t="s">
        <v>2607</v>
      </c>
      <c r="I9831" s="449" t="s">
        <v>2609</v>
      </c>
      <c r="J9831" s="449"/>
      <c r="K9831" s="449"/>
      <c r="L9831" s="449"/>
      <c r="M9831" s="449"/>
      <c r="N9831" s="36"/>
      <c r="O9831" s="36"/>
    </row>
    <row r="9832" spans="1:15" x14ac:dyDescent="0.25">
      <c r="B9832" s="6">
        <v>0.94097222222222221</v>
      </c>
      <c r="E9832" s="14">
        <v>86</v>
      </c>
    </row>
    <row r="9833" spans="1:15" x14ac:dyDescent="0.25">
      <c r="B9833" s="6">
        <v>0.95138888888888884</v>
      </c>
      <c r="E9833" s="157">
        <v>96</v>
      </c>
    </row>
    <row r="9834" spans="1:15" x14ac:dyDescent="0.25">
      <c r="B9834" s="6">
        <v>0.96180555555555558</v>
      </c>
      <c r="E9834" s="157">
        <v>94</v>
      </c>
    </row>
    <row r="9835" spans="1:15" x14ac:dyDescent="0.25">
      <c r="B9835" s="6">
        <v>0.97222222222222221</v>
      </c>
      <c r="E9835" s="3">
        <v>102</v>
      </c>
    </row>
    <row r="9836" spans="1:15" x14ac:dyDescent="0.25">
      <c r="B9836" s="6">
        <v>0.98263888888888884</v>
      </c>
      <c r="E9836" s="3">
        <v>103</v>
      </c>
    </row>
    <row r="9837" spans="1:15" ht="15.75" thickBot="1" x14ac:dyDescent="0.3">
      <c r="B9837" s="22">
        <v>0.99305555555555558</v>
      </c>
      <c r="E9837" s="157">
        <v>93</v>
      </c>
    </row>
    <row r="9838" spans="1:15" x14ac:dyDescent="0.25">
      <c r="A9838" s="5">
        <v>45944</v>
      </c>
      <c r="B9838" s="6">
        <v>3.472222222222222E-3</v>
      </c>
      <c r="E9838" s="3">
        <v>100</v>
      </c>
    </row>
    <row r="9839" spans="1:15" x14ac:dyDescent="0.25">
      <c r="A9839" s="5" t="s">
        <v>422</v>
      </c>
      <c r="B9839" s="6">
        <v>1.3888888888888888E-2</v>
      </c>
      <c r="E9839" s="3">
        <v>100</v>
      </c>
    </row>
    <row r="9840" spans="1:15" x14ac:dyDescent="0.25">
      <c r="B9840" s="6">
        <v>2.4305555555555556E-2</v>
      </c>
      <c r="E9840" s="157">
        <v>96</v>
      </c>
    </row>
    <row r="9841" spans="2:14" x14ac:dyDescent="0.25">
      <c r="B9841" s="6">
        <v>3.4722222222222224E-2</v>
      </c>
      <c r="E9841" s="157">
        <v>94</v>
      </c>
    </row>
    <row r="9842" spans="2:14" x14ac:dyDescent="0.25">
      <c r="B9842" s="6">
        <v>4.5138888888888888E-2</v>
      </c>
      <c r="E9842" s="157">
        <v>95</v>
      </c>
    </row>
    <row r="9843" spans="2:14" x14ac:dyDescent="0.25">
      <c r="B9843" s="6">
        <v>5.5555555555555552E-2</v>
      </c>
      <c r="E9843" s="157">
        <v>91</v>
      </c>
    </row>
    <row r="9844" spans="2:14" x14ac:dyDescent="0.25">
      <c r="B9844" s="6">
        <v>6.5972222222222224E-2</v>
      </c>
      <c r="E9844" s="157">
        <v>96</v>
      </c>
    </row>
    <row r="9845" spans="2:14" x14ac:dyDescent="0.25">
      <c r="B9845" s="6">
        <v>7.6388888888888895E-2</v>
      </c>
      <c r="E9845" s="157">
        <v>96</v>
      </c>
    </row>
    <row r="9846" spans="2:14" x14ac:dyDescent="0.25">
      <c r="B9846" s="6">
        <v>8.6805555555555552E-2</v>
      </c>
      <c r="E9846" s="157">
        <v>96</v>
      </c>
    </row>
    <row r="9847" spans="2:14" ht="20.25" x14ac:dyDescent="0.3">
      <c r="B9847" s="6">
        <v>9.7222222222222224E-2</v>
      </c>
      <c r="E9847" s="157">
        <v>90</v>
      </c>
      <c r="G9847" s="542">
        <v>101</v>
      </c>
      <c r="H9847" s="231" t="s">
        <v>1368</v>
      </c>
      <c r="I9847" s="449" t="s">
        <v>2617</v>
      </c>
      <c r="J9847" s="450"/>
      <c r="K9847" s="449"/>
      <c r="L9847" s="96"/>
      <c r="M9847" s="96"/>
      <c r="N9847" s="96"/>
    </row>
    <row r="9848" spans="2:14" ht="18" x14ac:dyDescent="0.25">
      <c r="B9848" s="6">
        <v>0.1076388888888889</v>
      </c>
      <c r="E9848" s="157">
        <v>95</v>
      </c>
      <c r="G9848" s="543">
        <f>AVERAGE(E9764:E9851)</f>
        <v>100.3012048192771</v>
      </c>
      <c r="H9848" s="231" t="s">
        <v>1367</v>
      </c>
      <c r="I9848" s="449" t="s">
        <v>2615</v>
      </c>
      <c r="J9848" s="450"/>
      <c r="K9848" s="449"/>
      <c r="L9848" s="96"/>
      <c r="M9848" s="96"/>
      <c r="N9848" s="96"/>
    </row>
    <row r="9849" spans="2:14" ht="18" x14ac:dyDescent="0.25">
      <c r="B9849" s="6">
        <v>0.11805555555555555</v>
      </c>
      <c r="E9849" s="157">
        <v>92</v>
      </c>
      <c r="G9849" s="535">
        <v>92</v>
      </c>
      <c r="H9849" s="302" t="s">
        <v>1369</v>
      </c>
      <c r="I9849" s="531" t="s">
        <v>2610</v>
      </c>
      <c r="J9849" s="194"/>
      <c r="K9849" s="531"/>
      <c r="L9849" s="224"/>
      <c r="M9849" s="224"/>
      <c r="N9849" s="224"/>
    </row>
    <row r="9850" spans="2:14" ht="18" x14ac:dyDescent="0.25">
      <c r="B9850" s="6">
        <v>0.12847222222222221</v>
      </c>
      <c r="E9850" s="157">
        <v>92</v>
      </c>
      <c r="G9850" s="295" t="s">
        <v>2616</v>
      </c>
      <c r="H9850" s="242"/>
    </row>
    <row r="9851" spans="2:14" ht="18" x14ac:dyDescent="0.25">
      <c r="B9851" s="6">
        <v>0.1388888888888889</v>
      </c>
      <c r="E9851" s="157">
        <v>90</v>
      </c>
      <c r="G9851" s="801" t="s">
        <v>2612</v>
      </c>
      <c r="H9851" s="797"/>
      <c r="I9851" s="797"/>
      <c r="J9851" s="797"/>
    </row>
    <row r="9852" spans="2:14" ht="15.75" x14ac:dyDescent="0.25">
      <c r="B9852" s="6">
        <v>0.14930555555555555</v>
      </c>
      <c r="E9852" s="157">
        <v>92</v>
      </c>
      <c r="G9852" s="802" t="s">
        <v>2613</v>
      </c>
      <c r="H9852" s="797"/>
      <c r="I9852" s="797"/>
      <c r="J9852" s="797"/>
      <c r="K9852" s="797"/>
      <c r="L9852" s="797"/>
      <c r="M9852" s="797"/>
      <c r="N9852" s="797"/>
    </row>
    <row r="9853" spans="2:14" ht="15.75" thickBot="1" x14ac:dyDescent="0.3">
      <c r="B9853" s="22">
        <v>0.15972222222222221</v>
      </c>
      <c r="D9853" s="38">
        <v>223</v>
      </c>
    </row>
    <row r="9854" spans="2:14" x14ac:dyDescent="0.25">
      <c r="B9854" s="6">
        <v>0.30555555555555558</v>
      </c>
      <c r="E9854" s="14">
        <v>82</v>
      </c>
    </row>
    <row r="9855" spans="2:14" x14ac:dyDescent="0.25">
      <c r="B9855" s="6">
        <v>0.31597222222222221</v>
      </c>
      <c r="E9855" s="59">
        <v>78</v>
      </c>
    </row>
    <row r="9856" spans="2:14" x14ac:dyDescent="0.25">
      <c r="B9856" s="6">
        <v>0.3263888888888889</v>
      </c>
      <c r="E9856" s="14">
        <v>80</v>
      </c>
    </row>
    <row r="9857" spans="2:16" x14ac:dyDescent="0.25">
      <c r="B9857" s="6">
        <v>0.33680555555555558</v>
      </c>
      <c r="E9857" s="14">
        <v>84</v>
      </c>
    </row>
    <row r="9858" spans="2:16" x14ac:dyDescent="0.25">
      <c r="B9858" s="6">
        <v>0.34722222222222221</v>
      </c>
      <c r="E9858" s="59">
        <v>68</v>
      </c>
    </row>
    <row r="9859" spans="2:16" x14ac:dyDescent="0.25">
      <c r="B9859" s="6">
        <v>0.3576388888888889</v>
      </c>
      <c r="E9859" s="59">
        <v>68</v>
      </c>
    </row>
    <row r="9860" spans="2:16" x14ac:dyDescent="0.25">
      <c r="B9860" s="6">
        <v>0.36805555555555558</v>
      </c>
      <c r="E9860" s="59">
        <v>68</v>
      </c>
    </row>
    <row r="9861" spans="2:16" x14ac:dyDescent="0.25">
      <c r="B9861" s="6">
        <v>0.37847222222222221</v>
      </c>
      <c r="E9861" s="59">
        <v>68</v>
      </c>
    </row>
    <row r="9862" spans="2:16" x14ac:dyDescent="0.25">
      <c r="B9862" s="6">
        <v>0.3888888888888889</v>
      </c>
      <c r="E9862" s="157">
        <v>94</v>
      </c>
    </row>
    <row r="9863" spans="2:16" x14ac:dyDescent="0.25">
      <c r="B9863" s="6">
        <v>0.39930555555555558</v>
      </c>
      <c r="E9863" s="157">
        <v>98</v>
      </c>
    </row>
    <row r="9864" spans="2:16" x14ac:dyDescent="0.25">
      <c r="B9864" s="6">
        <v>0.40972222222222221</v>
      </c>
      <c r="E9864" s="157">
        <v>93</v>
      </c>
    </row>
    <row r="9865" spans="2:16" x14ac:dyDescent="0.25">
      <c r="B9865" s="6">
        <v>0.4201388888888889</v>
      </c>
      <c r="E9865" s="157">
        <v>94</v>
      </c>
    </row>
    <row r="9866" spans="2:16" x14ac:dyDescent="0.25">
      <c r="B9866" s="6">
        <v>0.43055555555555558</v>
      </c>
      <c r="E9866" s="157">
        <v>94</v>
      </c>
    </row>
    <row r="9867" spans="2:16" x14ac:dyDescent="0.25">
      <c r="B9867" s="6">
        <v>0.44097222222222221</v>
      </c>
      <c r="E9867" s="157">
        <v>95</v>
      </c>
    </row>
    <row r="9868" spans="2:16" x14ac:dyDescent="0.25">
      <c r="B9868" s="6">
        <v>0.4513888888888889</v>
      </c>
      <c r="E9868" s="157">
        <v>95</v>
      </c>
    </row>
    <row r="9869" spans="2:16" x14ac:dyDescent="0.25">
      <c r="B9869" s="6">
        <v>0.46180555555555558</v>
      </c>
      <c r="E9869" s="157">
        <v>93</v>
      </c>
    </row>
    <row r="9870" spans="2:16" x14ac:dyDescent="0.25">
      <c r="B9870" s="6">
        <v>0.47222222222222221</v>
      </c>
      <c r="E9870" s="14">
        <v>81</v>
      </c>
      <c r="F9870" s="14">
        <v>81</v>
      </c>
    </row>
    <row r="9871" spans="2:16" x14ac:dyDescent="0.25">
      <c r="B9871" s="90">
        <v>0.47916666666666669</v>
      </c>
      <c r="C9871" s="8">
        <v>47</v>
      </c>
      <c r="D9871" s="8"/>
      <c r="E9871" s="8"/>
      <c r="F9871" s="8"/>
      <c r="G9871" s="8" t="s">
        <v>208</v>
      </c>
      <c r="H9871" s="8"/>
      <c r="I9871" s="36" t="s">
        <v>2626</v>
      </c>
      <c r="J9871" s="36"/>
      <c r="K9871" s="36"/>
      <c r="L9871" s="36"/>
      <c r="M9871" s="36"/>
      <c r="N9871" s="36"/>
      <c r="O9871" s="36"/>
      <c r="P9871" s="36"/>
    </row>
    <row r="9872" spans="2:16" x14ac:dyDescent="0.25">
      <c r="B9872" s="6">
        <v>0.4826388888888889</v>
      </c>
      <c r="E9872" s="14">
        <v>89</v>
      </c>
    </row>
    <row r="9873" spans="2:13" x14ac:dyDescent="0.25">
      <c r="B9873" s="6">
        <v>0.49305555555555558</v>
      </c>
      <c r="E9873" s="157">
        <v>96</v>
      </c>
    </row>
    <row r="9874" spans="2:13" x14ac:dyDescent="0.25">
      <c r="B9874" s="6">
        <v>0.50347222222222221</v>
      </c>
      <c r="E9874" s="14">
        <v>82</v>
      </c>
    </row>
    <row r="9875" spans="2:13" x14ac:dyDescent="0.25">
      <c r="B9875" s="6">
        <v>0.51388888888888884</v>
      </c>
      <c r="E9875" s="99">
        <v>115</v>
      </c>
    </row>
    <row r="9876" spans="2:13" x14ac:dyDescent="0.25">
      <c r="B9876" s="6">
        <v>0.52430555555555558</v>
      </c>
      <c r="E9876" s="97">
        <v>122</v>
      </c>
      <c r="H9876" s="3">
        <v>65</v>
      </c>
      <c r="I9876" s="63" t="s">
        <v>2631</v>
      </c>
      <c r="J9876" s="63"/>
      <c r="K9876" s="63"/>
      <c r="L9876" s="63"/>
      <c r="M9876" s="63"/>
    </row>
    <row r="9877" spans="2:13" x14ac:dyDescent="0.25">
      <c r="B9877" s="6">
        <v>0.53472222222222221</v>
      </c>
      <c r="E9877" s="99">
        <v>111</v>
      </c>
    </row>
    <row r="9878" spans="2:13" x14ac:dyDescent="0.25">
      <c r="B9878" s="6">
        <v>0.54513888888888884</v>
      </c>
      <c r="E9878" s="3">
        <v>103</v>
      </c>
    </row>
    <row r="9879" spans="2:13" x14ac:dyDescent="0.25">
      <c r="B9879" s="6">
        <v>0.55555555555555558</v>
      </c>
      <c r="E9879" s="157">
        <v>99</v>
      </c>
    </row>
    <row r="9880" spans="2:13" x14ac:dyDescent="0.25">
      <c r="B9880" s="6">
        <v>0.56597222222222221</v>
      </c>
      <c r="E9880" s="3">
        <v>103</v>
      </c>
    </row>
    <row r="9881" spans="2:13" x14ac:dyDescent="0.25">
      <c r="B9881" s="6">
        <v>0.57638888888888884</v>
      </c>
      <c r="E9881" s="3">
        <v>105</v>
      </c>
    </row>
    <row r="9882" spans="2:13" x14ac:dyDescent="0.25">
      <c r="B9882" s="6">
        <v>0.58680555555555558</v>
      </c>
      <c r="E9882" s="99">
        <v>110</v>
      </c>
    </row>
    <row r="9883" spans="2:13" x14ac:dyDescent="0.25">
      <c r="B9883" s="6">
        <v>0.59722222222222221</v>
      </c>
      <c r="E9883" s="3">
        <v>107</v>
      </c>
    </row>
    <row r="9884" spans="2:13" x14ac:dyDescent="0.25">
      <c r="B9884" s="6">
        <v>0.60763888888888884</v>
      </c>
      <c r="E9884" s="3">
        <v>106</v>
      </c>
    </row>
    <row r="9885" spans="2:13" x14ac:dyDescent="0.25">
      <c r="B9885" s="6">
        <v>0.61805555555555558</v>
      </c>
      <c r="E9885" s="3">
        <v>105</v>
      </c>
    </row>
    <row r="9886" spans="2:13" x14ac:dyDescent="0.25">
      <c r="B9886" s="6">
        <v>0.62847222222222221</v>
      </c>
      <c r="E9886" s="3">
        <v>105</v>
      </c>
    </row>
    <row r="9887" spans="2:13" x14ac:dyDescent="0.25">
      <c r="B9887" s="6">
        <v>0.63888888888888884</v>
      </c>
      <c r="E9887" s="3">
        <v>103</v>
      </c>
    </row>
    <row r="9888" spans="2:13" x14ac:dyDescent="0.25">
      <c r="B9888" s="6">
        <v>0.64930555555555558</v>
      </c>
      <c r="E9888" s="3">
        <v>104</v>
      </c>
    </row>
    <row r="9889" spans="2:20" x14ac:dyDescent="0.25">
      <c r="B9889" s="6">
        <v>0.65972222222222221</v>
      </c>
      <c r="E9889" s="3">
        <v>104</v>
      </c>
    </row>
    <row r="9890" spans="2:20" x14ac:dyDescent="0.25">
      <c r="B9890" s="6">
        <v>0.67013888888888884</v>
      </c>
      <c r="E9890" s="3">
        <v>103</v>
      </c>
    </row>
    <row r="9891" spans="2:20" x14ac:dyDescent="0.25">
      <c r="B9891" s="6">
        <v>0.68055555555555558</v>
      </c>
      <c r="E9891" s="3">
        <v>104</v>
      </c>
    </row>
    <row r="9892" spans="2:20" x14ac:dyDescent="0.25">
      <c r="B9892" s="6">
        <v>0.69097222222222221</v>
      </c>
      <c r="E9892" s="157">
        <v>99</v>
      </c>
    </row>
    <row r="9893" spans="2:20" x14ac:dyDescent="0.25">
      <c r="B9893" s="6">
        <v>0.70138888888888884</v>
      </c>
      <c r="E9893" s="157">
        <v>97</v>
      </c>
    </row>
    <row r="9894" spans="2:20" x14ac:dyDescent="0.25">
      <c r="B9894" s="6">
        <v>0.71180555555555558</v>
      </c>
      <c r="E9894" s="157">
        <v>95</v>
      </c>
      <c r="F9894" s="157">
        <v>95</v>
      </c>
    </row>
    <row r="9895" spans="2:20" x14ac:dyDescent="0.25">
      <c r="B9895" s="90">
        <v>0.71875</v>
      </c>
      <c r="C9895" s="8">
        <v>106</v>
      </c>
      <c r="D9895" s="37" t="s">
        <v>2642</v>
      </c>
      <c r="E9895" s="8"/>
      <c r="F9895" s="8"/>
      <c r="G9895" s="8" t="s">
        <v>313</v>
      </c>
      <c r="H9895" s="8"/>
      <c r="I9895" s="36" t="s">
        <v>2630</v>
      </c>
      <c r="J9895" s="36"/>
      <c r="K9895" s="36"/>
      <c r="L9895" s="36"/>
      <c r="M9895" s="36"/>
      <c r="N9895" s="36"/>
      <c r="O9895" s="36"/>
      <c r="P9895" s="36"/>
      <c r="Q9895" s="8"/>
      <c r="R9895" s="8"/>
      <c r="S9895" s="8"/>
      <c r="T9895" s="8"/>
    </row>
    <row r="9896" spans="2:20" x14ac:dyDescent="0.25">
      <c r="B9896" s="6">
        <v>0.72222222222222221</v>
      </c>
      <c r="E9896" s="157">
        <v>98</v>
      </c>
    </row>
    <row r="9897" spans="2:20" x14ac:dyDescent="0.25">
      <c r="B9897" s="6">
        <v>0.73263888888888884</v>
      </c>
      <c r="E9897" s="99">
        <v>110</v>
      </c>
    </row>
    <row r="9898" spans="2:20" x14ac:dyDescent="0.25">
      <c r="B9898" s="6">
        <v>0.74305555555555558</v>
      </c>
      <c r="E9898" s="119">
        <v>135</v>
      </c>
    </row>
    <row r="9899" spans="2:20" x14ac:dyDescent="0.25">
      <c r="B9899" s="86">
        <v>0.74861111111111112</v>
      </c>
      <c r="G9899" s="14" t="s">
        <v>2624</v>
      </c>
    </row>
    <row r="9900" spans="2:20" x14ac:dyDescent="0.25">
      <c r="B9900" s="86">
        <v>0.75347222222222221</v>
      </c>
      <c r="E9900" s="102">
        <v>137</v>
      </c>
      <c r="G9900" s="14" t="s">
        <v>2624</v>
      </c>
      <c r="H9900" s="3">
        <v>50</v>
      </c>
      <c r="I9900" s="118" t="s">
        <v>2646</v>
      </c>
      <c r="J9900" s="118"/>
      <c r="K9900" s="118"/>
      <c r="L9900" s="118"/>
      <c r="M9900" s="118"/>
    </row>
    <row r="9901" spans="2:20" ht="15.75" x14ac:dyDescent="0.25">
      <c r="B9901" s="86">
        <v>0.76388888888888884</v>
      </c>
      <c r="E9901" s="99">
        <v>113</v>
      </c>
      <c r="G9901" s="14" t="s">
        <v>2624</v>
      </c>
      <c r="I9901" s="446" t="s">
        <v>2632</v>
      </c>
      <c r="J9901" s="446"/>
      <c r="K9901" s="446"/>
      <c r="L9901" s="446"/>
      <c r="M9901" s="446"/>
    </row>
    <row r="9902" spans="2:20" ht="15.75" x14ac:dyDescent="0.25">
      <c r="B9902" s="86">
        <v>0.77430555555555558</v>
      </c>
      <c r="E9902" s="157">
        <v>93</v>
      </c>
      <c r="G9902" s="14" t="s">
        <v>2624</v>
      </c>
      <c r="I9902" s="531" t="s">
        <v>2633</v>
      </c>
      <c r="J9902" s="531"/>
      <c r="K9902" s="531"/>
      <c r="L9902" s="531"/>
      <c r="M9902" s="531"/>
    </row>
    <row r="9903" spans="2:20" ht="15.75" x14ac:dyDescent="0.25">
      <c r="B9903" s="86">
        <v>0.78472222222222221</v>
      </c>
      <c r="E9903" s="157">
        <v>91</v>
      </c>
      <c r="G9903" s="14" t="s">
        <v>2624</v>
      </c>
      <c r="I9903" s="531" t="s">
        <v>2379</v>
      </c>
      <c r="J9903" s="531"/>
      <c r="K9903" s="531"/>
      <c r="L9903" s="531"/>
      <c r="M9903" s="531"/>
    </row>
    <row r="9904" spans="2:20" x14ac:dyDescent="0.25">
      <c r="B9904" s="6">
        <v>0.79513888888888884</v>
      </c>
      <c r="E9904" s="157">
        <v>98</v>
      </c>
    </row>
    <row r="9905" spans="2:13" x14ac:dyDescent="0.25">
      <c r="B9905" s="6">
        <v>0.80555555555555558</v>
      </c>
      <c r="E9905" s="103">
        <v>145</v>
      </c>
      <c r="H9905" s="3">
        <v>125</v>
      </c>
      <c r="I9905" s="144" t="s">
        <v>2645</v>
      </c>
      <c r="J9905" s="144"/>
      <c r="K9905" s="144"/>
      <c r="L9905" s="144"/>
      <c r="M9905" s="144"/>
    </row>
    <row r="9906" spans="2:13" x14ac:dyDescent="0.25">
      <c r="B9906" s="86">
        <v>0.80694444444444446</v>
      </c>
      <c r="G9906" s="14" t="s">
        <v>2621</v>
      </c>
    </row>
    <row r="9907" spans="2:13" ht="15.75" x14ac:dyDescent="0.25">
      <c r="B9907" s="86">
        <v>0.81597222222222221</v>
      </c>
      <c r="E9907" s="62">
        <v>121</v>
      </c>
      <c r="G9907" s="14" t="s">
        <v>2621</v>
      </c>
      <c r="I9907" s="565" t="s">
        <v>2639</v>
      </c>
      <c r="J9907" s="565"/>
      <c r="K9907" s="565"/>
      <c r="L9907" s="565"/>
      <c r="M9907" s="565"/>
    </row>
    <row r="9908" spans="2:13" ht="15.75" x14ac:dyDescent="0.25">
      <c r="B9908" s="86">
        <v>0.82638888888888884</v>
      </c>
      <c r="E9908" s="157">
        <v>92</v>
      </c>
      <c r="G9908" s="14" t="s">
        <v>2621</v>
      </c>
      <c r="I9908" s="565" t="s">
        <v>2506</v>
      </c>
      <c r="J9908" s="565"/>
      <c r="K9908" s="565"/>
      <c r="L9908" s="565"/>
      <c r="M9908" s="565"/>
    </row>
    <row r="9909" spans="2:13" ht="15.75" x14ac:dyDescent="0.25">
      <c r="B9909" s="86">
        <v>0.83680555555555558</v>
      </c>
      <c r="E9909" s="14">
        <v>80</v>
      </c>
      <c r="G9909" s="14" t="s">
        <v>2621</v>
      </c>
      <c r="I9909" s="565" t="s">
        <v>2640</v>
      </c>
      <c r="J9909" s="565"/>
      <c r="K9909" s="565"/>
      <c r="L9909" s="565"/>
      <c r="M9909" s="565"/>
    </row>
    <row r="9910" spans="2:13" x14ac:dyDescent="0.25">
      <c r="B9910" s="86">
        <v>0.84722222222222221</v>
      </c>
      <c r="E9910" s="157">
        <v>97</v>
      </c>
      <c r="G9910" s="14" t="s">
        <v>2621</v>
      </c>
      <c r="I9910" s="118" t="s">
        <v>2641</v>
      </c>
      <c r="J9910" s="118"/>
      <c r="K9910" s="118"/>
    </row>
    <row r="9911" spans="2:13" x14ac:dyDescent="0.25">
      <c r="B9911" s="6">
        <v>0.85763888888888884</v>
      </c>
      <c r="E9911" s="99">
        <v>113</v>
      </c>
    </row>
    <row r="9912" spans="2:13" x14ac:dyDescent="0.25">
      <c r="B9912" s="86">
        <v>0.85972222222222228</v>
      </c>
      <c r="G9912" s="14" t="s">
        <v>2623</v>
      </c>
    </row>
    <row r="9913" spans="2:13" x14ac:dyDescent="0.25">
      <c r="B9913" s="86">
        <v>0.86805555555555558</v>
      </c>
      <c r="E9913" s="101">
        <v>119</v>
      </c>
      <c r="G9913" s="14" t="s">
        <v>2622</v>
      </c>
      <c r="H9913" s="3">
        <v>215</v>
      </c>
      <c r="I9913" s="135" t="s">
        <v>2644</v>
      </c>
      <c r="J9913" s="135"/>
      <c r="K9913" s="135"/>
      <c r="L9913" s="135"/>
      <c r="M9913" s="135"/>
    </row>
    <row r="9914" spans="2:13" x14ac:dyDescent="0.25">
      <c r="B9914" s="86">
        <v>0.87847222222222221</v>
      </c>
      <c r="E9914" s="157">
        <v>99</v>
      </c>
      <c r="G9914" s="14" t="s">
        <v>2622</v>
      </c>
      <c r="I9914" s="194" t="s">
        <v>2643</v>
      </c>
      <c r="J9914" s="194"/>
      <c r="K9914" s="194"/>
      <c r="L9914" s="194"/>
    </row>
    <row r="9915" spans="2:13" x14ac:dyDescent="0.25">
      <c r="B9915" s="6">
        <v>0.88888888888888884</v>
      </c>
      <c r="E9915" s="99">
        <v>111</v>
      </c>
    </row>
    <row r="9916" spans="2:13" x14ac:dyDescent="0.25">
      <c r="B9916" s="6">
        <v>0.89930555555555558</v>
      </c>
      <c r="E9916" s="157">
        <v>98</v>
      </c>
    </row>
    <row r="9917" spans="2:13" x14ac:dyDescent="0.25">
      <c r="B9917" s="6">
        <v>0.90972222222222221</v>
      </c>
      <c r="E9917" s="99">
        <v>112</v>
      </c>
    </row>
    <row r="9918" spans="2:13" x14ac:dyDescent="0.25">
      <c r="B9918" s="6">
        <v>0.92013888888888884</v>
      </c>
      <c r="E9918" s="99">
        <v>119</v>
      </c>
    </row>
    <row r="9919" spans="2:13" x14ac:dyDescent="0.25">
      <c r="B9919" s="6">
        <v>0.93055555555555558</v>
      </c>
      <c r="E9919" s="99">
        <v>111</v>
      </c>
    </row>
    <row r="9920" spans="2:13" x14ac:dyDescent="0.25">
      <c r="B9920" s="6">
        <v>0.94097222222222221</v>
      </c>
      <c r="E9920" s="3">
        <v>100</v>
      </c>
    </row>
    <row r="9921" spans="1:12" x14ac:dyDescent="0.25">
      <c r="B9921" s="86">
        <v>0.94305555555555554</v>
      </c>
      <c r="G9921" s="14" t="s">
        <v>2620</v>
      </c>
    </row>
    <row r="9922" spans="1:12" x14ac:dyDescent="0.25">
      <c r="B9922" s="86">
        <v>0.95138888888888884</v>
      </c>
      <c r="E9922" s="59">
        <v>76</v>
      </c>
      <c r="G9922" s="14" t="s">
        <v>2619</v>
      </c>
      <c r="I9922" s="89" t="s">
        <v>2635</v>
      </c>
      <c r="J9922" s="89"/>
      <c r="K9922" s="89"/>
      <c r="L9922" s="89"/>
    </row>
    <row r="9923" spans="1:12" x14ac:dyDescent="0.25">
      <c r="B9923" s="86">
        <v>0.96180555555555558</v>
      </c>
      <c r="E9923" s="59">
        <v>68</v>
      </c>
      <c r="G9923" s="14" t="s">
        <v>2619</v>
      </c>
      <c r="I9923" s="89" t="s">
        <v>2636</v>
      </c>
      <c r="J9923" s="89"/>
      <c r="K9923" s="89"/>
      <c r="L9923" s="89"/>
    </row>
    <row r="9924" spans="1:12" x14ac:dyDescent="0.25">
      <c r="B9924" s="86">
        <v>0.97222222222222221</v>
      </c>
      <c r="E9924" s="59">
        <v>68</v>
      </c>
      <c r="G9924" s="14" t="s">
        <v>2619</v>
      </c>
      <c r="I9924" s="89" t="s">
        <v>2637</v>
      </c>
      <c r="J9924" s="89"/>
      <c r="K9924" s="89"/>
      <c r="L9924" s="89"/>
    </row>
    <row r="9925" spans="1:12" x14ac:dyDescent="0.25">
      <c r="B9925" s="86">
        <v>0.98263888888888884</v>
      </c>
      <c r="E9925" s="157">
        <v>92</v>
      </c>
      <c r="G9925" s="14" t="s">
        <v>2619</v>
      </c>
      <c r="I9925" s="118" t="s">
        <v>2638</v>
      </c>
      <c r="J9925" s="118"/>
      <c r="K9925" s="118"/>
    </row>
    <row r="9926" spans="1:12" ht="15.75" thickBot="1" x14ac:dyDescent="0.3">
      <c r="B9926" s="22">
        <v>0.99305555555555558</v>
      </c>
      <c r="E9926" s="157">
        <v>99</v>
      </c>
    </row>
    <row r="9927" spans="1:12" x14ac:dyDescent="0.25">
      <c r="A9927" s="5">
        <v>45945</v>
      </c>
      <c r="B9927" s="6">
        <v>3.472222222222222E-3</v>
      </c>
      <c r="E9927" s="157">
        <v>98</v>
      </c>
    </row>
    <row r="9928" spans="1:12" x14ac:dyDescent="0.25">
      <c r="A9928" s="5" t="s">
        <v>571</v>
      </c>
      <c r="B9928" s="6">
        <v>1.3888888888888888E-2</v>
      </c>
      <c r="E9928" s="157">
        <v>99</v>
      </c>
    </row>
    <row r="9929" spans="1:12" x14ac:dyDescent="0.25">
      <c r="B9929" s="6">
        <v>2.4305555555555556E-2</v>
      </c>
      <c r="E9929" s="157">
        <v>99</v>
      </c>
    </row>
    <row r="9930" spans="1:12" x14ac:dyDescent="0.25">
      <c r="B9930" s="6">
        <v>3.4722222222222224E-2</v>
      </c>
      <c r="E9930" s="157">
        <v>98</v>
      </c>
    </row>
    <row r="9931" spans="1:12" x14ac:dyDescent="0.25">
      <c r="B9931" s="6">
        <v>4.5138888888888888E-2</v>
      </c>
      <c r="E9931" s="157">
        <v>97</v>
      </c>
    </row>
    <row r="9932" spans="1:12" x14ac:dyDescent="0.25">
      <c r="B9932" s="6">
        <v>5.5555555555555552E-2</v>
      </c>
      <c r="E9932" s="157">
        <v>98</v>
      </c>
    </row>
    <row r="9933" spans="1:12" x14ac:dyDescent="0.25">
      <c r="B9933" s="6">
        <v>6.5972222222222224E-2</v>
      </c>
      <c r="E9933" s="157">
        <v>99</v>
      </c>
    </row>
    <row r="9934" spans="1:12" x14ac:dyDescent="0.25">
      <c r="B9934" s="6">
        <v>7.6388888888888895E-2</v>
      </c>
      <c r="E9934" s="157">
        <v>95</v>
      </c>
    </row>
    <row r="9935" spans="1:12" x14ac:dyDescent="0.25">
      <c r="B9935" s="6">
        <v>8.6805555555555552E-2</v>
      </c>
      <c r="E9935" s="157">
        <v>93</v>
      </c>
    </row>
    <row r="9936" spans="1:12" ht="15.75" thickBot="1" x14ac:dyDescent="0.3">
      <c r="B9936" s="6">
        <v>9.7222222222222224E-2</v>
      </c>
      <c r="E9936" s="157">
        <v>97</v>
      </c>
    </row>
    <row r="9937" spans="2:14" ht="21" thickBot="1" x14ac:dyDescent="0.35">
      <c r="B9937" s="6">
        <v>0.1076388888888889</v>
      </c>
      <c r="E9937" s="157">
        <v>95</v>
      </c>
      <c r="G9937" s="593">
        <v>97</v>
      </c>
      <c r="H9937" s="594" t="s">
        <v>1368</v>
      </c>
      <c r="I9937" s="826" t="s">
        <v>2627</v>
      </c>
      <c r="J9937" s="762"/>
      <c r="K9937" s="762"/>
      <c r="L9937" s="762"/>
      <c r="M9937" s="762"/>
      <c r="N9937" s="763"/>
    </row>
    <row r="9938" spans="2:14" ht="18.75" thickBot="1" x14ac:dyDescent="0.3">
      <c r="B9938" s="6">
        <v>0.11805555555555555</v>
      </c>
      <c r="G9938" s="595">
        <f>AVERAGE(E9855:E9941)</f>
        <v>98.454545454545453</v>
      </c>
      <c r="H9938" s="594" t="s">
        <v>1367</v>
      </c>
      <c r="I9938" s="826" t="s">
        <v>2629</v>
      </c>
      <c r="J9938" s="762"/>
      <c r="K9938" s="762"/>
      <c r="L9938" s="762"/>
      <c r="M9938" s="762"/>
      <c r="N9938" s="763"/>
    </row>
    <row r="9939" spans="2:14" ht="18.75" thickBot="1" x14ac:dyDescent="0.3">
      <c r="B9939" s="6">
        <v>0.12847222222222221</v>
      </c>
      <c r="G9939" s="596">
        <v>88</v>
      </c>
      <c r="H9939" s="597" t="s">
        <v>1369</v>
      </c>
      <c r="I9939" s="827" t="s">
        <v>2628</v>
      </c>
      <c r="J9939" s="762"/>
      <c r="K9939" s="762"/>
      <c r="L9939" s="762"/>
      <c r="M9939" s="762"/>
      <c r="N9939" s="763"/>
    </row>
    <row r="9940" spans="2:14" ht="18.75" thickBot="1" x14ac:dyDescent="0.3">
      <c r="B9940" s="6">
        <v>0.1388888888888889</v>
      </c>
      <c r="G9940" s="780" t="s">
        <v>2647</v>
      </c>
      <c r="H9940" s="781"/>
    </row>
    <row r="9941" spans="2:14" ht="18.75" thickBot="1" x14ac:dyDescent="0.3">
      <c r="B9941" s="6">
        <v>0.14930555555555555</v>
      </c>
      <c r="G9941" s="758" t="s">
        <v>2618</v>
      </c>
      <c r="H9941" s="759"/>
      <c r="I9941" s="759"/>
      <c r="J9941" s="760"/>
    </row>
    <row r="9942" spans="2:14" ht="16.5" thickBot="1" x14ac:dyDescent="0.3">
      <c r="B9942" s="22">
        <v>0.15972222222222221</v>
      </c>
      <c r="D9942" s="3">
        <v>153</v>
      </c>
      <c r="G9942" s="761" t="s">
        <v>2625</v>
      </c>
      <c r="H9942" s="762"/>
      <c r="I9942" s="762"/>
      <c r="J9942" s="762"/>
      <c r="K9942" s="762"/>
      <c r="L9942" s="762"/>
      <c r="M9942" s="762"/>
      <c r="N9942" s="763"/>
    </row>
    <row r="9943" spans="2:14" x14ac:dyDescent="0.25">
      <c r="B9943" s="6">
        <v>0.30555555555555558</v>
      </c>
      <c r="E9943" s="157">
        <v>92</v>
      </c>
    </row>
    <row r="9944" spans="2:14" x14ac:dyDescent="0.25">
      <c r="B9944" s="6">
        <v>0.31597222222222221</v>
      </c>
      <c r="E9944" s="157">
        <v>92</v>
      </c>
    </row>
    <row r="9945" spans="2:14" x14ac:dyDescent="0.25">
      <c r="B9945" s="6">
        <v>0.3263888888888889</v>
      </c>
      <c r="E9945" s="14">
        <v>80</v>
      </c>
    </row>
    <row r="9946" spans="2:14" x14ac:dyDescent="0.25">
      <c r="B9946" s="6">
        <v>0.33680555555555558</v>
      </c>
      <c r="E9946" s="14">
        <v>84</v>
      </c>
    </row>
    <row r="9947" spans="2:14" x14ac:dyDescent="0.25">
      <c r="B9947" s="6">
        <v>0.34722222222222221</v>
      </c>
      <c r="E9947" s="157">
        <v>92</v>
      </c>
    </row>
    <row r="9948" spans="2:14" x14ac:dyDescent="0.25">
      <c r="B9948" s="6">
        <v>0.3576388888888889</v>
      </c>
      <c r="E9948" s="14">
        <v>84</v>
      </c>
    </row>
    <row r="9949" spans="2:14" x14ac:dyDescent="0.25">
      <c r="B9949" s="6">
        <v>0.36805555555555558</v>
      </c>
      <c r="E9949" s="14">
        <v>84</v>
      </c>
    </row>
    <row r="9950" spans="2:14" x14ac:dyDescent="0.25">
      <c r="B9950" s="6">
        <v>0.37847222222222221</v>
      </c>
      <c r="E9950" s="59">
        <v>79</v>
      </c>
    </row>
    <row r="9951" spans="2:14" x14ac:dyDescent="0.25">
      <c r="B9951" s="6">
        <v>0.3888888888888889</v>
      </c>
      <c r="E9951" s="59">
        <v>78</v>
      </c>
    </row>
    <row r="9952" spans="2:14" x14ac:dyDescent="0.25">
      <c r="B9952" s="6">
        <v>0.39930555555555558</v>
      </c>
      <c r="E9952" s="157">
        <v>92</v>
      </c>
    </row>
    <row r="9953" spans="2:19" x14ac:dyDescent="0.25">
      <c r="B9953" s="6">
        <v>0.40972222222222221</v>
      </c>
      <c r="E9953" s="14">
        <v>88</v>
      </c>
    </row>
    <row r="9954" spans="2:19" x14ac:dyDescent="0.25">
      <c r="B9954" s="6">
        <v>0.4201388888888889</v>
      </c>
      <c r="E9954" s="14">
        <v>89</v>
      </c>
    </row>
    <row r="9955" spans="2:19" x14ac:dyDescent="0.25">
      <c r="B9955" s="6">
        <v>0.43055555555555558</v>
      </c>
      <c r="E9955" s="14">
        <v>82</v>
      </c>
    </row>
    <row r="9956" spans="2:19" x14ac:dyDescent="0.25">
      <c r="B9956" s="6">
        <v>0.44097222222222221</v>
      </c>
      <c r="E9956" s="14">
        <v>88</v>
      </c>
    </row>
    <row r="9957" spans="2:19" x14ac:dyDescent="0.25">
      <c r="B9957" s="6">
        <v>0.4513888888888889</v>
      </c>
      <c r="E9957" s="157">
        <v>92</v>
      </c>
    </row>
    <row r="9958" spans="2:19" x14ac:dyDescent="0.25">
      <c r="B9958" s="6">
        <v>0.46180555555555558</v>
      </c>
      <c r="E9958" s="157">
        <v>92</v>
      </c>
    </row>
    <row r="9959" spans="2:19" x14ac:dyDescent="0.25">
      <c r="B9959" s="6">
        <v>0.47222222222222221</v>
      </c>
      <c r="E9959" s="14">
        <v>81</v>
      </c>
      <c r="F9959" s="14">
        <v>81</v>
      </c>
      <c r="G9959" s="3" t="s">
        <v>2651</v>
      </c>
    </row>
    <row r="9960" spans="2:19" x14ac:dyDescent="0.25">
      <c r="B9960" s="90">
        <v>0.47916666666666669</v>
      </c>
      <c r="C9960" s="8">
        <v>120</v>
      </c>
      <c r="D9960" s="8"/>
      <c r="E9960" s="8"/>
      <c r="F9960" s="8"/>
      <c r="G9960" s="8" t="s">
        <v>208</v>
      </c>
      <c r="H9960" s="8"/>
      <c r="I9960" s="36" t="s">
        <v>2656</v>
      </c>
      <c r="J9960" s="36"/>
      <c r="K9960" s="36"/>
      <c r="L9960" s="36"/>
      <c r="M9960" s="36"/>
      <c r="N9960" s="36"/>
      <c r="O9960" s="36"/>
      <c r="P9960" s="36"/>
      <c r="Q9960" s="8"/>
      <c r="R9960" s="8"/>
      <c r="S9960" s="8"/>
    </row>
    <row r="9961" spans="2:19" x14ac:dyDescent="0.25">
      <c r="B9961" s="6">
        <v>0.4826388888888889</v>
      </c>
      <c r="E9961" s="14">
        <v>88</v>
      </c>
    </row>
    <row r="9962" spans="2:19" x14ac:dyDescent="0.25">
      <c r="B9962" s="6">
        <v>0.49305555555555558</v>
      </c>
      <c r="E9962" s="157">
        <v>95</v>
      </c>
    </row>
    <row r="9963" spans="2:19" x14ac:dyDescent="0.25">
      <c r="B9963" s="6">
        <v>0.50347222222222221</v>
      </c>
      <c r="E9963" s="4">
        <v>100</v>
      </c>
      <c r="H9963" s="3">
        <v>35</v>
      </c>
      <c r="I9963" s="36" t="s">
        <v>2657</v>
      </c>
      <c r="J9963" s="36"/>
      <c r="K9963" s="36"/>
      <c r="L9963" s="36"/>
      <c r="M9963" s="36"/>
    </row>
    <row r="9964" spans="2:19" x14ac:dyDescent="0.25">
      <c r="B9964" s="6">
        <v>0.50902777777777775</v>
      </c>
      <c r="G9964" s="14" t="s">
        <v>2649</v>
      </c>
    </row>
    <row r="9965" spans="2:19" x14ac:dyDescent="0.25">
      <c r="B9965" s="6">
        <v>0.51388888888888884</v>
      </c>
      <c r="E9965" s="14">
        <v>87</v>
      </c>
      <c r="G9965" s="14" t="s">
        <v>2649</v>
      </c>
      <c r="I9965" s="11" t="s">
        <v>2650</v>
      </c>
      <c r="J9965" s="11"/>
      <c r="K9965" s="11"/>
      <c r="L9965" s="11"/>
    </row>
    <row r="9966" spans="2:19" x14ac:dyDescent="0.25">
      <c r="B9966" s="6">
        <v>0.52430555555555558</v>
      </c>
      <c r="E9966" s="14">
        <v>87</v>
      </c>
      <c r="G9966" s="14" t="s">
        <v>2649</v>
      </c>
    </row>
    <row r="9967" spans="2:19" x14ac:dyDescent="0.25">
      <c r="B9967" s="6">
        <v>0.53472222222222221</v>
      </c>
      <c r="E9967" s="3">
        <v>101</v>
      </c>
    </row>
    <row r="9968" spans="2:19" x14ac:dyDescent="0.25">
      <c r="B9968" s="86">
        <v>0.53472222222222221</v>
      </c>
      <c r="G9968" s="14" t="s">
        <v>2648</v>
      </c>
    </row>
    <row r="9969" spans="2:15" x14ac:dyDescent="0.25">
      <c r="B9969" s="86">
        <v>0.54513888888888884</v>
      </c>
      <c r="E9969" s="157">
        <v>94</v>
      </c>
      <c r="G9969" s="14" t="s">
        <v>2648</v>
      </c>
      <c r="I9969" t="s">
        <v>2653</v>
      </c>
    </row>
    <row r="9970" spans="2:15" x14ac:dyDescent="0.25">
      <c r="B9970" s="86">
        <v>0.55555555555555558</v>
      </c>
      <c r="E9970" s="14">
        <v>86</v>
      </c>
      <c r="G9970" s="14" t="s">
        <v>2648</v>
      </c>
      <c r="I9970" s="541" t="s">
        <v>2654</v>
      </c>
      <c r="J9970" s="541"/>
      <c r="K9970" s="541"/>
      <c r="L9970" s="541"/>
      <c r="M9970" s="541"/>
      <c r="N9970" s="541"/>
      <c r="O9970" s="541"/>
    </row>
    <row r="9971" spans="2:15" x14ac:dyDescent="0.25">
      <c r="B9971" s="86">
        <v>0.56597222222222221</v>
      </c>
      <c r="E9971" s="14">
        <v>84</v>
      </c>
      <c r="G9971" s="14" t="s">
        <v>2648</v>
      </c>
      <c r="I9971" s="541" t="s">
        <v>2655</v>
      </c>
      <c r="J9971" s="541"/>
      <c r="K9971" s="541"/>
      <c r="L9971" s="541"/>
      <c r="M9971" s="541"/>
      <c r="N9971" s="541"/>
      <c r="O9971" s="541"/>
    </row>
    <row r="9972" spans="2:15" x14ac:dyDescent="0.25">
      <c r="B9972" s="6">
        <v>0.57638888888888884</v>
      </c>
      <c r="E9972" s="3">
        <v>103</v>
      </c>
    </row>
    <row r="9973" spans="2:15" x14ac:dyDescent="0.25">
      <c r="B9973" s="6">
        <v>0.58680555555555558</v>
      </c>
      <c r="E9973" s="3">
        <v>105</v>
      </c>
    </row>
    <row r="9974" spans="2:15" x14ac:dyDescent="0.25">
      <c r="B9974" s="6">
        <v>0.59722222222222221</v>
      </c>
      <c r="E9974" s="101">
        <v>111</v>
      </c>
      <c r="G9974" s="3" t="s">
        <v>2652</v>
      </c>
      <c r="H9974" s="3">
        <v>170</v>
      </c>
      <c r="I9974" s="135" t="s">
        <v>2658</v>
      </c>
      <c r="J9974" s="135"/>
      <c r="K9974" s="135"/>
      <c r="L9974" s="135"/>
      <c r="M9974" s="135"/>
    </row>
    <row r="9975" spans="2:15" x14ac:dyDescent="0.25">
      <c r="B9975" s="6">
        <v>0.60763888888888884</v>
      </c>
      <c r="E9975" s="3">
        <v>105</v>
      </c>
      <c r="G9975" s="3" t="s">
        <v>2652</v>
      </c>
    </row>
    <row r="9976" spans="2:15" x14ac:dyDescent="0.25">
      <c r="B9976" s="6">
        <v>0.61805555555555558</v>
      </c>
      <c r="E9976" s="3">
        <v>100</v>
      </c>
      <c r="G9976" s="3" t="s">
        <v>2652</v>
      </c>
    </row>
    <row r="9977" spans="2:15" x14ac:dyDescent="0.25">
      <c r="B9977" s="6">
        <v>0.63194444444444442</v>
      </c>
      <c r="E9977" s="101">
        <v>117</v>
      </c>
      <c r="H9977" s="3">
        <v>215</v>
      </c>
      <c r="I9977" t="s">
        <v>2659</v>
      </c>
    </row>
    <row r="9978" spans="2:15" x14ac:dyDescent="0.25">
      <c r="B9978" s="6">
        <v>0.63888888888888884</v>
      </c>
      <c r="E9978" s="3">
        <v>109</v>
      </c>
    </row>
    <row r="9979" spans="2:15" x14ac:dyDescent="0.25">
      <c r="B9979" s="6">
        <v>0.64930555555555558</v>
      </c>
      <c r="E9979" s="3">
        <v>103</v>
      </c>
    </row>
    <row r="9980" spans="2:15" x14ac:dyDescent="0.25">
      <c r="B9980" s="6">
        <v>0.65972222222222221</v>
      </c>
      <c r="E9980" s="3">
        <v>102</v>
      </c>
    </row>
    <row r="9981" spans="2:15" x14ac:dyDescent="0.25">
      <c r="B9981" s="6">
        <v>0.67013888888888884</v>
      </c>
      <c r="E9981" s="3">
        <v>105</v>
      </c>
    </row>
    <row r="9982" spans="2:15" x14ac:dyDescent="0.25">
      <c r="B9982" s="6">
        <v>0.68055555555555558</v>
      </c>
      <c r="E9982" s="157">
        <v>99</v>
      </c>
    </row>
    <row r="9983" spans="2:15" x14ac:dyDescent="0.25">
      <c r="B9983" s="6">
        <v>0.69097222222222221</v>
      </c>
      <c r="E9983" s="157">
        <v>97</v>
      </c>
    </row>
    <row r="9984" spans="2:15" x14ac:dyDescent="0.25">
      <c r="B9984" s="6">
        <v>0.70138888888888884</v>
      </c>
      <c r="E9984" s="157">
        <v>96</v>
      </c>
    </row>
    <row r="9985" spans="2:98" x14ac:dyDescent="0.25">
      <c r="B9985" s="6">
        <v>0.71180555555555558</v>
      </c>
      <c r="E9985" s="157">
        <v>94</v>
      </c>
    </row>
    <row r="9986" spans="2:98" x14ac:dyDescent="0.25">
      <c r="B9986" s="6">
        <v>0.72222222222222221</v>
      </c>
      <c r="E9986" s="157">
        <v>98</v>
      </c>
    </row>
    <row r="9987" spans="2:98" x14ac:dyDescent="0.25">
      <c r="B9987" s="6">
        <v>0.73263888888888884</v>
      </c>
      <c r="E9987" s="157">
        <v>97</v>
      </c>
    </row>
    <row r="9988" spans="2:98" x14ac:dyDescent="0.25">
      <c r="B9988" s="6">
        <v>0.74305555555555558</v>
      </c>
      <c r="E9988" s="157">
        <v>97</v>
      </c>
    </row>
    <row r="9989" spans="2:98" x14ac:dyDescent="0.25">
      <c r="B9989" s="6">
        <v>0.75347222222222221</v>
      </c>
      <c r="E9989" s="157">
        <v>98</v>
      </c>
    </row>
    <row r="9990" spans="2:98" x14ac:dyDescent="0.25">
      <c r="B9990" s="6">
        <v>0.76388888888888884</v>
      </c>
      <c r="E9990" s="157">
        <v>93</v>
      </c>
      <c r="F9990" s="157">
        <v>93</v>
      </c>
    </row>
    <row r="9991" spans="2:98" x14ac:dyDescent="0.25">
      <c r="B9991" s="90">
        <v>0.76388888888888884</v>
      </c>
      <c r="C9991" s="8">
        <v>76</v>
      </c>
      <c r="D9991" s="8"/>
      <c r="E9991" s="8"/>
      <c r="F9991" s="8"/>
      <c r="G9991" s="8" t="s">
        <v>114</v>
      </c>
      <c r="H9991" s="8"/>
      <c r="I9991" s="36" t="s">
        <v>2661</v>
      </c>
      <c r="J9991" s="36"/>
      <c r="K9991" s="36"/>
      <c r="L9991" s="36"/>
      <c r="M9991" s="36"/>
      <c r="N9991" s="36"/>
      <c r="O9991" s="36"/>
      <c r="P9991" s="36"/>
      <c r="Q9991" s="8"/>
      <c r="R9991" s="8"/>
      <c r="S9991" s="8"/>
    </row>
    <row r="9992" spans="2:98" x14ac:dyDescent="0.25">
      <c r="B9992" s="6">
        <v>0.77430555555555558</v>
      </c>
      <c r="E9992" s="157">
        <v>94</v>
      </c>
    </row>
    <row r="9993" spans="2:98" x14ac:dyDescent="0.25">
      <c r="B9993" s="6">
        <v>0.78472222222222221</v>
      </c>
      <c r="E9993" s="62">
        <v>123</v>
      </c>
    </row>
    <row r="9994" spans="2:98" x14ac:dyDescent="0.25">
      <c r="B9994" s="6">
        <v>0.79513888888888884</v>
      </c>
      <c r="E9994" s="119">
        <v>138</v>
      </c>
    </row>
    <row r="9995" spans="2:98" ht="63" customHeight="1" x14ac:dyDescent="0.25">
      <c r="B9995" s="6">
        <v>0.80555555555555558</v>
      </c>
      <c r="C9995"/>
      <c r="D9995"/>
      <c r="E9995" s="104">
        <v>141</v>
      </c>
      <c r="F9995"/>
      <c r="G9995"/>
      <c r="H9995"/>
      <c r="J9995" s="3"/>
      <c r="K9995" s="3"/>
      <c r="L9995" s="3"/>
      <c r="M9995" s="3"/>
      <c r="N9995" s="3"/>
      <c r="O9995" s="3"/>
      <c r="P9995" s="3"/>
      <c r="X9995"/>
      <c r="Y9995"/>
      <c r="Z9995"/>
      <c r="AA9995"/>
      <c r="AB9995"/>
      <c r="AC9995"/>
      <c r="AD9995"/>
      <c r="AU9995" s="374"/>
      <c r="AV9995" s="3"/>
      <c r="AW9995" s="3"/>
      <c r="AX9995" s="3"/>
      <c r="AY9995" s="3"/>
      <c r="AZ9995" s="3"/>
      <c r="BA9995" s="3"/>
      <c r="BB9995" s="3"/>
      <c r="BG9995" s="288"/>
      <c r="BI9995" s="288"/>
      <c r="BK9995" s="288"/>
      <c r="BL9995" s="288"/>
      <c r="BM9995" s="288"/>
      <c r="BO9995" s="288"/>
      <c r="BQ9995" s="288"/>
      <c r="BT9995" s="3"/>
      <c r="BU9995"/>
      <c r="BV9995"/>
      <c r="BW9995"/>
      <c r="BX9995"/>
      <c r="BZ9995"/>
      <c r="CA9995"/>
      <c r="CB9995"/>
      <c r="CC9995"/>
      <c r="CD9995"/>
      <c r="CE9995"/>
      <c r="CF9995"/>
      <c r="CG9995"/>
      <c r="CH9995"/>
      <c r="CI9995"/>
      <c r="CJ9995"/>
      <c r="CK9995" s="168"/>
      <c r="CL9995"/>
      <c r="CM9995" s="453"/>
      <c r="CN9995"/>
      <c r="CO9995"/>
      <c r="CP9995"/>
      <c r="CQ9995"/>
      <c r="CR9995"/>
      <c r="CT9995"/>
    </row>
    <row r="9996" spans="2:98" ht="16.5" customHeight="1" x14ac:dyDescent="0.25">
      <c r="B9996" s="6">
        <v>0.81597222222222221</v>
      </c>
      <c r="E9996" s="103">
        <v>146</v>
      </c>
      <c r="I9996" s="144" t="s">
        <v>2669</v>
      </c>
      <c r="J9996" s="104"/>
      <c r="K9996" s="104"/>
      <c r="L9996" s="104"/>
      <c r="M9996" s="104"/>
      <c r="N9996" s="3"/>
      <c r="O9996" s="3"/>
      <c r="P9996" s="3"/>
      <c r="X9996"/>
      <c r="Y9996"/>
      <c r="Z9996"/>
      <c r="AA9996"/>
      <c r="AB9996"/>
      <c r="AC9996"/>
      <c r="AD9996"/>
      <c r="AU9996" s="374"/>
      <c r="AV9996" s="3"/>
      <c r="AW9996" s="3"/>
      <c r="AX9996" s="3"/>
      <c r="AY9996" s="3"/>
      <c r="AZ9996" s="3"/>
      <c r="BA9996" s="3"/>
      <c r="BB9996" s="3"/>
      <c r="BG9996" s="288"/>
      <c r="BI9996" s="288"/>
      <c r="BK9996" s="288"/>
      <c r="BL9996" s="288"/>
      <c r="BM9996" s="288"/>
      <c r="BO9996" s="288"/>
      <c r="BQ9996" s="288"/>
      <c r="BT9996" s="3"/>
      <c r="BU9996"/>
      <c r="BV9996"/>
      <c r="BW9996"/>
      <c r="BX9996"/>
      <c r="BZ9996"/>
      <c r="CA9996"/>
      <c r="CB9996"/>
      <c r="CC9996"/>
      <c r="CD9996"/>
      <c r="CE9996"/>
      <c r="CF9996"/>
      <c r="CG9996"/>
      <c r="CH9996"/>
      <c r="CI9996"/>
      <c r="CJ9996"/>
      <c r="CK9996" s="168"/>
      <c r="CL9996"/>
      <c r="CM9996" s="453"/>
      <c r="CN9996"/>
      <c r="CO9996"/>
      <c r="CP9996"/>
      <c r="CQ9996"/>
      <c r="CR9996"/>
      <c r="CT9996"/>
    </row>
    <row r="9997" spans="2:98" ht="16.5" customHeight="1" x14ac:dyDescent="0.25">
      <c r="B9997" s="6">
        <v>0.82638888888888884</v>
      </c>
      <c r="E9997" s="119">
        <v>130</v>
      </c>
      <c r="J9997" s="3"/>
      <c r="K9997" s="3"/>
      <c r="L9997" s="3"/>
      <c r="M9997" s="3"/>
      <c r="N9997" s="3"/>
      <c r="O9997" s="3"/>
      <c r="P9997" s="3"/>
      <c r="X9997"/>
      <c r="Y9997"/>
      <c r="Z9997"/>
      <c r="AA9997"/>
      <c r="AB9997"/>
      <c r="AC9997"/>
      <c r="AD9997"/>
      <c r="AU9997" s="374"/>
      <c r="AV9997" s="3"/>
      <c r="AW9997" s="3"/>
      <c r="AX9997" s="3"/>
      <c r="AY9997" s="3"/>
      <c r="AZ9997" s="3"/>
      <c r="BA9997" s="3"/>
      <c r="BB9997" s="3"/>
      <c r="BG9997" s="288"/>
      <c r="BI9997" s="288"/>
      <c r="BK9997" s="288"/>
      <c r="BL9997" s="288"/>
      <c r="BM9997" s="288"/>
      <c r="BO9997" s="288"/>
      <c r="BQ9997" s="288"/>
      <c r="BT9997" s="3"/>
      <c r="BU9997"/>
      <c r="BV9997"/>
      <c r="BW9997"/>
      <c r="BX9997"/>
      <c r="BZ9997"/>
      <c r="CA9997"/>
      <c r="CB9997"/>
      <c r="CC9997"/>
      <c r="CD9997"/>
      <c r="CE9997"/>
      <c r="CF9997"/>
      <c r="CG9997"/>
      <c r="CH9997"/>
      <c r="CI9997"/>
      <c r="CJ9997"/>
      <c r="CK9997" s="168"/>
      <c r="CL9997"/>
      <c r="CM9997" s="453"/>
      <c r="CN9997"/>
      <c r="CO9997"/>
      <c r="CP9997"/>
      <c r="CQ9997"/>
      <c r="CR9997"/>
      <c r="CT9997"/>
    </row>
    <row r="9998" spans="2:98" x14ac:dyDescent="0.25">
      <c r="B9998" s="6">
        <v>0.83680555555555558</v>
      </c>
      <c r="E9998" s="3">
        <v>108</v>
      </c>
    </row>
    <row r="9999" spans="2:98" x14ac:dyDescent="0.25">
      <c r="B9999" s="6">
        <v>0.84722222222222221</v>
      </c>
      <c r="E9999" s="3">
        <v>105</v>
      </c>
    </row>
    <row r="10000" spans="2:98" x14ac:dyDescent="0.25">
      <c r="B10000" s="86">
        <v>0.8520833333333333</v>
      </c>
      <c r="G10000" s="14" t="s">
        <v>2660</v>
      </c>
    </row>
    <row r="10001" spans="1:13" x14ac:dyDescent="0.25">
      <c r="B10001" s="86">
        <v>0.85763888888888884</v>
      </c>
      <c r="E10001" s="157">
        <v>99</v>
      </c>
      <c r="G10001" s="14" t="s">
        <v>2660</v>
      </c>
    </row>
    <row r="10002" spans="1:13" x14ac:dyDescent="0.25">
      <c r="B10002" s="86">
        <v>0.86805555555555558</v>
      </c>
      <c r="E10002" s="3">
        <v>81</v>
      </c>
      <c r="G10002" s="14" t="s">
        <v>2660</v>
      </c>
    </row>
    <row r="10003" spans="1:13" x14ac:dyDescent="0.25">
      <c r="B10003" s="6">
        <v>0.87847222222222221</v>
      </c>
      <c r="E10003" s="157">
        <v>93</v>
      </c>
    </row>
    <row r="10004" spans="1:13" x14ac:dyDescent="0.25">
      <c r="B10004" s="6">
        <v>0.88888888888888884</v>
      </c>
      <c r="E10004" s="3">
        <v>104</v>
      </c>
    </row>
    <row r="10005" spans="1:13" x14ac:dyDescent="0.25">
      <c r="B10005" s="6">
        <v>0.89930555555555558</v>
      </c>
      <c r="E10005" s="3">
        <v>104</v>
      </c>
    </row>
    <row r="10006" spans="1:13" x14ac:dyDescent="0.25">
      <c r="B10006" s="6">
        <v>0.90972222222222221</v>
      </c>
      <c r="E10006" s="62">
        <v>121</v>
      </c>
    </row>
    <row r="10007" spans="1:13" x14ac:dyDescent="0.25">
      <c r="B10007" s="6">
        <v>0.92013888888888884</v>
      </c>
      <c r="E10007" s="97">
        <v>129</v>
      </c>
      <c r="I10007" s="63" t="s">
        <v>2668</v>
      </c>
      <c r="J10007" s="63"/>
      <c r="K10007" s="63"/>
      <c r="L10007" s="63"/>
      <c r="M10007" s="63"/>
    </row>
    <row r="10008" spans="1:13" x14ac:dyDescent="0.25">
      <c r="B10008" s="6">
        <v>0.93055555555555558</v>
      </c>
      <c r="E10008" s="62">
        <v>120</v>
      </c>
    </row>
    <row r="10009" spans="1:13" x14ac:dyDescent="0.25">
      <c r="B10009" s="6">
        <v>0.94097222222222221</v>
      </c>
      <c r="E10009" s="62">
        <v>122</v>
      </c>
    </row>
    <row r="10010" spans="1:13" x14ac:dyDescent="0.25">
      <c r="B10010" s="6">
        <v>0.95138888888888884</v>
      </c>
      <c r="E10010" s="99">
        <v>118</v>
      </c>
    </row>
    <row r="10011" spans="1:13" x14ac:dyDescent="0.25">
      <c r="B10011" s="6">
        <v>0.96180555555555558</v>
      </c>
      <c r="E10011" s="99">
        <v>114</v>
      </c>
    </row>
    <row r="10012" spans="1:13" x14ac:dyDescent="0.25">
      <c r="B10012" s="6">
        <v>0.97222222222222221</v>
      </c>
      <c r="E10012" s="99">
        <v>112</v>
      </c>
    </row>
    <row r="10013" spans="1:13" x14ac:dyDescent="0.25">
      <c r="B10013" s="6">
        <v>0.98263888888888884</v>
      </c>
      <c r="E10013" s="3">
        <v>102</v>
      </c>
    </row>
    <row r="10014" spans="1:13" ht="15.75" thickBot="1" x14ac:dyDescent="0.3">
      <c r="B10014" s="22">
        <v>0.99305555555555558</v>
      </c>
      <c r="E10014" s="3">
        <v>102</v>
      </c>
    </row>
    <row r="10015" spans="1:13" x14ac:dyDescent="0.25">
      <c r="A10015" s="5">
        <v>45946</v>
      </c>
      <c r="B10015" s="6">
        <v>3.472222222222222E-3</v>
      </c>
      <c r="E10015" s="3">
        <v>104</v>
      </c>
    </row>
    <row r="10016" spans="1:13" x14ac:dyDescent="0.25">
      <c r="A10016" s="5" t="s">
        <v>211</v>
      </c>
      <c r="B10016" s="6">
        <v>1.3888888888888888E-2</v>
      </c>
      <c r="E10016" s="99">
        <v>114</v>
      </c>
    </row>
    <row r="10017" spans="1:14" x14ac:dyDescent="0.25">
      <c r="B10017" s="6">
        <v>2.4305555555555556E-2</v>
      </c>
      <c r="E10017" s="157">
        <v>97</v>
      </c>
    </row>
    <row r="10018" spans="1:14" x14ac:dyDescent="0.25">
      <c r="B10018" s="6">
        <v>3.4722222222222224E-2</v>
      </c>
      <c r="E10018" s="99">
        <v>110</v>
      </c>
    </row>
    <row r="10019" spans="1:14" x14ac:dyDescent="0.25">
      <c r="B10019" s="6">
        <v>4.5138888888888888E-2</v>
      </c>
      <c r="E10019" s="99">
        <v>112</v>
      </c>
    </row>
    <row r="10020" spans="1:14" x14ac:dyDescent="0.25">
      <c r="B10020" s="6">
        <v>5.5555555555555552E-2</v>
      </c>
      <c r="E10020" s="3">
        <v>104</v>
      </c>
    </row>
    <row r="10021" spans="1:14" x14ac:dyDescent="0.25">
      <c r="B10021" s="6">
        <v>6.5972222222222224E-2</v>
      </c>
      <c r="E10021" s="3">
        <v>101</v>
      </c>
    </row>
    <row r="10022" spans="1:14" x14ac:dyDescent="0.25">
      <c r="B10022" s="6">
        <v>7.6388888888888895E-2</v>
      </c>
      <c r="E10022" s="157">
        <v>97</v>
      </c>
    </row>
    <row r="10023" spans="1:14" ht="15.75" thickBot="1" x14ac:dyDescent="0.3">
      <c r="B10023" s="6">
        <v>8.6805555555555552E-2</v>
      </c>
      <c r="E10023" s="157">
        <v>99</v>
      </c>
    </row>
    <row r="10024" spans="1:14" ht="21" thickBot="1" x14ac:dyDescent="0.35">
      <c r="B10024" s="6">
        <v>9.7222222222222224E-2</v>
      </c>
      <c r="E10024" s="157">
        <v>91</v>
      </c>
      <c r="G10024" s="593">
        <v>98</v>
      </c>
      <c r="H10024" s="594" t="s">
        <v>1368</v>
      </c>
      <c r="I10024" s="602" t="s">
        <v>2617</v>
      </c>
      <c r="J10024" s="599"/>
      <c r="K10024" s="599"/>
      <c r="L10024" s="599"/>
      <c r="M10024" s="599"/>
      <c r="N10024" s="600"/>
    </row>
    <row r="10025" spans="1:14" ht="18.75" thickBot="1" x14ac:dyDescent="0.3">
      <c r="B10025" s="6">
        <v>0.1076388888888889</v>
      </c>
      <c r="E10025" s="157">
        <v>98</v>
      </c>
      <c r="G10025" s="595">
        <f>AVERAGE(E9942:E10030)</f>
        <v>100.62650602409639</v>
      </c>
      <c r="H10025" s="594" t="s">
        <v>1367</v>
      </c>
      <c r="I10025" s="602" t="s">
        <v>2662</v>
      </c>
      <c r="J10025" s="599"/>
      <c r="K10025" s="599"/>
      <c r="L10025" s="599"/>
      <c r="M10025" s="599"/>
      <c r="N10025" s="600"/>
    </row>
    <row r="10026" spans="1:14" ht="18.75" thickBot="1" x14ac:dyDescent="0.3">
      <c r="B10026" s="6">
        <v>0.11805555555555555</v>
      </c>
      <c r="E10026" s="3">
        <v>102</v>
      </c>
      <c r="G10026" s="596">
        <v>86</v>
      </c>
      <c r="H10026" s="597" t="s">
        <v>1369</v>
      </c>
      <c r="I10026" s="588" t="s">
        <v>2663</v>
      </c>
      <c r="J10026" s="599"/>
      <c r="K10026" s="599"/>
      <c r="L10026" s="599"/>
      <c r="M10026" s="599"/>
      <c r="N10026" s="600"/>
    </row>
    <row r="10027" spans="1:14" ht="18.75" thickBot="1" x14ac:dyDescent="0.3">
      <c r="B10027" s="6">
        <v>0.12847222222222221</v>
      </c>
      <c r="E10027" s="157">
        <v>98</v>
      </c>
      <c r="G10027" s="601" t="s">
        <v>2665</v>
      </c>
      <c r="H10027" s="453"/>
    </row>
    <row r="10028" spans="1:14" ht="18.75" thickBot="1" x14ac:dyDescent="0.3">
      <c r="B10028" s="6">
        <v>0.1388888888888889</v>
      </c>
      <c r="E10028" s="3">
        <v>102</v>
      </c>
      <c r="G10028" s="758" t="s">
        <v>2664</v>
      </c>
      <c r="H10028" s="759"/>
      <c r="I10028" s="759"/>
      <c r="J10028" s="760"/>
    </row>
    <row r="10029" spans="1:14" ht="16.5" thickBot="1" x14ac:dyDescent="0.3">
      <c r="B10029" s="6">
        <v>0.14930555555555555</v>
      </c>
      <c r="E10029" s="3">
        <v>105</v>
      </c>
      <c r="G10029" s="761" t="s">
        <v>2666</v>
      </c>
      <c r="H10029" s="762"/>
      <c r="I10029" s="762"/>
      <c r="J10029" s="762"/>
      <c r="K10029" s="762"/>
      <c r="L10029" s="762"/>
      <c r="M10029" s="762"/>
      <c r="N10029" s="763"/>
    </row>
    <row r="10030" spans="1:14" x14ac:dyDescent="0.25">
      <c r="B10030" s="6">
        <v>0.15972222222222221</v>
      </c>
      <c r="D10030" s="3">
        <v>196</v>
      </c>
      <c r="E10030" s="157">
        <v>92</v>
      </c>
    </row>
    <row r="10031" spans="1:14" x14ac:dyDescent="0.25">
      <c r="A10031" s="5">
        <v>45946</v>
      </c>
      <c r="B10031" s="6">
        <v>0.1701388888888889</v>
      </c>
      <c r="E10031" s="14">
        <v>86</v>
      </c>
    </row>
    <row r="10032" spans="1:14" x14ac:dyDescent="0.25">
      <c r="A10032" s="5" t="s">
        <v>211</v>
      </c>
      <c r="B10032" s="6">
        <v>0.18055555555555555</v>
      </c>
      <c r="E10032" s="14">
        <v>85</v>
      </c>
    </row>
    <row r="10033" spans="2:7" x14ac:dyDescent="0.25">
      <c r="B10033" s="6">
        <v>0.19097222222222221</v>
      </c>
      <c r="G10033" s="3" t="s">
        <v>2690</v>
      </c>
    </row>
    <row r="10034" spans="2:7" x14ac:dyDescent="0.25">
      <c r="B10034" s="6">
        <v>0.2013888888888889</v>
      </c>
      <c r="G10034" s="3" t="s">
        <v>2690</v>
      </c>
    </row>
    <row r="10035" spans="2:7" x14ac:dyDescent="0.25">
      <c r="B10035" s="6">
        <v>0.21180555555555555</v>
      </c>
      <c r="E10035" s="62">
        <v>128</v>
      </c>
      <c r="G10035" s="3" t="s">
        <v>2691</v>
      </c>
    </row>
    <row r="10036" spans="2:7" x14ac:dyDescent="0.25">
      <c r="B10036" s="6">
        <v>0.22222222222222221</v>
      </c>
      <c r="E10036" s="62">
        <v>126</v>
      </c>
    </row>
    <row r="10037" spans="2:7" x14ac:dyDescent="0.25">
      <c r="B10037" s="6">
        <v>0.2326388888888889</v>
      </c>
      <c r="E10037" s="99">
        <v>118</v>
      </c>
    </row>
    <row r="10038" spans="2:7" x14ac:dyDescent="0.25">
      <c r="B10038" s="6">
        <v>0.24305555555555555</v>
      </c>
      <c r="E10038" s="99">
        <v>114</v>
      </c>
    </row>
    <row r="10039" spans="2:7" x14ac:dyDescent="0.25">
      <c r="B10039" s="6">
        <v>0.25347222222222221</v>
      </c>
      <c r="E10039" s="99">
        <v>115</v>
      </c>
    </row>
    <row r="10040" spans="2:7" x14ac:dyDescent="0.25">
      <c r="B10040" s="6">
        <v>0.2638888888888889</v>
      </c>
      <c r="E10040" s="99">
        <v>117</v>
      </c>
    </row>
    <row r="10041" spans="2:7" x14ac:dyDescent="0.25">
      <c r="B10041" s="6">
        <v>0.27430555555555558</v>
      </c>
      <c r="E10041" s="99">
        <v>117</v>
      </c>
    </row>
    <row r="10042" spans="2:7" x14ac:dyDescent="0.25">
      <c r="B10042" s="6">
        <v>0.28472222222222221</v>
      </c>
      <c r="E10042" s="99">
        <v>114</v>
      </c>
    </row>
    <row r="10043" spans="2:7" x14ac:dyDescent="0.25">
      <c r="B10043" s="6">
        <v>0.2951388888888889</v>
      </c>
      <c r="E10043" s="99">
        <v>112</v>
      </c>
    </row>
    <row r="10044" spans="2:7" x14ac:dyDescent="0.25">
      <c r="B10044" s="6">
        <v>0.30555555555555558</v>
      </c>
      <c r="E10044" s="99">
        <v>110</v>
      </c>
    </row>
    <row r="10045" spans="2:7" x14ac:dyDescent="0.25">
      <c r="B10045" s="6">
        <v>0.31597222222222221</v>
      </c>
      <c r="E10045" s="3">
        <v>108</v>
      </c>
    </row>
    <row r="10046" spans="2:7" x14ac:dyDescent="0.25">
      <c r="B10046" s="6">
        <v>0.3263888888888889</v>
      </c>
      <c r="E10046" s="3">
        <v>105</v>
      </c>
    </row>
    <row r="10047" spans="2:7" x14ac:dyDescent="0.25">
      <c r="B10047" s="6">
        <v>0.33680555555555558</v>
      </c>
      <c r="E10047" s="3">
        <v>106</v>
      </c>
    </row>
    <row r="10048" spans="2:7" x14ac:dyDescent="0.25">
      <c r="B10048" s="6">
        <v>0.34722222222222221</v>
      </c>
      <c r="E10048" s="99">
        <v>112</v>
      </c>
    </row>
    <row r="10049" spans="2:7" x14ac:dyDescent="0.25">
      <c r="B10049" s="6">
        <v>0.3576388888888889</v>
      </c>
      <c r="E10049" s="99">
        <v>118</v>
      </c>
    </row>
    <row r="10050" spans="2:7" x14ac:dyDescent="0.25">
      <c r="B10050" s="6">
        <v>0.36805555555555558</v>
      </c>
      <c r="E10050" s="3">
        <v>108</v>
      </c>
    </row>
    <row r="10051" spans="2:7" x14ac:dyDescent="0.25">
      <c r="B10051" s="6">
        <v>0.37847222222222221</v>
      </c>
      <c r="E10051" s="3">
        <v>106</v>
      </c>
    </row>
    <row r="10052" spans="2:7" x14ac:dyDescent="0.25">
      <c r="B10052" s="6">
        <v>0.3888888888888889</v>
      </c>
      <c r="E10052" s="157">
        <v>94</v>
      </c>
    </row>
    <row r="10053" spans="2:7" x14ac:dyDescent="0.25">
      <c r="B10053" s="6">
        <v>0.39930555555555558</v>
      </c>
      <c r="E10053" s="157">
        <v>96</v>
      </c>
    </row>
    <row r="10054" spans="2:7" x14ac:dyDescent="0.25">
      <c r="B10054" s="6">
        <v>0.40972222222222221</v>
      </c>
      <c r="E10054" s="3">
        <v>100</v>
      </c>
    </row>
    <row r="10055" spans="2:7" x14ac:dyDescent="0.25">
      <c r="B10055" s="6">
        <v>0.4201388888888889</v>
      </c>
      <c r="E10055" s="157">
        <v>99</v>
      </c>
    </row>
    <row r="10056" spans="2:7" x14ac:dyDescent="0.25">
      <c r="B10056" s="6">
        <v>0.43055555555555558</v>
      </c>
      <c r="E10056" s="157">
        <v>98</v>
      </c>
    </row>
    <row r="10057" spans="2:7" x14ac:dyDescent="0.25">
      <c r="B10057" s="6">
        <v>0.44097222222222221</v>
      </c>
      <c r="E10057" s="3">
        <v>102</v>
      </c>
    </row>
    <row r="10058" spans="2:7" x14ac:dyDescent="0.25">
      <c r="B10058" s="6">
        <v>0.4513888888888889</v>
      </c>
      <c r="E10058" s="99">
        <v>110</v>
      </c>
    </row>
    <row r="10059" spans="2:7" x14ac:dyDescent="0.25">
      <c r="B10059" s="6">
        <v>0.46180555555555558</v>
      </c>
      <c r="E10059" s="3">
        <v>108</v>
      </c>
    </row>
    <row r="10060" spans="2:7" x14ac:dyDescent="0.25">
      <c r="B10060" s="6">
        <v>0.47222222222222221</v>
      </c>
      <c r="E10060" s="99">
        <v>112</v>
      </c>
    </row>
    <row r="10061" spans="2:7" x14ac:dyDescent="0.25">
      <c r="B10061" s="6">
        <v>0.4826388888888889</v>
      </c>
      <c r="E10061" s="157">
        <v>98</v>
      </c>
    </row>
    <row r="10062" spans="2:7" x14ac:dyDescent="0.25">
      <c r="B10062" s="6">
        <v>0.49305555555555558</v>
      </c>
      <c r="E10062" s="3">
        <v>105</v>
      </c>
    </row>
    <row r="10063" spans="2:7" x14ac:dyDescent="0.25">
      <c r="B10063" s="6">
        <v>0.50347222222222221</v>
      </c>
      <c r="E10063" s="99">
        <v>117</v>
      </c>
      <c r="G10063" s="3" t="s">
        <v>2674</v>
      </c>
    </row>
    <row r="10064" spans="2:7" x14ac:dyDescent="0.25">
      <c r="B10064" s="6">
        <v>0.51388888888888884</v>
      </c>
      <c r="E10064" s="62">
        <v>129</v>
      </c>
    </row>
    <row r="10065" spans="2:15" x14ac:dyDescent="0.25">
      <c r="B10065" s="86">
        <v>0.52083333333333337</v>
      </c>
      <c r="G10065" s="14" t="s">
        <v>2671</v>
      </c>
    </row>
    <row r="10066" spans="2:15" x14ac:dyDescent="0.25">
      <c r="B10066" s="86">
        <v>0.52430555555555558</v>
      </c>
      <c r="E10066" s="99">
        <v>115</v>
      </c>
      <c r="G10066" s="14" t="s">
        <v>2671</v>
      </c>
    </row>
    <row r="10067" spans="2:15" ht="15.75" x14ac:dyDescent="0.25">
      <c r="B10067" s="86">
        <v>0.53472222222222221</v>
      </c>
      <c r="E10067" s="606">
        <v>114</v>
      </c>
      <c r="F10067" s="606">
        <v>114</v>
      </c>
      <c r="G10067" s="14" t="s">
        <v>2671</v>
      </c>
    </row>
    <row r="10068" spans="2:15" x14ac:dyDescent="0.25">
      <c r="B10068" s="90">
        <v>0.53819444444444442</v>
      </c>
      <c r="C10068" s="8">
        <v>87</v>
      </c>
      <c r="D10068" s="8"/>
      <c r="E10068" s="8"/>
      <c r="F10068" s="8"/>
      <c r="G10068" s="8" t="s">
        <v>358</v>
      </c>
      <c r="H10068" s="8"/>
      <c r="I10068" s="36" t="s">
        <v>2677</v>
      </c>
      <c r="J10068" s="36"/>
      <c r="K10068" s="36"/>
      <c r="L10068" s="36"/>
      <c r="M10068" s="36"/>
      <c r="N10068" s="36"/>
      <c r="O10068" s="36"/>
    </row>
    <row r="10069" spans="2:15" x14ac:dyDescent="0.25">
      <c r="B10069" s="6">
        <v>0.54513888888888884</v>
      </c>
      <c r="E10069" s="62">
        <v>120</v>
      </c>
    </row>
    <row r="10070" spans="2:15" x14ac:dyDescent="0.25">
      <c r="B10070" s="6">
        <v>0.55555555555555558</v>
      </c>
      <c r="E10070" s="103">
        <v>141</v>
      </c>
      <c r="H10070" s="3">
        <v>30</v>
      </c>
      <c r="I10070" s="144" t="s">
        <v>2678</v>
      </c>
      <c r="J10070" s="144"/>
      <c r="K10070" s="144"/>
      <c r="L10070" s="144"/>
      <c r="M10070" s="144"/>
    </row>
    <row r="10071" spans="2:15" x14ac:dyDescent="0.25">
      <c r="B10071" s="86">
        <v>0.5625</v>
      </c>
      <c r="E10071" s="4"/>
      <c r="G10071" s="14" t="s">
        <v>2670</v>
      </c>
    </row>
    <row r="10072" spans="2:15" x14ac:dyDescent="0.25">
      <c r="B10072" s="86">
        <v>0.56597222222222221</v>
      </c>
      <c r="E10072" s="3">
        <v>109</v>
      </c>
      <c r="G10072" s="14" t="s">
        <v>2670</v>
      </c>
    </row>
    <row r="10073" spans="2:15" ht="15.75" x14ac:dyDescent="0.25">
      <c r="B10073" s="86">
        <v>0.57638888888888884</v>
      </c>
      <c r="E10073" s="14">
        <v>85</v>
      </c>
      <c r="G10073" s="14" t="s">
        <v>2670</v>
      </c>
      <c r="I10073" s="565" t="s">
        <v>2676</v>
      </c>
      <c r="J10073" s="565"/>
      <c r="K10073" s="565"/>
      <c r="L10073" s="565"/>
      <c r="M10073" s="11"/>
    </row>
    <row r="10074" spans="2:15" x14ac:dyDescent="0.25">
      <c r="B10074" s="86">
        <v>0.58680555555555558</v>
      </c>
      <c r="E10074" s="14">
        <v>88</v>
      </c>
      <c r="G10074" s="14" t="s">
        <v>2670</v>
      </c>
    </row>
    <row r="10075" spans="2:15" x14ac:dyDescent="0.25">
      <c r="B10075" s="6">
        <v>0.59722222222222221</v>
      </c>
      <c r="E10075" s="99">
        <v>118</v>
      </c>
    </row>
    <row r="10076" spans="2:15" x14ac:dyDescent="0.25">
      <c r="B10076" s="6">
        <v>0.60763888888888884</v>
      </c>
      <c r="E10076" s="99">
        <v>116</v>
      </c>
    </row>
    <row r="10077" spans="2:15" x14ac:dyDescent="0.25">
      <c r="B10077" s="6">
        <v>0.61805555555555558</v>
      </c>
      <c r="E10077" s="62">
        <v>128</v>
      </c>
    </row>
    <row r="10078" spans="2:15" x14ac:dyDescent="0.25">
      <c r="B10078" s="6">
        <v>0.62847222222222221</v>
      </c>
      <c r="E10078" s="103">
        <v>148</v>
      </c>
      <c r="H10078" s="3">
        <v>130</v>
      </c>
      <c r="I10078" s="144" t="s">
        <v>2679</v>
      </c>
      <c r="J10078" s="144"/>
      <c r="K10078" s="144"/>
      <c r="L10078" s="144"/>
      <c r="M10078" s="144"/>
    </row>
    <row r="10079" spans="2:15" x14ac:dyDescent="0.25">
      <c r="B10079" s="6">
        <v>0.63888888888888884</v>
      </c>
      <c r="E10079" s="62">
        <v>122</v>
      </c>
    </row>
    <row r="10080" spans="2:15" x14ac:dyDescent="0.25">
      <c r="B10080" s="6">
        <v>0.64930555555555558</v>
      </c>
      <c r="E10080" s="99">
        <v>116</v>
      </c>
    </row>
    <row r="10081" spans="2:13" x14ac:dyDescent="0.25">
      <c r="B10081" s="6">
        <v>0.65972222222222221</v>
      </c>
      <c r="E10081" s="119">
        <v>132</v>
      </c>
    </row>
    <row r="10082" spans="2:13" x14ac:dyDescent="0.25">
      <c r="B10082" s="6">
        <v>0.67013888888888884</v>
      </c>
      <c r="E10082" s="62">
        <v>123</v>
      </c>
    </row>
    <row r="10083" spans="2:13" x14ac:dyDescent="0.25">
      <c r="B10083" s="6">
        <v>0.68055555555555558</v>
      </c>
      <c r="E10083" s="119">
        <v>130</v>
      </c>
    </row>
    <row r="10084" spans="2:13" x14ac:dyDescent="0.25">
      <c r="B10084" s="6">
        <v>0.69097222222222221</v>
      </c>
      <c r="E10084" s="104">
        <v>149</v>
      </c>
    </row>
    <row r="10085" spans="2:13" x14ac:dyDescent="0.25">
      <c r="B10085" s="6">
        <v>0.70138888888888884</v>
      </c>
      <c r="E10085" s="13">
        <v>150</v>
      </c>
      <c r="H10085" s="3">
        <v>235</v>
      </c>
      <c r="I10085" s="28" t="s">
        <v>2680</v>
      </c>
      <c r="J10085" s="28"/>
      <c r="K10085" s="28"/>
      <c r="L10085" s="28"/>
      <c r="M10085" s="28"/>
    </row>
    <row r="10086" spans="2:13" x14ac:dyDescent="0.25">
      <c r="B10086" s="6">
        <v>0.71180555555555558</v>
      </c>
      <c r="E10086" s="104">
        <v>144</v>
      </c>
    </row>
    <row r="10087" spans="2:13" x14ac:dyDescent="0.25">
      <c r="B10087" s="6">
        <v>0.72222222222222221</v>
      </c>
      <c r="E10087" s="104">
        <v>147</v>
      </c>
    </row>
    <row r="10088" spans="2:13" x14ac:dyDescent="0.25">
      <c r="B10088" s="6">
        <v>0.73263888888888884</v>
      </c>
      <c r="E10088" s="119">
        <v>130</v>
      </c>
    </row>
    <row r="10089" spans="2:13" x14ac:dyDescent="0.25">
      <c r="B10089" s="86">
        <v>0.73958333333333337</v>
      </c>
      <c r="G10089" s="14" t="s">
        <v>2673</v>
      </c>
    </row>
    <row r="10090" spans="2:13" x14ac:dyDescent="0.25">
      <c r="B10090" s="86">
        <v>0.74305555555555558</v>
      </c>
      <c r="E10090" s="99">
        <v>116</v>
      </c>
      <c r="G10090" s="14" t="s">
        <v>2673</v>
      </c>
    </row>
    <row r="10091" spans="2:13" ht="15.75" x14ac:dyDescent="0.25">
      <c r="B10091" s="86">
        <v>0.75347222222222221</v>
      </c>
      <c r="E10091" s="157">
        <v>90</v>
      </c>
      <c r="G10091" s="14" t="s">
        <v>2673</v>
      </c>
      <c r="I10091" s="531" t="s">
        <v>2675</v>
      </c>
      <c r="J10091" s="531"/>
      <c r="K10091" s="531"/>
      <c r="L10091" s="531"/>
      <c r="M10091" s="531"/>
    </row>
    <row r="10092" spans="2:13" ht="15.75" x14ac:dyDescent="0.25">
      <c r="B10092" s="6">
        <v>0.76388888888888884</v>
      </c>
      <c r="E10092" s="511">
        <v>109</v>
      </c>
      <c r="F10092" s="511">
        <v>109</v>
      </c>
    </row>
    <row r="10093" spans="2:13" x14ac:dyDescent="0.25">
      <c r="B10093" s="90">
        <v>0.77430555555555558</v>
      </c>
      <c r="C10093" s="8">
        <v>14</v>
      </c>
      <c r="D10093" s="8"/>
      <c r="E10093" s="8"/>
      <c r="F10093" s="8"/>
      <c r="G10093" s="8" t="s">
        <v>313</v>
      </c>
      <c r="H10093" s="8"/>
      <c r="I10093" s="36" t="s">
        <v>2672</v>
      </c>
      <c r="J10093" s="36"/>
      <c r="K10093" s="36"/>
      <c r="L10093" s="36"/>
      <c r="M10093" s="36"/>
    </row>
    <row r="10094" spans="2:13" x14ac:dyDescent="0.25">
      <c r="B10094" s="6">
        <v>0.77430555555555558</v>
      </c>
      <c r="E10094" s="62">
        <v>120</v>
      </c>
    </row>
    <row r="10095" spans="2:13" x14ac:dyDescent="0.25">
      <c r="B10095" s="6">
        <v>0.78472222222222221</v>
      </c>
      <c r="E10095" s="104">
        <v>140</v>
      </c>
    </row>
    <row r="10096" spans="2:13" x14ac:dyDescent="0.25">
      <c r="B10096" s="6">
        <v>0.79513888888888884</v>
      </c>
      <c r="E10096" s="103">
        <v>143</v>
      </c>
      <c r="H10096" s="3">
        <v>20</v>
      </c>
      <c r="I10096" s="144" t="s">
        <v>2683</v>
      </c>
      <c r="J10096" s="144"/>
      <c r="K10096" s="144"/>
      <c r="L10096" s="144"/>
      <c r="M10096" s="144"/>
    </row>
    <row r="10097" spans="2:13" x14ac:dyDescent="0.25">
      <c r="B10097" s="6">
        <v>0.80555555555555558</v>
      </c>
      <c r="E10097" s="99">
        <v>114</v>
      </c>
    </row>
    <row r="10098" spans="2:13" x14ac:dyDescent="0.25">
      <c r="B10098" s="6">
        <v>0.81597222222222221</v>
      </c>
      <c r="E10098" s="99">
        <v>112</v>
      </c>
    </row>
    <row r="10099" spans="2:13" x14ac:dyDescent="0.25">
      <c r="B10099" s="6">
        <v>0.82638888888888884</v>
      </c>
      <c r="E10099" s="99">
        <v>114</v>
      </c>
    </row>
    <row r="10100" spans="2:13" x14ac:dyDescent="0.25">
      <c r="B10100" s="6">
        <v>0.83680555555555558</v>
      </c>
      <c r="E10100" s="97">
        <v>124</v>
      </c>
      <c r="H10100" s="3">
        <v>100</v>
      </c>
      <c r="I10100" s="63" t="s">
        <v>2684</v>
      </c>
      <c r="J10100" s="63"/>
      <c r="K10100" s="63"/>
      <c r="L10100" s="63"/>
      <c r="M10100" s="63"/>
    </row>
    <row r="10101" spans="2:13" x14ac:dyDescent="0.25">
      <c r="B10101" s="6">
        <v>0.84722222222222221</v>
      </c>
      <c r="E10101" s="62">
        <v>120</v>
      </c>
    </row>
    <row r="10102" spans="2:13" x14ac:dyDescent="0.25">
      <c r="B10102" s="6">
        <v>0.85763888888888884</v>
      </c>
      <c r="E10102" s="99">
        <v>118</v>
      </c>
    </row>
    <row r="10103" spans="2:13" x14ac:dyDescent="0.25">
      <c r="B10103" s="86">
        <v>0.86111111111111116</v>
      </c>
      <c r="E10103" s="99"/>
      <c r="G10103" s="14" t="s">
        <v>2685</v>
      </c>
    </row>
    <row r="10104" spans="2:13" x14ac:dyDescent="0.25">
      <c r="B10104" s="86">
        <v>0.86805555555555558</v>
      </c>
      <c r="E10104" s="3">
        <v>108</v>
      </c>
      <c r="G10104" s="14" t="s">
        <v>2685</v>
      </c>
    </row>
    <row r="10105" spans="2:13" ht="15.75" x14ac:dyDescent="0.25">
      <c r="B10105" s="86">
        <v>0.87847222222222221</v>
      </c>
      <c r="E10105" s="14">
        <v>85</v>
      </c>
      <c r="G10105" s="14" t="s">
        <v>2685</v>
      </c>
      <c r="I10105" s="565" t="s">
        <v>2686</v>
      </c>
      <c r="J10105" s="565"/>
      <c r="K10105" s="565"/>
      <c r="L10105" s="565"/>
      <c r="M10105" s="11"/>
    </row>
    <row r="10106" spans="2:13" x14ac:dyDescent="0.25">
      <c r="B10106" s="6">
        <v>0.88888888888888884</v>
      </c>
      <c r="E10106" s="3">
        <v>106</v>
      </c>
    </row>
    <row r="10107" spans="2:13" x14ac:dyDescent="0.25">
      <c r="B10107" s="6">
        <v>0.89930555555555558</v>
      </c>
      <c r="E10107" s="99">
        <v>112</v>
      </c>
    </row>
    <row r="10108" spans="2:13" x14ac:dyDescent="0.25">
      <c r="B10108" s="6">
        <v>0.90972222222222221</v>
      </c>
      <c r="E10108" s="99">
        <v>117</v>
      </c>
    </row>
    <row r="10109" spans="2:13" x14ac:dyDescent="0.25">
      <c r="B10109" s="6">
        <v>0.92013888888888884</v>
      </c>
      <c r="E10109" s="99">
        <v>119</v>
      </c>
    </row>
    <row r="10110" spans="2:13" x14ac:dyDescent="0.25">
      <c r="B10110" s="6">
        <v>0.93055555555555558</v>
      </c>
      <c r="E10110" s="99">
        <v>117</v>
      </c>
    </row>
    <row r="10111" spans="2:13" x14ac:dyDescent="0.25">
      <c r="B10111" s="6">
        <v>0.94097222222222221</v>
      </c>
      <c r="E10111" s="99">
        <v>113</v>
      </c>
    </row>
    <row r="10112" spans="2:13" x14ac:dyDescent="0.25">
      <c r="B10112" s="86">
        <v>0.94930555555555551</v>
      </c>
      <c r="E10112" s="99"/>
      <c r="G10112" s="14" t="s">
        <v>2688</v>
      </c>
    </row>
    <row r="10113" spans="1:14" x14ac:dyDescent="0.25">
      <c r="B10113" s="86">
        <v>0.95138888888888884</v>
      </c>
      <c r="E10113" s="99">
        <v>114</v>
      </c>
      <c r="G10113" s="14" t="s">
        <v>2688</v>
      </c>
    </row>
    <row r="10114" spans="1:14" x14ac:dyDescent="0.25">
      <c r="B10114" s="86">
        <v>0.96180555555555558</v>
      </c>
      <c r="E10114" s="3">
        <v>103</v>
      </c>
      <c r="G10114" s="14" t="s">
        <v>2688</v>
      </c>
    </row>
    <row r="10115" spans="1:14" x14ac:dyDescent="0.25">
      <c r="B10115" s="6">
        <v>0.97222222222222221</v>
      </c>
      <c r="E10115" s="99">
        <v>117</v>
      </c>
    </row>
    <row r="10116" spans="1:14" x14ac:dyDescent="0.25">
      <c r="B10116" s="6">
        <v>0.98263888888888884</v>
      </c>
      <c r="E10116" s="99">
        <v>112</v>
      </c>
    </row>
    <row r="10117" spans="1:14" ht="15.75" thickBot="1" x14ac:dyDescent="0.3">
      <c r="B10117" s="22">
        <v>0.99305555555555558</v>
      </c>
      <c r="E10117" s="99">
        <v>111</v>
      </c>
    </row>
    <row r="10118" spans="1:14" x14ac:dyDescent="0.25">
      <c r="A10118" s="5">
        <v>45947</v>
      </c>
      <c r="B10118" s="6">
        <v>3.472222222222222E-3</v>
      </c>
      <c r="E10118" s="99">
        <v>111</v>
      </c>
    </row>
    <row r="10119" spans="1:14" x14ac:dyDescent="0.25">
      <c r="A10119" s="5" t="s">
        <v>212</v>
      </c>
      <c r="B10119" s="6">
        <v>1.3888888888888888E-2</v>
      </c>
      <c r="E10119" s="99">
        <v>111</v>
      </c>
    </row>
    <row r="10120" spans="1:14" x14ac:dyDescent="0.25">
      <c r="B10120" s="6">
        <v>2.4305555555555556E-2</v>
      </c>
      <c r="E10120" s="3">
        <v>109</v>
      </c>
    </row>
    <row r="10121" spans="1:14" x14ac:dyDescent="0.25">
      <c r="B10121" s="6">
        <v>3.4722222222222224E-2</v>
      </c>
      <c r="E10121" s="99">
        <v>110</v>
      </c>
    </row>
    <row r="10122" spans="1:14" x14ac:dyDescent="0.25">
      <c r="B10122" s="6">
        <v>4.5138888888888888E-2</v>
      </c>
      <c r="E10122" s="99">
        <v>111</v>
      </c>
    </row>
    <row r="10123" spans="1:14" x14ac:dyDescent="0.25">
      <c r="B10123" s="6">
        <v>5.5555555555555552E-2</v>
      </c>
      <c r="E10123" s="99">
        <v>110</v>
      </c>
    </row>
    <row r="10124" spans="1:14" x14ac:dyDescent="0.25">
      <c r="B10124" s="6">
        <v>6.5972222222222224E-2</v>
      </c>
      <c r="E10124" s="3">
        <v>108</v>
      </c>
    </row>
    <row r="10125" spans="1:14" x14ac:dyDescent="0.25">
      <c r="B10125" s="6">
        <v>7.6388888888888895E-2</v>
      </c>
      <c r="E10125" s="3">
        <v>106</v>
      </c>
    </row>
    <row r="10126" spans="1:14" x14ac:dyDescent="0.25">
      <c r="B10126" s="6">
        <v>8.6805555555555552E-2</v>
      </c>
      <c r="E10126" s="3">
        <v>106</v>
      </c>
    </row>
    <row r="10127" spans="1:14" ht="15.75" thickBot="1" x14ac:dyDescent="0.3">
      <c r="B10127" s="6">
        <v>9.7222222222222224E-2</v>
      </c>
      <c r="E10127" s="3">
        <v>106</v>
      </c>
    </row>
    <row r="10128" spans="1:14" ht="21" thickBot="1" x14ac:dyDescent="0.35">
      <c r="B10128" s="6">
        <v>0.1076388888888889</v>
      </c>
      <c r="E10128" s="3">
        <v>107</v>
      </c>
      <c r="G10128" s="605">
        <v>113</v>
      </c>
      <c r="H10128" s="604" t="s">
        <v>1368</v>
      </c>
      <c r="I10128" s="790" t="s">
        <v>2682</v>
      </c>
      <c r="J10128" s="791"/>
      <c r="K10128" s="791"/>
      <c r="L10128" s="791"/>
      <c r="M10128" s="791"/>
      <c r="N10128" s="792"/>
    </row>
    <row r="10129" spans="2:14" ht="18.75" thickBot="1" x14ac:dyDescent="0.3">
      <c r="B10129" s="6">
        <v>0.11805555555555555</v>
      </c>
      <c r="E10129" s="3">
        <v>106</v>
      </c>
      <c r="G10129" s="603">
        <f>AVERAGE(E10044:E10132)</f>
        <v>113.91358024691358</v>
      </c>
      <c r="H10129" s="604" t="s">
        <v>1367</v>
      </c>
      <c r="I10129" s="790" t="s">
        <v>2681</v>
      </c>
      <c r="J10129" s="791"/>
      <c r="K10129" s="791"/>
      <c r="L10129" s="791"/>
      <c r="M10129" s="791"/>
      <c r="N10129" s="792"/>
    </row>
    <row r="10130" spans="2:14" ht="19.5" thickBot="1" x14ac:dyDescent="0.35">
      <c r="B10130" s="6">
        <v>0.12847222222222221</v>
      </c>
      <c r="E10130" s="3">
        <v>102</v>
      </c>
      <c r="G10130" s="607">
        <v>111.5</v>
      </c>
      <c r="H10130" s="604" t="s">
        <v>1369</v>
      </c>
      <c r="I10130" s="793" t="s">
        <v>2687</v>
      </c>
      <c r="J10130" s="794"/>
      <c r="K10130" s="794"/>
      <c r="L10130" s="794"/>
      <c r="M10130" s="794"/>
      <c r="N10130" s="795"/>
    </row>
    <row r="10131" spans="2:14" ht="18.75" thickBot="1" x14ac:dyDescent="0.3">
      <c r="B10131" s="6">
        <v>0.1388888888888889</v>
      </c>
      <c r="E10131" s="3">
        <v>104</v>
      </c>
      <c r="G10131" s="780" t="s">
        <v>2689</v>
      </c>
      <c r="H10131" s="781"/>
    </row>
    <row r="10132" spans="2:14" ht="18.75" thickBot="1" x14ac:dyDescent="0.3">
      <c r="B10132" s="6">
        <v>0.14930555555555555</v>
      </c>
      <c r="G10132" s="758" t="s">
        <v>2695</v>
      </c>
      <c r="H10132" s="759"/>
      <c r="I10132" s="759"/>
      <c r="J10132" s="760"/>
    </row>
    <row r="10133" spans="2:14" ht="16.5" thickBot="1" x14ac:dyDescent="0.3">
      <c r="B10133" s="22">
        <v>0.15972222222222221</v>
      </c>
      <c r="D10133" s="3">
        <v>101</v>
      </c>
      <c r="G10133" s="761" t="s">
        <v>2667</v>
      </c>
      <c r="H10133" s="762"/>
      <c r="I10133" s="762"/>
      <c r="J10133" s="762"/>
      <c r="K10133" s="762"/>
      <c r="L10133" s="762"/>
      <c r="M10133" s="762"/>
      <c r="N10133" s="763"/>
    </row>
    <row r="10134" spans="2:14" x14ac:dyDescent="0.25">
      <c r="B10134" s="6">
        <v>0.30555555555555558</v>
      </c>
      <c r="E10134" s="14">
        <v>85</v>
      </c>
    </row>
    <row r="10135" spans="2:14" x14ac:dyDescent="0.25">
      <c r="B10135" s="6">
        <v>0.31597222222222221</v>
      </c>
      <c r="E10135" s="14">
        <v>85</v>
      </c>
    </row>
    <row r="10136" spans="2:14" x14ac:dyDescent="0.25">
      <c r="B10136" s="6">
        <v>0.3263888888888889</v>
      </c>
      <c r="E10136" s="14">
        <v>88</v>
      </c>
    </row>
    <row r="10137" spans="2:14" x14ac:dyDescent="0.25">
      <c r="B10137" s="6">
        <v>0.33680555555555558</v>
      </c>
      <c r="E10137" s="14">
        <v>85</v>
      </c>
    </row>
    <row r="10138" spans="2:14" x14ac:dyDescent="0.25">
      <c r="B10138" s="6">
        <v>0.34722222222222221</v>
      </c>
      <c r="E10138" s="59">
        <v>76</v>
      </c>
    </row>
    <row r="10139" spans="2:14" x14ac:dyDescent="0.25">
      <c r="B10139" s="6">
        <v>0.3576388888888889</v>
      </c>
      <c r="E10139" s="14">
        <v>84</v>
      </c>
    </row>
    <row r="10140" spans="2:14" x14ac:dyDescent="0.25">
      <c r="B10140" s="6">
        <v>0.36805555555555558</v>
      </c>
      <c r="E10140" s="14">
        <v>84</v>
      </c>
    </row>
    <row r="10141" spans="2:14" x14ac:dyDescent="0.25">
      <c r="B10141" s="6">
        <v>0.37847222222222221</v>
      </c>
      <c r="E10141" s="157">
        <v>98</v>
      </c>
    </row>
    <row r="10142" spans="2:14" x14ac:dyDescent="0.25">
      <c r="B10142" s="6">
        <v>0.3888888888888889</v>
      </c>
      <c r="E10142" s="157">
        <v>98</v>
      </c>
    </row>
    <row r="10143" spans="2:14" x14ac:dyDescent="0.25">
      <c r="B10143" s="6">
        <v>0.39930555555555558</v>
      </c>
      <c r="E10143" s="157">
        <v>97</v>
      </c>
    </row>
    <row r="10144" spans="2:14" x14ac:dyDescent="0.25">
      <c r="B10144" s="6">
        <v>0.40972222222222221</v>
      </c>
      <c r="E10144" s="157">
        <v>96</v>
      </c>
    </row>
    <row r="10145" spans="2:15" x14ac:dyDescent="0.25">
      <c r="B10145" s="6">
        <v>0.4201388888888889</v>
      </c>
      <c r="E10145" s="157">
        <v>96</v>
      </c>
    </row>
    <row r="10146" spans="2:15" x14ac:dyDescent="0.25">
      <c r="B10146" s="6">
        <v>0.43055555555555558</v>
      </c>
      <c r="E10146" s="157">
        <v>96</v>
      </c>
    </row>
    <row r="10147" spans="2:15" x14ac:dyDescent="0.25">
      <c r="B10147" s="6">
        <v>0.44097222222222221</v>
      </c>
      <c r="E10147" s="3">
        <v>102</v>
      </c>
    </row>
    <row r="10148" spans="2:15" x14ac:dyDescent="0.25">
      <c r="B10148" s="6">
        <v>0.4513888888888889</v>
      </c>
      <c r="E10148" s="3">
        <v>100</v>
      </c>
      <c r="G10148" s="3" t="s">
        <v>2696</v>
      </c>
    </row>
    <row r="10149" spans="2:15" x14ac:dyDescent="0.25">
      <c r="B10149" s="86">
        <v>0.4597222222222222</v>
      </c>
      <c r="G10149" s="14" t="s">
        <v>2697</v>
      </c>
    </row>
    <row r="10150" spans="2:15" x14ac:dyDescent="0.25">
      <c r="B10150" s="86">
        <v>0.46180555555555558</v>
      </c>
      <c r="E10150" s="3">
        <v>103</v>
      </c>
      <c r="G10150" s="14" t="s">
        <v>2698</v>
      </c>
    </row>
    <row r="10151" spans="2:15" x14ac:dyDescent="0.25">
      <c r="B10151" s="86">
        <v>0.47222222222222221</v>
      </c>
      <c r="E10151" s="3">
        <v>103</v>
      </c>
      <c r="G10151" s="14" t="s">
        <v>2698</v>
      </c>
    </row>
    <row r="10152" spans="2:15" x14ac:dyDescent="0.25">
      <c r="B10152" s="86">
        <v>0.4826388888888889</v>
      </c>
      <c r="E10152" s="3">
        <v>103</v>
      </c>
      <c r="F10152" s="3">
        <v>103</v>
      </c>
      <c r="G10152" s="14" t="s">
        <v>2698</v>
      </c>
    </row>
    <row r="10153" spans="2:15" x14ac:dyDescent="0.25">
      <c r="B10153" s="6">
        <v>0.49305555555555558</v>
      </c>
      <c r="C10153" s="8">
        <v>48</v>
      </c>
      <c r="D10153" s="8"/>
      <c r="E10153" s="8"/>
      <c r="F10153" s="8"/>
      <c r="G10153" s="8" t="s">
        <v>112</v>
      </c>
      <c r="H10153" s="8"/>
      <c r="I10153" s="36" t="s">
        <v>2699</v>
      </c>
      <c r="J10153" s="36"/>
      <c r="K10153" s="36"/>
      <c r="L10153" s="36"/>
      <c r="M10153" s="36"/>
      <c r="N10153" s="36"/>
      <c r="O10153" s="36"/>
    </row>
    <row r="10154" spans="2:15" x14ac:dyDescent="0.25">
      <c r="B10154" s="6">
        <v>0.49305555555555558</v>
      </c>
      <c r="E10154" s="3">
        <v>105</v>
      </c>
    </row>
    <row r="10155" spans="2:15" x14ac:dyDescent="0.25">
      <c r="B10155" s="6">
        <v>0.50347222222222221</v>
      </c>
      <c r="E10155" s="3">
        <v>105</v>
      </c>
    </row>
    <row r="10156" spans="2:15" x14ac:dyDescent="0.25">
      <c r="B10156" s="6">
        <v>0.51388888888888884</v>
      </c>
      <c r="E10156" s="3">
        <v>105</v>
      </c>
    </row>
    <row r="10157" spans="2:15" x14ac:dyDescent="0.25">
      <c r="B10157" s="6">
        <v>0.52430555555555558</v>
      </c>
      <c r="E10157" s="3">
        <v>106</v>
      </c>
    </row>
    <row r="10158" spans="2:15" x14ac:dyDescent="0.25">
      <c r="B10158" s="6">
        <v>0.53472222222222221</v>
      </c>
      <c r="E10158" s="62">
        <v>120</v>
      </c>
    </row>
    <row r="10159" spans="2:15" x14ac:dyDescent="0.25">
      <c r="B10159" s="6">
        <v>0.54513888888888884</v>
      </c>
      <c r="E10159" s="97">
        <v>128</v>
      </c>
      <c r="H10159" s="3">
        <v>75</v>
      </c>
      <c r="I10159" s="63" t="s">
        <v>2700</v>
      </c>
      <c r="J10159" s="63"/>
      <c r="K10159" s="63"/>
      <c r="L10159" s="63"/>
      <c r="M10159" s="63"/>
    </row>
    <row r="10160" spans="2:15" x14ac:dyDescent="0.25">
      <c r="B10160" s="6">
        <v>0.55555555555555558</v>
      </c>
      <c r="E10160" s="3">
        <v>105</v>
      </c>
    </row>
    <row r="10161" spans="2:13" x14ac:dyDescent="0.25">
      <c r="B10161" s="6">
        <v>0.56597222222222221</v>
      </c>
      <c r="E10161" s="3">
        <v>104</v>
      </c>
    </row>
    <row r="10162" spans="2:13" x14ac:dyDescent="0.25">
      <c r="B10162" s="6">
        <v>0.57638888888888884</v>
      </c>
      <c r="E10162" s="62">
        <v>120</v>
      </c>
    </row>
    <row r="10163" spans="2:13" x14ac:dyDescent="0.25">
      <c r="B10163" s="6">
        <v>0.58680555555555558</v>
      </c>
      <c r="E10163" s="99">
        <v>118</v>
      </c>
    </row>
    <row r="10164" spans="2:13" x14ac:dyDescent="0.25">
      <c r="B10164" s="6">
        <v>0.59722222222222221</v>
      </c>
      <c r="E10164" s="62">
        <v>120</v>
      </c>
    </row>
    <row r="10165" spans="2:13" x14ac:dyDescent="0.25">
      <c r="B10165" s="6">
        <v>0.60763888888888884</v>
      </c>
      <c r="E10165" s="62">
        <v>122</v>
      </c>
    </row>
    <row r="10166" spans="2:13" x14ac:dyDescent="0.25">
      <c r="B10166" s="6">
        <v>0.61805555555555558</v>
      </c>
      <c r="E10166" s="97">
        <v>124</v>
      </c>
      <c r="H10166" s="3">
        <v>180</v>
      </c>
      <c r="I10166" s="63" t="s">
        <v>2701</v>
      </c>
      <c r="J10166" s="63"/>
      <c r="K10166" s="63"/>
      <c r="L10166" s="63"/>
      <c r="M10166" s="63"/>
    </row>
    <row r="10167" spans="2:13" x14ac:dyDescent="0.25">
      <c r="B10167" s="6">
        <v>0.62847222222222221</v>
      </c>
      <c r="E10167" s="99">
        <v>113</v>
      </c>
    </row>
    <row r="10168" spans="2:13" x14ac:dyDescent="0.25">
      <c r="B10168" s="6">
        <v>0.63888888888888884</v>
      </c>
      <c r="E10168" s="99">
        <v>116</v>
      </c>
    </row>
    <row r="10169" spans="2:13" x14ac:dyDescent="0.25">
      <c r="B10169" s="6">
        <v>0.64930555555555558</v>
      </c>
      <c r="E10169" s="99">
        <v>118</v>
      </c>
    </row>
    <row r="10170" spans="2:13" x14ac:dyDescent="0.25">
      <c r="B10170" s="6">
        <v>0.65972222222222221</v>
      </c>
      <c r="E10170" s="3">
        <v>102</v>
      </c>
    </row>
    <row r="10171" spans="2:13" x14ac:dyDescent="0.25">
      <c r="B10171" s="6">
        <v>0.67013888888888884</v>
      </c>
      <c r="E10171" s="157">
        <v>98</v>
      </c>
    </row>
    <row r="10172" spans="2:13" x14ac:dyDescent="0.25">
      <c r="B10172" s="6">
        <v>0.68055555555555558</v>
      </c>
      <c r="E10172" s="97">
        <v>124</v>
      </c>
      <c r="H10172" s="3">
        <v>270</v>
      </c>
      <c r="I10172" s="63" t="s">
        <v>2702</v>
      </c>
      <c r="J10172" s="63"/>
      <c r="K10172" s="63"/>
      <c r="L10172" s="63"/>
      <c r="M10172" s="63"/>
    </row>
    <row r="10173" spans="2:13" x14ac:dyDescent="0.25">
      <c r="B10173" s="6">
        <v>0.69097222222222221</v>
      </c>
      <c r="E10173" s="62">
        <v>124</v>
      </c>
    </row>
    <row r="10174" spans="2:13" x14ac:dyDescent="0.25">
      <c r="B10174" s="6">
        <v>0.70138888888888884</v>
      </c>
      <c r="E10174" s="62">
        <v>124</v>
      </c>
    </row>
    <row r="10175" spans="2:13" x14ac:dyDescent="0.25">
      <c r="B10175" s="86">
        <v>0.70138888888888884</v>
      </c>
      <c r="G10175" s="14" t="s">
        <v>2692</v>
      </c>
    </row>
    <row r="10176" spans="2:13" x14ac:dyDescent="0.25">
      <c r="B10176" s="86">
        <v>0.71180555555555558</v>
      </c>
      <c r="E10176" s="99">
        <v>114</v>
      </c>
      <c r="G10176" s="14" t="s">
        <v>2692</v>
      </c>
    </row>
    <row r="10177" spans="2:15" x14ac:dyDescent="0.25">
      <c r="B10177" s="86">
        <v>0.72222222222222221</v>
      </c>
      <c r="E10177" s="14">
        <v>84</v>
      </c>
      <c r="F10177" s="14">
        <v>84</v>
      </c>
      <c r="G10177" s="14" t="s">
        <v>2692</v>
      </c>
    </row>
    <row r="10178" spans="2:15" x14ac:dyDescent="0.25">
      <c r="B10178" s="90">
        <v>0.72222222222222221</v>
      </c>
      <c r="C10178" s="8">
        <v>77</v>
      </c>
      <c r="D10178" s="8"/>
      <c r="E10178" s="8"/>
      <c r="F10178" s="8"/>
      <c r="G10178" s="8" t="s">
        <v>114</v>
      </c>
      <c r="H10178" s="8"/>
      <c r="I10178" s="36" t="s">
        <v>2693</v>
      </c>
      <c r="J10178" s="36"/>
      <c r="K10178" s="36"/>
      <c r="L10178" s="36"/>
      <c r="M10178" s="36"/>
      <c r="N10178" s="36"/>
      <c r="O10178" s="36"/>
    </row>
    <row r="10179" spans="2:15" x14ac:dyDescent="0.25">
      <c r="B10179" s="6">
        <v>0.73263888888888884</v>
      </c>
      <c r="E10179" s="3">
        <v>102</v>
      </c>
    </row>
    <row r="10180" spans="2:15" x14ac:dyDescent="0.25">
      <c r="B10180" s="6">
        <v>0.74305555555555558</v>
      </c>
      <c r="E10180" s="97">
        <v>128</v>
      </c>
    </row>
    <row r="10181" spans="2:15" x14ac:dyDescent="0.25">
      <c r="B10181" s="6">
        <v>0.75347222222222221</v>
      </c>
      <c r="E10181" s="62">
        <v>126</v>
      </c>
    </row>
    <row r="10182" spans="2:15" x14ac:dyDescent="0.25">
      <c r="B10182" s="6">
        <v>0.76388888888888884</v>
      </c>
      <c r="E10182" s="62">
        <v>126</v>
      </c>
    </row>
    <row r="10183" spans="2:15" x14ac:dyDescent="0.25">
      <c r="B10183" s="86">
        <v>0.7680555555555556</v>
      </c>
      <c r="G10183" s="14" t="s">
        <v>2694</v>
      </c>
    </row>
    <row r="10184" spans="2:15" x14ac:dyDescent="0.25">
      <c r="B10184" s="86">
        <v>0.77430555555555558</v>
      </c>
      <c r="E10184" s="102">
        <v>130</v>
      </c>
      <c r="G10184" s="14" t="s">
        <v>2694</v>
      </c>
      <c r="H10184" s="3">
        <v>75</v>
      </c>
      <c r="I10184" s="118" t="s">
        <v>2703</v>
      </c>
      <c r="J10184" s="118"/>
      <c r="K10184" s="118"/>
      <c r="L10184" s="118"/>
      <c r="M10184" s="118"/>
    </row>
    <row r="10185" spans="2:15" x14ac:dyDescent="0.25">
      <c r="B10185" s="86">
        <v>0.78472222222222221</v>
      </c>
      <c r="E10185" s="3">
        <v>100</v>
      </c>
      <c r="G10185" s="14" t="s">
        <v>2694</v>
      </c>
    </row>
    <row r="10186" spans="2:15" x14ac:dyDescent="0.25">
      <c r="B10186" s="86">
        <v>0.79513888888888884</v>
      </c>
      <c r="E10186" s="14">
        <v>80</v>
      </c>
      <c r="G10186" s="14" t="s">
        <v>2694</v>
      </c>
    </row>
    <row r="10187" spans="2:15" x14ac:dyDescent="0.25">
      <c r="B10187" s="86">
        <v>0.80555555555555558</v>
      </c>
      <c r="E10187" s="14">
        <v>85</v>
      </c>
      <c r="G10187" s="14" t="s">
        <v>2694</v>
      </c>
    </row>
    <row r="10188" spans="2:15" x14ac:dyDescent="0.25">
      <c r="B10188" s="86">
        <v>0.81597222222222221</v>
      </c>
      <c r="E10188" s="3">
        <v>102</v>
      </c>
      <c r="G10188" s="14" t="s">
        <v>2694</v>
      </c>
    </row>
    <row r="10189" spans="2:15" x14ac:dyDescent="0.25">
      <c r="B10189" s="6">
        <v>0.82638888888888884</v>
      </c>
      <c r="E10189" s="3">
        <v>105</v>
      </c>
    </row>
    <row r="10190" spans="2:15" x14ac:dyDescent="0.25">
      <c r="B10190" s="6">
        <v>0.83680555555555558</v>
      </c>
      <c r="E10190" s="99">
        <v>116</v>
      </c>
    </row>
    <row r="10191" spans="2:15" x14ac:dyDescent="0.25">
      <c r="B10191" s="6">
        <v>0.83680555555555558</v>
      </c>
    </row>
    <row r="10192" spans="2:15" x14ac:dyDescent="0.25">
      <c r="B10192" s="6">
        <v>0.84722222222222221</v>
      </c>
      <c r="E10192" s="62">
        <v>126</v>
      </c>
    </row>
    <row r="10193" spans="1:13" x14ac:dyDescent="0.25">
      <c r="B10193" s="6">
        <v>0.85763888888888884</v>
      </c>
      <c r="E10193" s="102">
        <v>134</v>
      </c>
      <c r="H10193" s="3">
        <v>195</v>
      </c>
      <c r="I10193" s="118" t="s">
        <v>2704</v>
      </c>
      <c r="J10193" s="118"/>
      <c r="K10193" s="118"/>
      <c r="L10193" s="118"/>
      <c r="M10193" s="118"/>
    </row>
    <row r="10194" spans="1:13" x14ac:dyDescent="0.25">
      <c r="B10194" s="6">
        <v>0.86805555555555558</v>
      </c>
      <c r="E10194" s="99">
        <v>116</v>
      </c>
    </row>
    <row r="10195" spans="1:13" x14ac:dyDescent="0.25">
      <c r="B10195" s="6">
        <v>0.87847222222222221</v>
      </c>
      <c r="E10195" s="157">
        <v>99</v>
      </c>
    </row>
    <row r="10196" spans="1:13" x14ac:dyDescent="0.25">
      <c r="B10196" s="6">
        <v>0.88888888888888884</v>
      </c>
      <c r="E10196" s="157">
        <v>97</v>
      </c>
    </row>
    <row r="10197" spans="1:13" x14ac:dyDescent="0.25">
      <c r="B10197" s="6">
        <v>0.89930555555555558</v>
      </c>
      <c r="E10197" s="157">
        <v>94</v>
      </c>
    </row>
    <row r="10198" spans="1:13" x14ac:dyDescent="0.25">
      <c r="B10198" s="6">
        <v>0.90972222222222221</v>
      </c>
      <c r="E10198" s="157">
        <v>94</v>
      </c>
    </row>
    <row r="10199" spans="1:13" x14ac:dyDescent="0.25">
      <c r="B10199" s="6">
        <v>0.92013888888888884</v>
      </c>
      <c r="E10199" s="157">
        <v>98</v>
      </c>
    </row>
    <row r="10200" spans="1:13" x14ac:dyDescent="0.25">
      <c r="B10200" s="6">
        <v>0.93055555555555558</v>
      </c>
      <c r="E10200" s="157">
        <v>98</v>
      </c>
    </row>
    <row r="10201" spans="1:13" x14ac:dyDescent="0.25">
      <c r="B10201" s="6">
        <v>0.94097222222222221</v>
      </c>
      <c r="E10201" s="3">
        <v>100</v>
      </c>
    </row>
    <row r="10202" spans="1:13" x14ac:dyDescent="0.25">
      <c r="B10202" s="6">
        <v>0.95138888888888884</v>
      </c>
      <c r="E10202" s="157">
        <v>98</v>
      </c>
    </row>
    <row r="10203" spans="1:13" x14ac:dyDescent="0.25">
      <c r="B10203" s="6">
        <v>0.95833333333333337</v>
      </c>
      <c r="E10203" s="157"/>
      <c r="G10203" s="14" t="s">
        <v>2710</v>
      </c>
    </row>
    <row r="10204" spans="1:13" x14ac:dyDescent="0.25">
      <c r="B10204" s="6">
        <v>0.96180555555555558</v>
      </c>
      <c r="E10204" s="3">
        <v>103</v>
      </c>
      <c r="G10204" s="14" t="s">
        <v>2710</v>
      </c>
    </row>
    <row r="10205" spans="1:13" x14ac:dyDescent="0.25">
      <c r="B10205" s="6">
        <v>0.97222222222222221</v>
      </c>
      <c r="E10205" s="157">
        <v>95</v>
      </c>
      <c r="G10205" s="14" t="s">
        <v>2710</v>
      </c>
    </row>
    <row r="10206" spans="1:13" x14ac:dyDescent="0.25">
      <c r="B10206" s="6">
        <v>0.98263888888888884</v>
      </c>
      <c r="E10206" s="157">
        <v>98</v>
      </c>
      <c r="G10206" s="14" t="s">
        <v>2710</v>
      </c>
    </row>
    <row r="10207" spans="1:13" ht="15.75" thickBot="1" x14ac:dyDescent="0.3">
      <c r="B10207" s="22">
        <v>0.99305555555555558</v>
      </c>
      <c r="E10207" s="3">
        <v>109</v>
      </c>
      <c r="G10207" s="3" t="s">
        <v>2711</v>
      </c>
      <c r="I10207" t="s">
        <v>2712</v>
      </c>
    </row>
    <row r="10208" spans="1:13" x14ac:dyDescent="0.25">
      <c r="A10208" s="5">
        <v>45948</v>
      </c>
      <c r="B10208" s="6">
        <v>3.472222222222222E-3</v>
      </c>
      <c r="E10208" s="157">
        <v>99</v>
      </c>
    </row>
    <row r="10209" spans="1:14" x14ac:dyDescent="0.25">
      <c r="A10209" s="5" t="s">
        <v>228</v>
      </c>
      <c r="B10209" s="6">
        <v>1.3888888888888888E-2</v>
      </c>
      <c r="E10209" s="3">
        <v>94</v>
      </c>
    </row>
    <row r="10210" spans="1:14" x14ac:dyDescent="0.25">
      <c r="B10210" s="6">
        <v>2.4305555555555556E-2</v>
      </c>
      <c r="E10210" s="3">
        <v>93</v>
      </c>
    </row>
    <row r="10211" spans="1:14" x14ac:dyDescent="0.25">
      <c r="B10211" s="6">
        <v>3.4722222222222224E-2</v>
      </c>
    </row>
    <row r="10212" spans="1:14" x14ac:dyDescent="0.25">
      <c r="B10212" s="6">
        <v>4.5138888888888888E-2</v>
      </c>
    </row>
    <row r="10213" spans="1:14" x14ac:dyDescent="0.25">
      <c r="B10213" s="6">
        <v>5.5555555555555552E-2</v>
      </c>
    </row>
    <row r="10214" spans="1:14" x14ac:dyDescent="0.25">
      <c r="B10214" s="6">
        <v>6.5972222222222224E-2</v>
      </c>
    </row>
    <row r="10215" spans="1:14" x14ac:dyDescent="0.25">
      <c r="B10215" s="6">
        <v>7.6388888888888895E-2</v>
      </c>
    </row>
    <row r="10216" spans="1:14" x14ac:dyDescent="0.25">
      <c r="B10216" s="6">
        <v>8.6805555555555552E-2</v>
      </c>
    </row>
    <row r="10217" spans="1:14" ht="15.75" thickBot="1" x14ac:dyDescent="0.3">
      <c r="B10217" s="6">
        <v>9.7222222222222224E-2</v>
      </c>
    </row>
    <row r="10218" spans="1:14" ht="21" thickBot="1" x14ac:dyDescent="0.35">
      <c r="B10218" s="6">
        <v>0.1076388888888889</v>
      </c>
      <c r="G10218" s="605">
        <v>105</v>
      </c>
      <c r="H10218" s="604" t="s">
        <v>1368</v>
      </c>
      <c r="I10218" s="750" t="s">
        <v>2708</v>
      </c>
      <c r="J10218" s="751"/>
      <c r="K10218" s="751"/>
      <c r="L10218" s="751"/>
      <c r="M10218" s="751"/>
      <c r="N10218" s="752"/>
    </row>
    <row r="10219" spans="1:14" ht="19.5" thickBot="1" x14ac:dyDescent="0.35">
      <c r="B10219" s="6">
        <v>0.11805555555555555</v>
      </c>
      <c r="G10219" s="603">
        <f>AVERAGE(E10134:E10222)</f>
        <v>104.61428571428571</v>
      </c>
      <c r="H10219" s="604" t="s">
        <v>1367</v>
      </c>
      <c r="I10219" s="750" t="s">
        <v>2713</v>
      </c>
      <c r="J10219" s="751"/>
      <c r="K10219" s="751"/>
      <c r="L10219" s="751"/>
      <c r="M10219" s="751"/>
      <c r="N10219" s="752"/>
    </row>
    <row r="10220" spans="1:14" ht="19.5" thickBot="1" x14ac:dyDescent="0.35">
      <c r="B10220" s="6">
        <v>0.12847222222222221</v>
      </c>
      <c r="G10220" s="608">
        <v>93.5</v>
      </c>
      <c r="H10220" s="594" t="s">
        <v>1369</v>
      </c>
      <c r="I10220" s="723" t="s">
        <v>2707</v>
      </c>
      <c r="J10220" s="724"/>
      <c r="K10220" s="724"/>
      <c r="L10220" s="724"/>
      <c r="M10220" s="724"/>
      <c r="N10220" s="725"/>
    </row>
    <row r="10221" spans="1:14" ht="18.75" thickBot="1" x14ac:dyDescent="0.3">
      <c r="B10221" s="6">
        <v>0.1388888888888889</v>
      </c>
      <c r="G10221" s="780" t="s">
        <v>2709</v>
      </c>
      <c r="H10221" s="781"/>
      <c r="J10221" s="194"/>
    </row>
    <row r="10222" spans="1:14" ht="18.75" thickBot="1" x14ac:dyDescent="0.3">
      <c r="B10222" s="6">
        <v>0.14930555555555555</v>
      </c>
      <c r="G10222" s="758" t="s">
        <v>2705</v>
      </c>
      <c r="H10222" s="759"/>
      <c r="I10222" s="759"/>
      <c r="J10222" s="760"/>
    </row>
    <row r="10223" spans="1:14" ht="16.5" thickBot="1" x14ac:dyDescent="0.3">
      <c r="B10223" s="22">
        <v>0.15972222222222221</v>
      </c>
      <c r="G10223" s="761" t="s">
        <v>2706</v>
      </c>
      <c r="H10223" s="762"/>
      <c r="I10223" s="762"/>
      <c r="J10223" s="762"/>
      <c r="K10223" s="762"/>
      <c r="L10223" s="762"/>
      <c r="M10223" s="762"/>
      <c r="N10223" s="763"/>
    </row>
    <row r="10224" spans="1:14" x14ac:dyDescent="0.25">
      <c r="B10224" s="6">
        <v>0.30555555555555558</v>
      </c>
      <c r="E10224" s="157">
        <v>93</v>
      </c>
    </row>
    <row r="10225" spans="2:18" x14ac:dyDescent="0.25">
      <c r="B10225" s="6">
        <v>0.31597222222222221</v>
      </c>
      <c r="E10225" s="157">
        <v>91</v>
      </c>
    </row>
    <row r="10226" spans="2:18" x14ac:dyDescent="0.25">
      <c r="B10226" s="6">
        <v>0.3263888888888889</v>
      </c>
      <c r="E10226" s="157">
        <v>98</v>
      </c>
    </row>
    <row r="10227" spans="2:18" x14ac:dyDescent="0.25">
      <c r="B10227" s="6">
        <v>0.33680555555555558</v>
      </c>
      <c r="E10227" s="157">
        <v>91</v>
      </c>
    </row>
    <row r="10228" spans="2:18" x14ac:dyDescent="0.25">
      <c r="B10228" s="6">
        <v>0.34722222222222221</v>
      </c>
      <c r="E10228" s="14">
        <v>84</v>
      </c>
    </row>
    <row r="10229" spans="2:18" x14ac:dyDescent="0.25">
      <c r="B10229" s="6">
        <v>0.3576388888888889</v>
      </c>
      <c r="E10229" s="59">
        <v>78</v>
      </c>
    </row>
    <row r="10230" spans="2:18" x14ac:dyDescent="0.25">
      <c r="B10230" s="6">
        <v>0.36805555555555558</v>
      </c>
      <c r="E10230" s="14">
        <v>82</v>
      </c>
    </row>
    <row r="10231" spans="2:18" x14ac:dyDescent="0.25">
      <c r="B10231" s="6">
        <v>0.37847222222222221</v>
      </c>
      <c r="E10231" s="157">
        <v>99</v>
      </c>
    </row>
    <row r="10232" spans="2:18" x14ac:dyDescent="0.25">
      <c r="B10232" s="6">
        <v>0.3888888888888889</v>
      </c>
      <c r="E10232" s="157">
        <v>96</v>
      </c>
    </row>
    <row r="10233" spans="2:18" x14ac:dyDescent="0.25">
      <c r="B10233" s="6">
        <v>0.39930555555555558</v>
      </c>
      <c r="E10233" s="157">
        <v>97</v>
      </c>
      <c r="F10233" s="157">
        <v>97</v>
      </c>
    </row>
    <row r="10234" spans="2:18" x14ac:dyDescent="0.25">
      <c r="B10234" s="90">
        <v>0.39930555555555558</v>
      </c>
      <c r="C10234" s="8">
        <v>85</v>
      </c>
      <c r="D10234" s="8"/>
      <c r="E10234" s="8"/>
      <c r="F10234" s="8"/>
      <c r="G10234" s="8" t="s">
        <v>326</v>
      </c>
      <c r="H10234" s="8"/>
      <c r="I10234" s="36" t="s">
        <v>2714</v>
      </c>
      <c r="J10234" s="36"/>
      <c r="K10234" s="36"/>
      <c r="L10234" s="36"/>
      <c r="M10234" s="36"/>
      <c r="N10234" s="36"/>
      <c r="O10234" s="36"/>
      <c r="P10234" s="36"/>
      <c r="Q10234" s="8"/>
      <c r="R10234" s="8"/>
    </row>
    <row r="10235" spans="2:18" x14ac:dyDescent="0.25">
      <c r="B10235" s="6">
        <v>0.40972222222222221</v>
      </c>
      <c r="E10235" s="157">
        <v>97</v>
      </c>
    </row>
    <row r="10236" spans="2:18" x14ac:dyDescent="0.25">
      <c r="B10236" s="6">
        <v>0.4201388888888889</v>
      </c>
      <c r="E10236" s="101">
        <v>115</v>
      </c>
      <c r="H10236" s="3">
        <v>30</v>
      </c>
      <c r="I10236" s="135" t="s">
        <v>2715</v>
      </c>
      <c r="J10236" s="135"/>
      <c r="K10236" s="135"/>
      <c r="L10236" s="135"/>
      <c r="M10236" s="135"/>
    </row>
    <row r="10237" spans="2:18" x14ac:dyDescent="0.25">
      <c r="B10237" s="6">
        <v>0.43055555555555558</v>
      </c>
      <c r="E10237" s="3">
        <v>101</v>
      </c>
    </row>
    <row r="10238" spans="2:18" x14ac:dyDescent="0.25">
      <c r="B10238" s="6">
        <v>0.44097222222222221</v>
      </c>
      <c r="E10238" s="157">
        <v>99</v>
      </c>
    </row>
    <row r="10239" spans="2:18" x14ac:dyDescent="0.25">
      <c r="B10239" s="6">
        <v>0.4513888888888889</v>
      </c>
      <c r="E10239" s="14">
        <v>89</v>
      </c>
    </row>
    <row r="10240" spans="2:18" x14ac:dyDescent="0.25">
      <c r="B10240" s="6">
        <v>0.46180555555555558</v>
      </c>
      <c r="E10240" s="157">
        <v>91</v>
      </c>
    </row>
    <row r="10241" spans="2:14" x14ac:dyDescent="0.25">
      <c r="B10241" s="6">
        <v>0.47222222222222221</v>
      </c>
      <c r="E10241" s="157">
        <v>98</v>
      </c>
    </row>
    <row r="10242" spans="2:14" x14ac:dyDescent="0.25">
      <c r="B10242" s="6">
        <v>0.4826388888888889</v>
      </c>
      <c r="E10242" s="157">
        <v>95</v>
      </c>
    </row>
    <row r="10243" spans="2:14" x14ac:dyDescent="0.25">
      <c r="B10243" s="6">
        <v>0.49305555555555558</v>
      </c>
      <c r="E10243" s="157">
        <v>97</v>
      </c>
    </row>
    <row r="10244" spans="2:14" x14ac:dyDescent="0.25">
      <c r="B10244" s="6">
        <v>0.50347222222222221</v>
      </c>
      <c r="E10244" s="3">
        <v>102</v>
      </c>
    </row>
    <row r="10245" spans="2:14" x14ac:dyDescent="0.25">
      <c r="B10245" s="6">
        <v>0.51388888888888884</v>
      </c>
      <c r="E10245" s="97">
        <v>125</v>
      </c>
      <c r="H10245" s="3">
        <v>165</v>
      </c>
      <c r="I10245" s="63" t="s">
        <v>2716</v>
      </c>
      <c r="J10245" s="63"/>
      <c r="K10245" s="63"/>
      <c r="L10245" s="63"/>
      <c r="M10245" s="63"/>
      <c r="N10245" s="63"/>
    </row>
    <row r="10246" spans="2:14" x14ac:dyDescent="0.25">
      <c r="B10246" s="6">
        <v>0.52430555555555558</v>
      </c>
      <c r="E10246" s="3">
        <v>110</v>
      </c>
    </row>
    <row r="10247" spans="2:14" x14ac:dyDescent="0.25">
      <c r="B10247" s="6">
        <v>0.53472222222222221</v>
      </c>
      <c r="E10247" s="3">
        <v>116</v>
      </c>
    </row>
    <row r="10248" spans="2:14" x14ac:dyDescent="0.25">
      <c r="B10248" s="6">
        <v>0.54513888888888884</v>
      </c>
      <c r="E10248" s="62">
        <v>124</v>
      </c>
    </row>
    <row r="10249" spans="2:14" x14ac:dyDescent="0.25">
      <c r="B10249" s="6">
        <v>0.55555555555555558</v>
      </c>
      <c r="E10249" s="62">
        <v>127</v>
      </c>
    </row>
    <row r="10250" spans="2:14" x14ac:dyDescent="0.25">
      <c r="B10250" s="6">
        <v>0.56597222222222221</v>
      </c>
      <c r="E10250" s="102">
        <v>133</v>
      </c>
      <c r="H10250" s="3">
        <v>240</v>
      </c>
      <c r="I10250" s="118" t="s">
        <v>2717</v>
      </c>
      <c r="J10250" s="118"/>
      <c r="K10250" s="118"/>
      <c r="L10250" s="118"/>
      <c r="M10250" s="118"/>
      <c r="N10250" s="118"/>
    </row>
    <row r="10251" spans="2:14" x14ac:dyDescent="0.25">
      <c r="B10251" s="86">
        <v>0.57430555555555551</v>
      </c>
      <c r="E10251" s="102"/>
      <c r="G10251" s="14" t="s">
        <v>2718</v>
      </c>
      <c r="I10251" s="118"/>
      <c r="J10251" s="118"/>
      <c r="K10251" s="118"/>
      <c r="L10251" s="118"/>
      <c r="M10251" s="118"/>
      <c r="N10251" s="118"/>
    </row>
    <row r="10252" spans="2:14" ht="15.75" x14ac:dyDescent="0.25">
      <c r="B10252" s="86">
        <v>0.57638888888888884</v>
      </c>
      <c r="E10252" s="3">
        <v>104</v>
      </c>
      <c r="G10252" s="14" t="s">
        <v>2718</v>
      </c>
      <c r="I10252" s="565" t="s">
        <v>2720</v>
      </c>
      <c r="J10252" s="565"/>
      <c r="K10252" s="565"/>
      <c r="L10252" s="565"/>
      <c r="M10252" s="565"/>
    </row>
    <row r="10253" spans="2:14" ht="15.75" x14ac:dyDescent="0.25">
      <c r="B10253" s="86">
        <v>0.58680555555555558</v>
      </c>
      <c r="E10253" s="157">
        <v>90</v>
      </c>
      <c r="G10253" s="14" t="s">
        <v>2718</v>
      </c>
      <c r="I10253" s="565" t="s">
        <v>2719</v>
      </c>
      <c r="J10253" s="565"/>
      <c r="K10253" s="565"/>
      <c r="L10253" s="565"/>
      <c r="M10253" s="565"/>
    </row>
    <row r="10254" spans="2:14" x14ac:dyDescent="0.25">
      <c r="B10254" s="6">
        <v>0.59722222222222221</v>
      </c>
      <c r="E10254" s="3">
        <v>109</v>
      </c>
      <c r="F10254" s="3">
        <v>109</v>
      </c>
    </row>
    <row r="10255" spans="2:14" x14ac:dyDescent="0.25">
      <c r="B10255" s="90">
        <v>0.60416666666666663</v>
      </c>
      <c r="C10255" s="8">
        <v>12</v>
      </c>
      <c r="D10255" s="8"/>
      <c r="E10255" s="8"/>
      <c r="F10255" s="8"/>
      <c r="G10255" s="8" t="s">
        <v>239</v>
      </c>
      <c r="H10255" s="8"/>
      <c r="I10255" s="36" t="s">
        <v>2721</v>
      </c>
      <c r="J10255" s="36"/>
    </row>
    <row r="10256" spans="2:14" x14ac:dyDescent="0.25">
      <c r="B10256" s="6">
        <v>0.60763888888888884</v>
      </c>
      <c r="E10256" s="99">
        <v>110</v>
      </c>
    </row>
    <row r="10257" spans="2:16" x14ac:dyDescent="0.25">
      <c r="B10257" s="6">
        <v>0.61805555555555558</v>
      </c>
      <c r="E10257" s="99">
        <v>118</v>
      </c>
    </row>
    <row r="10258" spans="2:16" x14ac:dyDescent="0.25">
      <c r="B10258" s="6">
        <v>0.62847222222222221</v>
      </c>
      <c r="E10258" s="101">
        <v>119</v>
      </c>
      <c r="H10258" s="3">
        <v>20</v>
      </c>
      <c r="I10258" s="135" t="s">
        <v>2723</v>
      </c>
      <c r="J10258" s="135"/>
      <c r="K10258" s="135"/>
      <c r="L10258" s="135"/>
      <c r="M10258" s="135"/>
    </row>
    <row r="10259" spans="2:16" x14ac:dyDescent="0.25">
      <c r="B10259" s="6">
        <v>0.63888888888888884</v>
      </c>
      <c r="E10259" s="3">
        <v>106</v>
      </c>
    </row>
    <row r="10260" spans="2:16" x14ac:dyDescent="0.25">
      <c r="B10260" s="6">
        <v>0.64930555555555558</v>
      </c>
      <c r="E10260" s="97">
        <v>120</v>
      </c>
      <c r="H10260" s="3">
        <v>65</v>
      </c>
      <c r="I10260" s="63" t="s">
        <v>2722</v>
      </c>
      <c r="J10260" s="63"/>
      <c r="K10260" s="63"/>
      <c r="L10260" s="63"/>
      <c r="M10260" s="63"/>
    </row>
    <row r="10261" spans="2:16" x14ac:dyDescent="0.25">
      <c r="B10261" s="6">
        <v>0.65972222222222221</v>
      </c>
      <c r="E10261" s="3">
        <v>105</v>
      </c>
    </row>
    <row r="10262" spans="2:16" x14ac:dyDescent="0.25">
      <c r="B10262" s="6">
        <v>0.67013888888888884</v>
      </c>
      <c r="E10262" s="3">
        <v>108</v>
      </c>
    </row>
    <row r="10263" spans="2:16" x14ac:dyDescent="0.25">
      <c r="B10263" s="6">
        <v>0.68055555555555558</v>
      </c>
      <c r="E10263" s="3">
        <v>107</v>
      </c>
    </row>
    <row r="10264" spans="2:16" x14ac:dyDescent="0.25">
      <c r="B10264" s="6">
        <v>0.69097222222222221</v>
      </c>
      <c r="E10264" s="157">
        <v>97</v>
      </c>
    </row>
    <row r="10265" spans="2:16" x14ac:dyDescent="0.25">
      <c r="B10265" s="6">
        <v>0.70138888888888884</v>
      </c>
      <c r="E10265" s="157">
        <v>96</v>
      </c>
    </row>
    <row r="10266" spans="2:16" x14ac:dyDescent="0.25">
      <c r="B10266" s="6">
        <v>0.71180555555555558</v>
      </c>
      <c r="E10266" s="157">
        <v>98</v>
      </c>
    </row>
    <row r="10267" spans="2:16" x14ac:dyDescent="0.25">
      <c r="B10267" s="6">
        <v>0.72222222222222221</v>
      </c>
      <c r="E10267" s="3">
        <v>102</v>
      </c>
    </row>
    <row r="10268" spans="2:16" x14ac:dyDescent="0.25">
      <c r="B10268" s="6">
        <v>0.73263888888888884</v>
      </c>
      <c r="E10268" s="157">
        <v>94</v>
      </c>
    </row>
    <row r="10269" spans="2:16" x14ac:dyDescent="0.25">
      <c r="B10269" s="6">
        <v>0.74305555555555558</v>
      </c>
      <c r="E10269" s="157">
        <v>95</v>
      </c>
      <c r="F10269" s="157">
        <v>95</v>
      </c>
    </row>
    <row r="10270" spans="2:16" x14ac:dyDescent="0.25">
      <c r="B10270" s="90">
        <v>0.74305555555555558</v>
      </c>
      <c r="C10270" s="8">
        <v>118</v>
      </c>
      <c r="D10270" s="8"/>
      <c r="E10270" s="8"/>
      <c r="F10270" s="8"/>
      <c r="G10270" s="8" t="s">
        <v>2725</v>
      </c>
      <c r="H10270" s="8"/>
      <c r="I10270" s="36" t="s">
        <v>2726</v>
      </c>
      <c r="J10270" s="36"/>
      <c r="K10270" s="36"/>
      <c r="L10270" s="36"/>
      <c r="M10270" s="36"/>
      <c r="N10270" s="36"/>
      <c r="O10270" s="36"/>
      <c r="P10270" s="36"/>
    </row>
    <row r="10271" spans="2:16" x14ac:dyDescent="0.25">
      <c r="B10271" s="6">
        <v>0.75347222222222221</v>
      </c>
      <c r="E10271" s="157">
        <v>97</v>
      </c>
    </row>
    <row r="10272" spans="2:16" x14ac:dyDescent="0.25">
      <c r="B10272" s="6">
        <v>0.76388888888888884</v>
      </c>
      <c r="E10272" s="97">
        <v>123</v>
      </c>
      <c r="H10272" s="3">
        <v>30</v>
      </c>
      <c r="I10272" s="63" t="s">
        <v>2727</v>
      </c>
      <c r="J10272" s="63"/>
      <c r="K10272" s="63"/>
      <c r="L10272" s="63"/>
      <c r="M10272" s="63"/>
    </row>
    <row r="10273" spans="2:13" x14ac:dyDescent="0.25">
      <c r="B10273" s="86">
        <v>0.77083333333333337</v>
      </c>
      <c r="G10273" s="14" t="s">
        <v>2724</v>
      </c>
    </row>
    <row r="10274" spans="2:13" x14ac:dyDescent="0.25">
      <c r="B10274" s="86">
        <v>0.77430555555555558</v>
      </c>
      <c r="E10274" s="99">
        <v>117</v>
      </c>
      <c r="G10274" s="14" t="s">
        <v>2724</v>
      </c>
    </row>
    <row r="10275" spans="2:13" ht="15.75" x14ac:dyDescent="0.25">
      <c r="B10275" s="86">
        <v>0.78472222222222221</v>
      </c>
      <c r="E10275" s="157">
        <v>98</v>
      </c>
      <c r="G10275" s="14" t="s">
        <v>2724</v>
      </c>
      <c r="I10275" s="531" t="s">
        <v>2730</v>
      </c>
      <c r="J10275" s="531"/>
      <c r="K10275" s="531"/>
      <c r="L10275" s="531"/>
      <c r="M10275" s="194"/>
    </row>
    <row r="10276" spans="2:13" x14ac:dyDescent="0.25">
      <c r="B10276" s="86">
        <v>0.79513888888888884</v>
      </c>
      <c r="E10276" s="3">
        <v>106</v>
      </c>
      <c r="G10276" s="14" t="s">
        <v>2724</v>
      </c>
    </row>
    <row r="10277" spans="2:13" x14ac:dyDescent="0.25">
      <c r="B10277" s="86">
        <v>0.80555555555555558</v>
      </c>
      <c r="E10277" s="99">
        <v>116</v>
      </c>
      <c r="G10277" s="14" t="s">
        <v>2724</v>
      </c>
    </row>
    <row r="10278" spans="2:13" x14ac:dyDescent="0.25">
      <c r="B10278" s="86">
        <v>0.81597222222222221</v>
      </c>
      <c r="E10278" s="99">
        <v>113</v>
      </c>
      <c r="G10278" s="14" t="s">
        <v>2724</v>
      </c>
    </row>
    <row r="10279" spans="2:13" x14ac:dyDescent="0.25">
      <c r="B10279" s="86">
        <v>0.82638888888888884</v>
      </c>
      <c r="E10279" s="3">
        <v>109</v>
      </c>
      <c r="G10279" s="14" t="s">
        <v>2724</v>
      </c>
    </row>
    <row r="10280" spans="2:13" x14ac:dyDescent="0.25">
      <c r="B10280" s="6">
        <v>0.83680555555555558</v>
      </c>
      <c r="E10280" s="97">
        <v>120</v>
      </c>
      <c r="I10280" s="63" t="s">
        <v>2733</v>
      </c>
      <c r="J10280" s="63"/>
      <c r="K10280" s="63"/>
      <c r="L10280" s="63"/>
      <c r="M10280" s="63"/>
    </row>
    <row r="10281" spans="2:13" x14ac:dyDescent="0.25">
      <c r="B10281" s="86">
        <v>0.84027777777777779</v>
      </c>
      <c r="G10281" s="14" t="s">
        <v>2729</v>
      </c>
    </row>
    <row r="10282" spans="2:13" x14ac:dyDescent="0.25">
      <c r="B10282" s="86">
        <v>0.84722222222222221</v>
      </c>
      <c r="E10282" s="99">
        <v>116</v>
      </c>
      <c r="G10282" s="14" t="s">
        <v>2729</v>
      </c>
    </row>
    <row r="10283" spans="2:13" ht="15.75" x14ac:dyDescent="0.25">
      <c r="B10283" s="86">
        <v>0.85763888888888884</v>
      </c>
      <c r="E10283" s="14">
        <v>86</v>
      </c>
      <c r="G10283" s="14" t="s">
        <v>2729</v>
      </c>
      <c r="I10283" s="565" t="s">
        <v>2731</v>
      </c>
      <c r="J10283" s="565"/>
      <c r="K10283" s="565"/>
      <c r="L10283" s="565"/>
      <c r="M10283" s="565"/>
    </row>
    <row r="10284" spans="2:13" x14ac:dyDescent="0.25">
      <c r="B10284" s="86">
        <v>0.86805555555555558</v>
      </c>
      <c r="E10284" s="157">
        <v>95</v>
      </c>
      <c r="G10284" s="14" t="s">
        <v>2729</v>
      </c>
    </row>
    <row r="10285" spans="2:13" x14ac:dyDescent="0.25">
      <c r="B10285" s="6">
        <v>0.87847222222222221</v>
      </c>
      <c r="E10285" s="99">
        <v>115</v>
      </c>
    </row>
    <row r="10286" spans="2:13" x14ac:dyDescent="0.25">
      <c r="B10286" s="6">
        <v>0.88888888888888884</v>
      </c>
      <c r="E10286" s="99">
        <v>119</v>
      </c>
    </row>
    <row r="10287" spans="2:13" x14ac:dyDescent="0.25">
      <c r="B10287" s="6">
        <v>0.89930555555555558</v>
      </c>
      <c r="E10287" s="102">
        <v>138</v>
      </c>
      <c r="H10287" s="3">
        <v>225</v>
      </c>
      <c r="I10287" s="118" t="s">
        <v>2732</v>
      </c>
      <c r="J10287" s="118"/>
      <c r="K10287" s="118"/>
      <c r="L10287" s="118"/>
      <c r="M10287" s="118"/>
    </row>
    <row r="10288" spans="2:13" x14ac:dyDescent="0.25">
      <c r="B10288" s="86">
        <v>0.90486111111111112</v>
      </c>
      <c r="G10288" s="14" t="s">
        <v>2728</v>
      </c>
    </row>
    <row r="10289" spans="1:13" x14ac:dyDescent="0.25">
      <c r="B10289" s="86">
        <v>0.90972222222222221</v>
      </c>
      <c r="E10289" s="99">
        <v>119</v>
      </c>
      <c r="G10289" s="14" t="s">
        <v>2728</v>
      </c>
      <c r="I10289" s="229" t="s">
        <v>2735</v>
      </c>
      <c r="J10289" s="229"/>
      <c r="K10289" s="229"/>
      <c r="L10289" s="229"/>
    </row>
    <row r="10290" spans="1:13" ht="15.75" x14ac:dyDescent="0.25">
      <c r="B10290" s="86">
        <v>0.92013888888888884</v>
      </c>
      <c r="E10290" s="157">
        <v>93</v>
      </c>
      <c r="G10290" s="14" t="s">
        <v>2728</v>
      </c>
      <c r="I10290" s="531" t="s">
        <v>2734</v>
      </c>
      <c r="J10290" s="531"/>
      <c r="K10290" s="531"/>
      <c r="L10290" s="531"/>
      <c r="M10290" s="531"/>
    </row>
    <row r="10291" spans="1:13" x14ac:dyDescent="0.25">
      <c r="B10291" s="6">
        <v>0.93055555555555558</v>
      </c>
      <c r="E10291" s="3">
        <v>108</v>
      </c>
    </row>
    <row r="10292" spans="1:13" x14ac:dyDescent="0.25">
      <c r="B10292" s="6">
        <v>0.94097222222222221</v>
      </c>
      <c r="E10292" s="99">
        <v>111</v>
      </c>
    </row>
    <row r="10293" spans="1:13" x14ac:dyDescent="0.25">
      <c r="B10293" s="6">
        <v>0.95138888888888884</v>
      </c>
      <c r="E10293" s="99">
        <v>113</v>
      </c>
    </row>
    <row r="10294" spans="1:13" x14ac:dyDescent="0.25">
      <c r="B10294" s="6">
        <v>0.96180555555555558</v>
      </c>
      <c r="E10294" s="3">
        <v>109</v>
      </c>
    </row>
    <row r="10295" spans="1:13" x14ac:dyDescent="0.25">
      <c r="B10295" s="6">
        <v>0.97222222222222221</v>
      </c>
      <c r="E10295" s="3">
        <v>107</v>
      </c>
    </row>
    <row r="10296" spans="1:13" x14ac:dyDescent="0.25">
      <c r="B10296" s="6">
        <v>0.98263888888888884</v>
      </c>
      <c r="E10296" s="3">
        <v>104</v>
      </c>
    </row>
    <row r="10297" spans="1:13" ht="15.75" thickBot="1" x14ac:dyDescent="0.3">
      <c r="B10297" s="22">
        <v>0.99305555555555558</v>
      </c>
      <c r="E10297" s="3">
        <v>103</v>
      </c>
    </row>
    <row r="10298" spans="1:13" x14ac:dyDescent="0.25">
      <c r="A10298" s="5">
        <v>45949</v>
      </c>
      <c r="B10298" s="6">
        <v>3.472222222222222E-3</v>
      </c>
      <c r="E10298" s="3">
        <v>102</v>
      </c>
    </row>
    <row r="10299" spans="1:13" x14ac:dyDescent="0.25">
      <c r="A10299" s="5" t="s">
        <v>275</v>
      </c>
      <c r="B10299" s="6">
        <v>1.3888888888888888E-2</v>
      </c>
      <c r="E10299" s="3">
        <v>103</v>
      </c>
    </row>
    <row r="10300" spans="1:13" x14ac:dyDescent="0.25">
      <c r="B10300" s="6">
        <v>2.4305555555555556E-2</v>
      </c>
      <c r="E10300" s="3">
        <v>104</v>
      </c>
    </row>
    <row r="10301" spans="1:13" x14ac:dyDescent="0.25">
      <c r="B10301" s="6">
        <v>3.4722222222222224E-2</v>
      </c>
      <c r="E10301" s="3">
        <v>103</v>
      </c>
    </row>
    <row r="10302" spans="1:13" x14ac:dyDescent="0.25">
      <c r="B10302" s="6">
        <v>4.5138888888888888E-2</v>
      </c>
      <c r="E10302" s="3">
        <v>102</v>
      </c>
    </row>
    <row r="10303" spans="1:13" x14ac:dyDescent="0.25">
      <c r="B10303" s="6">
        <v>5.5555555555555552E-2</v>
      </c>
      <c r="E10303" s="3">
        <v>102</v>
      </c>
    </row>
    <row r="10304" spans="1:13" x14ac:dyDescent="0.25">
      <c r="B10304" s="6">
        <v>6.5972222222222224E-2</v>
      </c>
      <c r="E10304" s="3">
        <v>102</v>
      </c>
    </row>
    <row r="10305" spans="2:14" x14ac:dyDescent="0.25">
      <c r="B10305" s="6">
        <v>7.6388888888888895E-2</v>
      </c>
      <c r="E10305" s="3">
        <v>101</v>
      </c>
    </row>
    <row r="10306" spans="2:14" ht="15.75" thickBot="1" x14ac:dyDescent="0.3">
      <c r="B10306" s="6">
        <v>8.6805555555555552E-2</v>
      </c>
      <c r="E10306" s="157">
        <v>99</v>
      </c>
    </row>
    <row r="10307" spans="2:14" ht="21" thickBot="1" x14ac:dyDescent="0.35">
      <c r="B10307" s="6">
        <v>9.7222222222222224E-2</v>
      </c>
      <c r="G10307" s="609">
        <v>100</v>
      </c>
      <c r="H10307" s="610" t="s">
        <v>1368</v>
      </c>
      <c r="I10307" s="734" t="s">
        <v>2740</v>
      </c>
      <c r="J10307" s="735"/>
      <c r="K10307" s="735"/>
      <c r="L10307" s="735"/>
      <c r="M10307" s="735"/>
      <c r="N10307" s="736"/>
    </row>
    <row r="10308" spans="2:14" ht="19.5" thickBot="1" x14ac:dyDescent="0.35">
      <c r="B10308" s="6">
        <v>0.1076388888888889</v>
      </c>
      <c r="G10308" s="611">
        <f>AVERAGE(E10224:E10311)</f>
        <v>104.72368421052632</v>
      </c>
      <c r="H10308" s="610" t="s">
        <v>1367</v>
      </c>
      <c r="I10308" s="734" t="s">
        <v>2736</v>
      </c>
      <c r="J10308" s="735"/>
      <c r="K10308" s="735"/>
      <c r="L10308" s="735"/>
      <c r="M10308" s="735"/>
      <c r="N10308" s="736"/>
    </row>
    <row r="10309" spans="2:14" ht="19.5" thickBot="1" x14ac:dyDescent="0.35">
      <c r="B10309" s="6">
        <v>0.11805555555555555</v>
      </c>
      <c r="G10309" s="612">
        <v>100.3</v>
      </c>
      <c r="H10309" s="610" t="s">
        <v>1369</v>
      </c>
      <c r="I10309" s="734" t="s">
        <v>2737</v>
      </c>
      <c r="J10309" s="735"/>
      <c r="K10309" s="735"/>
      <c r="L10309" s="735"/>
      <c r="M10309" s="735"/>
      <c r="N10309" s="736"/>
    </row>
    <row r="10310" spans="2:14" ht="18.75" thickBot="1" x14ac:dyDescent="0.3">
      <c r="B10310" s="6">
        <v>0.12847222222222221</v>
      </c>
      <c r="G10310" s="780" t="s">
        <v>2741</v>
      </c>
      <c r="H10310" s="781"/>
      <c r="J10310" s="194"/>
    </row>
    <row r="10311" spans="2:14" ht="18.75" thickBot="1" x14ac:dyDescent="0.3">
      <c r="B10311" s="6">
        <v>0.1388888888888889</v>
      </c>
      <c r="G10311" s="758" t="s">
        <v>2739</v>
      </c>
      <c r="H10311" s="759"/>
      <c r="I10311" s="759"/>
      <c r="J10311" s="760"/>
    </row>
    <row r="10312" spans="2:14" ht="16.5" thickBot="1" x14ac:dyDescent="0.3">
      <c r="B10312" s="6">
        <v>0.14930555555555555</v>
      </c>
      <c r="G10312" s="761" t="s">
        <v>2738</v>
      </c>
      <c r="H10312" s="762"/>
      <c r="I10312" s="762"/>
      <c r="J10312" s="762"/>
      <c r="K10312" s="762"/>
      <c r="L10312" s="762"/>
      <c r="M10312" s="762"/>
      <c r="N10312" s="763"/>
    </row>
    <row r="10313" spans="2:14" ht="15.75" thickBot="1" x14ac:dyDescent="0.3">
      <c r="B10313" s="22">
        <v>0.15972222222222221</v>
      </c>
      <c r="D10313" s="13">
        <v>215</v>
      </c>
    </row>
    <row r="10314" spans="2:14" x14ac:dyDescent="0.25">
      <c r="B10314" s="6">
        <v>0.30555555555555558</v>
      </c>
      <c r="E10314" s="14">
        <v>88</v>
      </c>
    </row>
    <row r="10315" spans="2:14" x14ac:dyDescent="0.25">
      <c r="B10315" s="6">
        <v>0.31597222222222221</v>
      </c>
      <c r="E10315" s="14">
        <v>83</v>
      </c>
    </row>
    <row r="10316" spans="2:14" x14ac:dyDescent="0.25">
      <c r="B10316" s="6">
        <v>0.3263888888888889</v>
      </c>
      <c r="E10316" s="14">
        <v>87</v>
      </c>
    </row>
    <row r="10317" spans="2:14" x14ac:dyDescent="0.25">
      <c r="B10317" s="6">
        <v>0.33680555555555558</v>
      </c>
      <c r="E10317" s="14">
        <v>84</v>
      </c>
    </row>
    <row r="10318" spans="2:14" x14ac:dyDescent="0.25">
      <c r="B10318" s="6">
        <v>0.34722222222222221</v>
      </c>
      <c r="E10318" s="14">
        <v>88</v>
      </c>
    </row>
    <row r="10319" spans="2:14" x14ac:dyDescent="0.25">
      <c r="B10319" s="6">
        <v>0.3576388888888889</v>
      </c>
      <c r="E10319" s="157">
        <v>90</v>
      </c>
    </row>
    <row r="10320" spans="2:14" x14ac:dyDescent="0.25">
      <c r="B10320" s="6">
        <v>0.36805555555555558</v>
      </c>
      <c r="E10320" s="157">
        <v>93</v>
      </c>
    </row>
    <row r="10321" spans="2:15" x14ac:dyDescent="0.25">
      <c r="B10321" s="6">
        <v>0.37847222222222221</v>
      </c>
      <c r="E10321" s="157">
        <v>95</v>
      </c>
      <c r="F10321" s="157">
        <v>95</v>
      </c>
    </row>
    <row r="10322" spans="2:15" x14ac:dyDescent="0.25">
      <c r="B10322" s="90">
        <v>0.38750000000000001</v>
      </c>
      <c r="C10322" s="8">
        <v>62</v>
      </c>
      <c r="D10322" s="8"/>
      <c r="E10322" s="8"/>
      <c r="F10322" s="8"/>
      <c r="G10322" s="8" t="s">
        <v>326</v>
      </c>
      <c r="H10322" s="8"/>
      <c r="I10322" s="36" t="s">
        <v>2776</v>
      </c>
      <c r="J10322" s="36"/>
      <c r="K10322" s="36"/>
      <c r="L10322" s="36"/>
      <c r="M10322" s="36"/>
      <c r="N10322" s="36"/>
      <c r="O10322" s="36"/>
    </row>
    <row r="10323" spans="2:15" x14ac:dyDescent="0.25">
      <c r="B10323" s="6">
        <v>0.3888888888888889</v>
      </c>
      <c r="E10323" s="157">
        <v>98</v>
      </c>
    </row>
    <row r="10324" spans="2:15" x14ac:dyDescent="0.25">
      <c r="B10324" s="6">
        <v>0.39930555555555558</v>
      </c>
      <c r="E10324" s="3">
        <v>103</v>
      </c>
    </row>
    <row r="10325" spans="2:15" x14ac:dyDescent="0.25">
      <c r="B10325" s="6">
        <v>0.40972222222222221</v>
      </c>
      <c r="E10325" s="157">
        <v>99</v>
      </c>
    </row>
    <row r="10326" spans="2:15" x14ac:dyDescent="0.25">
      <c r="B10326" s="6">
        <v>0.4201388888888889</v>
      </c>
      <c r="E10326" s="97">
        <v>128</v>
      </c>
      <c r="H10326" s="3">
        <v>43</v>
      </c>
      <c r="I10326" s="63" t="s">
        <v>2774</v>
      </c>
      <c r="J10326" s="63"/>
      <c r="K10326" s="63"/>
      <c r="L10326" s="63"/>
      <c r="M10326" s="63"/>
    </row>
    <row r="10327" spans="2:15" x14ac:dyDescent="0.25">
      <c r="B10327" s="6">
        <v>0.43055555555555558</v>
      </c>
      <c r="E10327" s="99">
        <v>114</v>
      </c>
    </row>
    <row r="10328" spans="2:15" x14ac:dyDescent="0.25">
      <c r="B10328" s="6">
        <v>0.44097222222222221</v>
      </c>
      <c r="E10328" s="14">
        <v>84</v>
      </c>
    </row>
    <row r="10329" spans="2:15" x14ac:dyDescent="0.25">
      <c r="B10329" s="6">
        <v>0.4513888888888889</v>
      </c>
      <c r="E10329" s="14">
        <v>80</v>
      </c>
    </row>
    <row r="10330" spans="2:15" x14ac:dyDescent="0.25">
      <c r="B10330" s="6">
        <v>0.46180555555555558</v>
      </c>
      <c r="E10330" s="14">
        <v>86</v>
      </c>
      <c r="G10330" s="3" t="s">
        <v>2777</v>
      </c>
    </row>
    <row r="10331" spans="2:15" x14ac:dyDescent="0.25">
      <c r="B10331" s="6">
        <v>0.47222222222222221</v>
      </c>
      <c r="E10331" s="62">
        <v>120</v>
      </c>
      <c r="G10331" s="3" t="s">
        <v>2777</v>
      </c>
    </row>
    <row r="10332" spans="2:15" x14ac:dyDescent="0.25">
      <c r="B10332" s="6">
        <v>0.4826388888888889</v>
      </c>
      <c r="E10332" s="62">
        <v>128</v>
      </c>
      <c r="G10332" s="3" t="s">
        <v>2777</v>
      </c>
    </row>
    <row r="10333" spans="2:15" x14ac:dyDescent="0.25">
      <c r="B10333" s="6">
        <v>0.49305555555555558</v>
      </c>
      <c r="E10333" s="104">
        <v>144</v>
      </c>
      <c r="G10333" s="3" t="s">
        <v>2777</v>
      </c>
    </row>
    <row r="10334" spans="2:15" x14ac:dyDescent="0.25">
      <c r="B10334" s="6">
        <v>0.50347222222222221</v>
      </c>
      <c r="E10334" s="13">
        <v>156</v>
      </c>
      <c r="H10334" s="3">
        <v>163</v>
      </c>
      <c r="I10334" s="28" t="s">
        <v>2775</v>
      </c>
      <c r="J10334" s="28"/>
      <c r="K10334" s="28"/>
      <c r="L10334" s="28"/>
      <c r="M10334" s="28"/>
    </row>
    <row r="10335" spans="2:15" x14ac:dyDescent="0.25">
      <c r="B10335" s="6">
        <v>0.51388888888888884</v>
      </c>
      <c r="E10335" s="38">
        <v>154</v>
      </c>
    </row>
    <row r="10336" spans="2:15" x14ac:dyDescent="0.25">
      <c r="B10336" s="6">
        <v>0.52430555555555558</v>
      </c>
      <c r="E10336" s="104">
        <v>148</v>
      </c>
    </row>
    <row r="10337" spans="2:14" x14ac:dyDescent="0.25">
      <c r="B10337" s="6">
        <v>0.53472222222222221</v>
      </c>
      <c r="E10337" s="119">
        <v>132</v>
      </c>
    </row>
    <row r="10338" spans="2:14" x14ac:dyDescent="0.25">
      <c r="B10338" s="6">
        <v>0.54513888888888884</v>
      </c>
      <c r="E10338" s="99">
        <v>119</v>
      </c>
    </row>
    <row r="10339" spans="2:14" x14ac:dyDescent="0.25">
      <c r="B10339" s="6">
        <v>0.55555555555555558</v>
      </c>
      <c r="E10339" s="3">
        <v>103</v>
      </c>
      <c r="F10339" s="3">
        <v>103</v>
      </c>
    </row>
    <row r="10340" spans="2:14" x14ac:dyDescent="0.25">
      <c r="B10340" s="90">
        <v>0.55555555555555558</v>
      </c>
      <c r="C10340" s="8">
        <v>40</v>
      </c>
      <c r="D10340" s="8"/>
      <c r="E10340" s="8"/>
      <c r="F10340" s="8"/>
      <c r="G10340" s="8" t="s">
        <v>208</v>
      </c>
      <c r="H10340" s="8"/>
      <c r="I10340" s="36" t="s">
        <v>2761</v>
      </c>
      <c r="J10340" s="36"/>
      <c r="K10340" s="36"/>
      <c r="L10340" s="36"/>
      <c r="M10340" s="36"/>
      <c r="N10340" s="36"/>
    </row>
    <row r="10341" spans="2:14" x14ac:dyDescent="0.25">
      <c r="B10341" s="6">
        <v>0.56597222222222221</v>
      </c>
      <c r="E10341" s="99">
        <v>116</v>
      </c>
    </row>
    <row r="10342" spans="2:14" x14ac:dyDescent="0.25">
      <c r="B10342" s="6">
        <v>0.57638888888888884</v>
      </c>
      <c r="E10342" s="97">
        <v>121</v>
      </c>
      <c r="H10342" s="3">
        <v>30</v>
      </c>
      <c r="I10342" s="63" t="s">
        <v>2778</v>
      </c>
      <c r="J10342" s="63"/>
      <c r="K10342" s="63"/>
      <c r="L10342" s="63"/>
      <c r="M10342" s="63"/>
    </row>
    <row r="10343" spans="2:14" x14ac:dyDescent="0.25">
      <c r="B10343" s="6">
        <v>0.58680555555555558</v>
      </c>
      <c r="E10343" s="3">
        <v>102</v>
      </c>
    </row>
    <row r="10344" spans="2:14" x14ac:dyDescent="0.25">
      <c r="B10344" s="6">
        <v>0.59722222222222221</v>
      </c>
      <c r="E10344" s="157">
        <v>98</v>
      </c>
    </row>
    <row r="10345" spans="2:14" x14ac:dyDescent="0.25">
      <c r="B10345" s="6">
        <v>0.60763888888888884</v>
      </c>
      <c r="E10345" s="99">
        <v>114</v>
      </c>
    </row>
    <row r="10346" spans="2:14" x14ac:dyDescent="0.25">
      <c r="B10346" s="6">
        <v>0.61805555555555558</v>
      </c>
      <c r="E10346" s="103">
        <v>144</v>
      </c>
      <c r="H10346" s="3">
        <v>90</v>
      </c>
      <c r="I10346" s="144" t="s">
        <v>2779</v>
      </c>
      <c r="J10346" s="144"/>
      <c r="K10346" s="144"/>
      <c r="L10346" s="144"/>
      <c r="M10346" s="144"/>
    </row>
    <row r="10347" spans="2:14" x14ac:dyDescent="0.25">
      <c r="B10347" s="6">
        <v>0.62847222222222221</v>
      </c>
      <c r="E10347" s="104">
        <v>140</v>
      </c>
    </row>
    <row r="10348" spans="2:14" x14ac:dyDescent="0.25">
      <c r="B10348" s="6">
        <v>0.63888888888888884</v>
      </c>
      <c r="E10348" s="157">
        <v>92</v>
      </c>
    </row>
    <row r="10349" spans="2:14" x14ac:dyDescent="0.25">
      <c r="B10349" s="6">
        <v>0.64930555555555558</v>
      </c>
      <c r="E10349" s="62">
        <v>123</v>
      </c>
    </row>
    <row r="10350" spans="2:14" x14ac:dyDescent="0.25">
      <c r="B10350" s="6">
        <v>0.65972222222222221</v>
      </c>
      <c r="E10350" s="99">
        <v>118</v>
      </c>
    </row>
    <row r="10351" spans="2:14" x14ac:dyDescent="0.25">
      <c r="B10351" s="6">
        <v>0.67013888888888884</v>
      </c>
      <c r="E10351" s="157">
        <v>97</v>
      </c>
    </row>
    <row r="10352" spans="2:14" x14ac:dyDescent="0.25">
      <c r="B10352" s="6">
        <v>0.68055555555555558</v>
      </c>
      <c r="E10352" s="157">
        <v>98</v>
      </c>
    </row>
    <row r="10353" spans="2:13" x14ac:dyDescent="0.25">
      <c r="B10353" s="6">
        <v>0.69097222222222221</v>
      </c>
      <c r="E10353" s="157">
        <v>94</v>
      </c>
    </row>
    <row r="10354" spans="2:13" x14ac:dyDescent="0.25">
      <c r="B10354" s="6">
        <v>0.70138888888888884</v>
      </c>
      <c r="E10354" s="157">
        <v>96</v>
      </c>
    </row>
    <row r="10355" spans="2:13" x14ac:dyDescent="0.25">
      <c r="B10355" s="6">
        <v>0.71180555555555558</v>
      </c>
      <c r="E10355" s="157">
        <v>96</v>
      </c>
    </row>
    <row r="10356" spans="2:13" x14ac:dyDescent="0.25">
      <c r="B10356" s="6">
        <v>0.72222222222222221</v>
      </c>
      <c r="E10356" s="157">
        <v>92</v>
      </c>
    </row>
    <row r="10357" spans="2:13" x14ac:dyDescent="0.25">
      <c r="B10357" s="6">
        <v>0.73263888888888884</v>
      </c>
      <c r="E10357" s="157">
        <v>94</v>
      </c>
    </row>
    <row r="10358" spans="2:13" x14ac:dyDescent="0.25">
      <c r="B10358" s="6">
        <v>0.74305555555555558</v>
      </c>
      <c r="E10358" s="157">
        <v>93</v>
      </c>
    </row>
    <row r="10359" spans="2:13" x14ac:dyDescent="0.25">
      <c r="B10359" s="6">
        <v>0.75347222222222221</v>
      </c>
      <c r="E10359" s="157">
        <v>96</v>
      </c>
      <c r="F10359" s="157">
        <v>96</v>
      </c>
    </row>
    <row r="10360" spans="2:13" x14ac:dyDescent="0.25">
      <c r="B10360" s="90">
        <v>0.76388888888888884</v>
      </c>
      <c r="C10360" s="8">
        <v>50</v>
      </c>
      <c r="D10360" s="8"/>
      <c r="E10360" s="8"/>
      <c r="F10360" s="8"/>
      <c r="G10360" s="8" t="s">
        <v>648</v>
      </c>
      <c r="H10360" s="8"/>
      <c r="I10360" s="36" t="s">
        <v>2780</v>
      </c>
      <c r="J10360" s="36"/>
      <c r="K10360" s="36"/>
      <c r="L10360" s="36"/>
      <c r="M10360" s="36"/>
    </row>
    <row r="10361" spans="2:13" x14ac:dyDescent="0.25">
      <c r="B10361" s="6">
        <v>0.76388888888888884</v>
      </c>
      <c r="E10361" s="99">
        <v>113</v>
      </c>
    </row>
    <row r="10362" spans="2:13" x14ac:dyDescent="0.25">
      <c r="B10362" s="6">
        <v>0.77430555555555558</v>
      </c>
      <c r="E10362" s="119">
        <v>134</v>
      </c>
    </row>
    <row r="10363" spans="2:13" x14ac:dyDescent="0.25">
      <c r="B10363" s="6">
        <v>0.78472222222222221</v>
      </c>
      <c r="E10363" s="104">
        <v>140</v>
      </c>
    </row>
    <row r="10364" spans="2:13" x14ac:dyDescent="0.25">
      <c r="B10364" s="6">
        <v>0.79513888888888884</v>
      </c>
      <c r="E10364" s="13">
        <v>153</v>
      </c>
      <c r="H10364" s="3">
        <v>45</v>
      </c>
      <c r="I10364" s="28" t="s">
        <v>1287</v>
      </c>
      <c r="J10364" s="28"/>
      <c r="K10364" s="28"/>
      <c r="L10364" s="28"/>
      <c r="M10364" s="28"/>
    </row>
    <row r="10365" spans="2:13" x14ac:dyDescent="0.25">
      <c r="B10365" s="6">
        <v>0.80555555555555558</v>
      </c>
      <c r="E10365" s="62">
        <v>126</v>
      </c>
    </row>
    <row r="10366" spans="2:13" x14ac:dyDescent="0.25">
      <c r="B10366" s="6">
        <v>0.81597222222222221</v>
      </c>
      <c r="E10366" s="99">
        <v>111</v>
      </c>
    </row>
    <row r="10367" spans="2:13" x14ac:dyDescent="0.25">
      <c r="B10367" s="6">
        <v>0.82638888888888884</v>
      </c>
      <c r="E10367" s="99">
        <v>112</v>
      </c>
    </row>
    <row r="10368" spans="2:13" x14ac:dyDescent="0.25">
      <c r="B10368" s="6">
        <v>0.83680555555555558</v>
      </c>
      <c r="E10368" s="99">
        <v>110</v>
      </c>
      <c r="F10368" s="99">
        <v>110</v>
      </c>
    </row>
    <row r="10369" spans="2:15" x14ac:dyDescent="0.25">
      <c r="B10369" s="90">
        <v>0.84375</v>
      </c>
      <c r="C10369" s="8">
        <v>88</v>
      </c>
      <c r="D10369" s="8"/>
      <c r="E10369" s="8"/>
      <c r="F10369" s="8"/>
      <c r="G10369" s="8" t="s">
        <v>532</v>
      </c>
      <c r="H10369" s="8"/>
      <c r="I10369" s="36" t="s">
        <v>2781</v>
      </c>
      <c r="J10369" s="36"/>
      <c r="K10369" s="36"/>
      <c r="L10369" s="36"/>
    </row>
    <row r="10370" spans="2:15" x14ac:dyDescent="0.25">
      <c r="B10370" s="6">
        <v>0.84722222222222221</v>
      </c>
      <c r="E10370" s="119">
        <v>120</v>
      </c>
    </row>
    <row r="10371" spans="2:15" x14ac:dyDescent="0.25">
      <c r="B10371" s="6">
        <v>0.85763888888888884</v>
      </c>
      <c r="E10371" s="102">
        <v>134</v>
      </c>
      <c r="H10371" s="3">
        <v>30</v>
      </c>
      <c r="I10371" s="118" t="s">
        <v>2782</v>
      </c>
      <c r="J10371" s="118"/>
      <c r="K10371" s="118"/>
      <c r="L10371" s="118"/>
      <c r="M10371" s="118"/>
    </row>
    <row r="10372" spans="2:15" x14ac:dyDescent="0.25">
      <c r="B10372" s="86">
        <v>0.86111111111111116</v>
      </c>
      <c r="G10372" s="14" t="s">
        <v>2747</v>
      </c>
    </row>
    <row r="10373" spans="2:15" x14ac:dyDescent="0.25">
      <c r="B10373" s="86">
        <v>0.86805555555555558</v>
      </c>
      <c r="E10373" s="62">
        <v>126</v>
      </c>
      <c r="G10373" s="14" t="s">
        <v>2747</v>
      </c>
    </row>
    <row r="10374" spans="2:15" x14ac:dyDescent="0.25">
      <c r="B10374" s="86">
        <v>0.87847222222222221</v>
      </c>
      <c r="E10374" s="99">
        <v>110</v>
      </c>
      <c r="G10374" s="14" t="s">
        <v>2747</v>
      </c>
    </row>
    <row r="10375" spans="2:15" x14ac:dyDescent="0.25">
      <c r="B10375" s="86">
        <v>0.88055555555555554</v>
      </c>
      <c r="G10375" s="14" t="s">
        <v>2746</v>
      </c>
    </row>
    <row r="10376" spans="2:15" x14ac:dyDescent="0.25">
      <c r="B10376" s="86">
        <v>0.88888888888888884</v>
      </c>
      <c r="E10376" s="99">
        <v>112</v>
      </c>
      <c r="G10376" s="14" t="s">
        <v>2746</v>
      </c>
    </row>
    <row r="10377" spans="2:15" x14ac:dyDescent="0.25">
      <c r="B10377" s="86">
        <v>0.89930555555555558</v>
      </c>
      <c r="E10377" s="99">
        <v>115</v>
      </c>
      <c r="G10377" s="14" t="s">
        <v>2746</v>
      </c>
    </row>
    <row r="10378" spans="2:15" x14ac:dyDescent="0.25">
      <c r="B10378" s="6">
        <v>0.90972222222222221</v>
      </c>
      <c r="E10378" s="119">
        <v>132</v>
      </c>
    </row>
    <row r="10379" spans="2:15" x14ac:dyDescent="0.25">
      <c r="B10379" s="86">
        <v>0.91527777777777775</v>
      </c>
      <c r="G10379" s="14" t="s">
        <v>2760</v>
      </c>
    </row>
    <row r="10380" spans="2:15" x14ac:dyDescent="0.25">
      <c r="B10380" s="86">
        <v>0.92013888888888884</v>
      </c>
      <c r="E10380" s="103">
        <v>141</v>
      </c>
      <c r="G10380" s="14" t="s">
        <v>2760</v>
      </c>
      <c r="H10380" s="3">
        <v>110</v>
      </c>
      <c r="I10380" s="144" t="s">
        <v>2783</v>
      </c>
      <c r="J10380" s="144"/>
      <c r="K10380" s="144"/>
      <c r="L10380" s="144"/>
      <c r="M10380" s="144"/>
      <c r="N10380" s="144"/>
      <c r="O10380" s="144"/>
    </row>
    <row r="10381" spans="2:15" x14ac:dyDescent="0.25">
      <c r="B10381" s="86">
        <v>0.93055555555555558</v>
      </c>
      <c r="E10381" s="3">
        <v>103</v>
      </c>
      <c r="G10381" s="14" t="s">
        <v>2760</v>
      </c>
    </row>
    <row r="10382" spans="2:15" x14ac:dyDescent="0.25">
      <c r="B10382" s="86">
        <v>0.94097222222222221</v>
      </c>
      <c r="E10382" s="3">
        <v>105</v>
      </c>
      <c r="G10382" s="14" t="s">
        <v>2760</v>
      </c>
    </row>
    <row r="10383" spans="2:15" x14ac:dyDescent="0.25">
      <c r="B10383" s="6">
        <v>0.95138888888888884</v>
      </c>
      <c r="E10383" s="99">
        <v>118</v>
      </c>
    </row>
    <row r="10384" spans="2:15" x14ac:dyDescent="0.25">
      <c r="B10384" s="6">
        <v>0.96180555555555558</v>
      </c>
      <c r="E10384" s="102">
        <v>132</v>
      </c>
      <c r="H10384" s="3">
        <v>170</v>
      </c>
      <c r="I10384" s="118" t="s">
        <v>2784</v>
      </c>
      <c r="J10384" s="118"/>
      <c r="K10384" s="118"/>
      <c r="L10384" s="118"/>
      <c r="M10384" s="118"/>
      <c r="N10384" s="118"/>
      <c r="O10384" s="118"/>
    </row>
    <row r="10385" spans="1:14" x14ac:dyDescent="0.25">
      <c r="B10385" s="6">
        <v>0.97222222222222221</v>
      </c>
      <c r="E10385" s="99">
        <v>118</v>
      </c>
    </row>
    <row r="10386" spans="1:14" x14ac:dyDescent="0.25">
      <c r="B10386" s="6">
        <v>0.98263888888888884</v>
      </c>
      <c r="E10386" s="3">
        <v>108</v>
      </c>
    </row>
    <row r="10387" spans="1:14" ht="15.75" thickBot="1" x14ac:dyDescent="0.3">
      <c r="B10387" s="22">
        <v>0.99305555555555558</v>
      </c>
      <c r="D10387" s="13">
        <v>240</v>
      </c>
      <c r="E10387" s="3">
        <v>106</v>
      </c>
    </row>
    <row r="10388" spans="1:14" x14ac:dyDescent="0.25">
      <c r="A10388" s="5">
        <v>45950</v>
      </c>
      <c r="B10388" s="6">
        <v>3.472222222222222E-3</v>
      </c>
      <c r="E10388" s="14">
        <v>84</v>
      </c>
    </row>
    <row r="10389" spans="1:14" x14ac:dyDescent="0.25">
      <c r="A10389" s="5" t="s">
        <v>303</v>
      </c>
      <c r="B10389" s="6">
        <v>1.3888888888888888E-2</v>
      </c>
      <c r="E10389" s="14">
        <v>80</v>
      </c>
    </row>
    <row r="10390" spans="1:14" x14ac:dyDescent="0.25">
      <c r="B10390" s="6">
        <v>2.4305555555555556E-2</v>
      </c>
      <c r="E10390" s="14">
        <v>80</v>
      </c>
    </row>
    <row r="10391" spans="1:14" x14ac:dyDescent="0.25">
      <c r="B10391" s="6">
        <v>3.4722222222222224E-2</v>
      </c>
      <c r="E10391" s="14">
        <v>84</v>
      </c>
    </row>
    <row r="10392" spans="1:14" x14ac:dyDescent="0.25">
      <c r="B10392" s="6">
        <v>4.5138888888888888E-2</v>
      </c>
      <c r="E10392" s="157">
        <v>92</v>
      </c>
    </row>
    <row r="10393" spans="1:14" x14ac:dyDescent="0.25">
      <c r="B10393" s="6">
        <v>5.5555555555555552E-2</v>
      </c>
      <c r="E10393" s="157">
        <v>98</v>
      </c>
    </row>
    <row r="10394" spans="1:14" x14ac:dyDescent="0.25">
      <c r="B10394" s="6">
        <v>6.5972222222222224E-2</v>
      </c>
      <c r="E10394" s="157">
        <v>96</v>
      </c>
    </row>
    <row r="10395" spans="1:14" x14ac:dyDescent="0.25">
      <c r="B10395" s="6">
        <v>7.6388888888888895E-2</v>
      </c>
      <c r="E10395" s="157">
        <v>96</v>
      </c>
    </row>
    <row r="10396" spans="1:14" x14ac:dyDescent="0.25">
      <c r="B10396" s="6">
        <v>8.6805555555555552E-2</v>
      </c>
      <c r="E10396" s="157">
        <v>93</v>
      </c>
    </row>
    <row r="10397" spans="1:14" ht="15.75" thickBot="1" x14ac:dyDescent="0.3">
      <c r="B10397" s="6">
        <v>9.7222222222222224E-2</v>
      </c>
      <c r="E10397" s="157">
        <v>92</v>
      </c>
    </row>
    <row r="10398" spans="1:14" ht="21" thickBot="1" x14ac:dyDescent="0.35">
      <c r="B10398" s="6">
        <v>0.1076388888888889</v>
      </c>
      <c r="E10398" s="157">
        <v>92</v>
      </c>
      <c r="G10398" s="609">
        <v>105</v>
      </c>
      <c r="H10398" s="610" t="s">
        <v>1368</v>
      </c>
      <c r="I10398" s="734" t="s">
        <v>2736</v>
      </c>
      <c r="J10398" s="735"/>
      <c r="K10398" s="735"/>
      <c r="L10398" s="735"/>
      <c r="M10398" s="735"/>
      <c r="N10398" s="736"/>
    </row>
    <row r="10399" spans="1:14" ht="19.5" thickBot="1" x14ac:dyDescent="0.35">
      <c r="B10399" s="6">
        <v>0.11805555555555555</v>
      </c>
      <c r="E10399" s="157">
        <v>93</v>
      </c>
      <c r="G10399" s="611">
        <f>AVERAGE(E10314:E10402)</f>
        <v>108.10975609756098</v>
      </c>
      <c r="H10399" s="610" t="s">
        <v>1367</v>
      </c>
      <c r="I10399" s="734" t="s">
        <v>2736</v>
      </c>
      <c r="J10399" s="735"/>
      <c r="K10399" s="735"/>
      <c r="L10399" s="735"/>
      <c r="M10399" s="735"/>
      <c r="N10399" s="736"/>
    </row>
    <row r="10400" spans="1:14" ht="19.5" thickBot="1" x14ac:dyDescent="0.35">
      <c r="B10400" s="6">
        <v>0.12847222222222221</v>
      </c>
      <c r="E10400" s="157">
        <v>94</v>
      </c>
      <c r="G10400" s="612">
        <v>101</v>
      </c>
      <c r="H10400" s="610" t="s">
        <v>1369</v>
      </c>
      <c r="I10400" s="734" t="s">
        <v>2762</v>
      </c>
      <c r="J10400" s="735"/>
      <c r="K10400" s="735"/>
      <c r="L10400" s="735"/>
      <c r="M10400" s="735"/>
      <c r="N10400" s="736"/>
    </row>
    <row r="10401" spans="2:16" ht="18.75" thickBot="1" x14ac:dyDescent="0.3">
      <c r="B10401" s="6">
        <v>0.1388888888888889</v>
      </c>
      <c r="E10401" s="157">
        <v>94</v>
      </c>
      <c r="G10401" s="830" t="s">
        <v>2765</v>
      </c>
      <c r="H10401" s="831"/>
      <c r="J10401" s="194"/>
    </row>
    <row r="10402" spans="2:16" ht="18.75" thickBot="1" x14ac:dyDescent="0.3">
      <c r="B10402" s="6">
        <v>0.14930555555555555</v>
      </c>
      <c r="E10402" s="157">
        <v>90</v>
      </c>
      <c r="G10402" s="758" t="s">
        <v>2739</v>
      </c>
      <c r="H10402" s="759"/>
      <c r="I10402" s="759"/>
      <c r="J10402" s="760"/>
    </row>
    <row r="10403" spans="2:16" ht="16.5" thickBot="1" x14ac:dyDescent="0.3">
      <c r="B10403" s="22">
        <v>0.15972222222222221</v>
      </c>
      <c r="E10403" s="14">
        <v>80</v>
      </c>
      <c r="G10403" s="761" t="s">
        <v>2738</v>
      </c>
      <c r="H10403" s="762"/>
      <c r="I10403" s="762"/>
      <c r="J10403" s="762"/>
      <c r="K10403" s="762"/>
      <c r="L10403" s="762"/>
      <c r="M10403" s="762"/>
      <c r="N10403" s="763"/>
    </row>
    <row r="10404" spans="2:16" ht="15.75" x14ac:dyDescent="0.25">
      <c r="B10404" s="6">
        <v>0.27430555555555558</v>
      </c>
      <c r="E10404" s="14">
        <v>82</v>
      </c>
      <c r="F10404" s="14">
        <v>82</v>
      </c>
      <c r="G10404" s="511" t="s">
        <v>2794</v>
      </c>
      <c r="H10404"/>
    </row>
    <row r="10405" spans="2:16" ht="15.75" x14ac:dyDescent="0.25">
      <c r="B10405" s="90">
        <v>0.28333333333333333</v>
      </c>
      <c r="C10405" s="8">
        <v>58</v>
      </c>
      <c r="D10405" s="8"/>
      <c r="E10405" s="8"/>
      <c r="F10405" s="8"/>
      <c r="G10405" s="511" t="s">
        <v>2744</v>
      </c>
      <c r="H10405" s="36"/>
      <c r="I10405" s="36" t="s">
        <v>2742</v>
      </c>
      <c r="J10405" s="36"/>
      <c r="K10405" s="36"/>
    </row>
    <row r="10406" spans="2:16" ht="15.75" x14ac:dyDescent="0.25">
      <c r="B10406" s="6">
        <v>0.28472222222222221</v>
      </c>
      <c r="E10406" s="14">
        <v>84</v>
      </c>
      <c r="G10406" s="314"/>
      <c r="H10406"/>
    </row>
    <row r="10407" spans="2:16" ht="15.75" x14ac:dyDescent="0.25">
      <c r="B10407" s="6">
        <v>0.2951388888888889</v>
      </c>
      <c r="E10407" s="157">
        <v>92</v>
      </c>
      <c r="G10407" s="314"/>
      <c r="H10407"/>
    </row>
    <row r="10408" spans="2:16" x14ac:dyDescent="0.25">
      <c r="B10408" s="6">
        <v>0.30555555555555558</v>
      </c>
      <c r="E10408" s="62">
        <v>126</v>
      </c>
    </row>
    <row r="10409" spans="2:16" x14ac:dyDescent="0.25">
      <c r="B10409" s="90">
        <v>0.31597222222222221</v>
      </c>
      <c r="C10409" s="8">
        <v>31</v>
      </c>
      <c r="D10409" s="8"/>
      <c r="E10409" s="8"/>
      <c r="F10409" s="8"/>
      <c r="G10409" s="8" t="s">
        <v>2745</v>
      </c>
      <c r="H10409" s="8"/>
      <c r="I10409" s="36" t="s">
        <v>2743</v>
      </c>
      <c r="J10409" s="36"/>
      <c r="K10409" s="36"/>
      <c r="L10409" s="36"/>
      <c r="M10409" s="36"/>
      <c r="N10409" s="36"/>
      <c r="O10409" s="36"/>
      <c r="P10409" s="36"/>
    </row>
    <row r="10410" spans="2:16" x14ac:dyDescent="0.25">
      <c r="B10410" s="6">
        <v>0.31597222222222221</v>
      </c>
      <c r="E10410" s="97">
        <v>128</v>
      </c>
      <c r="H10410" s="3">
        <v>47</v>
      </c>
      <c r="I10410" s="63" t="s">
        <v>2785</v>
      </c>
      <c r="J10410" s="63"/>
      <c r="K10410" s="63"/>
      <c r="L10410" s="63"/>
      <c r="M10410" s="63"/>
      <c r="N10410" s="63"/>
    </row>
    <row r="10411" spans="2:16" x14ac:dyDescent="0.25">
      <c r="B10411" s="6">
        <v>0.3263888888888889</v>
      </c>
      <c r="E10411" s="99">
        <v>114</v>
      </c>
    </row>
    <row r="10412" spans="2:16" x14ac:dyDescent="0.25">
      <c r="B10412" s="6">
        <v>0.33680555555555558</v>
      </c>
      <c r="E10412" s="3">
        <v>106</v>
      </c>
    </row>
    <row r="10413" spans="2:16" x14ac:dyDescent="0.25">
      <c r="B10413" s="6">
        <v>0.34722222222222221</v>
      </c>
      <c r="E10413" s="3">
        <v>106</v>
      </c>
    </row>
    <row r="10414" spans="2:16" x14ac:dyDescent="0.25">
      <c r="B10414" s="6">
        <v>0.3576388888888889</v>
      </c>
      <c r="E10414" s="157">
        <v>97</v>
      </c>
    </row>
    <row r="10415" spans="2:16" x14ac:dyDescent="0.25">
      <c r="B10415" s="6">
        <v>0.36805555555555558</v>
      </c>
      <c r="E10415" s="3">
        <v>105</v>
      </c>
    </row>
    <row r="10416" spans="2:16" x14ac:dyDescent="0.25">
      <c r="B10416" s="6">
        <v>0.37847222222222221</v>
      </c>
      <c r="E10416" s="3">
        <v>109</v>
      </c>
    </row>
    <row r="10417" spans="2:15" x14ac:dyDescent="0.25">
      <c r="B10417" s="6">
        <v>0.3888888888888889</v>
      </c>
      <c r="E10417" s="3">
        <v>104</v>
      </c>
    </row>
    <row r="10418" spans="2:15" x14ac:dyDescent="0.25">
      <c r="B10418" s="6">
        <v>0.39930555555555558</v>
      </c>
      <c r="E10418" s="3">
        <v>104</v>
      </c>
      <c r="G10418" s="3" t="s">
        <v>2793</v>
      </c>
    </row>
    <row r="10419" spans="2:15" x14ac:dyDescent="0.25">
      <c r="B10419" s="6">
        <v>0.40972222222222221</v>
      </c>
      <c r="E10419" s="99">
        <v>110</v>
      </c>
      <c r="G10419" s="3" t="s">
        <v>2793</v>
      </c>
    </row>
    <row r="10420" spans="2:15" x14ac:dyDescent="0.25">
      <c r="B10420" s="6">
        <v>0.4201388888888889</v>
      </c>
      <c r="E10420" s="101">
        <v>115</v>
      </c>
      <c r="G10420" s="3" t="s">
        <v>1442</v>
      </c>
    </row>
    <row r="10421" spans="2:15" x14ac:dyDescent="0.25">
      <c r="B10421" s="6">
        <v>0.43055555555555558</v>
      </c>
      <c r="E10421" s="99">
        <v>114</v>
      </c>
      <c r="G10421" s="3" t="s">
        <v>1442</v>
      </c>
    </row>
    <row r="10422" spans="2:15" x14ac:dyDescent="0.25">
      <c r="B10422" s="6">
        <v>0.44097222222222221</v>
      </c>
      <c r="E10422" s="99">
        <v>112</v>
      </c>
      <c r="G10422" s="3" t="s">
        <v>1442</v>
      </c>
    </row>
    <row r="10423" spans="2:15" x14ac:dyDescent="0.25">
      <c r="B10423" s="6">
        <v>0.4513888888888889</v>
      </c>
      <c r="E10423" s="99">
        <v>115</v>
      </c>
      <c r="G10423" s="3" t="s">
        <v>1442</v>
      </c>
    </row>
    <row r="10424" spans="2:15" x14ac:dyDescent="0.25">
      <c r="B10424" s="6">
        <v>0.46180555555555558</v>
      </c>
      <c r="E10424" s="157">
        <v>93</v>
      </c>
    </row>
    <row r="10425" spans="2:15" x14ac:dyDescent="0.25">
      <c r="B10425" s="6">
        <v>0.47222222222222221</v>
      </c>
      <c r="E10425" s="3">
        <v>108</v>
      </c>
    </row>
    <row r="10426" spans="2:15" x14ac:dyDescent="0.25">
      <c r="B10426" s="6">
        <v>0.4826388888888889</v>
      </c>
      <c r="E10426" s="99">
        <v>112</v>
      </c>
    </row>
    <row r="10427" spans="2:15" x14ac:dyDescent="0.25">
      <c r="B10427" s="6">
        <v>0.49305555555555558</v>
      </c>
      <c r="E10427" s="99">
        <v>119</v>
      </c>
    </row>
    <row r="10428" spans="2:15" x14ac:dyDescent="0.25">
      <c r="B10428" s="6">
        <v>0.50347222222222221</v>
      </c>
      <c r="E10428" s="62">
        <v>129</v>
      </c>
    </row>
    <row r="10429" spans="2:15" x14ac:dyDescent="0.25">
      <c r="B10429" s="6">
        <v>0.51388888888888884</v>
      </c>
      <c r="E10429" s="102">
        <v>131</v>
      </c>
      <c r="H10429" s="3">
        <v>270</v>
      </c>
      <c r="I10429" s="118" t="s">
        <v>2750</v>
      </c>
      <c r="J10429" s="118"/>
      <c r="K10429" s="118"/>
      <c r="L10429" s="118"/>
      <c r="M10429" s="118"/>
      <c r="N10429" s="118"/>
      <c r="O10429" s="118"/>
    </row>
    <row r="10430" spans="2:15" x14ac:dyDescent="0.25">
      <c r="B10430" s="86">
        <v>0.5180555555555556</v>
      </c>
      <c r="G10430" s="14" t="s">
        <v>2748</v>
      </c>
    </row>
    <row r="10431" spans="2:15" x14ac:dyDescent="0.25">
      <c r="B10431" s="86">
        <v>0.52430555555555558</v>
      </c>
      <c r="E10431" s="157">
        <v>98</v>
      </c>
      <c r="F10431" s="157">
        <v>98</v>
      </c>
      <c r="G10431" s="14" t="s">
        <v>2748</v>
      </c>
    </row>
    <row r="10432" spans="2:15" x14ac:dyDescent="0.25">
      <c r="B10432" s="90">
        <v>0.52777777777777779</v>
      </c>
      <c r="C10432" s="8">
        <v>39</v>
      </c>
      <c r="D10432" s="8"/>
      <c r="E10432" s="8"/>
      <c r="F10432" s="8"/>
      <c r="G10432" s="8" t="s">
        <v>208</v>
      </c>
      <c r="H10432" s="8"/>
      <c r="I10432" s="36" t="s">
        <v>2749</v>
      </c>
      <c r="J10432" s="36"/>
      <c r="K10432" s="36"/>
      <c r="L10432" s="36"/>
      <c r="M10432" s="36"/>
    </row>
    <row r="10433" spans="2:13" x14ac:dyDescent="0.25">
      <c r="B10433" s="6">
        <v>0.53472222222222221</v>
      </c>
      <c r="E10433" s="14">
        <v>83</v>
      </c>
    </row>
    <row r="10434" spans="2:13" x14ac:dyDescent="0.25">
      <c r="B10434" s="6">
        <v>0.54513888888888884</v>
      </c>
      <c r="E10434" s="14">
        <v>87</v>
      </c>
    </row>
    <row r="10435" spans="2:13" x14ac:dyDescent="0.25">
      <c r="B10435" s="6">
        <v>0.55555555555555558</v>
      </c>
      <c r="E10435" s="3">
        <v>104</v>
      </c>
    </row>
    <row r="10436" spans="2:13" x14ac:dyDescent="0.25">
      <c r="B10436" s="6">
        <v>0.56597222222222221</v>
      </c>
      <c r="E10436" s="101">
        <v>113</v>
      </c>
      <c r="H10436" s="3">
        <v>55</v>
      </c>
      <c r="I10436" s="135" t="s">
        <v>2751</v>
      </c>
      <c r="J10436" s="135"/>
      <c r="K10436" s="135"/>
      <c r="L10436" s="135"/>
      <c r="M10436" s="135"/>
    </row>
    <row r="10437" spans="2:13" x14ac:dyDescent="0.25">
      <c r="B10437" s="6">
        <v>0.57638888888888884</v>
      </c>
      <c r="E10437" s="3">
        <v>108</v>
      </c>
    </row>
    <row r="10438" spans="2:13" x14ac:dyDescent="0.25">
      <c r="B10438" s="6">
        <v>0.58680555555555558</v>
      </c>
      <c r="E10438" s="97">
        <v>122</v>
      </c>
      <c r="H10438" s="3">
        <v>85</v>
      </c>
      <c r="I10438" s="63" t="s">
        <v>2752</v>
      </c>
      <c r="J10438" s="63"/>
      <c r="K10438" s="63"/>
      <c r="L10438" s="63"/>
      <c r="M10438" s="63"/>
    </row>
    <row r="10439" spans="2:13" x14ac:dyDescent="0.25">
      <c r="B10439" s="6">
        <v>0.59722222222222221</v>
      </c>
      <c r="E10439" s="3">
        <v>100</v>
      </c>
    </row>
    <row r="10440" spans="2:13" x14ac:dyDescent="0.25">
      <c r="B10440" s="6">
        <v>0.60763888888888884</v>
      </c>
      <c r="E10440" s="157">
        <v>99</v>
      </c>
    </row>
    <row r="10441" spans="2:13" x14ac:dyDescent="0.25">
      <c r="B10441" s="6">
        <v>0.61805555555555558</v>
      </c>
      <c r="E10441" s="99">
        <v>112</v>
      </c>
    </row>
    <row r="10442" spans="2:13" x14ac:dyDescent="0.25">
      <c r="B10442" s="6">
        <v>0.62847222222222221</v>
      </c>
      <c r="E10442" s="99">
        <v>111</v>
      </c>
    </row>
    <row r="10443" spans="2:13" x14ac:dyDescent="0.25">
      <c r="B10443" s="6">
        <v>0.63888888888888884</v>
      </c>
      <c r="E10443" s="99">
        <v>118</v>
      </c>
    </row>
    <row r="10444" spans="2:13" x14ac:dyDescent="0.25">
      <c r="B10444" s="6">
        <v>0.64930555555555558</v>
      </c>
      <c r="E10444" s="99">
        <v>115</v>
      </c>
    </row>
    <row r="10445" spans="2:13" x14ac:dyDescent="0.25">
      <c r="B10445" s="6">
        <v>0.65972222222222221</v>
      </c>
      <c r="E10445" s="3">
        <v>105</v>
      </c>
    </row>
    <row r="10446" spans="2:13" x14ac:dyDescent="0.25">
      <c r="B10446" s="6">
        <v>0.67013888888888884</v>
      </c>
      <c r="E10446" s="99">
        <v>110</v>
      </c>
    </row>
    <row r="10447" spans="2:13" x14ac:dyDescent="0.25">
      <c r="B10447" s="6">
        <v>0.68055555555555558</v>
      </c>
      <c r="E10447" s="99">
        <v>114</v>
      </c>
    </row>
    <row r="10448" spans="2:13" x14ac:dyDescent="0.25">
      <c r="B10448" s="6">
        <v>0.69097222222222221</v>
      </c>
      <c r="E10448" s="99">
        <v>116</v>
      </c>
    </row>
    <row r="10449" spans="2:16" x14ac:dyDescent="0.25">
      <c r="B10449" s="6">
        <v>0.70138888888888884</v>
      </c>
      <c r="E10449" s="3">
        <v>109</v>
      </c>
    </row>
    <row r="10450" spans="2:16" x14ac:dyDescent="0.25">
      <c r="B10450" s="6">
        <v>0.71180555555555558</v>
      </c>
      <c r="E10450" s="3">
        <v>109</v>
      </c>
    </row>
    <row r="10451" spans="2:16" x14ac:dyDescent="0.25">
      <c r="B10451" s="6">
        <v>0.72222222222222221</v>
      </c>
      <c r="E10451" s="3">
        <v>106</v>
      </c>
    </row>
    <row r="10452" spans="2:16" x14ac:dyDescent="0.25">
      <c r="B10452" s="6">
        <v>0.73263888888888884</v>
      </c>
      <c r="E10452" s="3">
        <v>103</v>
      </c>
    </row>
    <row r="10453" spans="2:16" x14ac:dyDescent="0.25">
      <c r="B10453" s="6">
        <v>0.74305555555555558</v>
      </c>
      <c r="E10453" s="3">
        <v>102</v>
      </c>
    </row>
    <row r="10454" spans="2:16" x14ac:dyDescent="0.25">
      <c r="B10454" s="86">
        <v>0.74583333333333335</v>
      </c>
      <c r="G10454" s="14" t="s">
        <v>2756</v>
      </c>
    </row>
    <row r="10455" spans="2:16" x14ac:dyDescent="0.25">
      <c r="B10455" s="86">
        <v>0.75347222222222221</v>
      </c>
      <c r="E10455" s="3">
        <v>100</v>
      </c>
      <c r="G10455" s="14" t="s">
        <v>2756</v>
      </c>
    </row>
    <row r="10456" spans="2:16" x14ac:dyDescent="0.25">
      <c r="B10456" s="86">
        <v>0.76388888888888884</v>
      </c>
      <c r="E10456" s="157">
        <v>98</v>
      </c>
      <c r="F10456" s="157">
        <v>98</v>
      </c>
      <c r="G10456" s="14" t="s">
        <v>2756</v>
      </c>
    </row>
    <row r="10457" spans="2:16" x14ac:dyDescent="0.25">
      <c r="B10457" s="90">
        <v>0.77083333333333337</v>
      </c>
      <c r="C10457" s="8">
        <v>68</v>
      </c>
      <c r="D10457" s="8"/>
      <c r="E10457" s="8"/>
      <c r="F10457" s="8"/>
      <c r="G10457" s="8" t="s">
        <v>313</v>
      </c>
      <c r="H10457" s="8"/>
      <c r="I10457" s="36" t="s">
        <v>2758</v>
      </c>
      <c r="J10457" s="36"/>
      <c r="K10457" s="36"/>
      <c r="L10457" s="36"/>
      <c r="M10457" s="36"/>
      <c r="N10457" s="36"/>
      <c r="O10457" s="36"/>
      <c r="P10457" s="36"/>
    </row>
    <row r="10458" spans="2:16" x14ac:dyDescent="0.25">
      <c r="B10458" s="6">
        <v>0.77430555555555558</v>
      </c>
      <c r="E10458" s="3">
        <v>102</v>
      </c>
    </row>
    <row r="10459" spans="2:16" x14ac:dyDescent="0.25">
      <c r="B10459" s="6">
        <v>0.78472222222222221</v>
      </c>
      <c r="E10459" s="3">
        <v>108</v>
      </c>
    </row>
    <row r="10460" spans="2:16" x14ac:dyDescent="0.25">
      <c r="B10460" s="6">
        <v>0.79513888888888884</v>
      </c>
      <c r="E10460" s="102">
        <v>135</v>
      </c>
      <c r="H10460" s="3">
        <v>35</v>
      </c>
      <c r="I10460" s="118" t="s">
        <v>1984</v>
      </c>
      <c r="J10460" s="118"/>
      <c r="K10460" s="118"/>
      <c r="L10460" s="118"/>
      <c r="M10460" s="118"/>
    </row>
    <row r="10461" spans="2:16" x14ac:dyDescent="0.25">
      <c r="B10461" s="86">
        <v>0.79722222222222228</v>
      </c>
      <c r="G10461" s="14" t="s">
        <v>2755</v>
      </c>
    </row>
    <row r="10462" spans="2:16" x14ac:dyDescent="0.25">
      <c r="B10462" s="86">
        <v>0.80555555555555558</v>
      </c>
      <c r="E10462" s="3">
        <v>102</v>
      </c>
      <c r="G10462" s="14" t="s">
        <v>2755</v>
      </c>
    </row>
    <row r="10463" spans="2:16" x14ac:dyDescent="0.25">
      <c r="B10463" s="86">
        <v>0.81597222222222221</v>
      </c>
      <c r="E10463" s="157">
        <v>92</v>
      </c>
      <c r="G10463" s="14" t="s">
        <v>2755</v>
      </c>
    </row>
    <row r="10464" spans="2:16" x14ac:dyDescent="0.25">
      <c r="B10464" s="6">
        <v>0.82638888888888884</v>
      </c>
      <c r="E10464" s="97">
        <v>127</v>
      </c>
      <c r="H10464" s="3">
        <v>80</v>
      </c>
      <c r="I10464" s="63" t="s">
        <v>2786</v>
      </c>
      <c r="J10464" s="63"/>
      <c r="K10464" s="63"/>
      <c r="L10464" s="63"/>
      <c r="M10464" s="63"/>
    </row>
    <row r="10465" spans="2:13" x14ac:dyDescent="0.25">
      <c r="B10465" s="86">
        <v>0.82777777777777772</v>
      </c>
      <c r="G10465" s="14" t="s">
        <v>2754</v>
      </c>
    </row>
    <row r="10466" spans="2:13" x14ac:dyDescent="0.25">
      <c r="B10466" s="86">
        <v>0.83680555555555558</v>
      </c>
      <c r="E10466" s="62">
        <v>120</v>
      </c>
      <c r="G10466" s="14" t="s">
        <v>2754</v>
      </c>
    </row>
    <row r="10467" spans="2:13" x14ac:dyDescent="0.25">
      <c r="B10467" s="86">
        <v>0.84722222222222221</v>
      </c>
      <c r="E10467" s="3">
        <v>104</v>
      </c>
      <c r="G10467" s="14" t="s">
        <v>2754</v>
      </c>
    </row>
    <row r="10468" spans="2:13" x14ac:dyDescent="0.25">
      <c r="B10468" s="86">
        <v>0.85763888888888884</v>
      </c>
      <c r="E10468" s="99">
        <v>110</v>
      </c>
      <c r="G10468" s="14" t="s">
        <v>2754</v>
      </c>
    </row>
    <row r="10469" spans="2:13" x14ac:dyDescent="0.25">
      <c r="B10469" s="86">
        <v>0.86805555555555558</v>
      </c>
      <c r="E10469" s="99">
        <v>114</v>
      </c>
      <c r="G10469" s="14" t="s">
        <v>2754</v>
      </c>
    </row>
    <row r="10470" spans="2:13" x14ac:dyDescent="0.25">
      <c r="B10470" s="6">
        <v>0.87847222222222221</v>
      </c>
      <c r="E10470" s="62">
        <v>127</v>
      </c>
    </row>
    <row r="10471" spans="2:13" x14ac:dyDescent="0.25">
      <c r="B10471" s="86">
        <v>0.88541666666666663</v>
      </c>
      <c r="G10471" s="14" t="s">
        <v>2753</v>
      </c>
    </row>
    <row r="10472" spans="2:13" x14ac:dyDescent="0.25">
      <c r="B10472" s="86">
        <v>0.88888888888888884</v>
      </c>
      <c r="E10472" s="97">
        <v>129</v>
      </c>
      <c r="G10472" s="14" t="s">
        <v>2753</v>
      </c>
      <c r="H10472" s="3">
        <v>170</v>
      </c>
      <c r="I10472" s="63" t="s">
        <v>2787</v>
      </c>
      <c r="J10472" s="63"/>
      <c r="K10472" s="63"/>
      <c r="L10472" s="63"/>
      <c r="M10472" s="63"/>
    </row>
    <row r="10473" spans="2:13" x14ac:dyDescent="0.25">
      <c r="B10473" s="86">
        <v>0.89930555555555558</v>
      </c>
      <c r="E10473" s="157">
        <v>95</v>
      </c>
      <c r="G10473" s="14" t="s">
        <v>2753</v>
      </c>
    </row>
    <row r="10474" spans="2:13" x14ac:dyDescent="0.25">
      <c r="B10474" s="86">
        <v>0.90972222222222221</v>
      </c>
      <c r="E10474" s="14">
        <v>89</v>
      </c>
      <c r="G10474" s="14" t="s">
        <v>2753</v>
      </c>
    </row>
    <row r="10475" spans="2:13" x14ac:dyDescent="0.25">
      <c r="B10475" s="6">
        <v>0.92013888888888884</v>
      </c>
      <c r="E10475" s="3">
        <v>107</v>
      </c>
    </row>
    <row r="10476" spans="2:13" x14ac:dyDescent="0.25">
      <c r="B10476" s="6">
        <v>0.93055555555555558</v>
      </c>
      <c r="E10476" s="3">
        <v>110</v>
      </c>
    </row>
    <row r="10477" spans="2:13" x14ac:dyDescent="0.25">
      <c r="B10477" s="6">
        <v>0.94097222222222221</v>
      </c>
      <c r="E10477" s="3">
        <v>107</v>
      </c>
    </row>
    <row r="10478" spans="2:13" x14ac:dyDescent="0.25">
      <c r="B10478" s="6">
        <v>0.95138888888888884</v>
      </c>
      <c r="E10478" s="3">
        <v>104</v>
      </c>
    </row>
    <row r="10479" spans="2:13" x14ac:dyDescent="0.25">
      <c r="B10479" s="6">
        <v>0.96180555555555558</v>
      </c>
      <c r="E10479" s="3">
        <v>104</v>
      </c>
    </row>
    <row r="10480" spans="2:13" x14ac:dyDescent="0.25">
      <c r="B10480" s="6">
        <v>0.97222222222222221</v>
      </c>
      <c r="E10480" s="3">
        <v>105</v>
      </c>
    </row>
    <row r="10481" spans="1:14" x14ac:dyDescent="0.25">
      <c r="B10481" s="6">
        <v>0.98263888888888884</v>
      </c>
      <c r="E10481" s="3">
        <v>102</v>
      </c>
    </row>
    <row r="10482" spans="1:14" ht="15.75" thickBot="1" x14ac:dyDescent="0.3">
      <c r="B10482" s="22">
        <v>0.99305555555555558</v>
      </c>
      <c r="E10482" s="3">
        <v>103</v>
      </c>
    </row>
    <row r="10483" spans="1:14" x14ac:dyDescent="0.25">
      <c r="A10483" s="5">
        <v>45951</v>
      </c>
      <c r="B10483" s="6">
        <v>3.472222222222222E-3</v>
      </c>
      <c r="E10483" s="3">
        <v>102</v>
      </c>
    </row>
    <row r="10484" spans="1:14" x14ac:dyDescent="0.25">
      <c r="A10484" s="5" t="s">
        <v>422</v>
      </c>
      <c r="B10484" s="6">
        <v>1.3888888888888888E-2</v>
      </c>
      <c r="E10484" s="3">
        <v>100</v>
      </c>
    </row>
    <row r="10485" spans="1:14" x14ac:dyDescent="0.25">
      <c r="B10485" s="6">
        <v>2.4305555555555556E-2</v>
      </c>
      <c r="E10485" s="157">
        <v>99</v>
      </c>
    </row>
    <row r="10486" spans="1:14" x14ac:dyDescent="0.25">
      <c r="B10486" s="6">
        <v>3.4722222222222224E-2</v>
      </c>
      <c r="E10486" s="157">
        <v>99</v>
      </c>
    </row>
    <row r="10487" spans="1:14" x14ac:dyDescent="0.25">
      <c r="B10487" s="6">
        <v>4.5138888888888888E-2</v>
      </c>
      <c r="E10487" s="3">
        <v>102</v>
      </c>
    </row>
    <row r="10488" spans="1:14" x14ac:dyDescent="0.25">
      <c r="B10488" s="6">
        <v>5.5555555555555552E-2</v>
      </c>
      <c r="E10488" s="157">
        <v>99</v>
      </c>
    </row>
    <row r="10489" spans="1:14" x14ac:dyDescent="0.25">
      <c r="B10489" s="6">
        <v>6.5972222222222224E-2</v>
      </c>
      <c r="E10489" s="3">
        <v>101</v>
      </c>
    </row>
    <row r="10490" spans="1:14" x14ac:dyDescent="0.25">
      <c r="B10490" s="6">
        <v>7.6388888888888895E-2</v>
      </c>
      <c r="E10490" s="157">
        <v>99</v>
      </c>
    </row>
    <row r="10491" spans="1:14" x14ac:dyDescent="0.25">
      <c r="B10491" s="6">
        <v>8.6805555555555552E-2</v>
      </c>
      <c r="E10491" s="157">
        <v>99</v>
      </c>
    </row>
    <row r="10492" spans="1:14" ht="15.75" thickBot="1" x14ac:dyDescent="0.3">
      <c r="B10492" s="6">
        <v>9.7222222222222224E-2</v>
      </c>
      <c r="E10492" s="3">
        <v>105</v>
      </c>
    </row>
    <row r="10493" spans="1:14" ht="21" thickBot="1" x14ac:dyDescent="0.35">
      <c r="B10493" s="6">
        <v>0.1076388888888889</v>
      </c>
      <c r="E10493" s="3">
        <v>100</v>
      </c>
      <c r="G10493" s="609">
        <v>103</v>
      </c>
      <c r="H10493" s="610" t="s">
        <v>1368</v>
      </c>
      <c r="I10493" s="734" t="s">
        <v>2763</v>
      </c>
      <c r="J10493" s="735"/>
      <c r="K10493" s="735"/>
      <c r="L10493" s="735"/>
      <c r="M10493" s="735"/>
      <c r="N10493" s="736"/>
    </row>
    <row r="10494" spans="1:14" ht="19.5" thickBot="1" x14ac:dyDescent="0.35">
      <c r="B10494" s="6">
        <v>0.11805555555555555</v>
      </c>
      <c r="E10494" s="157">
        <v>99</v>
      </c>
      <c r="G10494" s="611">
        <f>AVERAGE(E10404:E10497)</f>
        <v>106.60714285714286</v>
      </c>
      <c r="H10494" s="610" t="s">
        <v>1367</v>
      </c>
      <c r="I10494" s="734" t="s">
        <v>2766</v>
      </c>
      <c r="J10494" s="735"/>
      <c r="K10494" s="735"/>
      <c r="L10494" s="735"/>
      <c r="M10494" s="735"/>
      <c r="N10494" s="736"/>
    </row>
    <row r="10495" spans="1:14" ht="19.5" thickBot="1" x14ac:dyDescent="0.35">
      <c r="B10495" s="6">
        <v>0.12847222222222221</v>
      </c>
      <c r="E10495" s="157">
        <v>98</v>
      </c>
      <c r="G10495" s="608">
        <v>92.7</v>
      </c>
      <c r="H10495" s="594" t="s">
        <v>1369</v>
      </c>
      <c r="I10495" s="723" t="s">
        <v>2764</v>
      </c>
      <c r="J10495" s="724"/>
      <c r="K10495" s="724"/>
      <c r="L10495" s="724"/>
      <c r="M10495" s="724"/>
      <c r="N10495" s="725"/>
    </row>
    <row r="10496" spans="1:14" ht="18.75" thickBot="1" x14ac:dyDescent="0.3">
      <c r="B10496" s="6">
        <v>0.1388888888888889</v>
      </c>
      <c r="E10496" s="3">
        <v>100</v>
      </c>
      <c r="G10496" s="780" t="s">
        <v>2709</v>
      </c>
      <c r="H10496" s="781"/>
    </row>
    <row r="10497" spans="2:14" ht="18.75" thickBot="1" x14ac:dyDescent="0.3">
      <c r="B10497" s="6">
        <v>0.14930555555555555</v>
      </c>
      <c r="G10497" s="758" t="s">
        <v>2757</v>
      </c>
      <c r="H10497" s="759"/>
      <c r="I10497" s="759"/>
      <c r="J10497" s="760"/>
    </row>
    <row r="10498" spans="2:14" ht="16.5" thickBot="1" x14ac:dyDescent="0.3">
      <c r="B10498" s="22">
        <v>0.15972222222222221</v>
      </c>
      <c r="D10498" s="3">
        <v>196</v>
      </c>
      <c r="G10498" s="761" t="s">
        <v>2759</v>
      </c>
      <c r="H10498" s="762"/>
      <c r="I10498" s="762"/>
      <c r="J10498" s="762"/>
      <c r="K10498" s="762"/>
      <c r="L10498" s="762"/>
      <c r="M10498" s="762"/>
      <c r="N10498" s="763"/>
    </row>
    <row r="10499" spans="2:14" x14ac:dyDescent="0.25">
      <c r="B10499" s="6">
        <v>0.30555555555555558</v>
      </c>
      <c r="E10499" s="14">
        <v>84</v>
      </c>
    </row>
    <row r="10500" spans="2:14" x14ac:dyDescent="0.25">
      <c r="B10500" s="6">
        <v>0.31597222222222221</v>
      </c>
      <c r="E10500" s="59">
        <v>72</v>
      </c>
    </row>
    <row r="10501" spans="2:14" x14ac:dyDescent="0.25">
      <c r="B10501" s="6">
        <v>0.3263888888888889</v>
      </c>
      <c r="E10501" s="59">
        <v>68</v>
      </c>
    </row>
    <row r="10502" spans="2:14" x14ac:dyDescent="0.25">
      <c r="B10502" s="6">
        <v>0.33680555555555558</v>
      </c>
      <c r="E10502" s="59">
        <v>68</v>
      </c>
    </row>
    <row r="10503" spans="2:14" x14ac:dyDescent="0.25">
      <c r="B10503" s="6">
        <v>0.34722222222222221</v>
      </c>
      <c r="E10503" s="59">
        <v>68</v>
      </c>
    </row>
    <row r="10504" spans="2:14" x14ac:dyDescent="0.25">
      <c r="B10504" s="6">
        <v>0.3576388888888889</v>
      </c>
      <c r="E10504" s="59">
        <v>76</v>
      </c>
    </row>
    <row r="10505" spans="2:14" x14ac:dyDescent="0.25">
      <c r="B10505" s="6">
        <v>0.36805555555555558</v>
      </c>
      <c r="E10505" s="14">
        <v>84</v>
      </c>
    </row>
    <row r="10506" spans="2:14" x14ac:dyDescent="0.25">
      <c r="B10506" s="6">
        <v>0.37847222222222221</v>
      </c>
      <c r="E10506" s="14">
        <v>84</v>
      </c>
    </row>
    <row r="10507" spans="2:14" x14ac:dyDescent="0.25">
      <c r="B10507" s="6">
        <v>0.3888888888888889</v>
      </c>
      <c r="E10507" s="14">
        <v>86</v>
      </c>
    </row>
    <row r="10508" spans="2:14" x14ac:dyDescent="0.25">
      <c r="B10508" s="6">
        <v>0.39930555555555558</v>
      </c>
      <c r="E10508" s="59">
        <v>78</v>
      </c>
    </row>
    <row r="10509" spans="2:14" x14ac:dyDescent="0.25">
      <c r="B10509" s="6">
        <v>0.40972222222222221</v>
      </c>
      <c r="E10509" s="14">
        <v>84</v>
      </c>
    </row>
    <row r="10510" spans="2:14" x14ac:dyDescent="0.25">
      <c r="B10510" s="6">
        <v>0.4201388888888889</v>
      </c>
      <c r="E10510" s="14">
        <v>84</v>
      </c>
    </row>
    <row r="10511" spans="2:14" x14ac:dyDescent="0.25">
      <c r="B10511" s="6">
        <v>0.43055555555555558</v>
      </c>
      <c r="E10511" s="157">
        <v>92</v>
      </c>
    </row>
    <row r="10512" spans="2:14" x14ac:dyDescent="0.25">
      <c r="B10512" s="6">
        <v>0.44097222222222221</v>
      </c>
      <c r="E10512" s="157">
        <v>97</v>
      </c>
    </row>
    <row r="10513" spans="2:15" x14ac:dyDescent="0.25">
      <c r="B10513" s="6">
        <v>0.4513888888888889</v>
      </c>
      <c r="E10513" s="157">
        <v>94</v>
      </c>
    </row>
    <row r="10514" spans="2:15" x14ac:dyDescent="0.25">
      <c r="B10514" s="6">
        <v>0.46180555555555558</v>
      </c>
      <c r="E10514" s="157">
        <v>95</v>
      </c>
    </row>
    <row r="10515" spans="2:15" x14ac:dyDescent="0.25">
      <c r="B10515" s="6">
        <v>0.47222222222222221</v>
      </c>
      <c r="E10515" s="157">
        <v>96</v>
      </c>
    </row>
    <row r="10516" spans="2:15" x14ac:dyDescent="0.25">
      <c r="B10516" s="6">
        <v>0.4826388888888889</v>
      </c>
      <c r="E10516" s="157">
        <v>90</v>
      </c>
    </row>
    <row r="10517" spans="2:15" x14ac:dyDescent="0.25">
      <c r="B10517" s="6">
        <v>0.49305555555555558</v>
      </c>
      <c r="E10517" s="14">
        <v>88</v>
      </c>
      <c r="F10517" s="3">
        <v>88</v>
      </c>
      <c r="G10517" s="3" t="s">
        <v>2792</v>
      </c>
    </row>
    <row r="10518" spans="2:15" x14ac:dyDescent="0.25">
      <c r="B10518" s="90">
        <v>0.49652777777777779</v>
      </c>
      <c r="C10518" s="8">
        <v>60</v>
      </c>
      <c r="D10518" s="8"/>
      <c r="E10518" s="8"/>
      <c r="F10518" s="8"/>
      <c r="G10518" s="8" t="s">
        <v>112</v>
      </c>
      <c r="H10518" s="8"/>
      <c r="I10518" s="36" t="s">
        <v>2767</v>
      </c>
      <c r="J10518" s="36"/>
      <c r="K10518" s="36"/>
      <c r="L10518" s="36"/>
      <c r="M10518" s="36"/>
      <c r="N10518" s="36"/>
      <c r="O10518" s="36"/>
    </row>
    <row r="10519" spans="2:15" x14ac:dyDescent="0.25">
      <c r="B10519" s="6">
        <v>0.50347222222222221</v>
      </c>
      <c r="E10519" s="3">
        <v>100</v>
      </c>
      <c r="G10519" s="3" t="s">
        <v>541</v>
      </c>
    </row>
    <row r="10520" spans="2:15" x14ac:dyDescent="0.25">
      <c r="B10520" s="6">
        <v>0.51388888888888884</v>
      </c>
      <c r="E10520" s="99">
        <v>111</v>
      </c>
      <c r="G10520" s="3" t="s">
        <v>541</v>
      </c>
    </row>
    <row r="10521" spans="2:15" x14ac:dyDescent="0.25">
      <c r="B10521" s="6">
        <v>0.52430555555555558</v>
      </c>
      <c r="E10521" s="97">
        <v>120</v>
      </c>
      <c r="G10521" s="3" t="s">
        <v>541</v>
      </c>
      <c r="H10521" s="3">
        <v>40</v>
      </c>
      <c r="I10521" s="63" t="s">
        <v>2788</v>
      </c>
      <c r="J10521" s="63"/>
      <c r="K10521" s="63"/>
      <c r="L10521" s="63"/>
      <c r="M10521" s="63"/>
    </row>
    <row r="10522" spans="2:15" x14ac:dyDescent="0.25">
      <c r="B10522" s="6">
        <v>0.53472222222222221</v>
      </c>
      <c r="E10522" s="99">
        <v>118</v>
      </c>
      <c r="G10522" s="3" t="s">
        <v>541</v>
      </c>
    </row>
    <row r="10523" spans="2:15" x14ac:dyDescent="0.25">
      <c r="B10523" s="6">
        <v>0.54513888888888884</v>
      </c>
      <c r="E10523" s="99">
        <v>117</v>
      </c>
      <c r="G10523" s="3" t="s">
        <v>541</v>
      </c>
    </row>
    <row r="10524" spans="2:15" x14ac:dyDescent="0.25">
      <c r="B10524" s="6">
        <v>0.55555555555555558</v>
      </c>
      <c r="E10524" s="62">
        <v>122</v>
      </c>
      <c r="G10524" s="3" t="s">
        <v>541</v>
      </c>
    </row>
    <row r="10525" spans="2:15" x14ac:dyDescent="0.25">
      <c r="B10525" s="6">
        <v>0.56597222222222221</v>
      </c>
      <c r="E10525" s="97">
        <v>127</v>
      </c>
      <c r="G10525" s="3" t="s">
        <v>541</v>
      </c>
      <c r="H10525" s="3">
        <v>100</v>
      </c>
      <c r="I10525" s="63" t="s">
        <v>2789</v>
      </c>
      <c r="J10525" s="63"/>
      <c r="K10525" s="63"/>
      <c r="L10525" s="63"/>
      <c r="M10525" s="63"/>
    </row>
    <row r="10526" spans="2:15" x14ac:dyDescent="0.25">
      <c r="B10526" s="6">
        <v>0.57638888888888884</v>
      </c>
      <c r="E10526" s="62">
        <v>126</v>
      </c>
      <c r="G10526" s="3" t="s">
        <v>541</v>
      </c>
    </row>
    <row r="10527" spans="2:15" x14ac:dyDescent="0.25">
      <c r="B10527" s="6">
        <v>0.58680555555555558</v>
      </c>
      <c r="E10527" s="99">
        <v>118</v>
      </c>
      <c r="G10527" s="3" t="s">
        <v>541</v>
      </c>
    </row>
    <row r="10528" spans="2:15" x14ac:dyDescent="0.25">
      <c r="B10528" s="6">
        <v>0.59722222222222221</v>
      </c>
      <c r="E10528" s="99">
        <v>110</v>
      </c>
      <c r="G10528" s="3" t="s">
        <v>541</v>
      </c>
    </row>
    <row r="10529" spans="2:7" x14ac:dyDescent="0.25">
      <c r="B10529" s="6">
        <v>0.60763888888888884</v>
      </c>
      <c r="E10529" s="3">
        <v>109</v>
      </c>
      <c r="G10529" s="3" t="s">
        <v>541</v>
      </c>
    </row>
    <row r="10530" spans="2:7" x14ac:dyDescent="0.25">
      <c r="B10530" s="6">
        <v>0.61805555555555558</v>
      </c>
      <c r="E10530" s="3">
        <v>106</v>
      </c>
      <c r="G10530" s="3" t="s">
        <v>541</v>
      </c>
    </row>
    <row r="10531" spans="2:7" x14ac:dyDescent="0.25">
      <c r="B10531" s="6">
        <v>0.62847222222222221</v>
      </c>
      <c r="E10531" s="3">
        <v>107</v>
      </c>
      <c r="G10531" s="3" t="s">
        <v>541</v>
      </c>
    </row>
    <row r="10532" spans="2:7" x14ac:dyDescent="0.25">
      <c r="B10532" s="6">
        <v>0.63888888888888884</v>
      </c>
      <c r="E10532" s="3">
        <v>103</v>
      </c>
      <c r="G10532" s="3" t="s">
        <v>541</v>
      </c>
    </row>
    <row r="10533" spans="2:7" x14ac:dyDescent="0.25">
      <c r="B10533" s="6">
        <v>0.64930555555555558</v>
      </c>
      <c r="E10533" s="3">
        <v>105</v>
      </c>
      <c r="G10533" s="3" t="s">
        <v>541</v>
      </c>
    </row>
    <row r="10534" spans="2:7" x14ac:dyDescent="0.25">
      <c r="B10534" s="6">
        <v>0.65972222222222221</v>
      </c>
      <c r="E10534" s="157">
        <v>94</v>
      </c>
      <c r="G10534" s="3" t="s">
        <v>541</v>
      </c>
    </row>
    <row r="10535" spans="2:7" x14ac:dyDescent="0.25">
      <c r="B10535" s="6">
        <v>0.67013888888888884</v>
      </c>
      <c r="E10535" s="14">
        <v>88</v>
      </c>
      <c r="G10535" s="3" t="s">
        <v>541</v>
      </c>
    </row>
    <row r="10536" spans="2:7" x14ac:dyDescent="0.25">
      <c r="B10536" s="6">
        <v>0.68055555555555558</v>
      </c>
      <c r="E10536" s="157">
        <v>93</v>
      </c>
      <c r="G10536" s="3" t="s">
        <v>541</v>
      </c>
    </row>
    <row r="10537" spans="2:7" x14ac:dyDescent="0.25">
      <c r="B10537" s="6">
        <v>0.69097222222222221</v>
      </c>
      <c r="E10537" s="157">
        <v>97</v>
      </c>
      <c r="G10537" s="3" t="s">
        <v>541</v>
      </c>
    </row>
    <row r="10538" spans="2:7" x14ac:dyDescent="0.25">
      <c r="B10538" s="6">
        <v>0.70138888888888884</v>
      </c>
      <c r="E10538" s="3">
        <v>101</v>
      </c>
      <c r="G10538" s="3" t="s">
        <v>541</v>
      </c>
    </row>
    <row r="10539" spans="2:7" x14ac:dyDescent="0.25">
      <c r="B10539" s="6">
        <v>0.71180555555555558</v>
      </c>
      <c r="E10539" s="3">
        <v>103</v>
      </c>
      <c r="G10539" s="3" t="s">
        <v>541</v>
      </c>
    </row>
    <row r="10540" spans="2:7" x14ac:dyDescent="0.25">
      <c r="B10540" s="6">
        <v>0.72222222222222221</v>
      </c>
      <c r="E10540" s="157">
        <v>99</v>
      </c>
      <c r="G10540" s="3" t="s">
        <v>541</v>
      </c>
    </row>
    <row r="10541" spans="2:7" x14ac:dyDescent="0.25">
      <c r="B10541" s="6">
        <v>0.73263888888888884</v>
      </c>
      <c r="E10541" s="157">
        <v>97</v>
      </c>
      <c r="G10541" s="3" t="s">
        <v>541</v>
      </c>
    </row>
    <row r="10542" spans="2:7" x14ac:dyDescent="0.25">
      <c r="B10542" s="6">
        <v>0.74305555555555558</v>
      </c>
      <c r="E10542" s="157">
        <v>99</v>
      </c>
      <c r="G10542" s="3" t="s">
        <v>541</v>
      </c>
    </row>
    <row r="10543" spans="2:7" x14ac:dyDescent="0.25">
      <c r="B10543" s="6">
        <v>0.75347222222222221</v>
      </c>
      <c r="E10543" s="3">
        <v>100</v>
      </c>
      <c r="G10543" s="3" t="s">
        <v>541</v>
      </c>
    </row>
    <row r="10544" spans="2:7" x14ac:dyDescent="0.25">
      <c r="B10544" s="6">
        <v>0.76388888888888884</v>
      </c>
      <c r="E10544" s="157">
        <v>99</v>
      </c>
      <c r="F10544" s="157">
        <v>99</v>
      </c>
      <c r="G10544" s="3" t="s">
        <v>541</v>
      </c>
    </row>
    <row r="10545" spans="2:18" x14ac:dyDescent="0.25">
      <c r="B10545" s="433">
        <v>0.76388888888888884</v>
      </c>
      <c r="C10545" s="8">
        <v>95</v>
      </c>
      <c r="D10545" s="8"/>
      <c r="E10545" s="8"/>
      <c r="F10545" s="8"/>
      <c r="G10545" s="8" t="s">
        <v>313</v>
      </c>
      <c r="H10545" s="8"/>
      <c r="I10545" s="36" t="s">
        <v>2768</v>
      </c>
      <c r="J10545" s="36"/>
      <c r="K10545" s="36"/>
      <c r="L10545" s="36"/>
      <c r="M10545" s="36"/>
      <c r="N10545" s="36"/>
      <c r="O10545" s="36"/>
      <c r="P10545" s="36"/>
      <c r="Q10545" s="8"/>
      <c r="R10545" s="8"/>
    </row>
    <row r="10546" spans="2:18" x14ac:dyDescent="0.25">
      <c r="B10546" s="6">
        <v>0.77430555555555558</v>
      </c>
      <c r="E10546" s="3">
        <v>102</v>
      </c>
    </row>
    <row r="10547" spans="2:18" x14ac:dyDescent="0.25">
      <c r="B10547" s="6">
        <v>0.78472222222222221</v>
      </c>
      <c r="E10547" s="99">
        <v>113</v>
      </c>
    </row>
    <row r="10548" spans="2:18" x14ac:dyDescent="0.25">
      <c r="B10548" s="6">
        <v>0.79513888888888884</v>
      </c>
      <c r="E10548" s="99">
        <v>114</v>
      </c>
      <c r="G10548" s="3" t="s">
        <v>2475</v>
      </c>
    </row>
    <row r="10549" spans="2:18" x14ac:dyDescent="0.25">
      <c r="B10549" s="6">
        <v>0.80555555555555558</v>
      </c>
      <c r="E10549" s="99">
        <v>118</v>
      </c>
      <c r="G10549" s="3" t="s">
        <v>2475</v>
      </c>
    </row>
    <row r="10550" spans="2:18" x14ac:dyDescent="0.25">
      <c r="B10550" s="6">
        <v>0.81597222222222221</v>
      </c>
      <c r="E10550" s="99">
        <v>117</v>
      </c>
      <c r="G10550" s="3" t="s">
        <v>2475</v>
      </c>
    </row>
    <row r="10551" spans="2:18" x14ac:dyDescent="0.25">
      <c r="B10551" s="6">
        <v>0.82638888888888884</v>
      </c>
      <c r="E10551" s="99">
        <v>119</v>
      </c>
      <c r="G10551" s="3" t="s">
        <v>2475</v>
      </c>
    </row>
    <row r="10552" spans="2:18" x14ac:dyDescent="0.25">
      <c r="B10552" s="6">
        <v>0.83680555555555558</v>
      </c>
      <c r="E10552" s="99">
        <v>118</v>
      </c>
      <c r="G10552" s="3" t="s">
        <v>2475</v>
      </c>
    </row>
    <row r="10553" spans="2:18" x14ac:dyDescent="0.25">
      <c r="B10553" s="6">
        <v>0.84722222222222221</v>
      </c>
      <c r="E10553" s="62">
        <v>120</v>
      </c>
      <c r="G10553" s="3" t="s">
        <v>2475</v>
      </c>
    </row>
    <row r="10554" spans="2:18" x14ac:dyDescent="0.25">
      <c r="B10554" s="6">
        <v>0.85763888888888884</v>
      </c>
      <c r="E10554" s="62">
        <v>120</v>
      </c>
      <c r="G10554" s="3" t="s">
        <v>541</v>
      </c>
    </row>
    <row r="10555" spans="2:18" x14ac:dyDescent="0.25">
      <c r="B10555" s="6">
        <v>0.86805555555555558</v>
      </c>
      <c r="E10555" s="62">
        <v>121</v>
      </c>
      <c r="G10555" s="3" t="s">
        <v>541</v>
      </c>
    </row>
    <row r="10556" spans="2:18" x14ac:dyDescent="0.25">
      <c r="B10556" s="6">
        <v>0.87847222222222221</v>
      </c>
      <c r="E10556" s="97">
        <v>124</v>
      </c>
      <c r="G10556" s="3" t="s">
        <v>541</v>
      </c>
      <c r="H10556" s="3">
        <v>165</v>
      </c>
      <c r="I10556" s="63" t="s">
        <v>2769</v>
      </c>
      <c r="J10556" s="63"/>
      <c r="K10556" s="63"/>
      <c r="L10556" s="63"/>
      <c r="M10556" s="63"/>
    </row>
    <row r="10557" spans="2:18" x14ac:dyDescent="0.25">
      <c r="B10557" s="6">
        <v>0.88888888888888884</v>
      </c>
      <c r="E10557" s="99">
        <v>119</v>
      </c>
      <c r="G10557" s="3" t="s">
        <v>541</v>
      </c>
    </row>
    <row r="10558" spans="2:18" x14ac:dyDescent="0.25">
      <c r="B10558" s="6">
        <v>0.89930555555555558</v>
      </c>
      <c r="E10558" s="99">
        <v>115</v>
      </c>
      <c r="G10558" s="3" t="s">
        <v>541</v>
      </c>
    </row>
    <row r="10559" spans="2:18" x14ac:dyDescent="0.25">
      <c r="B10559" s="6">
        <v>0.90972222222222221</v>
      </c>
      <c r="E10559" s="62">
        <v>121</v>
      </c>
      <c r="G10559" s="3" t="s">
        <v>541</v>
      </c>
    </row>
    <row r="10560" spans="2:18" x14ac:dyDescent="0.25">
      <c r="B10560" s="6">
        <v>0.92013888888888884</v>
      </c>
      <c r="E10560" s="62">
        <v>124</v>
      </c>
      <c r="G10560" s="3" t="s">
        <v>541</v>
      </c>
    </row>
    <row r="10561" spans="1:13" x14ac:dyDescent="0.25">
      <c r="B10561" s="6">
        <v>0.93055555555555558</v>
      </c>
      <c r="E10561" s="97">
        <v>127</v>
      </c>
      <c r="G10561" s="3" t="s">
        <v>541</v>
      </c>
      <c r="H10561" s="3">
        <v>240</v>
      </c>
      <c r="I10561" s="63" t="s">
        <v>2770</v>
      </c>
      <c r="J10561" s="63"/>
      <c r="K10561" s="63"/>
      <c r="L10561" s="63"/>
      <c r="M10561" s="63"/>
    </row>
    <row r="10562" spans="1:13" x14ac:dyDescent="0.25">
      <c r="B10562" s="6">
        <v>0.94097222222222221</v>
      </c>
      <c r="E10562" s="62">
        <v>123</v>
      </c>
      <c r="G10562" s="3" t="s">
        <v>541</v>
      </c>
    </row>
    <row r="10563" spans="1:13" x14ac:dyDescent="0.25">
      <c r="B10563" s="6">
        <v>0.95138888888888884</v>
      </c>
      <c r="E10563" s="62">
        <v>122</v>
      </c>
      <c r="G10563" s="3" t="s">
        <v>541</v>
      </c>
    </row>
    <row r="10564" spans="1:13" x14ac:dyDescent="0.25">
      <c r="B10564" s="6">
        <v>0.96180555555555558</v>
      </c>
      <c r="E10564" s="99">
        <v>116</v>
      </c>
      <c r="G10564" s="3" t="s">
        <v>541</v>
      </c>
    </row>
    <row r="10565" spans="1:13" x14ac:dyDescent="0.25">
      <c r="B10565" s="6">
        <v>0.97222222222222221</v>
      </c>
      <c r="E10565" s="99">
        <v>118</v>
      </c>
    </row>
    <row r="10566" spans="1:13" x14ac:dyDescent="0.25">
      <c r="B10566" s="6">
        <v>0.98263888888888884</v>
      </c>
      <c r="E10566" s="99">
        <v>116</v>
      </c>
    </row>
    <row r="10567" spans="1:13" ht="15.75" thickBot="1" x14ac:dyDescent="0.3">
      <c r="B10567" s="22">
        <v>0.99305555555555558</v>
      </c>
      <c r="E10567" s="3">
        <v>107</v>
      </c>
    </row>
    <row r="10568" spans="1:13" x14ac:dyDescent="0.25">
      <c r="A10568" s="5">
        <v>45952</v>
      </c>
      <c r="B10568" s="6">
        <v>3.472222222222222E-3</v>
      </c>
      <c r="E10568" s="14">
        <v>87</v>
      </c>
    </row>
    <row r="10569" spans="1:13" x14ac:dyDescent="0.25">
      <c r="A10569" s="5" t="s">
        <v>571</v>
      </c>
      <c r="B10569" s="6">
        <v>1.3888888888888888E-2</v>
      </c>
      <c r="E10569" s="14">
        <v>81</v>
      </c>
    </row>
    <row r="10570" spans="1:13" x14ac:dyDescent="0.25">
      <c r="B10570" s="6">
        <v>2.4305555555555556E-2</v>
      </c>
      <c r="E10570" s="157">
        <v>96</v>
      </c>
    </row>
    <row r="10571" spans="1:13" x14ac:dyDescent="0.25">
      <c r="B10571" s="6">
        <v>3.4722222222222224E-2</v>
      </c>
      <c r="E10571" s="3">
        <v>103</v>
      </c>
    </row>
    <row r="10572" spans="1:13" x14ac:dyDescent="0.25">
      <c r="B10572" s="6">
        <v>4.5138888888888888E-2</v>
      </c>
      <c r="E10572" s="3">
        <v>103</v>
      </c>
    </row>
    <row r="10573" spans="1:13" x14ac:dyDescent="0.25">
      <c r="B10573" s="6">
        <v>5.5555555555555552E-2</v>
      </c>
      <c r="E10573" s="99">
        <v>110</v>
      </c>
    </row>
    <row r="10574" spans="1:13" x14ac:dyDescent="0.25">
      <c r="B10574" s="6">
        <v>6.5972222222222224E-2</v>
      </c>
      <c r="E10574" s="3">
        <v>105</v>
      </c>
    </row>
    <row r="10575" spans="1:13" x14ac:dyDescent="0.25">
      <c r="B10575" s="6">
        <v>7.6388888888888895E-2</v>
      </c>
      <c r="E10575" s="3">
        <v>102</v>
      </c>
    </row>
    <row r="10576" spans="1:13" ht="15.75" thickBot="1" x14ac:dyDescent="0.3">
      <c r="B10576" s="6">
        <v>8.6805555555555552E-2</v>
      </c>
      <c r="E10576" s="157">
        <v>97</v>
      </c>
    </row>
    <row r="10577" spans="2:14" ht="21" thickBot="1" x14ac:dyDescent="0.35">
      <c r="B10577" s="6">
        <v>9.7222222222222224E-2</v>
      </c>
      <c r="E10577" s="3">
        <v>95</v>
      </c>
      <c r="G10577" s="609">
        <v>104</v>
      </c>
      <c r="H10577" s="610" t="s">
        <v>1368</v>
      </c>
      <c r="I10577" s="734" t="s">
        <v>2772</v>
      </c>
      <c r="J10577" s="735"/>
      <c r="K10577" s="735"/>
      <c r="L10577" s="735"/>
      <c r="M10577" s="735"/>
      <c r="N10577" s="736"/>
    </row>
    <row r="10578" spans="2:14" ht="19.5" thickBot="1" x14ac:dyDescent="0.35">
      <c r="B10578" s="6">
        <v>0.1076388888888889</v>
      </c>
      <c r="E10578" s="3">
        <v>95</v>
      </c>
      <c r="G10578" s="611">
        <f>AVERAGE(E10487:E10581)</f>
        <v>102.43333333333334</v>
      </c>
      <c r="H10578" s="610" t="s">
        <v>1367</v>
      </c>
      <c r="I10578" s="734" t="s">
        <v>2771</v>
      </c>
      <c r="J10578" s="735"/>
      <c r="K10578" s="735"/>
      <c r="L10578" s="735"/>
      <c r="M10578" s="735"/>
      <c r="N10578" s="736"/>
    </row>
    <row r="10579" spans="2:14" ht="19.5" thickBot="1" x14ac:dyDescent="0.35">
      <c r="B10579" s="6">
        <v>0.11805555555555555</v>
      </c>
      <c r="E10579" s="3">
        <v>95</v>
      </c>
      <c r="G10579" s="608">
        <v>93.5</v>
      </c>
      <c r="H10579" s="594" t="s">
        <v>1369</v>
      </c>
      <c r="I10579" s="723" t="s">
        <v>2773</v>
      </c>
      <c r="J10579" s="724"/>
      <c r="K10579" s="724"/>
      <c r="L10579" s="724"/>
      <c r="M10579" s="724"/>
      <c r="N10579" s="725"/>
    </row>
    <row r="10580" spans="2:14" ht="18.75" thickBot="1" x14ac:dyDescent="0.3">
      <c r="B10580" s="6">
        <v>0.12847222222222221</v>
      </c>
      <c r="E10580" s="3">
        <v>97</v>
      </c>
      <c r="G10580" s="780" t="s">
        <v>2709</v>
      </c>
      <c r="H10580" s="781"/>
    </row>
    <row r="10581" spans="2:14" ht="18.75" thickBot="1" x14ac:dyDescent="0.3">
      <c r="B10581" s="6">
        <v>0.1388888888888889</v>
      </c>
      <c r="G10581" s="758" t="s">
        <v>2791</v>
      </c>
      <c r="H10581" s="759"/>
      <c r="I10581" s="759"/>
      <c r="J10581" s="760"/>
    </row>
    <row r="10582" spans="2:14" ht="16.5" thickBot="1" x14ac:dyDescent="0.3">
      <c r="B10582" s="6">
        <v>0.14930555555555555</v>
      </c>
      <c r="G10582" s="761" t="s">
        <v>2795</v>
      </c>
      <c r="H10582" s="762"/>
      <c r="I10582" s="762"/>
      <c r="J10582" s="762"/>
      <c r="K10582" s="762"/>
      <c r="L10582" s="762"/>
      <c r="M10582" s="762"/>
      <c r="N10582" s="763"/>
    </row>
    <row r="10583" spans="2:14" ht="15.75" thickBot="1" x14ac:dyDescent="0.3">
      <c r="B10583" s="22">
        <v>0.15972222222222221</v>
      </c>
      <c r="D10583" s="3">
        <v>155</v>
      </c>
    </row>
    <row r="10584" spans="2:14" x14ac:dyDescent="0.25">
      <c r="B10584" s="6">
        <v>0.30555555555555558</v>
      </c>
      <c r="E10584" s="14">
        <v>86</v>
      </c>
    </row>
    <row r="10585" spans="2:14" x14ac:dyDescent="0.25">
      <c r="B10585" s="6">
        <v>0.31597222222222221</v>
      </c>
      <c r="E10585" s="14">
        <v>83</v>
      </c>
    </row>
    <row r="10586" spans="2:14" x14ac:dyDescent="0.25">
      <c r="B10586" s="6">
        <v>0.3263888888888889</v>
      </c>
      <c r="E10586" s="14">
        <v>82</v>
      </c>
    </row>
    <row r="10587" spans="2:14" x14ac:dyDescent="0.25">
      <c r="B10587" s="6">
        <v>0.33680555555555558</v>
      </c>
      <c r="E10587" s="14">
        <v>88</v>
      </c>
    </row>
    <row r="10588" spans="2:14" x14ac:dyDescent="0.25">
      <c r="B10588" s="6">
        <v>0.34722222222222221</v>
      </c>
      <c r="E10588" s="157">
        <v>96</v>
      </c>
    </row>
    <row r="10589" spans="2:14" x14ac:dyDescent="0.25">
      <c r="B10589" s="6">
        <v>0.3576388888888889</v>
      </c>
      <c r="E10589" s="157">
        <v>93</v>
      </c>
    </row>
    <row r="10590" spans="2:14" x14ac:dyDescent="0.25">
      <c r="B10590" s="6">
        <v>0.36805555555555558</v>
      </c>
      <c r="E10590" s="157">
        <v>95</v>
      </c>
    </row>
    <row r="10591" spans="2:14" x14ac:dyDescent="0.25">
      <c r="B10591" s="6">
        <v>0.37847222222222221</v>
      </c>
      <c r="E10591" s="157">
        <v>97</v>
      </c>
    </row>
    <row r="10592" spans="2:14" x14ac:dyDescent="0.25">
      <c r="B10592" s="6">
        <v>0.3888888888888889</v>
      </c>
      <c r="E10592" s="157">
        <v>97</v>
      </c>
    </row>
    <row r="10593" spans="2:13" x14ac:dyDescent="0.25">
      <c r="B10593" s="6">
        <v>0.39930555555555558</v>
      </c>
      <c r="E10593" s="157">
        <v>96</v>
      </c>
    </row>
    <row r="10594" spans="2:13" x14ac:dyDescent="0.25">
      <c r="B10594" s="6">
        <v>0.40972222222222221</v>
      </c>
      <c r="E10594" s="157">
        <v>95</v>
      </c>
    </row>
    <row r="10595" spans="2:13" x14ac:dyDescent="0.25">
      <c r="B10595" s="6">
        <v>0.4201388888888889</v>
      </c>
      <c r="E10595" s="14">
        <v>88</v>
      </c>
    </row>
    <row r="10596" spans="2:13" x14ac:dyDescent="0.25">
      <c r="B10596" s="6">
        <v>0.43055555555555558</v>
      </c>
      <c r="E10596" s="157">
        <v>91</v>
      </c>
      <c r="F10596" s="157">
        <v>91</v>
      </c>
    </row>
    <row r="10597" spans="2:13" x14ac:dyDescent="0.25">
      <c r="B10597" s="90">
        <v>0.44097222222222221</v>
      </c>
      <c r="C10597" s="8">
        <v>6</v>
      </c>
      <c r="D10597" s="8"/>
      <c r="E10597" s="8"/>
      <c r="F10597" s="8"/>
      <c r="G10597" s="8" t="s">
        <v>326</v>
      </c>
      <c r="H10597" s="8"/>
      <c r="I10597" s="36" t="s">
        <v>669</v>
      </c>
      <c r="J10597" s="36"/>
      <c r="K10597" s="36"/>
    </row>
    <row r="10598" spans="2:13" x14ac:dyDescent="0.25">
      <c r="B10598" s="6">
        <v>0.44097222222222221</v>
      </c>
      <c r="E10598" s="157">
        <v>98</v>
      </c>
    </row>
    <row r="10599" spans="2:13" x14ac:dyDescent="0.25">
      <c r="B10599" s="6">
        <v>0.4513888888888889</v>
      </c>
      <c r="E10599" s="3">
        <v>100</v>
      </c>
    </row>
    <row r="10600" spans="2:13" x14ac:dyDescent="0.25">
      <c r="B10600" s="6">
        <v>0.46180555555555558</v>
      </c>
      <c r="E10600" s="4">
        <v>102</v>
      </c>
      <c r="H10600" s="3">
        <v>30</v>
      </c>
      <c r="I10600" t="s">
        <v>2854</v>
      </c>
    </row>
    <row r="10601" spans="2:13" x14ac:dyDescent="0.25">
      <c r="B10601" s="6">
        <v>0.47222222222222221</v>
      </c>
      <c r="E10601" s="157">
        <v>98</v>
      </c>
    </row>
    <row r="10602" spans="2:13" x14ac:dyDescent="0.25">
      <c r="B10602" s="6">
        <v>0.4826388888888889</v>
      </c>
      <c r="E10602" s="3">
        <v>100</v>
      </c>
    </row>
    <row r="10603" spans="2:13" x14ac:dyDescent="0.25">
      <c r="B10603" s="6">
        <v>0.49305555555555558</v>
      </c>
      <c r="E10603" s="3">
        <v>102</v>
      </c>
    </row>
    <row r="10604" spans="2:13" x14ac:dyDescent="0.25">
      <c r="B10604" s="6">
        <v>0.50347222222222221</v>
      </c>
      <c r="E10604" s="3">
        <v>105</v>
      </c>
    </row>
    <row r="10605" spans="2:13" x14ac:dyDescent="0.25">
      <c r="B10605" s="6">
        <v>0.51388888888888884</v>
      </c>
      <c r="E10605" s="3">
        <v>103</v>
      </c>
    </row>
    <row r="10606" spans="2:13" x14ac:dyDescent="0.25">
      <c r="B10606" s="6">
        <v>0.52430555555555558</v>
      </c>
      <c r="E10606" s="4">
        <v>107</v>
      </c>
      <c r="H10606" s="3">
        <v>135</v>
      </c>
      <c r="I10606" s="36" t="s">
        <v>2855</v>
      </c>
      <c r="J10606" s="36"/>
      <c r="K10606" s="36"/>
      <c r="L10606" s="36"/>
      <c r="M10606" s="36"/>
    </row>
    <row r="10607" spans="2:13" x14ac:dyDescent="0.25">
      <c r="B10607" s="6">
        <v>0.53472222222222221</v>
      </c>
      <c r="E10607" s="3">
        <v>103</v>
      </c>
    </row>
    <row r="10608" spans="2:13" x14ac:dyDescent="0.25">
      <c r="B10608" s="86">
        <v>0.54166666666666663</v>
      </c>
      <c r="G10608" s="14" t="s">
        <v>2796</v>
      </c>
    </row>
    <row r="10609" spans="2:14" x14ac:dyDescent="0.25">
      <c r="B10609" s="86">
        <v>0.54513888888888884</v>
      </c>
      <c r="E10609" s="3">
        <v>103</v>
      </c>
      <c r="G10609" s="14" t="s">
        <v>2796</v>
      </c>
    </row>
    <row r="10610" spans="2:14" x14ac:dyDescent="0.25">
      <c r="B10610" s="86">
        <v>0.55555555555555558</v>
      </c>
      <c r="E10610" s="3">
        <v>105</v>
      </c>
      <c r="G10610" s="14" t="s">
        <v>2796</v>
      </c>
    </row>
    <row r="10611" spans="2:14" x14ac:dyDescent="0.25">
      <c r="B10611" s="86">
        <v>0.56597222222222221</v>
      </c>
      <c r="E10611" s="3">
        <v>103</v>
      </c>
      <c r="G10611" s="14" t="s">
        <v>2796</v>
      </c>
    </row>
    <row r="10612" spans="2:14" x14ac:dyDescent="0.25">
      <c r="B10612" s="6">
        <v>0.57638888888888884</v>
      </c>
      <c r="E10612" s="3">
        <v>103</v>
      </c>
      <c r="F10612" s="3">
        <v>103</v>
      </c>
    </row>
    <row r="10613" spans="2:14" x14ac:dyDescent="0.25">
      <c r="B10613" s="90">
        <v>0.57638888888888884</v>
      </c>
      <c r="C10613" s="8">
        <v>39</v>
      </c>
      <c r="D10613" s="8"/>
      <c r="E10613" s="8"/>
      <c r="F10613" s="8"/>
      <c r="G10613" s="8" t="s">
        <v>208</v>
      </c>
      <c r="H10613" s="8"/>
      <c r="I10613" s="36" t="s">
        <v>2797</v>
      </c>
      <c r="J10613" s="36"/>
      <c r="K10613" s="36"/>
      <c r="L10613" s="36"/>
      <c r="M10613" s="36"/>
    </row>
    <row r="10614" spans="2:14" x14ac:dyDescent="0.25">
      <c r="B10614" s="6">
        <v>0.58680555555555558</v>
      </c>
      <c r="E10614" s="99">
        <v>117</v>
      </c>
    </row>
    <row r="10615" spans="2:14" x14ac:dyDescent="0.25">
      <c r="B10615" s="6">
        <v>0.59722222222222221</v>
      </c>
      <c r="E10615" s="97">
        <v>127</v>
      </c>
      <c r="H10615" s="3">
        <v>30</v>
      </c>
      <c r="I10615" s="63" t="s">
        <v>2798</v>
      </c>
      <c r="J10615" s="63"/>
      <c r="K10615" s="63"/>
      <c r="L10615" s="63"/>
      <c r="M10615" s="63"/>
      <c r="N10615" s="63"/>
    </row>
    <row r="10616" spans="2:14" x14ac:dyDescent="0.25">
      <c r="B10616" s="6">
        <v>0.60763888888888884</v>
      </c>
      <c r="E10616" s="99">
        <v>118</v>
      </c>
    </row>
    <row r="10617" spans="2:14" x14ac:dyDescent="0.25">
      <c r="B10617" s="6">
        <v>0.61805555555555558</v>
      </c>
      <c r="E10617" s="99">
        <v>114</v>
      </c>
    </row>
    <row r="10618" spans="2:14" x14ac:dyDescent="0.25">
      <c r="B10618" s="6">
        <v>0.62847222222222221</v>
      </c>
      <c r="E10618" s="3">
        <v>109</v>
      </c>
    </row>
    <row r="10619" spans="2:14" x14ac:dyDescent="0.25">
      <c r="B10619" s="6">
        <v>0.63888888888888884</v>
      </c>
      <c r="E10619" s="99">
        <v>115</v>
      </c>
    </row>
    <row r="10620" spans="2:14" x14ac:dyDescent="0.25">
      <c r="B10620" s="6">
        <v>0.64930555555555558</v>
      </c>
      <c r="E10620" s="99">
        <v>117</v>
      </c>
    </row>
    <row r="10621" spans="2:14" x14ac:dyDescent="0.25">
      <c r="B10621" s="6">
        <v>0.65972222222222221</v>
      </c>
      <c r="E10621" s="62">
        <v>120</v>
      </c>
    </row>
    <row r="10622" spans="2:14" x14ac:dyDescent="0.25">
      <c r="B10622" s="6">
        <v>0.67013888888888884</v>
      </c>
      <c r="E10622" s="97">
        <v>123</v>
      </c>
      <c r="H10622" s="3">
        <v>135</v>
      </c>
      <c r="I10622" s="63" t="s">
        <v>2799</v>
      </c>
      <c r="J10622" s="63"/>
      <c r="K10622" s="63"/>
      <c r="L10622" s="63"/>
      <c r="M10622" s="63"/>
    </row>
    <row r="10623" spans="2:14" x14ac:dyDescent="0.25">
      <c r="B10623" s="6">
        <v>0.68055555555555558</v>
      </c>
      <c r="E10623" s="62">
        <v>121</v>
      </c>
    </row>
    <row r="10624" spans="2:14" x14ac:dyDescent="0.25">
      <c r="B10624" s="6">
        <v>0.69097222222222221</v>
      </c>
      <c r="E10624" s="99">
        <v>114</v>
      </c>
    </row>
    <row r="10625" spans="2:17" x14ac:dyDescent="0.25">
      <c r="B10625" s="6">
        <v>0.70138888888888884</v>
      </c>
      <c r="E10625" s="99">
        <v>118</v>
      </c>
    </row>
    <row r="10626" spans="2:17" x14ac:dyDescent="0.25">
      <c r="B10626" s="6">
        <v>0.71180555555555558</v>
      </c>
      <c r="E10626" s="3">
        <v>108</v>
      </c>
    </row>
    <row r="10627" spans="2:17" x14ac:dyDescent="0.25">
      <c r="B10627" s="6">
        <v>0.72222222222222221</v>
      </c>
      <c r="E10627" s="99">
        <v>116</v>
      </c>
    </row>
    <row r="10628" spans="2:17" x14ac:dyDescent="0.25">
      <c r="B10628" s="6">
        <v>0.73263888888888884</v>
      </c>
      <c r="E10628" s="99">
        <v>115</v>
      </c>
    </row>
    <row r="10629" spans="2:17" x14ac:dyDescent="0.25">
      <c r="B10629" s="6">
        <v>0.74305555555555558</v>
      </c>
      <c r="E10629" s="99">
        <v>110</v>
      </c>
    </row>
    <row r="10630" spans="2:17" x14ac:dyDescent="0.25">
      <c r="B10630" s="6">
        <v>0.75347222222222221</v>
      </c>
      <c r="E10630" s="3">
        <v>102</v>
      </c>
    </row>
    <row r="10631" spans="2:17" x14ac:dyDescent="0.25">
      <c r="B10631" s="6">
        <v>0.76388888888888884</v>
      </c>
      <c r="E10631" s="3">
        <v>101</v>
      </c>
      <c r="F10631" s="3">
        <v>101</v>
      </c>
    </row>
    <row r="10632" spans="2:17" x14ac:dyDescent="0.25">
      <c r="B10632" s="90">
        <v>0.76736111111111116</v>
      </c>
      <c r="C10632" s="8">
        <v>83</v>
      </c>
      <c r="D10632" s="8"/>
      <c r="E10632" s="8"/>
      <c r="F10632" s="8"/>
      <c r="G10632" s="8" t="s">
        <v>313</v>
      </c>
      <c r="H10632" s="8"/>
      <c r="I10632" s="36" t="s">
        <v>2800</v>
      </c>
      <c r="J10632" s="36"/>
      <c r="K10632" s="36"/>
      <c r="L10632" s="36"/>
      <c r="M10632" s="36"/>
      <c r="N10632" s="36"/>
      <c r="O10632" s="36"/>
      <c r="P10632" s="36"/>
      <c r="Q10632" s="8"/>
    </row>
    <row r="10633" spans="2:17" x14ac:dyDescent="0.25">
      <c r="B10633" s="6">
        <v>0.77430555555555558</v>
      </c>
      <c r="E10633" s="3">
        <v>101</v>
      </c>
    </row>
    <row r="10634" spans="2:17" x14ac:dyDescent="0.25">
      <c r="B10634" s="6">
        <v>0.78472222222222221</v>
      </c>
      <c r="E10634" s="99">
        <v>114</v>
      </c>
    </row>
    <row r="10635" spans="2:17" x14ac:dyDescent="0.25">
      <c r="B10635" s="6">
        <v>0.79513888888888884</v>
      </c>
      <c r="E10635" s="3">
        <v>109</v>
      </c>
    </row>
    <row r="10636" spans="2:17" x14ac:dyDescent="0.25">
      <c r="B10636" s="6">
        <v>0.80555555555555558</v>
      </c>
      <c r="E10636" s="97">
        <v>120</v>
      </c>
      <c r="H10636" s="3">
        <v>55</v>
      </c>
      <c r="I10636" s="63" t="s">
        <v>2801</v>
      </c>
      <c r="J10636" s="63"/>
      <c r="K10636" s="63"/>
      <c r="L10636" s="63"/>
      <c r="M10636" s="63"/>
    </row>
    <row r="10637" spans="2:17" x14ac:dyDescent="0.25">
      <c r="B10637" s="6">
        <v>0.81597222222222221</v>
      </c>
      <c r="E10637" s="99">
        <v>110</v>
      </c>
    </row>
    <row r="10638" spans="2:17" x14ac:dyDescent="0.25">
      <c r="B10638" s="6">
        <v>0.82638888888888884</v>
      </c>
      <c r="E10638" s="119">
        <v>133</v>
      </c>
      <c r="H10638" s="3">
        <v>85</v>
      </c>
      <c r="I10638" s="118" t="s">
        <v>2808</v>
      </c>
      <c r="J10638" s="118"/>
      <c r="K10638" s="118"/>
      <c r="L10638" s="118"/>
      <c r="M10638" s="118"/>
    </row>
    <row r="10639" spans="2:17" x14ac:dyDescent="0.25">
      <c r="B10639" s="86">
        <v>0.82986111111111116</v>
      </c>
      <c r="G10639" s="14" t="s">
        <v>2802</v>
      </c>
    </row>
    <row r="10640" spans="2:17" ht="15.75" x14ac:dyDescent="0.25">
      <c r="B10640" s="86">
        <v>0.83680555555555558</v>
      </c>
      <c r="E10640" s="99">
        <v>111</v>
      </c>
      <c r="G10640" s="14" t="s">
        <v>2802</v>
      </c>
      <c r="I10640" s="531" t="s">
        <v>2804</v>
      </c>
      <c r="J10640" s="531"/>
      <c r="K10640" s="531"/>
      <c r="L10640" s="531"/>
      <c r="M10640" s="531"/>
    </row>
    <row r="10641" spans="2:18" ht="15.75" x14ac:dyDescent="0.25">
      <c r="B10641" s="86">
        <v>0.84722222222222221</v>
      </c>
      <c r="E10641" s="157">
        <v>98</v>
      </c>
      <c r="G10641" s="14" t="s">
        <v>2802</v>
      </c>
      <c r="I10641" s="531" t="s">
        <v>1909</v>
      </c>
      <c r="J10641" s="531"/>
      <c r="K10641" s="531"/>
      <c r="L10641" s="531"/>
      <c r="M10641" s="531"/>
    </row>
    <row r="10642" spans="2:18" x14ac:dyDescent="0.25">
      <c r="B10642" s="86">
        <v>0.85763888888888884</v>
      </c>
      <c r="E10642" s="3">
        <v>107</v>
      </c>
      <c r="G10642" s="14" t="s">
        <v>2802</v>
      </c>
      <c r="I10642" t="s">
        <v>2805</v>
      </c>
    </row>
    <row r="10643" spans="2:18" x14ac:dyDescent="0.25">
      <c r="B10643" s="86">
        <v>0.86805555555555558</v>
      </c>
      <c r="E10643" s="3">
        <v>107</v>
      </c>
      <c r="G10643" s="14" t="s">
        <v>2802</v>
      </c>
    </row>
    <row r="10644" spans="2:18" x14ac:dyDescent="0.25">
      <c r="B10644" s="6">
        <v>0.87847222222222221</v>
      </c>
      <c r="E10644" s="97">
        <v>128</v>
      </c>
      <c r="H10644" s="3">
        <v>150</v>
      </c>
      <c r="I10644" s="63" t="s">
        <v>2809</v>
      </c>
      <c r="J10644" s="63"/>
      <c r="K10644" s="63"/>
      <c r="L10644" s="63"/>
      <c r="M10644" s="63"/>
      <c r="N10644" s="63"/>
      <c r="O10644" s="63"/>
      <c r="P10644" s="63"/>
      <c r="Q10644" s="62"/>
      <c r="R10644" s="62"/>
    </row>
    <row r="10645" spans="2:18" x14ac:dyDescent="0.25">
      <c r="B10645" s="86">
        <v>0.88194444444444442</v>
      </c>
      <c r="G10645" s="14" t="s">
        <v>2803</v>
      </c>
    </row>
    <row r="10646" spans="2:18" ht="15.75" x14ac:dyDescent="0.25">
      <c r="B10646" s="86">
        <v>0.88888888888888884</v>
      </c>
      <c r="E10646" s="99">
        <v>110</v>
      </c>
      <c r="G10646" s="14" t="s">
        <v>2803</v>
      </c>
      <c r="I10646" s="531" t="s">
        <v>2806</v>
      </c>
      <c r="J10646" s="531"/>
      <c r="K10646" s="531"/>
      <c r="L10646" s="531"/>
      <c r="M10646" s="531"/>
    </row>
    <row r="10647" spans="2:18" ht="15.75" x14ac:dyDescent="0.25">
      <c r="B10647" s="86">
        <v>0.89930555555555558</v>
      </c>
      <c r="E10647" s="157">
        <v>98</v>
      </c>
      <c r="G10647" s="14" t="s">
        <v>2803</v>
      </c>
      <c r="I10647" s="531" t="s">
        <v>2807</v>
      </c>
      <c r="J10647" s="531"/>
      <c r="K10647" s="531"/>
      <c r="L10647" s="531"/>
      <c r="M10647" s="531"/>
    </row>
    <row r="10648" spans="2:18" x14ac:dyDescent="0.25">
      <c r="B10648" s="86">
        <v>0.90972222222222221</v>
      </c>
      <c r="E10648" s="62">
        <v>122</v>
      </c>
      <c r="G10648" s="14" t="s">
        <v>2803</v>
      </c>
    </row>
    <row r="10649" spans="2:18" x14ac:dyDescent="0.25">
      <c r="B10649" s="6">
        <v>0.92013888888888884</v>
      </c>
      <c r="E10649" s="102">
        <v>134</v>
      </c>
      <c r="H10649" s="3">
        <v>220</v>
      </c>
      <c r="I10649" s="118" t="s">
        <v>2813</v>
      </c>
      <c r="J10649" s="118"/>
      <c r="K10649" s="118"/>
      <c r="L10649" s="118"/>
      <c r="M10649" s="118"/>
    </row>
    <row r="10650" spans="2:18" x14ac:dyDescent="0.25">
      <c r="B10650" s="86">
        <v>0.92361111111111116</v>
      </c>
      <c r="G10650" s="14" t="s">
        <v>2810</v>
      </c>
    </row>
    <row r="10651" spans="2:18" ht="15.75" x14ac:dyDescent="0.25">
      <c r="B10651" s="86">
        <v>0.93055555555555558</v>
      </c>
      <c r="E10651" s="99">
        <v>114</v>
      </c>
      <c r="G10651" s="14" t="s">
        <v>2810</v>
      </c>
      <c r="I10651" s="446" t="s">
        <v>2811</v>
      </c>
      <c r="J10651" s="446"/>
      <c r="K10651" s="446"/>
      <c r="L10651" s="446"/>
      <c r="M10651" s="446"/>
    </row>
    <row r="10652" spans="2:18" ht="15.75" x14ac:dyDescent="0.25">
      <c r="B10652" s="86">
        <v>0.94097222222222221</v>
      </c>
      <c r="E10652" s="14">
        <v>89</v>
      </c>
      <c r="G10652" s="14" t="s">
        <v>2810</v>
      </c>
      <c r="I10652" s="565" t="s">
        <v>2812</v>
      </c>
      <c r="J10652" s="565"/>
      <c r="K10652" s="565"/>
      <c r="L10652" s="565"/>
      <c r="M10652" s="565"/>
    </row>
    <row r="10653" spans="2:18" x14ac:dyDescent="0.25">
      <c r="B10653" s="6">
        <v>0.95138888888888884</v>
      </c>
      <c r="E10653" s="99">
        <v>113</v>
      </c>
    </row>
    <row r="10654" spans="2:18" x14ac:dyDescent="0.25">
      <c r="B10654" s="6">
        <v>0.96180555555555558</v>
      </c>
      <c r="E10654" s="62">
        <v>127</v>
      </c>
      <c r="I10654" t="s">
        <v>2814</v>
      </c>
    </row>
    <row r="10655" spans="2:18" x14ac:dyDescent="0.25">
      <c r="B10655" s="6">
        <v>0.97222222222222221</v>
      </c>
      <c r="E10655" s="102">
        <v>135</v>
      </c>
      <c r="H10655" s="3">
        <v>280</v>
      </c>
      <c r="I10655" s="118" t="s">
        <v>2821</v>
      </c>
      <c r="J10655" s="118"/>
      <c r="K10655" s="118"/>
      <c r="L10655" s="118"/>
      <c r="M10655" s="118"/>
    </row>
    <row r="10656" spans="2:18" x14ac:dyDescent="0.25">
      <c r="B10656" s="86">
        <v>0.97430555555555554</v>
      </c>
      <c r="E10656" s="102"/>
      <c r="G10656" s="14" t="s">
        <v>2816</v>
      </c>
    </row>
    <row r="10657" spans="1:14" ht="15.75" x14ac:dyDescent="0.25">
      <c r="B10657" s="86">
        <v>0.98263888888888884</v>
      </c>
      <c r="E10657" s="99">
        <v>114</v>
      </c>
      <c r="G10657" s="14" t="s">
        <v>2816</v>
      </c>
      <c r="I10657" s="446" t="s">
        <v>2836</v>
      </c>
      <c r="J10657" s="446"/>
      <c r="K10657" s="446"/>
      <c r="L10657" s="446"/>
      <c r="M10657" s="446"/>
      <c r="N10657" s="135"/>
    </row>
    <row r="10658" spans="1:14" ht="16.5" thickBot="1" x14ac:dyDescent="0.3">
      <c r="B10658" s="215">
        <v>0.99305555555555558</v>
      </c>
      <c r="E10658" s="14">
        <v>84</v>
      </c>
      <c r="G10658" s="14" t="s">
        <v>2816</v>
      </c>
      <c r="I10658" s="565" t="s">
        <v>2837</v>
      </c>
      <c r="J10658" s="565"/>
      <c r="K10658" s="565"/>
      <c r="L10658" s="565"/>
      <c r="M10658" s="565"/>
    </row>
    <row r="10659" spans="1:14" ht="15.75" x14ac:dyDescent="0.25">
      <c r="A10659" s="5">
        <v>45953</v>
      </c>
      <c r="B10659" s="86">
        <v>3.472222222222222E-3</v>
      </c>
      <c r="E10659" s="14">
        <v>89</v>
      </c>
      <c r="G10659" s="14" t="s">
        <v>2816</v>
      </c>
      <c r="I10659" s="565" t="s">
        <v>2838</v>
      </c>
      <c r="J10659" s="565"/>
      <c r="K10659" s="565"/>
      <c r="L10659" s="565"/>
      <c r="M10659" s="565"/>
    </row>
    <row r="10660" spans="1:14" x14ac:dyDescent="0.25">
      <c r="A10660" s="5" t="s">
        <v>211</v>
      </c>
      <c r="B10660" s="6">
        <v>1.3888888888888888E-2</v>
      </c>
      <c r="E10660" s="99">
        <v>110</v>
      </c>
    </row>
    <row r="10661" spans="1:14" x14ac:dyDescent="0.25">
      <c r="B10661" s="6">
        <v>2.4305555555555556E-2</v>
      </c>
      <c r="E10661" s="99">
        <v>119</v>
      </c>
    </row>
    <row r="10662" spans="1:14" x14ac:dyDescent="0.25">
      <c r="B10662" s="6">
        <v>3.4722222222222224E-2</v>
      </c>
      <c r="E10662" s="99">
        <v>111</v>
      </c>
    </row>
    <row r="10663" spans="1:14" x14ac:dyDescent="0.25">
      <c r="B10663" s="6">
        <v>4.5138888888888888E-2</v>
      </c>
      <c r="E10663" s="3">
        <v>108</v>
      </c>
    </row>
    <row r="10664" spans="1:14" x14ac:dyDescent="0.25">
      <c r="B10664" s="6">
        <v>5.5555555555555552E-2</v>
      </c>
      <c r="E10664" s="3">
        <v>105</v>
      </c>
    </row>
    <row r="10665" spans="1:14" x14ac:dyDescent="0.25">
      <c r="B10665" s="6">
        <v>6.5972222222222224E-2</v>
      </c>
      <c r="E10665" s="3">
        <v>105</v>
      </c>
    </row>
    <row r="10666" spans="1:14" x14ac:dyDescent="0.25">
      <c r="B10666" s="6">
        <v>7.6388888888888895E-2</v>
      </c>
      <c r="E10666" s="3">
        <v>105</v>
      </c>
    </row>
    <row r="10667" spans="1:14" x14ac:dyDescent="0.25">
      <c r="B10667" s="6">
        <v>8.6805555555555552E-2</v>
      </c>
      <c r="E10667" s="3">
        <v>104</v>
      </c>
    </row>
    <row r="10668" spans="1:14" ht="15.75" thickBot="1" x14ac:dyDescent="0.3">
      <c r="B10668" s="6">
        <v>9.7222222222222224E-2</v>
      </c>
      <c r="E10668" s="3">
        <v>105</v>
      </c>
    </row>
    <row r="10669" spans="1:14" ht="21" thickBot="1" x14ac:dyDescent="0.35">
      <c r="B10669" s="6">
        <v>0.1076388888888889</v>
      </c>
      <c r="G10669" s="609">
        <v>104</v>
      </c>
      <c r="H10669" s="610" t="s">
        <v>1368</v>
      </c>
      <c r="I10669" s="734" t="s">
        <v>2819</v>
      </c>
      <c r="J10669" s="735"/>
      <c r="K10669" s="735"/>
      <c r="L10669" s="735"/>
      <c r="M10669" s="735"/>
      <c r="N10669" s="736"/>
    </row>
    <row r="10670" spans="1:14" ht="19.5" thickBot="1" x14ac:dyDescent="0.35">
      <c r="B10670" s="6">
        <v>0.11805555555555555</v>
      </c>
      <c r="G10670" s="611">
        <f>AVERAGE(E10574:E10674)</f>
        <v>106.05952380952381</v>
      </c>
      <c r="H10670" s="610" t="s">
        <v>1367</v>
      </c>
      <c r="I10670" s="734" t="s">
        <v>2818</v>
      </c>
      <c r="J10670" s="735"/>
      <c r="K10670" s="735"/>
      <c r="L10670" s="735"/>
      <c r="M10670" s="735"/>
      <c r="N10670" s="736"/>
    </row>
    <row r="10671" spans="1:14" ht="19.5" thickBot="1" x14ac:dyDescent="0.35">
      <c r="B10671" s="6">
        <v>0.12847222222222221</v>
      </c>
      <c r="G10671" s="608">
        <v>98.3</v>
      </c>
      <c r="H10671" s="594" t="s">
        <v>1369</v>
      </c>
      <c r="I10671" s="723" t="s">
        <v>2820</v>
      </c>
      <c r="J10671" s="724"/>
      <c r="K10671" s="724"/>
      <c r="L10671" s="724"/>
      <c r="M10671" s="724"/>
      <c r="N10671" s="725"/>
    </row>
    <row r="10672" spans="1:14" ht="18.75" thickBot="1" x14ac:dyDescent="0.3">
      <c r="B10672" s="6">
        <v>0.1388888888888889</v>
      </c>
      <c r="G10672" s="780" t="s">
        <v>2709</v>
      </c>
      <c r="H10672" s="781"/>
    </row>
    <row r="10673" spans="1:14" ht="18.75" thickBot="1" x14ac:dyDescent="0.3">
      <c r="B10673" s="6">
        <v>0.14930555555555555</v>
      </c>
      <c r="G10673" s="758" t="s">
        <v>2815</v>
      </c>
      <c r="H10673" s="759"/>
      <c r="I10673" s="759"/>
      <c r="J10673" s="760"/>
    </row>
    <row r="10674" spans="1:14" ht="16.5" thickBot="1" x14ac:dyDescent="0.3">
      <c r="B10674" s="22">
        <v>0.15972222222222221</v>
      </c>
      <c r="D10674" s="3">
        <v>128</v>
      </c>
      <c r="G10674" s="761" t="s">
        <v>2817</v>
      </c>
      <c r="H10674" s="762"/>
      <c r="I10674" s="762"/>
      <c r="J10674" s="762"/>
      <c r="K10674" s="762"/>
      <c r="L10674" s="762"/>
      <c r="M10674" s="762"/>
      <c r="N10674" s="763"/>
    </row>
    <row r="10675" spans="1:14" x14ac:dyDescent="0.25">
      <c r="A10675" s="5">
        <v>45953</v>
      </c>
      <c r="B10675" s="6">
        <v>0.30555555555555558</v>
      </c>
      <c r="E10675" s="59">
        <v>78</v>
      </c>
    </row>
    <row r="10676" spans="1:14" x14ac:dyDescent="0.25">
      <c r="A10676" s="5" t="s">
        <v>211</v>
      </c>
      <c r="B10676" s="6">
        <v>0.31597222222222221</v>
      </c>
      <c r="E10676" s="14">
        <v>86</v>
      </c>
    </row>
    <row r="10677" spans="1:14" x14ac:dyDescent="0.25">
      <c r="B10677" s="6">
        <v>0.3263888888888889</v>
      </c>
      <c r="E10677" s="157">
        <v>93</v>
      </c>
    </row>
    <row r="10678" spans="1:14" x14ac:dyDescent="0.25">
      <c r="B10678" s="6">
        <v>0.33680555555555558</v>
      </c>
      <c r="E10678" s="157">
        <v>94</v>
      </c>
    </row>
    <row r="10679" spans="1:14" x14ac:dyDescent="0.25">
      <c r="B10679" s="6">
        <v>0.34722222222222221</v>
      </c>
      <c r="E10679" s="157">
        <v>96</v>
      </c>
    </row>
    <row r="10680" spans="1:14" x14ac:dyDescent="0.25">
      <c r="B10680" s="6">
        <v>0.3576388888888889</v>
      </c>
      <c r="E10680" s="157">
        <v>93</v>
      </c>
    </row>
    <row r="10681" spans="1:14" x14ac:dyDescent="0.25">
      <c r="B10681" s="6">
        <v>0.36805555555555558</v>
      </c>
      <c r="E10681" s="157">
        <v>94</v>
      </c>
    </row>
    <row r="10682" spans="1:14" x14ac:dyDescent="0.25">
      <c r="B10682" s="6">
        <v>0.37847222222222221</v>
      </c>
      <c r="E10682" s="157">
        <v>95</v>
      </c>
    </row>
    <row r="10683" spans="1:14" x14ac:dyDescent="0.25">
      <c r="B10683" s="6">
        <v>0.3888888888888889</v>
      </c>
      <c r="E10683" s="157">
        <v>92</v>
      </c>
    </row>
    <row r="10684" spans="1:14" x14ac:dyDescent="0.25">
      <c r="B10684" s="6">
        <v>0.39930555555555558</v>
      </c>
      <c r="E10684" s="157">
        <v>98</v>
      </c>
    </row>
    <row r="10685" spans="1:14" x14ac:dyDescent="0.25">
      <c r="B10685" s="6">
        <v>0.40972222222222221</v>
      </c>
      <c r="E10685" s="157">
        <v>98</v>
      </c>
    </row>
    <row r="10686" spans="1:14" x14ac:dyDescent="0.25">
      <c r="B10686" s="6">
        <v>0.4201388888888889</v>
      </c>
      <c r="E10686" s="157">
        <v>99</v>
      </c>
    </row>
    <row r="10687" spans="1:14" x14ac:dyDescent="0.25">
      <c r="B10687" s="6">
        <v>0.43055555555555558</v>
      </c>
      <c r="E10687" s="157">
        <v>96</v>
      </c>
    </row>
    <row r="10688" spans="1:14" x14ac:dyDescent="0.25">
      <c r="B10688" s="6">
        <v>0.44097222222222221</v>
      </c>
      <c r="E10688" s="3">
        <v>101</v>
      </c>
    </row>
    <row r="10689" spans="2:16" x14ac:dyDescent="0.25">
      <c r="B10689" s="6">
        <v>0.4513888888888889</v>
      </c>
      <c r="E10689" s="3">
        <v>104</v>
      </c>
    </row>
    <row r="10690" spans="2:16" x14ac:dyDescent="0.25">
      <c r="B10690" s="6">
        <v>0.46180555555555558</v>
      </c>
      <c r="E10690" s="3">
        <v>105</v>
      </c>
    </row>
    <row r="10691" spans="2:16" x14ac:dyDescent="0.25">
      <c r="B10691" s="6">
        <v>0.47222222222222221</v>
      </c>
      <c r="E10691" s="3">
        <v>108</v>
      </c>
    </row>
    <row r="10692" spans="2:16" x14ac:dyDescent="0.25">
      <c r="B10692" s="6">
        <v>0.4826388888888889</v>
      </c>
      <c r="E10692" s="3">
        <v>103</v>
      </c>
      <c r="F10692" s="3">
        <v>103</v>
      </c>
    </row>
    <row r="10693" spans="2:16" x14ac:dyDescent="0.25">
      <c r="B10693" s="90">
        <v>0.48958333333333331</v>
      </c>
      <c r="C10693" s="8">
        <v>85</v>
      </c>
      <c r="D10693" s="8"/>
      <c r="E10693" s="8"/>
      <c r="F10693" s="8"/>
      <c r="G10693" s="8" t="s">
        <v>208</v>
      </c>
      <c r="H10693" s="8"/>
      <c r="I10693" s="36" t="s">
        <v>2824</v>
      </c>
      <c r="J10693" s="36"/>
      <c r="K10693" s="36"/>
      <c r="L10693" s="36"/>
      <c r="M10693" s="36"/>
      <c r="N10693" s="36"/>
      <c r="O10693" s="36"/>
      <c r="P10693" s="36"/>
    </row>
    <row r="10694" spans="2:16" x14ac:dyDescent="0.25">
      <c r="B10694" s="6">
        <v>0.49305555555555558</v>
      </c>
      <c r="E10694" s="3">
        <v>106</v>
      </c>
    </row>
    <row r="10695" spans="2:16" x14ac:dyDescent="0.25">
      <c r="B10695" s="6">
        <v>0.50347222222222221</v>
      </c>
      <c r="E10695" s="99">
        <v>112</v>
      </c>
    </row>
    <row r="10696" spans="2:16" x14ac:dyDescent="0.25">
      <c r="B10696" s="6">
        <v>0.51388888888888884</v>
      </c>
      <c r="E10696" s="102">
        <v>137</v>
      </c>
      <c r="H10696" s="3">
        <v>35</v>
      </c>
      <c r="I10696" s="118" t="s">
        <v>2826</v>
      </c>
      <c r="J10696" s="118"/>
      <c r="K10696" s="118"/>
      <c r="L10696" s="118"/>
      <c r="M10696" s="118"/>
    </row>
    <row r="10697" spans="2:16" x14ac:dyDescent="0.25">
      <c r="B10697" s="86">
        <v>0.51736111111111116</v>
      </c>
      <c r="G10697" s="14" t="s">
        <v>2823</v>
      </c>
    </row>
    <row r="10698" spans="2:16" x14ac:dyDescent="0.25">
      <c r="B10698" s="86">
        <v>0.52430555555555558</v>
      </c>
      <c r="E10698" s="99">
        <v>110</v>
      </c>
      <c r="G10698" s="14" t="s">
        <v>2823</v>
      </c>
    </row>
    <row r="10699" spans="2:16" x14ac:dyDescent="0.25">
      <c r="B10699" s="86">
        <v>0.53472222222222221</v>
      </c>
      <c r="E10699" s="59">
        <v>74</v>
      </c>
      <c r="G10699" s="14" t="s">
        <v>2823</v>
      </c>
    </row>
    <row r="10700" spans="2:16" x14ac:dyDescent="0.25">
      <c r="B10700" s="6">
        <v>0.54513888888888884</v>
      </c>
      <c r="E10700" s="3">
        <v>101</v>
      </c>
    </row>
    <row r="10701" spans="2:16" x14ac:dyDescent="0.25">
      <c r="B10701" s="6">
        <v>0.55555555555555558</v>
      </c>
      <c r="E10701" s="3">
        <v>106</v>
      </c>
    </row>
    <row r="10702" spans="2:16" x14ac:dyDescent="0.25">
      <c r="B10702" s="6">
        <v>0.56597222222222221</v>
      </c>
      <c r="E10702" s="99">
        <v>112</v>
      </c>
    </row>
    <row r="10703" spans="2:16" x14ac:dyDescent="0.25">
      <c r="B10703" s="6">
        <v>0.57638888888888884</v>
      </c>
      <c r="E10703" s="3">
        <v>107</v>
      </c>
    </row>
    <row r="10704" spans="2:16" x14ac:dyDescent="0.25">
      <c r="B10704" s="6">
        <v>0.58680555555555558</v>
      </c>
      <c r="E10704" s="62">
        <v>128</v>
      </c>
    </row>
    <row r="10705" spans="2:14" x14ac:dyDescent="0.25">
      <c r="B10705" s="6">
        <v>0.59722222222222221</v>
      </c>
      <c r="E10705" s="99">
        <v>118</v>
      </c>
    </row>
    <row r="10706" spans="2:14" x14ac:dyDescent="0.25">
      <c r="B10706" s="6">
        <v>0.60763888888888884</v>
      </c>
      <c r="E10706" s="62">
        <v>126</v>
      </c>
    </row>
    <row r="10707" spans="2:14" x14ac:dyDescent="0.25">
      <c r="B10707" s="6">
        <v>0.61805555555555558</v>
      </c>
      <c r="E10707" s="102">
        <v>135</v>
      </c>
      <c r="H10707" s="3">
        <v>185</v>
      </c>
      <c r="I10707" s="118" t="s">
        <v>2825</v>
      </c>
      <c r="J10707" s="118"/>
      <c r="K10707" s="118"/>
      <c r="L10707" s="118"/>
      <c r="M10707" s="118"/>
    </row>
    <row r="10708" spans="2:14" x14ac:dyDescent="0.25">
      <c r="B10708" s="86">
        <v>0.61944444444444446</v>
      </c>
      <c r="G10708" s="14" t="s">
        <v>2822</v>
      </c>
    </row>
    <row r="10709" spans="2:14" x14ac:dyDescent="0.25">
      <c r="B10709" s="86">
        <v>0.62847222222222221</v>
      </c>
      <c r="E10709" s="99">
        <v>113</v>
      </c>
      <c r="G10709" s="14" t="s">
        <v>2822</v>
      </c>
      <c r="I10709" s="135" t="s">
        <v>2839</v>
      </c>
      <c r="J10709" s="135"/>
      <c r="K10709" s="135"/>
      <c r="L10709" s="135"/>
    </row>
    <row r="10710" spans="2:14" x14ac:dyDescent="0.25">
      <c r="B10710" s="6">
        <v>0.63888888888888884</v>
      </c>
      <c r="E10710" s="157">
        <v>99</v>
      </c>
      <c r="I10710" s="194" t="s">
        <v>2840</v>
      </c>
      <c r="J10710" s="194"/>
      <c r="K10710" s="194"/>
      <c r="L10710" s="194"/>
    </row>
    <row r="10711" spans="2:14" x14ac:dyDescent="0.25">
      <c r="B10711" s="6">
        <v>0.64930555555555558</v>
      </c>
      <c r="E10711" s="62">
        <v>128</v>
      </c>
    </row>
    <row r="10712" spans="2:14" x14ac:dyDescent="0.25">
      <c r="B10712" s="6">
        <v>0.65972222222222221</v>
      </c>
      <c r="E10712" s="62">
        <v>132</v>
      </c>
    </row>
    <row r="10713" spans="2:14" x14ac:dyDescent="0.25">
      <c r="B10713" s="6">
        <v>0.67013888888888884</v>
      </c>
    </row>
    <row r="10714" spans="2:14" x14ac:dyDescent="0.25">
      <c r="B10714" s="614">
        <v>0.68055555555555558</v>
      </c>
      <c r="C10714" s="104"/>
      <c r="D10714" s="104"/>
      <c r="E10714" s="103">
        <v>141</v>
      </c>
      <c r="F10714" s="104"/>
      <c r="G10714" s="104"/>
      <c r="H10714" s="104">
        <v>275</v>
      </c>
      <c r="I10714" s="144" t="s">
        <v>2832</v>
      </c>
      <c r="J10714" s="144"/>
      <c r="K10714" s="144"/>
      <c r="L10714" s="144"/>
      <c r="M10714" s="144"/>
    </row>
    <row r="10715" spans="2:14" x14ac:dyDescent="0.25">
      <c r="B10715" s="86">
        <v>0.68194444444444446</v>
      </c>
      <c r="G10715" s="14" t="s">
        <v>2831</v>
      </c>
    </row>
    <row r="10716" spans="2:14" ht="15.75" x14ac:dyDescent="0.25">
      <c r="B10716" s="86">
        <v>0.69097222222222221</v>
      </c>
      <c r="E10716" s="62">
        <v>127</v>
      </c>
      <c r="G10716" s="14" t="s">
        <v>2831</v>
      </c>
      <c r="I10716" s="435" t="s">
        <v>2841</v>
      </c>
      <c r="J10716" s="435"/>
      <c r="K10716" s="435"/>
      <c r="L10716" s="435"/>
      <c r="M10716" s="435"/>
      <c r="N10716" s="444"/>
    </row>
    <row r="10717" spans="2:14" ht="15.75" x14ac:dyDescent="0.25">
      <c r="B10717" s="86">
        <v>0.70138888888888884</v>
      </c>
      <c r="E10717" s="157">
        <v>95</v>
      </c>
      <c r="G10717" s="14" t="s">
        <v>2831</v>
      </c>
      <c r="I10717" s="531" t="s">
        <v>2842</v>
      </c>
      <c r="J10717" s="531"/>
      <c r="K10717" s="531"/>
      <c r="L10717" s="531"/>
      <c r="M10717" s="531"/>
      <c r="N10717" s="444"/>
    </row>
    <row r="10718" spans="2:14" x14ac:dyDescent="0.25">
      <c r="B10718" s="6">
        <v>0.71180555555555558</v>
      </c>
      <c r="E10718" s="3">
        <v>102</v>
      </c>
    </row>
    <row r="10719" spans="2:14" x14ac:dyDescent="0.25">
      <c r="B10719" s="6">
        <v>0.72222222222222221</v>
      </c>
      <c r="E10719" s="62">
        <v>128</v>
      </c>
    </row>
    <row r="10720" spans="2:14" x14ac:dyDescent="0.25">
      <c r="B10720" s="6">
        <v>0.73263888888888884</v>
      </c>
      <c r="E10720" s="62">
        <v>127</v>
      </c>
    </row>
    <row r="10721" spans="2:15" x14ac:dyDescent="0.25">
      <c r="B10721" s="6">
        <v>0.74305555555555558</v>
      </c>
      <c r="E10721" s="62">
        <v>125</v>
      </c>
    </row>
    <row r="10722" spans="2:15" x14ac:dyDescent="0.25">
      <c r="B10722" s="86">
        <v>0.74791666666666667</v>
      </c>
      <c r="G10722" s="14" t="s">
        <v>2829</v>
      </c>
    </row>
    <row r="10723" spans="2:15" x14ac:dyDescent="0.25">
      <c r="B10723" s="86">
        <v>0.75347222222222221</v>
      </c>
      <c r="E10723" s="62">
        <v>123</v>
      </c>
      <c r="G10723" s="14" t="s">
        <v>2829</v>
      </c>
    </row>
    <row r="10724" spans="2:15" ht="15.75" x14ac:dyDescent="0.25">
      <c r="B10724" s="86">
        <v>0.76388888888888884</v>
      </c>
      <c r="E10724" s="3">
        <v>101</v>
      </c>
      <c r="G10724" s="14" t="s">
        <v>2829</v>
      </c>
      <c r="I10724" s="449" t="s">
        <v>2843</v>
      </c>
      <c r="J10724" s="449"/>
      <c r="K10724" s="449"/>
      <c r="L10724" s="449"/>
      <c r="M10724" s="36"/>
    </row>
    <row r="10725" spans="2:15" x14ac:dyDescent="0.25">
      <c r="B10725" s="6">
        <v>0.77430555555555558</v>
      </c>
      <c r="E10725" s="3">
        <v>103</v>
      </c>
      <c r="F10725" s="3">
        <v>103</v>
      </c>
    </row>
    <row r="10726" spans="2:15" x14ac:dyDescent="0.25">
      <c r="B10726" s="90">
        <v>0.77777777777777779</v>
      </c>
      <c r="C10726" s="8">
        <v>81</v>
      </c>
      <c r="D10726" s="8"/>
      <c r="E10726" s="8"/>
      <c r="F10726" s="8"/>
      <c r="G10726" s="8" t="s">
        <v>313</v>
      </c>
      <c r="H10726" s="8"/>
      <c r="I10726" s="36" t="s">
        <v>2830</v>
      </c>
      <c r="J10726" s="36"/>
      <c r="K10726" s="36"/>
      <c r="L10726" s="36"/>
      <c r="M10726" s="36"/>
      <c r="N10726" s="36"/>
      <c r="O10726" s="36"/>
    </row>
    <row r="10727" spans="2:15" x14ac:dyDescent="0.25">
      <c r="B10727" s="6">
        <v>0.78472222222222221</v>
      </c>
      <c r="E10727" s="99">
        <v>114</v>
      </c>
    </row>
    <row r="10728" spans="2:15" x14ac:dyDescent="0.25">
      <c r="B10728" s="6">
        <v>0.79513888888888884</v>
      </c>
      <c r="E10728" s="103">
        <v>140</v>
      </c>
      <c r="I10728" s="144" t="s">
        <v>2833</v>
      </c>
      <c r="J10728" s="144"/>
      <c r="K10728" s="144"/>
      <c r="L10728" s="144"/>
      <c r="M10728" s="144"/>
    </row>
    <row r="10729" spans="2:15" x14ac:dyDescent="0.25">
      <c r="B10729" s="86">
        <v>0.80069444444444449</v>
      </c>
      <c r="G10729" s="14" t="s">
        <v>2828</v>
      </c>
    </row>
    <row r="10730" spans="2:15" x14ac:dyDescent="0.25">
      <c r="B10730" s="86">
        <v>0.80555555555555558</v>
      </c>
      <c r="E10730" s="119">
        <v>131</v>
      </c>
      <c r="G10730" s="14" t="s">
        <v>2828</v>
      </c>
    </row>
    <row r="10731" spans="2:15" ht="15.75" x14ac:dyDescent="0.25">
      <c r="B10731" s="86">
        <v>0.81597222222222221</v>
      </c>
      <c r="E10731" s="157">
        <v>92</v>
      </c>
      <c r="G10731" s="14" t="s">
        <v>2828</v>
      </c>
      <c r="I10731" s="531" t="s">
        <v>2844</v>
      </c>
      <c r="J10731" s="531"/>
      <c r="K10731" s="531"/>
      <c r="L10731" s="531"/>
      <c r="M10731" s="531"/>
    </row>
    <row r="10732" spans="2:15" x14ac:dyDescent="0.25">
      <c r="B10732" s="86">
        <v>0.82638888888888884</v>
      </c>
      <c r="E10732" s="99">
        <v>110</v>
      </c>
      <c r="G10732" s="14" t="s">
        <v>2828</v>
      </c>
    </row>
    <row r="10733" spans="2:15" x14ac:dyDescent="0.25">
      <c r="B10733" s="6">
        <v>0.83680555555555558</v>
      </c>
      <c r="E10733" s="62">
        <v>128</v>
      </c>
    </row>
    <row r="10734" spans="2:15" x14ac:dyDescent="0.25">
      <c r="B10734" s="86">
        <v>0.83888888888888891</v>
      </c>
      <c r="G10734" s="14" t="s">
        <v>2827</v>
      </c>
    </row>
    <row r="10735" spans="2:15" x14ac:dyDescent="0.25">
      <c r="B10735" s="86">
        <v>0.84722222222222221</v>
      </c>
      <c r="E10735" s="62">
        <v>127</v>
      </c>
      <c r="G10735" s="14" t="s">
        <v>2827</v>
      </c>
    </row>
    <row r="10736" spans="2:15" x14ac:dyDescent="0.25">
      <c r="B10736" s="86">
        <v>0.85763888888888884</v>
      </c>
      <c r="E10736" s="99">
        <v>113</v>
      </c>
      <c r="G10736" s="14" t="s">
        <v>2827</v>
      </c>
      <c r="I10736" t="s">
        <v>2845</v>
      </c>
    </row>
    <row r="10737" spans="1:13" x14ac:dyDescent="0.25">
      <c r="B10737" s="6">
        <v>0.86805555555555558</v>
      </c>
      <c r="E10737" s="119">
        <v>132</v>
      </c>
    </row>
    <row r="10738" spans="1:13" x14ac:dyDescent="0.25">
      <c r="B10738" s="86">
        <v>0.87847222222222221</v>
      </c>
      <c r="E10738" s="104">
        <v>149</v>
      </c>
      <c r="G10738" s="14" t="s">
        <v>2834</v>
      </c>
      <c r="I10738" s="144" t="s">
        <v>2835</v>
      </c>
      <c r="J10738" s="144"/>
      <c r="K10738" s="144"/>
      <c r="L10738" s="144"/>
      <c r="M10738" s="144"/>
    </row>
    <row r="10739" spans="1:13" x14ac:dyDescent="0.25">
      <c r="B10739" s="86">
        <v>0.88888888888888884</v>
      </c>
      <c r="E10739" s="62">
        <v>127</v>
      </c>
      <c r="G10739" s="14" t="s">
        <v>2834</v>
      </c>
      <c r="I10739" s="447" t="s">
        <v>2846</v>
      </c>
      <c r="J10739" s="447"/>
      <c r="K10739" s="447"/>
      <c r="L10739" s="447"/>
      <c r="M10739" s="447"/>
    </row>
    <row r="10740" spans="1:13" x14ac:dyDescent="0.25">
      <c r="B10740" s="86">
        <v>0.89930555555555558</v>
      </c>
      <c r="E10740" s="157">
        <v>92</v>
      </c>
      <c r="G10740" s="14" t="s">
        <v>2834</v>
      </c>
      <c r="I10740" s="532" t="s">
        <v>2847</v>
      </c>
      <c r="J10740" s="532"/>
      <c r="K10740" s="532"/>
      <c r="L10740" s="532"/>
      <c r="M10740" s="532"/>
    </row>
    <row r="10741" spans="1:13" x14ac:dyDescent="0.25">
      <c r="B10741" s="6">
        <v>0.90972222222222221</v>
      </c>
      <c r="E10741" s="157">
        <v>97</v>
      </c>
      <c r="G10741" s="14" t="s">
        <v>2834</v>
      </c>
    </row>
    <row r="10742" spans="1:13" x14ac:dyDescent="0.25">
      <c r="B10742" s="6">
        <v>0.92013888888888884</v>
      </c>
      <c r="E10742" s="99">
        <v>111</v>
      </c>
    </row>
    <row r="10743" spans="1:13" x14ac:dyDescent="0.25">
      <c r="B10743" s="6">
        <v>0.93055555555555558</v>
      </c>
      <c r="E10743" s="62">
        <v>125</v>
      </c>
    </row>
    <row r="10744" spans="1:13" x14ac:dyDescent="0.25">
      <c r="B10744" s="6">
        <v>0.94097222222222221</v>
      </c>
      <c r="E10744" s="62">
        <v>123</v>
      </c>
    </row>
    <row r="10745" spans="1:13" x14ac:dyDescent="0.25">
      <c r="B10745" s="6">
        <v>0.95138888888888884</v>
      </c>
      <c r="E10745" s="62">
        <v>120</v>
      </c>
    </row>
    <row r="10746" spans="1:13" x14ac:dyDescent="0.25">
      <c r="B10746" s="6">
        <v>0.96180555555555558</v>
      </c>
      <c r="E10746" s="99">
        <v>118</v>
      </c>
    </row>
    <row r="10747" spans="1:13" x14ac:dyDescent="0.25">
      <c r="B10747" s="6">
        <v>0.97222222222222221</v>
      </c>
      <c r="E10747" s="99">
        <v>115</v>
      </c>
    </row>
    <row r="10748" spans="1:13" ht="15.75" thickBot="1" x14ac:dyDescent="0.3">
      <c r="B10748" s="6">
        <v>0.98263888888888884</v>
      </c>
      <c r="E10748" s="99">
        <v>113</v>
      </c>
    </row>
    <row r="10749" spans="1:13" ht="18.75" thickBot="1" x14ac:dyDescent="0.3">
      <c r="B10749" s="22">
        <v>0.99305555555555558</v>
      </c>
      <c r="E10749" s="99">
        <v>112</v>
      </c>
      <c r="G10749" s="615" t="s">
        <v>2853</v>
      </c>
      <c r="H10749" s="143"/>
    </row>
    <row r="10750" spans="1:13" x14ac:dyDescent="0.25">
      <c r="B10750" s="6">
        <v>3.472222222222222E-3</v>
      </c>
      <c r="E10750" s="99">
        <v>110</v>
      </c>
    </row>
    <row r="10751" spans="1:13" x14ac:dyDescent="0.25">
      <c r="A10751" s="5">
        <v>45954</v>
      </c>
      <c r="B10751" s="6">
        <v>1.3888888888888888E-2</v>
      </c>
      <c r="E10751" s="99">
        <v>113</v>
      </c>
    </row>
    <row r="10752" spans="1:13" x14ac:dyDescent="0.25">
      <c r="A10752" s="5" t="s">
        <v>212</v>
      </c>
      <c r="B10752" s="6">
        <v>2.4305555555555556E-2</v>
      </c>
      <c r="E10752" s="99">
        <v>112</v>
      </c>
    </row>
    <row r="10753" spans="1:14" x14ac:dyDescent="0.25">
      <c r="B10753" s="6">
        <v>3.4722222222222224E-2</v>
      </c>
      <c r="E10753" s="3">
        <v>109</v>
      </c>
    </row>
    <row r="10754" spans="1:14" x14ac:dyDescent="0.25">
      <c r="B10754" s="6">
        <v>4.5138888888888888E-2</v>
      </c>
      <c r="E10754" s="3">
        <v>109</v>
      </c>
    </row>
    <row r="10755" spans="1:14" x14ac:dyDescent="0.25">
      <c r="B10755" s="6">
        <v>5.5555555555555552E-2</v>
      </c>
      <c r="E10755" s="3">
        <v>107</v>
      </c>
    </row>
    <row r="10756" spans="1:14" x14ac:dyDescent="0.25">
      <c r="B10756" s="6">
        <v>6.5972222222222224E-2</v>
      </c>
      <c r="E10756" s="3">
        <v>105</v>
      </c>
    </row>
    <row r="10757" spans="1:14" x14ac:dyDescent="0.25">
      <c r="B10757" s="6">
        <v>7.6388888888888895E-2</v>
      </c>
      <c r="E10757" s="3">
        <v>105</v>
      </c>
    </row>
    <row r="10758" spans="1:14" x14ac:dyDescent="0.25">
      <c r="B10758" s="6">
        <v>8.6805555555555552E-2</v>
      </c>
      <c r="E10758" s="3">
        <v>105</v>
      </c>
    </row>
    <row r="10759" spans="1:14" ht="15.75" thickBot="1" x14ac:dyDescent="0.3">
      <c r="B10759" s="6">
        <v>9.7222222222222224E-2</v>
      </c>
    </row>
    <row r="10760" spans="1:14" ht="21" thickBot="1" x14ac:dyDescent="0.35">
      <c r="B10760" s="6">
        <v>0.1076388888888889</v>
      </c>
      <c r="G10760" s="609">
        <v>109</v>
      </c>
      <c r="H10760" s="610" t="s">
        <v>1368</v>
      </c>
      <c r="I10760" s="734" t="s">
        <v>2849</v>
      </c>
      <c r="J10760" s="735"/>
      <c r="K10760" s="735"/>
      <c r="L10760" s="735"/>
      <c r="M10760" s="735"/>
      <c r="N10760" s="736"/>
    </row>
    <row r="10761" spans="1:14" ht="19.5" thickBot="1" x14ac:dyDescent="0.35">
      <c r="B10761" s="6">
        <v>0.11805555555555555</v>
      </c>
      <c r="G10761" s="603">
        <f>AVERAGE(E10675:E10765)</f>
        <v>110.84</v>
      </c>
      <c r="H10761" s="604" t="s">
        <v>1367</v>
      </c>
      <c r="I10761" s="750" t="s">
        <v>2848</v>
      </c>
      <c r="J10761" s="751"/>
      <c r="K10761" s="751"/>
      <c r="L10761" s="751"/>
      <c r="M10761" s="751"/>
      <c r="N10761" s="752"/>
    </row>
    <row r="10762" spans="1:14" ht="19.5" thickBot="1" x14ac:dyDescent="0.35">
      <c r="B10762" s="6">
        <v>0.12847222222222221</v>
      </c>
      <c r="G10762" s="612">
        <v>103</v>
      </c>
      <c r="H10762" s="610" t="s">
        <v>1369</v>
      </c>
      <c r="I10762" s="734" t="s">
        <v>2820</v>
      </c>
      <c r="J10762" s="735"/>
      <c r="K10762" s="735"/>
      <c r="L10762" s="735"/>
      <c r="M10762" s="735"/>
      <c r="N10762" s="736"/>
    </row>
    <row r="10763" spans="1:14" ht="18.75" thickBot="1" x14ac:dyDescent="0.3">
      <c r="B10763" s="6">
        <v>0.1388888888888889</v>
      </c>
      <c r="G10763" s="780" t="s">
        <v>2852</v>
      </c>
      <c r="H10763" s="781"/>
    </row>
    <row r="10764" spans="1:14" ht="18.75" thickBot="1" x14ac:dyDescent="0.3">
      <c r="B10764" s="6">
        <v>0.14930555555555555</v>
      </c>
      <c r="G10764" s="758" t="s">
        <v>2850</v>
      </c>
      <c r="H10764" s="759"/>
      <c r="I10764" s="759"/>
      <c r="J10764" s="760"/>
    </row>
    <row r="10765" spans="1:14" ht="16.5" thickBot="1" x14ac:dyDescent="0.3">
      <c r="B10765" s="22">
        <v>0.15972222222222221</v>
      </c>
      <c r="D10765" s="3">
        <v>166</v>
      </c>
      <c r="G10765" s="761" t="s">
        <v>2851</v>
      </c>
      <c r="H10765" s="762"/>
      <c r="I10765" s="762"/>
      <c r="J10765" s="762"/>
      <c r="K10765" s="762"/>
      <c r="L10765" s="762"/>
      <c r="M10765" s="762"/>
      <c r="N10765" s="763"/>
    </row>
    <row r="10766" spans="1:14" x14ac:dyDescent="0.25">
      <c r="B10766" s="6">
        <v>0.30555555555555558</v>
      </c>
      <c r="E10766" s="3">
        <v>86</v>
      </c>
    </row>
    <row r="10767" spans="1:14" x14ac:dyDescent="0.25">
      <c r="A10767" s="5">
        <v>45954</v>
      </c>
      <c r="B10767" s="6">
        <v>0.31597222222222221</v>
      </c>
      <c r="E10767" s="3">
        <v>78</v>
      </c>
    </row>
    <row r="10768" spans="1:14" x14ac:dyDescent="0.25">
      <c r="A10768" s="5" t="s">
        <v>212</v>
      </c>
      <c r="B10768" s="6">
        <v>0.3263888888888889</v>
      </c>
      <c r="E10768" s="3">
        <v>84</v>
      </c>
    </row>
    <row r="10769" spans="2:8" x14ac:dyDescent="0.25">
      <c r="B10769" s="6">
        <v>0.33680555555555558</v>
      </c>
      <c r="E10769" s="3">
        <v>98</v>
      </c>
    </row>
    <row r="10770" spans="2:8" x14ac:dyDescent="0.25">
      <c r="B10770" s="6">
        <v>0.34722222222222221</v>
      </c>
      <c r="E10770" s="3">
        <v>98</v>
      </c>
    </row>
    <row r="10771" spans="2:8" x14ac:dyDescent="0.25">
      <c r="B10771" s="6">
        <v>0.3576388888888889</v>
      </c>
      <c r="E10771" s="3">
        <v>100</v>
      </c>
    </row>
    <row r="10772" spans="2:8" x14ac:dyDescent="0.25">
      <c r="B10772" s="6">
        <v>0.36805555555555558</v>
      </c>
      <c r="E10772" s="3">
        <v>100</v>
      </c>
    </row>
    <row r="10773" spans="2:8" x14ac:dyDescent="0.25">
      <c r="B10773" s="6">
        <v>0.37847222222222221</v>
      </c>
      <c r="E10773" s="3">
        <v>90</v>
      </c>
    </row>
    <row r="10774" spans="2:8" x14ac:dyDescent="0.25">
      <c r="B10774" s="6">
        <v>0.3888888888888889</v>
      </c>
      <c r="E10774" s="3">
        <v>84</v>
      </c>
    </row>
    <row r="10775" spans="2:8" ht="15.75" thickBot="1" x14ac:dyDescent="0.3">
      <c r="B10775" s="6">
        <v>0.39930555555555558</v>
      </c>
      <c r="E10775" s="3">
        <v>96</v>
      </c>
    </row>
    <row r="10776" spans="2:8" ht="18.75" thickBot="1" x14ac:dyDescent="0.3">
      <c r="B10776" s="6">
        <v>0.40972222222222221</v>
      </c>
      <c r="E10776" s="3">
        <v>96</v>
      </c>
      <c r="G10776" s="617" t="s">
        <v>2858</v>
      </c>
      <c r="H10776" s="143"/>
    </row>
    <row r="10777" spans="2:8" x14ac:dyDescent="0.25">
      <c r="B10777" s="6">
        <v>0.4201388888888889</v>
      </c>
      <c r="E10777" s="3">
        <v>98</v>
      </c>
    </row>
    <row r="10778" spans="2:8" x14ac:dyDescent="0.25">
      <c r="B10778" s="6">
        <v>0.43055555555555558</v>
      </c>
      <c r="E10778" s="3">
        <v>104</v>
      </c>
    </row>
    <row r="10779" spans="2:8" x14ac:dyDescent="0.25">
      <c r="B10779" s="6">
        <v>0.44097222222222221</v>
      </c>
      <c r="E10779" s="3">
        <v>106</v>
      </c>
    </row>
    <row r="10780" spans="2:8" x14ac:dyDescent="0.25">
      <c r="B10780" s="6">
        <v>0.4513888888888889</v>
      </c>
      <c r="E10780" s="3">
        <v>105</v>
      </c>
      <c r="G10780" s="3" t="s">
        <v>2696</v>
      </c>
    </row>
    <row r="10781" spans="2:8" x14ac:dyDescent="0.25">
      <c r="B10781" s="6">
        <v>0.46180555555555558</v>
      </c>
      <c r="E10781" s="3">
        <v>106</v>
      </c>
    </row>
    <row r="10782" spans="2:8" x14ac:dyDescent="0.25">
      <c r="B10782" s="6">
        <v>0.47222222222222221</v>
      </c>
      <c r="E10782" s="3">
        <v>106</v>
      </c>
    </row>
    <row r="10783" spans="2:8" x14ac:dyDescent="0.25">
      <c r="B10783" s="86">
        <v>0.47222222222222221</v>
      </c>
      <c r="G10783" s="14" t="s">
        <v>2869</v>
      </c>
    </row>
    <row r="10784" spans="2:8" x14ac:dyDescent="0.25">
      <c r="B10784" s="86">
        <v>0.4826388888888889</v>
      </c>
      <c r="E10784" s="3">
        <v>102</v>
      </c>
      <c r="F10784" s="3">
        <v>102</v>
      </c>
      <c r="G10784" s="14" t="s">
        <v>2869</v>
      </c>
    </row>
    <row r="10785" spans="2:13" x14ac:dyDescent="0.25">
      <c r="B10785" s="90">
        <v>0.48958333333333331</v>
      </c>
      <c r="C10785" s="8">
        <v>78</v>
      </c>
      <c r="D10785" s="8"/>
      <c r="E10785" s="8"/>
      <c r="F10785" s="8"/>
      <c r="G10785" s="8" t="s">
        <v>208</v>
      </c>
      <c r="H10785" s="8"/>
      <c r="I10785" s="36" t="s">
        <v>2870</v>
      </c>
      <c r="J10785" s="36"/>
      <c r="K10785" s="36"/>
      <c r="L10785" s="36"/>
      <c r="M10785" s="36"/>
    </row>
    <row r="10786" spans="2:13" x14ac:dyDescent="0.25">
      <c r="B10786" s="6">
        <v>0.49305555555555558</v>
      </c>
      <c r="E10786" s="3">
        <v>105</v>
      </c>
    </row>
    <row r="10787" spans="2:13" x14ac:dyDescent="0.25">
      <c r="B10787" s="6">
        <v>0.50347222222222221</v>
      </c>
      <c r="E10787" s="99">
        <v>113</v>
      </c>
    </row>
    <row r="10788" spans="2:13" x14ac:dyDescent="0.25">
      <c r="B10788" s="6">
        <v>0.51388888888888884</v>
      </c>
      <c r="E10788" s="99">
        <v>111</v>
      </c>
    </row>
    <row r="10789" spans="2:13" x14ac:dyDescent="0.25">
      <c r="B10789" s="6">
        <v>0.52430555555555558</v>
      </c>
      <c r="E10789" s="99">
        <v>110</v>
      </c>
    </row>
    <row r="10790" spans="2:13" x14ac:dyDescent="0.25">
      <c r="B10790" s="6">
        <v>0.53472222222222221</v>
      </c>
      <c r="E10790" s="99">
        <v>110</v>
      </c>
    </row>
    <row r="10791" spans="2:13" x14ac:dyDescent="0.25">
      <c r="B10791" s="6">
        <v>0.54513888888888884</v>
      </c>
      <c r="E10791" s="3">
        <v>102</v>
      </c>
    </row>
    <row r="10792" spans="2:13" x14ac:dyDescent="0.25">
      <c r="B10792" s="6">
        <v>0.55555555555555558</v>
      </c>
      <c r="E10792" s="99">
        <v>111</v>
      </c>
    </row>
    <row r="10793" spans="2:13" x14ac:dyDescent="0.25">
      <c r="B10793" s="6">
        <v>0.56597222222222221</v>
      </c>
      <c r="E10793" s="99">
        <v>110</v>
      </c>
    </row>
    <row r="10794" spans="2:13" x14ac:dyDescent="0.25">
      <c r="B10794" s="6">
        <v>0.57638888888888884</v>
      </c>
      <c r="E10794" s="99">
        <v>119</v>
      </c>
    </row>
    <row r="10795" spans="2:13" x14ac:dyDescent="0.25">
      <c r="B10795" s="6">
        <v>0.58680555555555558</v>
      </c>
      <c r="E10795" s="102">
        <v>130</v>
      </c>
      <c r="H10795" s="3">
        <v>140</v>
      </c>
      <c r="I10795" s="118" t="s">
        <v>2970</v>
      </c>
      <c r="J10795" s="118"/>
      <c r="K10795" s="118"/>
      <c r="L10795" s="118"/>
      <c r="M10795" s="118"/>
    </row>
    <row r="10796" spans="2:13" x14ac:dyDescent="0.25">
      <c r="B10796" s="6">
        <v>0.59722222222222221</v>
      </c>
      <c r="E10796" s="62">
        <v>120</v>
      </c>
    </row>
    <row r="10797" spans="2:13" x14ac:dyDescent="0.25">
      <c r="B10797" s="6">
        <v>0.60763888888888884</v>
      </c>
      <c r="E10797" s="62">
        <v>122</v>
      </c>
    </row>
    <row r="10798" spans="2:13" x14ac:dyDescent="0.25">
      <c r="B10798" s="6">
        <v>0.61805555555555558</v>
      </c>
      <c r="E10798" s="62">
        <v>124</v>
      </c>
    </row>
    <row r="10799" spans="2:13" x14ac:dyDescent="0.25">
      <c r="B10799" s="6">
        <v>0.62847222222222221</v>
      </c>
      <c r="E10799" s="62">
        <v>127</v>
      </c>
    </row>
    <row r="10800" spans="2:13" x14ac:dyDescent="0.25">
      <c r="B10800" s="6">
        <v>0.63888888888888884</v>
      </c>
      <c r="E10800" s="62">
        <v>128</v>
      </c>
    </row>
    <row r="10801" spans="2:18" x14ac:dyDescent="0.25">
      <c r="B10801" s="6">
        <v>0.64930555555555558</v>
      </c>
      <c r="E10801" s="62">
        <v>122</v>
      </c>
    </row>
    <row r="10802" spans="2:18" x14ac:dyDescent="0.25">
      <c r="B10802" s="6">
        <v>0.65972222222222221</v>
      </c>
      <c r="E10802" s="62">
        <v>125</v>
      </c>
    </row>
    <row r="10803" spans="2:18" x14ac:dyDescent="0.25">
      <c r="B10803" s="6">
        <v>0.67013888888888884</v>
      </c>
      <c r="E10803" s="62">
        <v>125</v>
      </c>
    </row>
    <row r="10804" spans="2:18" x14ac:dyDescent="0.25">
      <c r="B10804" s="6">
        <v>0.68055555555555558</v>
      </c>
    </row>
    <row r="10805" spans="2:18" x14ac:dyDescent="0.25">
      <c r="B10805" s="6">
        <v>0.68055555555555558</v>
      </c>
      <c r="E10805" s="62">
        <v>121</v>
      </c>
      <c r="G10805" s="14" t="s">
        <v>2874</v>
      </c>
    </row>
    <row r="10806" spans="2:18" x14ac:dyDescent="0.25">
      <c r="B10806" s="6">
        <v>0.69097222222222221</v>
      </c>
      <c r="E10806" s="99">
        <v>111</v>
      </c>
      <c r="G10806" s="14" t="s">
        <v>2874</v>
      </c>
    </row>
    <row r="10807" spans="2:18" x14ac:dyDescent="0.25">
      <c r="B10807" s="6">
        <v>0.70138888888888884</v>
      </c>
      <c r="E10807" s="3">
        <v>108</v>
      </c>
      <c r="G10807" s="14" t="s">
        <v>2874</v>
      </c>
    </row>
    <row r="10808" spans="2:18" x14ac:dyDescent="0.25">
      <c r="B10808" s="6">
        <v>0.71180555555555558</v>
      </c>
      <c r="E10808" s="3">
        <v>106</v>
      </c>
      <c r="G10808" s="14" t="s">
        <v>2874</v>
      </c>
    </row>
    <row r="10809" spans="2:18" x14ac:dyDescent="0.25">
      <c r="B10809" s="6">
        <v>0.72222222222222221</v>
      </c>
      <c r="E10809" s="99">
        <v>113</v>
      </c>
    </row>
    <row r="10810" spans="2:18" x14ac:dyDescent="0.25">
      <c r="B10810" s="6">
        <v>0.73263888888888884</v>
      </c>
      <c r="E10810" s="3">
        <v>107</v>
      </c>
    </row>
    <row r="10811" spans="2:18" x14ac:dyDescent="0.25">
      <c r="B10811" s="6">
        <v>0.74305555555555558</v>
      </c>
      <c r="E10811" s="3">
        <v>105</v>
      </c>
    </row>
    <row r="10812" spans="2:18" x14ac:dyDescent="0.25">
      <c r="B10812" s="86">
        <v>0.74513888888888891</v>
      </c>
      <c r="G10812" s="14" t="s">
        <v>2873</v>
      </c>
    </row>
    <row r="10813" spans="2:18" x14ac:dyDescent="0.25">
      <c r="B10813" s="86">
        <v>0.75347222222222221</v>
      </c>
      <c r="E10813" s="3">
        <v>106</v>
      </c>
      <c r="G10813" s="14" t="s">
        <v>2873</v>
      </c>
    </row>
    <row r="10814" spans="2:18" x14ac:dyDescent="0.25">
      <c r="B10814" s="86">
        <v>0.76388888888888884</v>
      </c>
      <c r="E10814" s="3">
        <v>105</v>
      </c>
      <c r="F10814" s="3">
        <v>105</v>
      </c>
      <c r="G10814" s="14" t="s">
        <v>2873</v>
      </c>
    </row>
    <row r="10815" spans="2:18" x14ac:dyDescent="0.25">
      <c r="B10815" s="90">
        <v>0.77430555555555558</v>
      </c>
      <c r="C10815" s="38">
        <v>135</v>
      </c>
      <c r="D10815" s="8"/>
      <c r="E10815" s="8"/>
      <c r="F10815" s="8"/>
      <c r="G10815" s="8" t="s">
        <v>313</v>
      </c>
      <c r="H10815" s="8"/>
      <c r="I10815" s="36" t="s">
        <v>2872</v>
      </c>
      <c r="J10815" s="36"/>
      <c r="K10815" s="36"/>
      <c r="L10815" s="36"/>
      <c r="M10815" s="36"/>
      <c r="N10815" s="36"/>
      <c r="O10815" s="36"/>
      <c r="P10815" s="36"/>
      <c r="Q10815" s="8"/>
      <c r="R10815" s="8"/>
    </row>
    <row r="10816" spans="2:18" x14ac:dyDescent="0.25">
      <c r="B10816" s="6">
        <v>0.77430555555555558</v>
      </c>
      <c r="E10816" s="3">
        <v>107</v>
      </c>
    </row>
    <row r="10817" spans="2:13" x14ac:dyDescent="0.25">
      <c r="B10817" s="6">
        <v>0.78472222222222221</v>
      </c>
      <c r="E10817" s="99">
        <v>114</v>
      </c>
    </row>
    <row r="10818" spans="2:13" x14ac:dyDescent="0.25">
      <c r="B10818" s="6">
        <v>0.79513888888888884</v>
      </c>
      <c r="E10818" s="99">
        <v>116</v>
      </c>
      <c r="G10818" s="3" t="s">
        <v>2876</v>
      </c>
    </row>
    <row r="10819" spans="2:13" x14ac:dyDescent="0.25">
      <c r="B10819" s="6">
        <v>0.80555555555555558</v>
      </c>
      <c r="E10819" s="99">
        <v>110</v>
      </c>
      <c r="G10819" s="3" t="s">
        <v>2876</v>
      </c>
    </row>
    <row r="10820" spans="2:13" x14ac:dyDescent="0.25">
      <c r="B10820" s="6">
        <v>0.81597222222222221</v>
      </c>
      <c r="E10820" s="99">
        <v>115</v>
      </c>
      <c r="G10820" s="3" t="s">
        <v>2876</v>
      </c>
    </row>
    <row r="10821" spans="2:13" x14ac:dyDescent="0.25">
      <c r="B10821" s="6">
        <v>0.82638888888888884</v>
      </c>
      <c r="E10821" s="101">
        <v>118</v>
      </c>
      <c r="G10821" s="3" t="s">
        <v>2876</v>
      </c>
      <c r="H10821" s="3">
        <v>75</v>
      </c>
      <c r="I10821" s="135" t="s">
        <v>2889</v>
      </c>
      <c r="J10821" s="135"/>
      <c r="K10821" s="135"/>
      <c r="L10821" s="135"/>
      <c r="M10821" s="135"/>
    </row>
    <row r="10822" spans="2:13" x14ac:dyDescent="0.25">
      <c r="B10822" s="6">
        <v>0.83680555555555558</v>
      </c>
      <c r="E10822" s="3">
        <v>107</v>
      </c>
      <c r="G10822" s="3" t="s">
        <v>2876</v>
      </c>
    </row>
    <row r="10823" spans="2:13" x14ac:dyDescent="0.25">
      <c r="B10823" s="6">
        <v>0.84722222222222221</v>
      </c>
      <c r="E10823" s="157">
        <v>90</v>
      </c>
      <c r="G10823" s="3" t="s">
        <v>2876</v>
      </c>
    </row>
    <row r="10824" spans="2:13" x14ac:dyDescent="0.25">
      <c r="B10824" s="6">
        <v>0.85763888888888884</v>
      </c>
      <c r="E10824" s="99">
        <v>113</v>
      </c>
      <c r="G10824" s="3" t="s">
        <v>2876</v>
      </c>
    </row>
    <row r="10825" spans="2:13" x14ac:dyDescent="0.25">
      <c r="B10825" s="6">
        <v>0.86805555555555558</v>
      </c>
      <c r="E10825" s="99">
        <v>118</v>
      </c>
      <c r="G10825" s="3" t="s">
        <v>2876</v>
      </c>
    </row>
    <row r="10826" spans="2:13" x14ac:dyDescent="0.25">
      <c r="B10826" s="86">
        <v>0.87083333333333335</v>
      </c>
      <c r="G10826" s="14" t="s">
        <v>2871</v>
      </c>
    </row>
    <row r="10827" spans="2:13" x14ac:dyDescent="0.25">
      <c r="B10827" s="86">
        <v>0.87847222222222221</v>
      </c>
      <c r="E10827" s="97">
        <v>120</v>
      </c>
      <c r="G10827" s="14" t="s">
        <v>2871</v>
      </c>
      <c r="I10827" s="63" t="s">
        <v>2971</v>
      </c>
      <c r="J10827" s="63"/>
      <c r="K10827" s="63"/>
      <c r="L10827" s="63"/>
      <c r="M10827" s="63"/>
    </row>
    <row r="10828" spans="2:13" x14ac:dyDescent="0.25">
      <c r="B10828" s="86">
        <v>0.88888888888888884</v>
      </c>
      <c r="E10828" s="3">
        <v>104</v>
      </c>
      <c r="G10828" s="14" t="s">
        <v>2871</v>
      </c>
      <c r="I10828" t="s">
        <v>2890</v>
      </c>
    </row>
    <row r="10829" spans="2:13" x14ac:dyDescent="0.25">
      <c r="B10829" s="6">
        <v>0.89930555555555558</v>
      </c>
      <c r="E10829" s="99">
        <v>113</v>
      </c>
      <c r="G10829" s="3" t="s">
        <v>2876</v>
      </c>
    </row>
    <row r="10830" spans="2:13" x14ac:dyDescent="0.25">
      <c r="B10830" s="6">
        <v>0.90972222222222221</v>
      </c>
      <c r="E10830" s="62">
        <v>122</v>
      </c>
      <c r="G10830" s="3" t="s">
        <v>2876</v>
      </c>
    </row>
    <row r="10831" spans="2:13" x14ac:dyDescent="0.25">
      <c r="B10831" s="6">
        <v>0.92013888888888884</v>
      </c>
      <c r="E10831" s="62">
        <v>121</v>
      </c>
      <c r="G10831" s="3" t="s">
        <v>2876</v>
      </c>
    </row>
    <row r="10832" spans="2:13" x14ac:dyDescent="0.25">
      <c r="B10832" s="6">
        <v>0.93055555555555558</v>
      </c>
      <c r="E10832" s="62">
        <v>125</v>
      </c>
      <c r="G10832" s="3" t="s">
        <v>2875</v>
      </c>
    </row>
    <row r="10833" spans="1:14" x14ac:dyDescent="0.25">
      <c r="B10833" s="6">
        <v>0.94097222222222221</v>
      </c>
      <c r="E10833" s="62">
        <v>128</v>
      </c>
      <c r="G10833" s="3" t="s">
        <v>2875</v>
      </c>
    </row>
    <row r="10834" spans="1:14" x14ac:dyDescent="0.25">
      <c r="B10834" s="6">
        <v>0.95138888888888884</v>
      </c>
      <c r="E10834" s="62">
        <v>128</v>
      </c>
      <c r="G10834" s="3" t="s">
        <v>2875</v>
      </c>
    </row>
    <row r="10835" spans="1:14" x14ac:dyDescent="0.25">
      <c r="B10835" s="6">
        <v>0.96180555555555558</v>
      </c>
      <c r="E10835" s="62">
        <v>122</v>
      </c>
      <c r="G10835" s="3" t="s">
        <v>2875</v>
      </c>
    </row>
    <row r="10836" spans="1:14" x14ac:dyDescent="0.25">
      <c r="B10836" s="6">
        <v>0.97222222222222221</v>
      </c>
      <c r="E10836" s="62">
        <v>122</v>
      </c>
      <c r="G10836" s="3" t="s">
        <v>2879</v>
      </c>
    </row>
    <row r="10837" spans="1:14" x14ac:dyDescent="0.25">
      <c r="B10837" s="6">
        <v>0.98263888888888884</v>
      </c>
      <c r="E10837" s="62">
        <v>127</v>
      </c>
      <c r="G10837" s="3" t="s">
        <v>2879</v>
      </c>
    </row>
    <row r="10838" spans="1:14" ht="15.75" thickBot="1" x14ac:dyDescent="0.3">
      <c r="B10838" s="22">
        <v>0.99305555555555558</v>
      </c>
      <c r="E10838" s="97">
        <v>129</v>
      </c>
      <c r="G10838" s="3" t="s">
        <v>2879</v>
      </c>
      <c r="H10838" s="3">
        <v>315</v>
      </c>
      <c r="I10838" s="63" t="s">
        <v>2972</v>
      </c>
      <c r="J10838" s="63"/>
      <c r="K10838" s="63"/>
      <c r="L10838" s="63"/>
      <c r="M10838" s="63"/>
    </row>
    <row r="10839" spans="1:14" x14ac:dyDescent="0.25">
      <c r="B10839" s="6">
        <v>3.472222222222222E-3</v>
      </c>
      <c r="E10839" s="99">
        <v>115</v>
      </c>
      <c r="G10839" s="3" t="s">
        <v>2879</v>
      </c>
    </row>
    <row r="10840" spans="1:14" x14ac:dyDescent="0.25">
      <c r="A10840" s="5">
        <v>45955</v>
      </c>
      <c r="B10840" s="6">
        <v>1.3888888888888888E-2</v>
      </c>
      <c r="E10840" s="62">
        <v>120</v>
      </c>
    </row>
    <row r="10841" spans="1:14" x14ac:dyDescent="0.25">
      <c r="A10841" s="5" t="s">
        <v>228</v>
      </c>
      <c r="B10841" s="6">
        <v>2.4305555555555556E-2</v>
      </c>
      <c r="E10841" s="99">
        <v>115</v>
      </c>
    </row>
    <row r="10842" spans="1:14" x14ac:dyDescent="0.25">
      <c r="B10842" s="6">
        <v>3.4722222222222224E-2</v>
      </c>
      <c r="E10842" s="99">
        <v>113</v>
      </c>
    </row>
    <row r="10843" spans="1:14" x14ac:dyDescent="0.25">
      <c r="B10843" s="6">
        <v>4.5138888888888888E-2</v>
      </c>
      <c r="E10843" s="99">
        <v>113</v>
      </c>
    </row>
    <row r="10844" spans="1:14" x14ac:dyDescent="0.25">
      <c r="B10844" s="6">
        <v>5.5555555555555552E-2</v>
      </c>
      <c r="E10844" s="99">
        <v>118</v>
      </c>
    </row>
    <row r="10845" spans="1:14" x14ac:dyDescent="0.25">
      <c r="B10845" s="6">
        <v>6.5972222222222224E-2</v>
      </c>
      <c r="E10845" s="99">
        <v>112</v>
      </c>
    </row>
    <row r="10846" spans="1:14" x14ac:dyDescent="0.25">
      <c r="B10846" s="6">
        <v>7.6388888888888895E-2</v>
      </c>
      <c r="E10846" s="99">
        <v>117</v>
      </c>
    </row>
    <row r="10847" spans="1:14" ht="15.75" thickBot="1" x14ac:dyDescent="0.3">
      <c r="B10847" s="6">
        <v>8.6805555555555552E-2</v>
      </c>
      <c r="E10847" s="62">
        <v>121</v>
      </c>
    </row>
    <row r="10848" spans="1:14" ht="21" thickBot="1" x14ac:dyDescent="0.35">
      <c r="B10848" s="6">
        <v>9.7222222222222224E-2</v>
      </c>
      <c r="E10848" s="99">
        <v>113</v>
      </c>
      <c r="G10848" s="609">
        <v>109</v>
      </c>
      <c r="H10848" s="610" t="s">
        <v>1368</v>
      </c>
      <c r="I10848" s="734" t="s">
        <v>2877</v>
      </c>
      <c r="J10848" s="735"/>
      <c r="K10848" s="735"/>
      <c r="L10848" s="735"/>
      <c r="M10848" s="735"/>
      <c r="N10848" s="736"/>
    </row>
    <row r="10849" spans="1:14" ht="19.5" thickBot="1" x14ac:dyDescent="0.35">
      <c r="B10849" s="6">
        <v>0.1076388888888889</v>
      </c>
      <c r="E10849" s="99">
        <v>111</v>
      </c>
      <c r="G10849" s="603">
        <f>AVERAGE(E10766:E10853)</f>
        <v>111.1</v>
      </c>
      <c r="H10849" s="604" t="s">
        <v>1367</v>
      </c>
      <c r="I10849" s="750" t="s">
        <v>2736</v>
      </c>
      <c r="J10849" s="751"/>
      <c r="K10849" s="751"/>
      <c r="L10849" s="751"/>
      <c r="M10849" s="751"/>
      <c r="N10849" s="752"/>
    </row>
    <row r="10850" spans="1:14" ht="19.5" thickBot="1" x14ac:dyDescent="0.35">
      <c r="B10850" s="6">
        <v>0.11805555555555555</v>
      </c>
      <c r="E10850" s="99">
        <v>110</v>
      </c>
      <c r="G10850" s="612">
        <v>103.5</v>
      </c>
      <c r="H10850" s="610" t="s">
        <v>1369</v>
      </c>
      <c r="I10850" s="734" t="s">
        <v>2762</v>
      </c>
      <c r="J10850" s="735"/>
      <c r="K10850" s="735"/>
      <c r="L10850" s="735"/>
      <c r="M10850" s="735"/>
      <c r="N10850" s="736"/>
    </row>
    <row r="10851" spans="1:14" ht="18.75" thickBot="1" x14ac:dyDescent="0.3">
      <c r="B10851" s="6">
        <v>0.12847222222222221</v>
      </c>
      <c r="E10851" s="3">
        <v>108</v>
      </c>
      <c r="G10851" s="780" t="s">
        <v>2709</v>
      </c>
      <c r="H10851" s="781"/>
    </row>
    <row r="10852" spans="1:14" ht="18.75" thickBot="1" x14ac:dyDescent="0.3">
      <c r="B10852" s="6">
        <v>0.1388888888888889</v>
      </c>
      <c r="G10852" s="758" t="s">
        <v>2878</v>
      </c>
      <c r="H10852" s="759"/>
      <c r="I10852" s="759"/>
      <c r="J10852" s="760"/>
    </row>
    <row r="10853" spans="1:14" ht="16.5" thickBot="1" x14ac:dyDescent="0.3">
      <c r="B10853" s="6">
        <v>0.14930555555555555</v>
      </c>
      <c r="G10853" s="761" t="s">
        <v>2881</v>
      </c>
      <c r="H10853" s="762"/>
      <c r="I10853" s="762"/>
      <c r="J10853" s="762"/>
      <c r="K10853" s="762"/>
      <c r="L10853" s="762"/>
      <c r="M10853" s="762"/>
      <c r="N10853" s="763"/>
    </row>
    <row r="10854" spans="1:14" ht="15.75" thickBot="1" x14ac:dyDescent="0.3">
      <c r="B10854" s="22">
        <v>0.15972222222222221</v>
      </c>
      <c r="D10854" s="3">
        <v>213</v>
      </c>
    </row>
    <row r="10855" spans="1:14" x14ac:dyDescent="0.25">
      <c r="B10855" s="6">
        <v>0.30555555555555558</v>
      </c>
      <c r="E10855" s="157">
        <v>90</v>
      </c>
    </row>
    <row r="10856" spans="1:14" x14ac:dyDescent="0.25">
      <c r="A10856" s="5">
        <v>45955</v>
      </c>
      <c r="B10856" s="6">
        <v>0.31597222222222221</v>
      </c>
      <c r="E10856" s="157">
        <v>92</v>
      </c>
    </row>
    <row r="10857" spans="1:14" x14ac:dyDescent="0.25">
      <c r="A10857" s="5" t="s">
        <v>228</v>
      </c>
      <c r="B10857" s="6">
        <v>0.3263888888888889</v>
      </c>
      <c r="E10857" s="157">
        <v>94</v>
      </c>
    </row>
    <row r="10858" spans="1:14" x14ac:dyDescent="0.25">
      <c r="B10858" s="6">
        <v>0.33680555555555558</v>
      </c>
      <c r="E10858" s="157">
        <v>91</v>
      </c>
    </row>
    <row r="10859" spans="1:14" x14ac:dyDescent="0.25">
      <c r="B10859" s="6">
        <v>0.34722222222222221</v>
      </c>
      <c r="E10859" s="157">
        <v>92</v>
      </c>
    </row>
    <row r="10860" spans="1:14" x14ac:dyDescent="0.25">
      <c r="B10860" s="6">
        <v>0.3576388888888889</v>
      </c>
      <c r="E10860" s="157">
        <v>96</v>
      </c>
    </row>
    <row r="10861" spans="1:14" x14ac:dyDescent="0.25">
      <c r="B10861" s="6">
        <v>0.36805555555555558</v>
      </c>
      <c r="E10861" s="157">
        <v>97</v>
      </c>
    </row>
    <row r="10862" spans="1:14" x14ac:dyDescent="0.25">
      <c r="B10862" s="6">
        <v>0.37847222222222221</v>
      </c>
      <c r="E10862" s="157">
        <v>97</v>
      </c>
    </row>
    <row r="10863" spans="1:14" x14ac:dyDescent="0.25">
      <c r="B10863" s="6">
        <v>0.3888888888888889</v>
      </c>
      <c r="E10863" s="3">
        <v>100</v>
      </c>
    </row>
    <row r="10864" spans="1:14" x14ac:dyDescent="0.25">
      <c r="B10864" s="6">
        <v>0.39930555555555558</v>
      </c>
      <c r="E10864" s="157">
        <v>99</v>
      </c>
    </row>
    <row r="10865" spans="2:13" x14ac:dyDescent="0.25">
      <c r="B10865" s="6">
        <v>0.40972222222222221</v>
      </c>
      <c r="E10865" s="157">
        <v>99</v>
      </c>
    </row>
    <row r="10866" spans="2:13" x14ac:dyDescent="0.25">
      <c r="B10866" s="6">
        <v>0.4201388888888889</v>
      </c>
      <c r="E10866" s="157">
        <v>98</v>
      </c>
    </row>
    <row r="10867" spans="2:13" x14ac:dyDescent="0.25">
      <c r="B10867" s="6">
        <v>0.43055555555555558</v>
      </c>
      <c r="E10867" s="3">
        <v>102</v>
      </c>
    </row>
    <row r="10868" spans="2:13" x14ac:dyDescent="0.25">
      <c r="B10868" s="6">
        <v>0.44097222222222221</v>
      </c>
      <c r="E10868" s="3">
        <v>104</v>
      </c>
    </row>
    <row r="10869" spans="2:13" x14ac:dyDescent="0.25">
      <c r="B10869" s="6">
        <v>0.4513888888888889</v>
      </c>
      <c r="E10869" s="3">
        <v>104</v>
      </c>
    </row>
    <row r="10870" spans="2:13" x14ac:dyDescent="0.25">
      <c r="B10870" s="6">
        <v>0.46180555555555558</v>
      </c>
      <c r="E10870" s="3">
        <v>104</v>
      </c>
    </row>
    <row r="10871" spans="2:13" x14ac:dyDescent="0.25">
      <c r="B10871" s="6">
        <v>0.47222222222222221</v>
      </c>
      <c r="E10871" s="3">
        <v>104</v>
      </c>
    </row>
    <row r="10872" spans="2:13" x14ac:dyDescent="0.25">
      <c r="B10872" s="6">
        <v>0.4826388888888889</v>
      </c>
      <c r="E10872" s="3">
        <v>103</v>
      </c>
    </row>
    <row r="10873" spans="2:13" x14ac:dyDescent="0.25">
      <c r="B10873" s="6">
        <v>0.49305555555555558</v>
      </c>
      <c r="E10873" s="3">
        <v>104</v>
      </c>
      <c r="F10873" s="3">
        <v>104</v>
      </c>
    </row>
    <row r="10874" spans="2:13" x14ac:dyDescent="0.25">
      <c r="B10874" s="90">
        <v>0.49305555555555558</v>
      </c>
      <c r="C10874" s="8">
        <v>78</v>
      </c>
      <c r="D10874" s="8"/>
      <c r="E10874" s="8"/>
      <c r="F10874" s="8"/>
      <c r="G10874" s="8" t="s">
        <v>112</v>
      </c>
      <c r="H10874" s="8"/>
      <c r="I10874" s="36" t="s">
        <v>2880</v>
      </c>
      <c r="J10874" s="36"/>
      <c r="K10874" s="36"/>
      <c r="L10874" s="36"/>
      <c r="M10874" s="36"/>
    </row>
    <row r="10875" spans="2:13" x14ac:dyDescent="0.25">
      <c r="B10875" s="6">
        <v>0.50347222222222221</v>
      </c>
      <c r="E10875" s="3">
        <v>108</v>
      </c>
    </row>
    <row r="10876" spans="2:13" x14ac:dyDescent="0.25">
      <c r="B10876" s="6">
        <v>0.51388888888888884</v>
      </c>
      <c r="E10876" s="101">
        <v>119</v>
      </c>
      <c r="H10876" s="3">
        <v>30</v>
      </c>
      <c r="I10876" s="135" t="s">
        <v>2883</v>
      </c>
      <c r="J10876" s="135"/>
      <c r="K10876" s="135"/>
      <c r="L10876" s="135"/>
      <c r="M10876" s="135"/>
    </row>
    <row r="10877" spans="2:13" x14ac:dyDescent="0.25">
      <c r="B10877" s="6">
        <v>0.52430555555555558</v>
      </c>
      <c r="E10877" s="3">
        <v>103</v>
      </c>
    </row>
    <row r="10878" spans="2:13" x14ac:dyDescent="0.25">
      <c r="B10878" s="6">
        <v>0.53472222222222221</v>
      </c>
      <c r="E10878" s="14">
        <v>84</v>
      </c>
    </row>
    <row r="10879" spans="2:13" x14ac:dyDescent="0.25">
      <c r="B10879" s="6">
        <v>0.54513888888888884</v>
      </c>
      <c r="E10879" s="157">
        <v>97</v>
      </c>
    </row>
    <row r="10880" spans="2:13" x14ac:dyDescent="0.25">
      <c r="B10880" s="6">
        <v>0.55555555555555558</v>
      </c>
      <c r="E10880" s="3">
        <v>109</v>
      </c>
    </row>
    <row r="10881" spans="2:13" x14ac:dyDescent="0.25">
      <c r="B10881" s="6">
        <v>0.56597222222222221</v>
      </c>
      <c r="E10881" s="99">
        <v>110</v>
      </c>
    </row>
    <row r="10882" spans="2:13" x14ac:dyDescent="0.25">
      <c r="B10882" s="6">
        <v>0.57638888888888884</v>
      </c>
      <c r="E10882" s="157">
        <v>99</v>
      </c>
    </row>
    <row r="10883" spans="2:13" x14ac:dyDescent="0.25">
      <c r="B10883" s="6">
        <v>0.58680555555555558</v>
      </c>
      <c r="E10883" s="3">
        <v>101</v>
      </c>
    </row>
    <row r="10884" spans="2:13" x14ac:dyDescent="0.25">
      <c r="B10884" s="6">
        <v>0.59722222222222221</v>
      </c>
      <c r="E10884" s="99">
        <v>115</v>
      </c>
    </row>
    <row r="10885" spans="2:13" x14ac:dyDescent="0.25">
      <c r="B10885" s="6">
        <v>0.60763888888888884</v>
      </c>
      <c r="E10885" s="119">
        <v>131</v>
      </c>
    </row>
    <row r="10886" spans="2:13" x14ac:dyDescent="0.25">
      <c r="B10886" s="6">
        <v>0.61805555555555558</v>
      </c>
      <c r="E10886" s="102">
        <v>134</v>
      </c>
      <c r="H10886" s="3">
        <v>180</v>
      </c>
      <c r="I10886" s="118" t="s">
        <v>2884</v>
      </c>
      <c r="J10886" s="118"/>
      <c r="K10886" s="118"/>
      <c r="L10886" s="118"/>
      <c r="M10886" s="118"/>
    </row>
    <row r="10887" spans="2:13" x14ac:dyDescent="0.25">
      <c r="B10887" s="6">
        <v>0.62847222222222221</v>
      </c>
      <c r="E10887" s="99">
        <v>119</v>
      </c>
    </row>
    <row r="10888" spans="2:13" x14ac:dyDescent="0.25">
      <c r="B10888" s="86">
        <v>0.63541666666666663</v>
      </c>
      <c r="G10888" s="14" t="s">
        <v>2882</v>
      </c>
    </row>
    <row r="10889" spans="2:13" x14ac:dyDescent="0.25">
      <c r="B10889" s="86">
        <v>0.63888888888888884</v>
      </c>
      <c r="E10889" s="99">
        <v>119</v>
      </c>
      <c r="G10889" s="14" t="s">
        <v>2882</v>
      </c>
    </row>
    <row r="10890" spans="2:13" x14ac:dyDescent="0.25">
      <c r="B10890" s="86">
        <v>0.64930555555555558</v>
      </c>
      <c r="E10890" s="157">
        <v>99</v>
      </c>
      <c r="G10890" s="14" t="s">
        <v>2882</v>
      </c>
    </row>
    <row r="10891" spans="2:13" x14ac:dyDescent="0.25">
      <c r="B10891" s="6">
        <v>0.65972222222222221</v>
      </c>
      <c r="E10891" s="3">
        <v>104</v>
      </c>
    </row>
    <row r="10892" spans="2:13" x14ac:dyDescent="0.25">
      <c r="B10892" s="6">
        <v>0.67013888888888884</v>
      </c>
      <c r="E10892" s="99">
        <v>116</v>
      </c>
    </row>
    <row r="10893" spans="2:13" x14ac:dyDescent="0.25">
      <c r="B10893" s="6">
        <v>0.68055555555555558</v>
      </c>
      <c r="E10893" s="99">
        <v>118</v>
      </c>
    </row>
    <row r="10894" spans="2:13" x14ac:dyDescent="0.25">
      <c r="B10894" s="6">
        <v>0.69097222222222221</v>
      </c>
      <c r="E10894" s="99">
        <v>117</v>
      </c>
    </row>
    <row r="10895" spans="2:13" x14ac:dyDescent="0.25">
      <c r="B10895" s="6">
        <v>0.70138888888888884</v>
      </c>
      <c r="E10895" s="99">
        <v>115</v>
      </c>
    </row>
    <row r="10896" spans="2:13" x14ac:dyDescent="0.25">
      <c r="B10896" s="6">
        <v>0.71180555555555558</v>
      </c>
      <c r="E10896" s="99">
        <v>114</v>
      </c>
    </row>
    <row r="10897" spans="2:19" x14ac:dyDescent="0.25">
      <c r="B10897" s="6">
        <v>0.72222222222222221</v>
      </c>
      <c r="E10897" s="99">
        <v>113</v>
      </c>
    </row>
    <row r="10898" spans="2:19" x14ac:dyDescent="0.25">
      <c r="B10898" s="6">
        <v>0.73263888888888884</v>
      </c>
      <c r="E10898" s="99">
        <v>110</v>
      </c>
    </row>
    <row r="10899" spans="2:19" x14ac:dyDescent="0.25">
      <c r="B10899" s="6">
        <v>0.74305555555555558</v>
      </c>
    </row>
    <row r="10900" spans="2:19" x14ac:dyDescent="0.25">
      <c r="B10900" s="86">
        <v>0.74444444444444446</v>
      </c>
      <c r="G10900" s="14" t="s">
        <v>2886</v>
      </c>
    </row>
    <row r="10901" spans="2:19" x14ac:dyDescent="0.25">
      <c r="B10901" s="86">
        <v>0.75347222222222221</v>
      </c>
      <c r="E10901" s="3">
        <v>103</v>
      </c>
      <c r="F10901" s="3">
        <v>103</v>
      </c>
      <c r="G10901" s="14" t="s">
        <v>2886</v>
      </c>
    </row>
    <row r="10902" spans="2:19" x14ac:dyDescent="0.25">
      <c r="B10902" s="90">
        <v>0.76041666666666663</v>
      </c>
      <c r="C10902" s="8">
        <v>55</v>
      </c>
      <c r="D10902" s="8"/>
      <c r="E10902" s="8"/>
      <c r="F10902" s="8"/>
      <c r="G10902" s="8" t="s">
        <v>114</v>
      </c>
      <c r="H10902" s="8"/>
      <c r="I10902" s="36" t="s">
        <v>2887</v>
      </c>
      <c r="J10902" s="36"/>
      <c r="K10902" s="36"/>
      <c r="L10902" s="36"/>
      <c r="M10902" s="36"/>
      <c r="N10902" s="36"/>
      <c r="O10902" s="36"/>
      <c r="P10902" s="36"/>
      <c r="Q10902" s="8"/>
      <c r="R10902" s="8"/>
      <c r="S10902" s="8"/>
    </row>
    <row r="10903" spans="2:19" x14ac:dyDescent="0.25">
      <c r="B10903" s="6">
        <v>0.76388888888888884</v>
      </c>
    </row>
    <row r="10904" spans="2:19" x14ac:dyDescent="0.25">
      <c r="B10904" s="6">
        <v>0.77430555555555558</v>
      </c>
      <c r="E10904" s="99">
        <v>114</v>
      </c>
    </row>
    <row r="10905" spans="2:19" x14ac:dyDescent="0.25">
      <c r="B10905" s="6">
        <v>0.78472222222222221</v>
      </c>
      <c r="E10905" s="62">
        <v>127</v>
      </c>
    </row>
    <row r="10906" spans="2:19" x14ac:dyDescent="0.25">
      <c r="B10906" s="6">
        <v>0.79513888888888884</v>
      </c>
      <c r="E10906" s="62">
        <v>125</v>
      </c>
    </row>
    <row r="10907" spans="2:19" x14ac:dyDescent="0.25">
      <c r="B10907" s="6">
        <v>0.80555555555555558</v>
      </c>
      <c r="E10907" s="62">
        <v>127</v>
      </c>
    </row>
    <row r="10908" spans="2:19" x14ac:dyDescent="0.25">
      <c r="B10908" s="6">
        <v>0.81597222222222221</v>
      </c>
      <c r="E10908" s="102">
        <v>130</v>
      </c>
      <c r="H10908" s="3">
        <v>80</v>
      </c>
      <c r="I10908" s="118" t="s">
        <v>2888</v>
      </c>
      <c r="J10908" s="118"/>
      <c r="K10908" s="118"/>
      <c r="L10908" s="118"/>
      <c r="M10908" s="118"/>
    </row>
    <row r="10909" spans="2:19" x14ac:dyDescent="0.25">
      <c r="B10909" s="86">
        <v>0.81597222222222221</v>
      </c>
      <c r="E10909" s="4"/>
      <c r="G10909" s="14" t="s">
        <v>2885</v>
      </c>
    </row>
    <row r="10910" spans="2:19" x14ac:dyDescent="0.25">
      <c r="B10910" s="86">
        <v>0.82638888888888884</v>
      </c>
      <c r="E10910" s="62">
        <v>120</v>
      </c>
      <c r="G10910" s="14" t="s">
        <v>2885</v>
      </c>
    </row>
    <row r="10911" spans="2:19" x14ac:dyDescent="0.25">
      <c r="B10911" s="86">
        <v>0.83680555555555558</v>
      </c>
      <c r="E10911" s="3">
        <v>102</v>
      </c>
      <c r="G10911" s="14" t="s">
        <v>2885</v>
      </c>
    </row>
    <row r="10912" spans="2:19" x14ac:dyDescent="0.25">
      <c r="B10912" s="86">
        <v>0.84722222222222221</v>
      </c>
      <c r="E10912" s="3">
        <v>101</v>
      </c>
      <c r="G10912" s="14" t="s">
        <v>2885</v>
      </c>
    </row>
    <row r="10913" spans="2:7" x14ac:dyDescent="0.25">
      <c r="B10913" s="6">
        <v>0.85763888888888884</v>
      </c>
      <c r="E10913" s="3">
        <v>106</v>
      </c>
    </row>
    <row r="10914" spans="2:7" x14ac:dyDescent="0.25">
      <c r="B10914" s="6">
        <v>0.86805555555555558</v>
      </c>
      <c r="E10914" s="3">
        <v>105</v>
      </c>
    </row>
    <row r="10915" spans="2:7" x14ac:dyDescent="0.25">
      <c r="B10915" s="6">
        <v>0.87847222222222221</v>
      </c>
      <c r="E10915" s="3">
        <v>107</v>
      </c>
    </row>
    <row r="10916" spans="2:7" x14ac:dyDescent="0.25">
      <c r="B10916" s="6">
        <v>0.88888888888888884</v>
      </c>
      <c r="E10916" s="99">
        <v>110</v>
      </c>
    </row>
    <row r="10917" spans="2:7" x14ac:dyDescent="0.25">
      <c r="B10917" s="6">
        <v>0.89930555555555558</v>
      </c>
      <c r="E10917" s="99">
        <v>110</v>
      </c>
    </row>
    <row r="10918" spans="2:7" x14ac:dyDescent="0.25">
      <c r="B10918" s="6">
        <v>0.90972222222222221</v>
      </c>
      <c r="E10918" s="3">
        <v>108</v>
      </c>
    </row>
    <row r="10919" spans="2:7" x14ac:dyDescent="0.25">
      <c r="B10919" s="6">
        <v>0.92013888888888884</v>
      </c>
      <c r="E10919" s="3">
        <v>107</v>
      </c>
    </row>
    <row r="10920" spans="2:7" x14ac:dyDescent="0.25">
      <c r="B10920" s="6">
        <v>0.93055555555555558</v>
      </c>
      <c r="E10920" s="3">
        <v>106</v>
      </c>
    </row>
    <row r="10921" spans="2:7" x14ac:dyDescent="0.25">
      <c r="B10921" s="6">
        <v>0.94097222222222221</v>
      </c>
      <c r="E10921" s="3">
        <v>106</v>
      </c>
    </row>
    <row r="10922" spans="2:7" x14ac:dyDescent="0.25">
      <c r="B10922" s="6">
        <v>0.95138888888888884</v>
      </c>
      <c r="E10922" s="3">
        <v>104</v>
      </c>
    </row>
    <row r="10923" spans="2:7" x14ac:dyDescent="0.25">
      <c r="B10923" s="6">
        <v>0.96180555555555558</v>
      </c>
      <c r="E10923" s="3">
        <v>102</v>
      </c>
    </row>
    <row r="10924" spans="2:7" x14ac:dyDescent="0.25">
      <c r="B10924" s="86">
        <v>0.97152777777777777</v>
      </c>
      <c r="G10924" s="14" t="s">
        <v>2893</v>
      </c>
    </row>
    <row r="10925" spans="2:7" x14ac:dyDescent="0.25">
      <c r="B10925" s="86">
        <v>0.97222222222222221</v>
      </c>
      <c r="E10925" s="157">
        <v>96</v>
      </c>
      <c r="G10925" s="14" t="s">
        <v>2893</v>
      </c>
    </row>
    <row r="10926" spans="2:7" x14ac:dyDescent="0.25">
      <c r="B10926" s="6">
        <v>0.98263888888888884</v>
      </c>
      <c r="E10926" s="3">
        <v>108</v>
      </c>
    </row>
    <row r="10927" spans="2:7" ht="15.75" thickBot="1" x14ac:dyDescent="0.3">
      <c r="B10927" s="22">
        <v>0.99305555555555558</v>
      </c>
      <c r="E10927" s="99">
        <v>110</v>
      </c>
    </row>
    <row r="10928" spans="2:7" x14ac:dyDescent="0.25">
      <c r="B10928" s="6">
        <v>3.472222222222222E-3</v>
      </c>
      <c r="E10928" s="3">
        <v>105</v>
      </c>
    </row>
    <row r="10929" spans="1:14" x14ac:dyDescent="0.25">
      <c r="A10929" s="5">
        <v>45956</v>
      </c>
      <c r="B10929" s="6">
        <v>1.3888888888888888E-2</v>
      </c>
      <c r="E10929" s="3">
        <v>103</v>
      </c>
    </row>
    <row r="10930" spans="1:14" x14ac:dyDescent="0.25">
      <c r="A10930" s="5" t="s">
        <v>275</v>
      </c>
      <c r="B10930" s="6">
        <v>2.4305555555555556E-2</v>
      </c>
      <c r="E10930" s="3">
        <v>102</v>
      </c>
    </row>
    <row r="10931" spans="1:14" x14ac:dyDescent="0.25">
      <c r="B10931" s="6">
        <v>3.4722222222222224E-2</v>
      </c>
      <c r="E10931" s="3">
        <v>101</v>
      </c>
    </row>
    <row r="10932" spans="1:14" x14ac:dyDescent="0.25">
      <c r="B10932" s="6">
        <v>4.5138888888888888E-2</v>
      </c>
      <c r="E10932" s="3">
        <v>102</v>
      </c>
    </row>
    <row r="10933" spans="1:14" x14ac:dyDescent="0.25">
      <c r="B10933" s="6">
        <v>5.5555555555555552E-2</v>
      </c>
      <c r="E10933" s="3">
        <v>102</v>
      </c>
    </row>
    <row r="10934" spans="1:14" x14ac:dyDescent="0.25">
      <c r="B10934" s="6">
        <v>6.5972222222222224E-2</v>
      </c>
      <c r="E10934" s="157">
        <v>99</v>
      </c>
    </row>
    <row r="10935" spans="1:14" ht="15.75" thickBot="1" x14ac:dyDescent="0.3">
      <c r="B10935" s="6">
        <v>7.6388888888888895E-2</v>
      </c>
      <c r="E10935" s="157">
        <v>99</v>
      </c>
    </row>
    <row r="10936" spans="1:14" ht="21" thickBot="1" x14ac:dyDescent="0.35">
      <c r="B10936" s="6">
        <v>8.6805555555555552E-2</v>
      </c>
      <c r="E10936" s="3">
        <v>101</v>
      </c>
      <c r="G10936" s="609">
        <v>108</v>
      </c>
      <c r="H10936" s="610" t="s">
        <v>1368</v>
      </c>
      <c r="I10936" s="734" t="s">
        <v>2891</v>
      </c>
      <c r="J10936" s="735"/>
      <c r="K10936" s="735"/>
      <c r="L10936" s="735"/>
      <c r="M10936" s="735"/>
      <c r="N10936" s="736"/>
    </row>
    <row r="10937" spans="1:14" ht="19.5" thickBot="1" x14ac:dyDescent="0.35">
      <c r="B10937" s="6">
        <v>9.7222222222222224E-2</v>
      </c>
      <c r="E10937" s="3">
        <v>101</v>
      </c>
      <c r="G10937" s="603">
        <f>AVERAGE(E10849:E10941)</f>
        <v>106.23456790123457</v>
      </c>
      <c r="H10937" s="604" t="s">
        <v>1367</v>
      </c>
      <c r="I10937" s="750" t="s">
        <v>2740</v>
      </c>
      <c r="J10937" s="751"/>
      <c r="K10937" s="751"/>
      <c r="L10937" s="751"/>
      <c r="M10937" s="751"/>
      <c r="N10937" s="752"/>
    </row>
    <row r="10938" spans="1:14" ht="19.5" thickBot="1" x14ac:dyDescent="0.35">
      <c r="B10938" s="6">
        <v>0.1076388888888889</v>
      </c>
      <c r="E10938" s="3">
        <v>100</v>
      </c>
      <c r="G10938" s="612">
        <v>103.5</v>
      </c>
      <c r="H10938" s="610" t="s">
        <v>1369</v>
      </c>
      <c r="I10938" s="734" t="s">
        <v>2762</v>
      </c>
      <c r="J10938" s="735"/>
      <c r="K10938" s="735"/>
      <c r="L10938" s="735"/>
      <c r="M10938" s="735"/>
      <c r="N10938" s="736"/>
    </row>
    <row r="10939" spans="1:14" ht="18.75" thickBot="1" x14ac:dyDescent="0.3">
      <c r="B10939" s="6">
        <v>0.11805555555555555</v>
      </c>
      <c r="E10939" s="3">
        <v>102</v>
      </c>
      <c r="G10939" s="780" t="s">
        <v>2709</v>
      </c>
      <c r="H10939" s="781"/>
    </row>
    <row r="10940" spans="1:14" ht="18.75" thickBot="1" x14ac:dyDescent="0.3">
      <c r="B10940" s="6">
        <v>0.12847222222222221</v>
      </c>
      <c r="E10940" s="3">
        <v>101</v>
      </c>
      <c r="G10940" s="758" t="s">
        <v>2892</v>
      </c>
      <c r="H10940" s="759"/>
      <c r="I10940" s="759"/>
      <c r="J10940" s="760"/>
    </row>
    <row r="10941" spans="1:14" ht="16.5" thickBot="1" x14ac:dyDescent="0.3">
      <c r="B10941" s="6">
        <v>0.1388888888888889</v>
      </c>
      <c r="G10941" s="761" t="s">
        <v>2894</v>
      </c>
      <c r="H10941" s="762"/>
      <c r="I10941" s="762"/>
      <c r="J10941" s="762"/>
      <c r="K10941" s="762"/>
      <c r="L10941" s="762"/>
      <c r="M10941" s="762"/>
      <c r="N10941" s="763"/>
    </row>
    <row r="10942" spans="1:14" x14ac:dyDescent="0.25">
      <c r="B10942" s="6">
        <v>0.14930555555555555</v>
      </c>
    </row>
    <row r="10943" spans="1:14" ht="15.75" thickBot="1" x14ac:dyDescent="0.3">
      <c r="B10943" s="22">
        <v>0.15972222222222221</v>
      </c>
      <c r="D10943" s="3">
        <v>133</v>
      </c>
    </row>
    <row r="10944" spans="1:14" x14ac:dyDescent="0.25">
      <c r="B10944" s="6">
        <v>0.30555555555555558</v>
      </c>
      <c r="E10944" s="157">
        <v>98</v>
      </c>
    </row>
    <row r="10945" spans="1:13" x14ac:dyDescent="0.25">
      <c r="A10945" s="5">
        <v>45956</v>
      </c>
      <c r="B10945" s="6">
        <v>0.31597222222222221</v>
      </c>
      <c r="E10945" s="157">
        <v>98</v>
      </c>
    </row>
    <row r="10946" spans="1:13" x14ac:dyDescent="0.25">
      <c r="A10946" s="5" t="s">
        <v>275</v>
      </c>
      <c r="B10946" s="6">
        <v>0.3263888888888889</v>
      </c>
      <c r="E10946" s="157">
        <v>99</v>
      </c>
    </row>
    <row r="10947" spans="1:13" x14ac:dyDescent="0.25">
      <c r="B10947" s="6">
        <v>0.33680555555555558</v>
      </c>
      <c r="E10947" s="3">
        <v>102</v>
      </c>
    </row>
    <row r="10948" spans="1:13" x14ac:dyDescent="0.25">
      <c r="B10948" s="6">
        <v>0.34722222222222221</v>
      </c>
      <c r="E10948" s="3">
        <v>100</v>
      </c>
    </row>
    <row r="10949" spans="1:13" x14ac:dyDescent="0.25">
      <c r="B10949" s="6">
        <v>0.3576388888888889</v>
      </c>
      <c r="E10949" s="157">
        <v>99</v>
      </c>
    </row>
    <row r="10950" spans="1:13" x14ac:dyDescent="0.25">
      <c r="B10950" s="6">
        <v>0.36805555555555558</v>
      </c>
      <c r="E10950" s="3">
        <v>102</v>
      </c>
    </row>
    <row r="10951" spans="1:13" x14ac:dyDescent="0.25">
      <c r="B10951" s="6">
        <v>0.37847222222222221</v>
      </c>
      <c r="E10951" s="3">
        <v>104</v>
      </c>
    </row>
    <row r="10952" spans="1:13" x14ac:dyDescent="0.25">
      <c r="B10952" s="6">
        <v>0.3888888888888889</v>
      </c>
      <c r="E10952" s="3">
        <v>103</v>
      </c>
    </row>
    <row r="10953" spans="1:13" x14ac:dyDescent="0.25">
      <c r="B10953" s="6">
        <v>0.39930555555555558</v>
      </c>
      <c r="E10953" s="3">
        <v>103</v>
      </c>
    </row>
    <row r="10954" spans="1:13" x14ac:dyDescent="0.25">
      <c r="B10954" s="6">
        <v>0.40972222222222221</v>
      </c>
      <c r="E10954" s="3">
        <v>103</v>
      </c>
    </row>
    <row r="10955" spans="1:13" x14ac:dyDescent="0.25">
      <c r="B10955" s="6">
        <v>0.4201388888888889</v>
      </c>
      <c r="E10955" s="157">
        <v>97</v>
      </c>
      <c r="F10955" s="157">
        <v>97</v>
      </c>
      <c r="G10955" s="3" t="s">
        <v>2898</v>
      </c>
    </row>
    <row r="10956" spans="1:13" x14ac:dyDescent="0.25">
      <c r="B10956" s="90">
        <v>0.42708333333333331</v>
      </c>
      <c r="C10956" s="8">
        <v>64</v>
      </c>
      <c r="D10956" s="8"/>
      <c r="E10956" s="8"/>
      <c r="F10956" s="8"/>
      <c r="G10956" s="8" t="s">
        <v>326</v>
      </c>
      <c r="H10956" s="8"/>
      <c r="I10956" s="36" t="s">
        <v>2897</v>
      </c>
      <c r="J10956" s="36"/>
      <c r="K10956" s="36"/>
      <c r="L10956" s="36"/>
      <c r="M10956" s="36"/>
    </row>
    <row r="10957" spans="1:13" x14ac:dyDescent="0.25">
      <c r="B10957" s="6">
        <v>0.43055555555555558</v>
      </c>
      <c r="E10957" s="157">
        <v>98</v>
      </c>
    </row>
    <row r="10958" spans="1:13" x14ac:dyDescent="0.25">
      <c r="B10958" s="6">
        <v>0.44097222222222221</v>
      </c>
      <c r="E10958" s="99">
        <v>115</v>
      </c>
    </row>
    <row r="10959" spans="1:13" x14ac:dyDescent="0.25">
      <c r="B10959" s="6">
        <v>0.4513888888888889</v>
      </c>
      <c r="E10959" s="97">
        <v>127</v>
      </c>
      <c r="H10959" s="3">
        <v>35</v>
      </c>
      <c r="I10959" s="63" t="s">
        <v>2928</v>
      </c>
      <c r="J10959" s="63"/>
      <c r="K10959" s="63"/>
      <c r="L10959" s="63"/>
      <c r="M10959" s="63"/>
    </row>
    <row r="10960" spans="1:13" x14ac:dyDescent="0.25">
      <c r="B10960" s="6">
        <v>0.46180555555555558</v>
      </c>
      <c r="E10960" s="99">
        <v>114</v>
      </c>
    </row>
    <row r="10961" spans="2:15" x14ac:dyDescent="0.25">
      <c r="B10961" s="6">
        <v>0.47222222222222221</v>
      </c>
      <c r="E10961" s="99">
        <v>117</v>
      </c>
    </row>
    <row r="10962" spans="2:15" x14ac:dyDescent="0.25">
      <c r="B10962" s="6">
        <v>0.4826388888888889</v>
      </c>
      <c r="E10962" s="62">
        <v>122</v>
      </c>
      <c r="I10962" s="63" t="s">
        <v>2973</v>
      </c>
      <c r="J10962" s="63"/>
      <c r="K10962" s="63"/>
      <c r="L10962" s="63"/>
      <c r="M10962" s="63"/>
      <c r="N10962" s="63"/>
    </row>
    <row r="10963" spans="2:15" x14ac:dyDescent="0.25">
      <c r="B10963" s="6">
        <v>0.49305555555555558</v>
      </c>
      <c r="E10963" s="3">
        <v>109</v>
      </c>
      <c r="F10963" s="3">
        <v>109</v>
      </c>
    </row>
    <row r="10964" spans="2:15" x14ac:dyDescent="0.25">
      <c r="B10964" s="90">
        <v>0.5</v>
      </c>
      <c r="C10964" s="8">
        <v>25</v>
      </c>
      <c r="D10964" s="8"/>
      <c r="E10964" s="8"/>
      <c r="F10964" s="8"/>
      <c r="G10964" s="8" t="s">
        <v>208</v>
      </c>
      <c r="H10964" s="8"/>
      <c r="I10964" s="36" t="s">
        <v>2929</v>
      </c>
      <c r="J10964" s="36"/>
      <c r="K10964" s="36"/>
      <c r="L10964" s="36"/>
      <c r="M10964" s="36"/>
      <c r="N10964" s="36"/>
      <c r="O10964" s="36"/>
    </row>
    <row r="10965" spans="2:15" x14ac:dyDescent="0.25">
      <c r="B10965" s="6">
        <v>0.50347222222222221</v>
      </c>
      <c r="E10965" s="99">
        <v>118</v>
      </c>
    </row>
    <row r="10966" spans="2:15" x14ac:dyDescent="0.25">
      <c r="B10966" s="6">
        <v>0.51388888888888884</v>
      </c>
      <c r="E10966" s="99">
        <v>117</v>
      </c>
    </row>
    <row r="10967" spans="2:15" x14ac:dyDescent="0.25">
      <c r="B10967" s="6">
        <v>0.52430555555555558</v>
      </c>
      <c r="E10967" s="99">
        <v>115</v>
      </c>
    </row>
    <row r="10968" spans="2:15" x14ac:dyDescent="0.25">
      <c r="B10968" s="6">
        <v>0.53472222222222221</v>
      </c>
      <c r="E10968" s="97">
        <v>126</v>
      </c>
      <c r="H10968" s="3">
        <v>50</v>
      </c>
      <c r="I10968" s="63" t="s">
        <v>2930</v>
      </c>
      <c r="J10968" s="63"/>
      <c r="K10968" s="63"/>
      <c r="L10968" s="63"/>
      <c r="M10968" s="63"/>
    </row>
    <row r="10969" spans="2:15" x14ac:dyDescent="0.25">
      <c r="B10969" s="86">
        <v>0.54166666666666663</v>
      </c>
      <c r="E10969" s="99">
        <v>118</v>
      </c>
      <c r="G10969" s="14" t="s">
        <v>2896</v>
      </c>
    </row>
    <row r="10970" spans="2:15" x14ac:dyDescent="0.25">
      <c r="B10970" s="86">
        <v>0.54513888888888884</v>
      </c>
      <c r="E10970" s="99">
        <v>116</v>
      </c>
      <c r="G10970" s="14" t="s">
        <v>2896</v>
      </c>
    </row>
    <row r="10971" spans="2:15" x14ac:dyDescent="0.25">
      <c r="B10971" s="86">
        <v>0.55555555555555558</v>
      </c>
      <c r="E10971" s="14">
        <v>81</v>
      </c>
      <c r="G10971" s="14" t="s">
        <v>2896</v>
      </c>
    </row>
    <row r="10972" spans="2:15" x14ac:dyDescent="0.25">
      <c r="B10972" s="6">
        <v>0.56597222222222221</v>
      </c>
      <c r="E10972" s="157">
        <v>92</v>
      </c>
    </row>
    <row r="10973" spans="2:15" x14ac:dyDescent="0.25">
      <c r="B10973" s="6">
        <v>0.57638888888888884</v>
      </c>
      <c r="E10973" s="3">
        <v>107</v>
      </c>
    </row>
    <row r="10974" spans="2:15" x14ac:dyDescent="0.25">
      <c r="B10974" s="6">
        <v>0.58680555555555558</v>
      </c>
      <c r="E10974" s="99">
        <v>115</v>
      </c>
    </row>
    <row r="10975" spans="2:15" x14ac:dyDescent="0.25">
      <c r="B10975" s="6">
        <v>0.59722222222222221</v>
      </c>
      <c r="E10975" s="62">
        <v>121</v>
      </c>
    </row>
    <row r="10976" spans="2:15" x14ac:dyDescent="0.25">
      <c r="B10976" s="6">
        <v>0.60763888888888884</v>
      </c>
      <c r="E10976" s="97">
        <v>123</v>
      </c>
      <c r="H10976" s="3">
        <v>155</v>
      </c>
      <c r="I10976" s="63" t="s">
        <v>2931</v>
      </c>
      <c r="J10976" s="63"/>
      <c r="K10976" s="63"/>
      <c r="L10976" s="63"/>
      <c r="M10976" s="63"/>
    </row>
    <row r="10977" spans="2:17" x14ac:dyDescent="0.25">
      <c r="B10977" s="6">
        <v>0.61805555555555558</v>
      </c>
      <c r="E10977" s="62">
        <v>123</v>
      </c>
    </row>
    <row r="10978" spans="2:17" x14ac:dyDescent="0.25">
      <c r="B10978" s="6">
        <v>0.62847222222222221</v>
      </c>
      <c r="E10978" s="62">
        <v>123</v>
      </c>
    </row>
    <row r="10979" spans="2:17" x14ac:dyDescent="0.25">
      <c r="B10979" s="6">
        <v>0.63888888888888884</v>
      </c>
      <c r="E10979" s="62">
        <v>120</v>
      </c>
    </row>
    <row r="10980" spans="2:17" x14ac:dyDescent="0.25">
      <c r="B10980" s="6">
        <v>0.64930555555555558</v>
      </c>
      <c r="E10980" s="99">
        <v>115</v>
      </c>
    </row>
    <row r="10981" spans="2:17" x14ac:dyDescent="0.25">
      <c r="B10981" s="6">
        <v>0.65972222222222221</v>
      </c>
      <c r="E10981" s="3">
        <v>109</v>
      </c>
    </row>
    <row r="10982" spans="2:17" x14ac:dyDescent="0.25">
      <c r="B10982" s="6">
        <v>0.67013888888888884</v>
      </c>
      <c r="E10982" s="99">
        <v>112</v>
      </c>
    </row>
    <row r="10983" spans="2:17" x14ac:dyDescent="0.25">
      <c r="B10983" s="6">
        <v>0.68055555555555558</v>
      </c>
      <c r="E10983" s="99">
        <v>113</v>
      </c>
    </row>
    <row r="10984" spans="2:17" x14ac:dyDescent="0.25">
      <c r="B10984" s="6">
        <v>0.69097222222222221</v>
      </c>
      <c r="E10984" s="3">
        <v>108</v>
      </c>
    </row>
    <row r="10985" spans="2:17" x14ac:dyDescent="0.25">
      <c r="B10985" s="6">
        <v>0.70138888888888884</v>
      </c>
      <c r="E10985" s="3">
        <v>106</v>
      </c>
    </row>
    <row r="10986" spans="2:17" x14ac:dyDescent="0.25">
      <c r="B10986" s="86">
        <v>0.70833333333333337</v>
      </c>
      <c r="G10986" s="14" t="s">
        <v>2895</v>
      </c>
    </row>
    <row r="10987" spans="2:17" x14ac:dyDescent="0.25">
      <c r="B10987" s="86">
        <v>0.71180555555555558</v>
      </c>
      <c r="E10987" s="3">
        <v>104</v>
      </c>
      <c r="G10987" s="14" t="s">
        <v>2895</v>
      </c>
    </row>
    <row r="10988" spans="2:17" ht="15.75" x14ac:dyDescent="0.25">
      <c r="B10988" s="86">
        <v>0.72222222222222221</v>
      </c>
      <c r="E10988" s="3">
        <v>102</v>
      </c>
      <c r="F10988" s="3">
        <v>102</v>
      </c>
      <c r="G10988" s="14" t="s">
        <v>2895</v>
      </c>
      <c r="I10988" s="637" t="s">
        <v>2906</v>
      </c>
      <c r="J10988" s="637"/>
      <c r="K10988" s="637"/>
      <c r="L10988" s="637"/>
      <c r="M10988" s="637"/>
      <c r="N10988" s="118"/>
    </row>
    <row r="10989" spans="2:17" x14ac:dyDescent="0.25">
      <c r="B10989" s="90">
        <v>0.72916666666666663</v>
      </c>
      <c r="C10989" s="38">
        <v>128</v>
      </c>
      <c r="D10989" s="8"/>
      <c r="E10989" s="8"/>
      <c r="F10989" s="8"/>
      <c r="G10989" s="8" t="s">
        <v>313</v>
      </c>
      <c r="H10989" s="8"/>
      <c r="I10989" s="36" t="s">
        <v>2903</v>
      </c>
      <c r="J10989" s="36"/>
      <c r="K10989" s="36"/>
      <c r="L10989" s="36"/>
      <c r="M10989" s="36"/>
      <c r="N10989" s="36"/>
      <c r="O10989" s="36"/>
      <c r="P10989" s="36"/>
      <c r="Q10989" s="8"/>
    </row>
    <row r="10990" spans="2:17" x14ac:dyDescent="0.25">
      <c r="B10990" s="6">
        <v>0.73263888888888884</v>
      </c>
      <c r="E10990" s="3">
        <v>104</v>
      </c>
    </row>
    <row r="10991" spans="2:17" x14ac:dyDescent="0.25">
      <c r="B10991" s="6">
        <v>0.74305555555555558</v>
      </c>
      <c r="E10991" s="99">
        <v>114</v>
      </c>
    </row>
    <row r="10992" spans="2:17" x14ac:dyDescent="0.25">
      <c r="B10992" s="6">
        <v>0.75347222222222221</v>
      </c>
      <c r="E10992" s="97">
        <v>124</v>
      </c>
      <c r="H10992" s="3">
        <v>35</v>
      </c>
      <c r="I10992" s="63" t="s">
        <v>2900</v>
      </c>
      <c r="J10992" s="63"/>
      <c r="K10992" s="63"/>
      <c r="L10992" s="63"/>
      <c r="M10992" s="63"/>
    </row>
    <row r="10993" spans="2:14" x14ac:dyDescent="0.25">
      <c r="B10993" s="6">
        <v>0.76388888888888884</v>
      </c>
      <c r="E10993" s="99">
        <v>118</v>
      </c>
    </row>
    <row r="10994" spans="2:14" x14ac:dyDescent="0.25">
      <c r="B10994" s="6">
        <v>0.77430555555555558</v>
      </c>
      <c r="E10994" s="62">
        <v>122</v>
      </c>
    </row>
    <row r="10995" spans="2:14" x14ac:dyDescent="0.25">
      <c r="B10995" s="6">
        <v>0.78472222222222221</v>
      </c>
      <c r="E10995" s="99">
        <v>111</v>
      </c>
    </row>
    <row r="10996" spans="2:14" x14ac:dyDescent="0.25">
      <c r="B10996" s="6">
        <v>0.79513888888888884</v>
      </c>
      <c r="E10996" s="99">
        <v>116</v>
      </c>
    </row>
    <row r="10997" spans="2:14" x14ac:dyDescent="0.25">
      <c r="B10997" s="6">
        <v>0.80555555555555558</v>
      </c>
      <c r="E10997" s="62">
        <v>121</v>
      </c>
    </row>
    <row r="10998" spans="2:14" x14ac:dyDescent="0.25">
      <c r="B10998" s="6">
        <v>0.81597222222222221</v>
      </c>
      <c r="E10998" s="99">
        <v>113</v>
      </c>
    </row>
    <row r="10999" spans="2:14" x14ac:dyDescent="0.25">
      <c r="B10999" s="6">
        <v>0.82638888888888884</v>
      </c>
      <c r="E10999" s="99">
        <v>118</v>
      </c>
    </row>
    <row r="11000" spans="2:14" x14ac:dyDescent="0.25">
      <c r="B11000" s="6">
        <v>0.83680555555555558</v>
      </c>
      <c r="E11000" s="62">
        <v>128</v>
      </c>
    </row>
    <row r="11001" spans="2:14" x14ac:dyDescent="0.25">
      <c r="B11001" s="6">
        <v>0.84722222222222221</v>
      </c>
      <c r="E11001" s="102">
        <v>132</v>
      </c>
      <c r="H11001" s="3">
        <v>170</v>
      </c>
      <c r="I11001" s="118" t="s">
        <v>2901</v>
      </c>
      <c r="J11001" s="118"/>
      <c r="K11001" s="118"/>
      <c r="L11001" s="118"/>
      <c r="M11001" s="118"/>
    </row>
    <row r="11002" spans="2:14" x14ac:dyDescent="0.25">
      <c r="B11002" s="86">
        <v>0.85069444444444442</v>
      </c>
      <c r="G11002" s="14" t="s">
        <v>2899</v>
      </c>
    </row>
    <row r="11003" spans="2:14" x14ac:dyDescent="0.25">
      <c r="B11003" s="86">
        <v>0.85763888888888884</v>
      </c>
      <c r="E11003" s="62">
        <v>122</v>
      </c>
      <c r="G11003" s="14" t="s">
        <v>2899</v>
      </c>
    </row>
    <row r="11004" spans="2:14" ht="15.75" x14ac:dyDescent="0.25">
      <c r="B11004" s="86">
        <v>0.86805555555555558</v>
      </c>
      <c r="E11004" s="157">
        <v>91</v>
      </c>
      <c r="G11004" s="14" t="s">
        <v>2899</v>
      </c>
      <c r="I11004" s="531" t="s">
        <v>2907</v>
      </c>
      <c r="J11004" s="531"/>
      <c r="K11004" s="531"/>
      <c r="L11004" s="531"/>
      <c r="M11004" s="531"/>
      <c r="N11004" s="194"/>
    </row>
    <row r="11005" spans="2:14" x14ac:dyDescent="0.25">
      <c r="B11005" s="6">
        <v>0.87847222222222221</v>
      </c>
      <c r="E11005" s="3">
        <v>104</v>
      </c>
    </row>
    <row r="11006" spans="2:14" x14ac:dyDescent="0.25">
      <c r="B11006" s="6">
        <v>0.88888888888888884</v>
      </c>
      <c r="E11006" s="99">
        <v>116</v>
      </c>
    </row>
    <row r="11007" spans="2:14" x14ac:dyDescent="0.25">
      <c r="B11007" s="6">
        <v>0.89930555555555558</v>
      </c>
      <c r="E11007" s="62">
        <v>125</v>
      </c>
    </row>
    <row r="11008" spans="2:14" x14ac:dyDescent="0.25">
      <c r="B11008" s="6">
        <v>0.90972222222222221</v>
      </c>
      <c r="E11008" s="102">
        <v>134</v>
      </c>
      <c r="H11008" s="3">
        <v>260</v>
      </c>
      <c r="I11008" s="118" t="s">
        <v>2902</v>
      </c>
      <c r="J11008" s="118"/>
      <c r="K11008" s="118"/>
      <c r="L11008" s="118"/>
      <c r="M11008" s="118"/>
    </row>
    <row r="11009" spans="1:8" x14ac:dyDescent="0.25">
      <c r="B11009" s="6">
        <v>0.92013888888888884</v>
      </c>
      <c r="E11009" s="62">
        <v>128</v>
      </c>
    </row>
    <row r="11010" spans="1:8" x14ac:dyDescent="0.25">
      <c r="B11010" s="6">
        <v>0.93055555555555558</v>
      </c>
      <c r="E11010" s="3">
        <v>109</v>
      </c>
    </row>
    <row r="11011" spans="1:8" x14ac:dyDescent="0.25">
      <c r="B11011" s="6">
        <v>0.9375</v>
      </c>
      <c r="G11011" s="27" t="s">
        <v>2908</v>
      </c>
      <c r="H11011" s="14"/>
    </row>
    <row r="11012" spans="1:8" x14ac:dyDescent="0.25">
      <c r="B11012" s="6">
        <v>0.94097222222222221</v>
      </c>
      <c r="E11012" s="14">
        <v>88</v>
      </c>
      <c r="G11012" s="27" t="s">
        <v>2908</v>
      </c>
      <c r="H11012" s="14"/>
    </row>
    <row r="11013" spans="1:8" x14ac:dyDescent="0.25">
      <c r="B11013" s="6">
        <v>0.95138888888888884</v>
      </c>
      <c r="E11013" s="59">
        <v>72</v>
      </c>
      <c r="G11013" s="27" t="s">
        <v>2908</v>
      </c>
      <c r="H11013" s="14"/>
    </row>
    <row r="11014" spans="1:8" x14ac:dyDescent="0.25">
      <c r="B11014" s="6">
        <v>0.96180555555555558</v>
      </c>
      <c r="E11014" s="14">
        <v>81</v>
      </c>
      <c r="G11014" s="27" t="s">
        <v>2908</v>
      </c>
      <c r="H11014" s="14"/>
    </row>
    <row r="11015" spans="1:8" x14ac:dyDescent="0.25">
      <c r="B11015" s="6">
        <v>0.97222222222222221</v>
      </c>
      <c r="E11015" s="99">
        <v>111</v>
      </c>
      <c r="G11015" s="27" t="s">
        <v>2908</v>
      </c>
      <c r="H11015" s="14"/>
    </row>
    <row r="11016" spans="1:8" x14ac:dyDescent="0.25">
      <c r="B11016" s="6">
        <v>0.98263888888888884</v>
      </c>
      <c r="E11016" s="62">
        <v>125</v>
      </c>
    </row>
    <row r="11017" spans="1:8" ht="15.75" thickBot="1" x14ac:dyDescent="0.3">
      <c r="B11017" s="22">
        <v>0.99305555555555558</v>
      </c>
      <c r="E11017" s="62">
        <v>124</v>
      </c>
    </row>
    <row r="11018" spans="1:8" x14ac:dyDescent="0.25">
      <c r="B11018" s="6">
        <v>3.472222222222222E-3</v>
      </c>
      <c r="E11018" s="99">
        <v>117</v>
      </c>
    </row>
    <row r="11019" spans="1:8" x14ac:dyDescent="0.25">
      <c r="A11019" s="5">
        <v>45957</v>
      </c>
      <c r="B11019" s="6">
        <v>1.3888888888888888E-2</v>
      </c>
      <c r="E11019" s="99">
        <v>117</v>
      </c>
    </row>
    <row r="11020" spans="1:8" x14ac:dyDescent="0.25">
      <c r="A11020" s="5" t="s">
        <v>303</v>
      </c>
      <c r="B11020" s="6">
        <v>2.4305555555555556E-2</v>
      </c>
      <c r="E11020" s="99">
        <v>119</v>
      </c>
    </row>
    <row r="11021" spans="1:8" x14ac:dyDescent="0.25">
      <c r="B11021" s="6">
        <v>3.4722222222222224E-2</v>
      </c>
      <c r="E11021" s="62">
        <v>120</v>
      </c>
    </row>
    <row r="11022" spans="1:8" x14ac:dyDescent="0.25">
      <c r="B11022" s="6">
        <v>4.5138888888888888E-2</v>
      </c>
      <c r="E11022" s="62">
        <v>121</v>
      </c>
    </row>
    <row r="11023" spans="1:8" x14ac:dyDescent="0.25">
      <c r="B11023" s="6">
        <v>5.5555555555555552E-2</v>
      </c>
      <c r="E11023" s="99">
        <v>118</v>
      </c>
    </row>
    <row r="11024" spans="1:8" x14ac:dyDescent="0.25">
      <c r="B11024" s="6">
        <v>6.5972222222222224E-2</v>
      </c>
    </row>
    <row r="11025" spans="1:14" ht="15.75" thickBot="1" x14ac:dyDescent="0.3">
      <c r="B11025" s="6">
        <v>7.6388888888888895E-2</v>
      </c>
    </row>
    <row r="11026" spans="1:14" ht="21" thickBot="1" x14ac:dyDescent="0.35">
      <c r="B11026" s="6">
        <v>8.6805555555555552E-2</v>
      </c>
      <c r="G11026" s="609">
        <v>107</v>
      </c>
      <c r="H11026" s="610" t="s">
        <v>1368</v>
      </c>
      <c r="I11026" s="734" t="s">
        <v>2891</v>
      </c>
      <c r="J11026" s="735"/>
      <c r="K11026" s="735"/>
      <c r="L11026" s="735"/>
      <c r="M11026" s="735"/>
      <c r="N11026" s="736"/>
    </row>
    <row r="11027" spans="1:14" ht="19.5" thickBot="1" x14ac:dyDescent="0.35">
      <c r="B11027" s="6">
        <v>9.7222222222222224E-2</v>
      </c>
      <c r="G11027" s="603">
        <f>AVERAGE(E10944:E11031)</f>
        <v>111.58108108108108</v>
      </c>
      <c r="H11027" s="604" t="s">
        <v>1367</v>
      </c>
      <c r="I11027" s="750" t="s">
        <v>2848</v>
      </c>
      <c r="J11027" s="751"/>
      <c r="K11027" s="751"/>
      <c r="L11027" s="751"/>
      <c r="M11027" s="751"/>
      <c r="N11027" s="752"/>
    </row>
    <row r="11028" spans="1:14" ht="19.5" thickBot="1" x14ac:dyDescent="0.35">
      <c r="B11028" s="6">
        <v>0.1076388888888889</v>
      </c>
      <c r="G11028" s="612">
        <v>102.7</v>
      </c>
      <c r="H11028" s="610" t="s">
        <v>1369</v>
      </c>
      <c r="I11028" s="734" t="s">
        <v>2932</v>
      </c>
      <c r="J11028" s="735"/>
      <c r="K11028" s="735"/>
      <c r="L11028" s="735"/>
      <c r="M11028" s="735"/>
      <c r="N11028" s="736"/>
    </row>
    <row r="11029" spans="1:14" ht="18.75" thickBot="1" x14ac:dyDescent="0.3">
      <c r="B11029" s="6">
        <v>0.11805555555555555</v>
      </c>
      <c r="G11029" s="780" t="s">
        <v>2709</v>
      </c>
      <c r="H11029" s="781"/>
    </row>
    <row r="11030" spans="1:14" ht="18.75" thickBot="1" x14ac:dyDescent="0.3">
      <c r="B11030" s="6">
        <v>0.12847222222222221</v>
      </c>
      <c r="G11030" s="758" t="s">
        <v>2904</v>
      </c>
      <c r="H11030" s="759"/>
      <c r="I11030" s="759"/>
      <c r="J11030" s="760"/>
    </row>
    <row r="11031" spans="1:14" ht="16.5" thickBot="1" x14ac:dyDescent="0.3">
      <c r="B11031" s="6">
        <v>0.1388888888888889</v>
      </c>
      <c r="G11031" s="761" t="s">
        <v>2905</v>
      </c>
      <c r="H11031" s="762"/>
      <c r="I11031" s="762"/>
      <c r="J11031" s="762"/>
      <c r="K11031" s="762"/>
      <c r="L11031" s="762"/>
      <c r="M11031" s="762"/>
      <c r="N11031" s="763"/>
    </row>
    <row r="11032" spans="1:14" x14ac:dyDescent="0.25">
      <c r="B11032" s="6">
        <v>0.14930555555555555</v>
      </c>
    </row>
    <row r="11033" spans="1:14" ht="15.75" thickBot="1" x14ac:dyDescent="0.3">
      <c r="B11033" s="22">
        <v>0.15972222222222221</v>
      </c>
      <c r="D11033" s="13">
        <v>217</v>
      </c>
    </row>
    <row r="11034" spans="1:14" x14ac:dyDescent="0.25">
      <c r="B11034" s="6">
        <v>0.30555555555555558</v>
      </c>
      <c r="E11034" s="14">
        <v>86</v>
      </c>
    </row>
    <row r="11035" spans="1:14" x14ac:dyDescent="0.25">
      <c r="A11035" s="5">
        <v>45957</v>
      </c>
      <c r="B11035" s="6">
        <v>0.31597222222222221</v>
      </c>
      <c r="E11035" s="14">
        <v>88</v>
      </c>
    </row>
    <row r="11036" spans="1:14" x14ac:dyDescent="0.25">
      <c r="A11036" s="5" t="s">
        <v>303</v>
      </c>
      <c r="B11036" s="6">
        <v>0.3263888888888889</v>
      </c>
      <c r="E11036" s="14">
        <v>87</v>
      </c>
    </row>
    <row r="11037" spans="1:14" x14ac:dyDescent="0.25">
      <c r="B11037" s="6">
        <v>0.33680555555555558</v>
      </c>
      <c r="E11037" s="14">
        <v>86</v>
      </c>
    </row>
    <row r="11038" spans="1:14" x14ac:dyDescent="0.25">
      <c r="B11038" s="6">
        <v>0.34722222222222221</v>
      </c>
      <c r="E11038" s="14">
        <v>80</v>
      </c>
    </row>
    <row r="11039" spans="1:14" x14ac:dyDescent="0.25">
      <c r="B11039" s="6">
        <v>0.3576388888888889</v>
      </c>
      <c r="E11039" s="14">
        <v>88</v>
      </c>
    </row>
    <row r="11040" spans="1:14" x14ac:dyDescent="0.25">
      <c r="B11040" s="6">
        <v>0.36805555555555558</v>
      </c>
      <c r="E11040" s="157">
        <v>97</v>
      </c>
    </row>
    <row r="11041" spans="2:16" x14ac:dyDescent="0.25">
      <c r="B11041" s="6">
        <v>0.37847222222222221</v>
      </c>
      <c r="E11041" s="157">
        <v>96</v>
      </c>
    </row>
    <row r="11042" spans="2:16" x14ac:dyDescent="0.25">
      <c r="B11042" s="6">
        <v>0.3888888888888889</v>
      </c>
      <c r="E11042" s="157">
        <v>94</v>
      </c>
    </row>
    <row r="11043" spans="2:16" x14ac:dyDescent="0.25">
      <c r="B11043" s="6">
        <v>0.39930555555555558</v>
      </c>
      <c r="E11043" s="157">
        <v>97</v>
      </c>
    </row>
    <row r="11044" spans="2:16" x14ac:dyDescent="0.25">
      <c r="B11044" s="6">
        <v>0.40972222222222221</v>
      </c>
      <c r="E11044" s="157">
        <v>97</v>
      </c>
    </row>
    <row r="11045" spans="2:16" x14ac:dyDescent="0.25">
      <c r="B11045" s="6">
        <v>0.4201388888888889</v>
      </c>
      <c r="E11045" s="157">
        <v>94</v>
      </c>
    </row>
    <row r="11046" spans="2:16" x14ac:dyDescent="0.25">
      <c r="B11046" s="6">
        <v>0.43055555555555558</v>
      </c>
      <c r="E11046" s="157">
        <v>92</v>
      </c>
    </row>
    <row r="11047" spans="2:16" x14ac:dyDescent="0.25">
      <c r="B11047" s="6">
        <v>0.44097222222222221</v>
      </c>
      <c r="E11047" s="157">
        <v>98</v>
      </c>
    </row>
    <row r="11048" spans="2:16" x14ac:dyDescent="0.25">
      <c r="B11048" s="6">
        <v>0.4513888888888889</v>
      </c>
      <c r="E11048" s="157">
        <v>98</v>
      </c>
    </row>
    <row r="11049" spans="2:16" x14ac:dyDescent="0.25">
      <c r="B11049" s="6">
        <v>0.46180555555555558</v>
      </c>
      <c r="E11049" s="157">
        <v>99</v>
      </c>
    </row>
    <row r="11050" spans="2:16" x14ac:dyDescent="0.25">
      <c r="B11050" s="6">
        <v>0.47222222222222221</v>
      </c>
      <c r="E11050" s="157">
        <v>98</v>
      </c>
    </row>
    <row r="11051" spans="2:16" x14ac:dyDescent="0.25">
      <c r="B11051" s="6">
        <v>0.4826388888888889</v>
      </c>
      <c r="E11051" s="157">
        <v>91</v>
      </c>
    </row>
    <row r="11052" spans="2:16" x14ac:dyDescent="0.25">
      <c r="B11052" s="6">
        <v>0.49305555555555558</v>
      </c>
      <c r="E11052" s="3">
        <v>102</v>
      </c>
      <c r="F11052" s="3">
        <v>102</v>
      </c>
    </row>
    <row r="11053" spans="2:16" x14ac:dyDescent="0.25">
      <c r="B11053" s="90">
        <v>0.5</v>
      </c>
      <c r="C11053" s="38">
        <v>128</v>
      </c>
      <c r="D11053" s="8"/>
      <c r="E11053" s="8"/>
      <c r="F11053" s="8"/>
      <c r="G11053" s="8" t="s">
        <v>112</v>
      </c>
      <c r="H11053" s="8"/>
      <c r="I11053" s="36" t="s">
        <v>2912</v>
      </c>
      <c r="J11053" s="36"/>
      <c r="K11053" s="36"/>
      <c r="L11053" s="36"/>
      <c r="M11053" s="36"/>
      <c r="N11053" s="36"/>
      <c r="O11053" s="36"/>
      <c r="P11053" s="36"/>
    </row>
    <row r="11054" spans="2:16" x14ac:dyDescent="0.25">
      <c r="B11054" s="6">
        <v>0.50347222222222221</v>
      </c>
      <c r="E11054" s="3">
        <v>105</v>
      </c>
    </row>
    <row r="11055" spans="2:16" x14ac:dyDescent="0.25">
      <c r="B11055" s="6">
        <v>0.51388888888888884</v>
      </c>
      <c r="E11055" s="99">
        <v>113</v>
      </c>
    </row>
    <row r="11056" spans="2:16" x14ac:dyDescent="0.25">
      <c r="B11056" s="6">
        <v>0.52430555555555558</v>
      </c>
      <c r="E11056" s="62">
        <v>128</v>
      </c>
      <c r="H11056" s="3">
        <v>35</v>
      </c>
      <c r="I11056" s="63" t="s">
        <v>2913</v>
      </c>
      <c r="J11056" s="63"/>
      <c r="K11056" s="63"/>
      <c r="L11056" s="63"/>
      <c r="M11056" s="63"/>
    </row>
    <row r="11057" spans="2:14" x14ac:dyDescent="0.25">
      <c r="B11057" s="86">
        <v>0.53402777777777777</v>
      </c>
      <c r="G11057" s="14" t="s">
        <v>2909</v>
      </c>
    </row>
    <row r="11058" spans="2:14" x14ac:dyDescent="0.25">
      <c r="B11058" s="86">
        <v>0.53472222222222221</v>
      </c>
      <c r="E11058" s="157">
        <v>98</v>
      </c>
      <c r="G11058" s="14" t="s">
        <v>2909</v>
      </c>
    </row>
    <row r="11059" spans="2:14" x14ac:dyDescent="0.25">
      <c r="B11059" s="86">
        <v>0.54513888888888884</v>
      </c>
      <c r="E11059" s="59">
        <v>79</v>
      </c>
      <c r="G11059" s="14" t="s">
        <v>2909</v>
      </c>
    </row>
    <row r="11060" spans="2:14" x14ac:dyDescent="0.25">
      <c r="B11060" s="86">
        <v>0.54861111111111116</v>
      </c>
      <c r="G11060" s="14" t="s">
        <v>2909</v>
      </c>
    </row>
    <row r="11061" spans="2:14" x14ac:dyDescent="0.25">
      <c r="B11061" s="86">
        <v>0.55555555555555558</v>
      </c>
      <c r="E11061" s="14">
        <v>82</v>
      </c>
      <c r="G11061" s="14" t="s">
        <v>2909</v>
      </c>
    </row>
    <row r="11062" spans="2:14" x14ac:dyDescent="0.25">
      <c r="B11062" s="86">
        <v>0.56597222222222221</v>
      </c>
      <c r="E11062" s="3">
        <v>101</v>
      </c>
      <c r="G11062" s="14" t="s">
        <v>2909</v>
      </c>
    </row>
    <row r="11063" spans="2:14" x14ac:dyDescent="0.25">
      <c r="B11063" s="6">
        <v>0.57638888888888884</v>
      </c>
      <c r="E11063" s="99">
        <v>117</v>
      </c>
    </row>
    <row r="11064" spans="2:14" x14ac:dyDescent="0.25">
      <c r="B11064" s="6">
        <v>0.58680555555555558</v>
      </c>
      <c r="E11064" s="62">
        <v>127</v>
      </c>
      <c r="H11064" s="3">
        <v>125</v>
      </c>
      <c r="I11064" s="63" t="s">
        <v>2914</v>
      </c>
      <c r="J11064" s="63"/>
      <c r="K11064" s="63"/>
      <c r="L11064" s="63"/>
      <c r="M11064" s="63"/>
    </row>
    <row r="11065" spans="2:14" x14ac:dyDescent="0.25">
      <c r="B11065" s="86">
        <v>0.58888888888888891</v>
      </c>
      <c r="G11065" s="14" t="s">
        <v>2910</v>
      </c>
    </row>
    <row r="11066" spans="2:14" ht="15.75" x14ac:dyDescent="0.25">
      <c r="B11066" s="86">
        <v>0.59722222222222221</v>
      </c>
      <c r="E11066" s="157">
        <v>94</v>
      </c>
      <c r="G11066" s="14" t="s">
        <v>2910</v>
      </c>
      <c r="I11066" s="531" t="s">
        <v>2911</v>
      </c>
      <c r="J11066" s="531"/>
      <c r="K11066" s="531"/>
      <c r="L11066" s="531"/>
      <c r="M11066" s="194"/>
      <c r="N11066" s="194"/>
    </row>
    <row r="11067" spans="2:14" x14ac:dyDescent="0.25">
      <c r="B11067" s="6">
        <v>0.60763888888888884</v>
      </c>
      <c r="E11067" s="157">
        <v>98</v>
      </c>
    </row>
    <row r="11068" spans="2:14" x14ac:dyDescent="0.25">
      <c r="B11068" s="6">
        <v>0.61805555555555558</v>
      </c>
      <c r="E11068" s="99">
        <v>118</v>
      </c>
    </row>
    <row r="11069" spans="2:14" x14ac:dyDescent="0.25">
      <c r="B11069" s="6">
        <v>0.62847222222222221</v>
      </c>
      <c r="E11069" s="99">
        <v>118</v>
      </c>
    </row>
    <row r="11070" spans="2:14" x14ac:dyDescent="0.25">
      <c r="B11070" s="6">
        <v>0.63888888888888884</v>
      </c>
      <c r="E11070" s="62">
        <v>127</v>
      </c>
      <c r="H11070" s="3">
        <v>200</v>
      </c>
      <c r="I11070" s="63" t="s">
        <v>2915</v>
      </c>
      <c r="J11070" s="63"/>
      <c r="K11070" s="63"/>
      <c r="L11070" s="63"/>
      <c r="M11070" s="63"/>
    </row>
    <row r="11071" spans="2:14" x14ac:dyDescent="0.25">
      <c r="B11071" s="86">
        <v>0.64236111111111116</v>
      </c>
      <c r="G11071" s="14" t="s">
        <v>2919</v>
      </c>
    </row>
    <row r="11072" spans="2:14" x14ac:dyDescent="0.25">
      <c r="B11072" s="86">
        <v>0.64930555555555558</v>
      </c>
      <c r="E11072" s="62">
        <v>125</v>
      </c>
      <c r="G11072" s="14" t="s">
        <v>2919</v>
      </c>
    </row>
    <row r="11073" spans="2:15" x14ac:dyDescent="0.25">
      <c r="B11073" s="86">
        <v>0.65972222222222221</v>
      </c>
      <c r="E11073" s="157">
        <v>93</v>
      </c>
      <c r="G11073" s="14" t="s">
        <v>2919</v>
      </c>
    </row>
    <row r="11074" spans="2:15" x14ac:dyDescent="0.25">
      <c r="B11074" s="6">
        <v>0.67013888888888884</v>
      </c>
      <c r="E11074" s="3">
        <v>106</v>
      </c>
    </row>
    <row r="11075" spans="2:15" x14ac:dyDescent="0.25">
      <c r="B11075" s="6">
        <v>0.68055555555555558</v>
      </c>
    </row>
    <row r="11076" spans="2:15" x14ac:dyDescent="0.25">
      <c r="B11076" s="6">
        <v>0.69097222222222221</v>
      </c>
    </row>
    <row r="11077" spans="2:15" x14ac:dyDescent="0.25">
      <c r="B11077" s="6">
        <v>0.70138888888888884</v>
      </c>
      <c r="E11077" s="14">
        <v>80</v>
      </c>
    </row>
    <row r="11078" spans="2:15" x14ac:dyDescent="0.25">
      <c r="B11078" s="6">
        <v>0.71180555555555558</v>
      </c>
      <c r="E11078" s="14">
        <v>86</v>
      </c>
    </row>
    <row r="11079" spans="2:15" x14ac:dyDescent="0.25">
      <c r="B11079" s="6">
        <v>0.72222222222222221</v>
      </c>
      <c r="E11079" s="59">
        <v>68</v>
      </c>
    </row>
    <row r="11080" spans="2:15" x14ac:dyDescent="0.25">
      <c r="B11080" s="6">
        <v>0.73263888888888884</v>
      </c>
      <c r="E11080" s="3">
        <v>100</v>
      </c>
      <c r="F11080" s="3">
        <v>100</v>
      </c>
    </row>
    <row r="11081" spans="2:15" x14ac:dyDescent="0.25">
      <c r="B11081" s="90">
        <v>0.74305555555555558</v>
      </c>
      <c r="C11081" s="8">
        <v>113</v>
      </c>
      <c r="D11081" s="8"/>
      <c r="E11081" s="8"/>
      <c r="F11081" s="8"/>
      <c r="G11081" s="8" t="s">
        <v>313</v>
      </c>
      <c r="H11081" s="8"/>
      <c r="I11081" s="36" t="s">
        <v>2923</v>
      </c>
      <c r="J11081" s="36"/>
      <c r="K11081" s="36"/>
      <c r="L11081" s="36"/>
      <c r="M11081" s="36"/>
      <c r="N11081" s="36"/>
      <c r="O11081" s="36"/>
    </row>
    <row r="11082" spans="2:15" x14ac:dyDescent="0.25">
      <c r="B11082" s="6">
        <v>0.74305555555555558</v>
      </c>
      <c r="E11082" s="62">
        <v>128</v>
      </c>
    </row>
    <row r="11083" spans="2:15" x14ac:dyDescent="0.25">
      <c r="B11083" s="6">
        <v>0.75347222222222221</v>
      </c>
      <c r="E11083" s="119">
        <v>130</v>
      </c>
    </row>
    <row r="11084" spans="2:15" x14ac:dyDescent="0.25">
      <c r="B11084" s="6">
        <v>0.76388888888888884</v>
      </c>
      <c r="E11084" s="102">
        <v>137</v>
      </c>
      <c r="G11084" s="3" t="s">
        <v>1941</v>
      </c>
      <c r="H11084" s="3">
        <v>30</v>
      </c>
      <c r="I11084" s="118" t="s">
        <v>2925</v>
      </c>
      <c r="J11084" s="118"/>
      <c r="K11084" s="118"/>
      <c r="L11084" s="118"/>
      <c r="M11084" s="118"/>
    </row>
    <row r="11085" spans="2:15" x14ac:dyDescent="0.25">
      <c r="B11085" s="6">
        <v>0.77430555555555558</v>
      </c>
      <c r="E11085" s="62">
        <v>127</v>
      </c>
      <c r="G11085" s="3" t="s">
        <v>1941</v>
      </c>
    </row>
    <row r="11086" spans="2:15" x14ac:dyDescent="0.25">
      <c r="B11086" s="6">
        <v>0.78472222222222221</v>
      </c>
      <c r="E11086" s="99">
        <v>112</v>
      </c>
      <c r="G11086" s="3" t="s">
        <v>1941</v>
      </c>
    </row>
    <row r="11087" spans="2:15" x14ac:dyDescent="0.25">
      <c r="B11087" s="6">
        <v>0.79513888888888884</v>
      </c>
      <c r="E11087" s="99">
        <v>114</v>
      </c>
      <c r="G11087" s="3" t="s">
        <v>2918</v>
      </c>
    </row>
    <row r="11088" spans="2:15" x14ac:dyDescent="0.25">
      <c r="B11088" s="6">
        <v>0.80555555555555558</v>
      </c>
      <c r="E11088" s="62">
        <v>128</v>
      </c>
      <c r="G11088" s="3" t="s">
        <v>2918</v>
      </c>
    </row>
    <row r="11089" spans="2:13" x14ac:dyDescent="0.25">
      <c r="B11089" s="6">
        <v>0.81597222222222221</v>
      </c>
      <c r="E11089" s="119">
        <v>130</v>
      </c>
      <c r="G11089" s="3" t="s">
        <v>2918</v>
      </c>
    </row>
    <row r="11090" spans="2:13" x14ac:dyDescent="0.25">
      <c r="B11090" s="6">
        <v>0.82638888888888884</v>
      </c>
      <c r="E11090" s="119">
        <v>136</v>
      </c>
      <c r="G11090" s="3" t="s">
        <v>2918</v>
      </c>
    </row>
    <row r="11091" spans="2:13" x14ac:dyDescent="0.25">
      <c r="B11091" s="6">
        <v>0.83680555555555558</v>
      </c>
      <c r="E11091" s="119">
        <v>136</v>
      </c>
      <c r="G11091" s="3" t="s">
        <v>2918</v>
      </c>
    </row>
    <row r="11092" spans="2:13" x14ac:dyDescent="0.25">
      <c r="B11092" s="6">
        <v>0.84722222222222221</v>
      </c>
      <c r="E11092" s="119">
        <v>134</v>
      </c>
      <c r="G11092" s="3" t="s">
        <v>2918</v>
      </c>
    </row>
    <row r="11093" spans="2:13" x14ac:dyDescent="0.25">
      <c r="B11093" s="6">
        <v>0.85763888888888884</v>
      </c>
      <c r="E11093" s="102">
        <v>138</v>
      </c>
      <c r="G11093" s="3" t="s">
        <v>2918</v>
      </c>
      <c r="H11093" s="3">
        <v>165</v>
      </c>
      <c r="I11093" s="118" t="s">
        <v>2926</v>
      </c>
      <c r="J11093" s="118"/>
      <c r="K11093" s="118"/>
      <c r="L11093" s="118"/>
      <c r="M11093" s="118"/>
    </row>
    <row r="11094" spans="2:13" x14ac:dyDescent="0.25">
      <c r="B11094" s="6">
        <v>0.86805555555555558</v>
      </c>
      <c r="E11094" s="119">
        <v>130</v>
      </c>
      <c r="G11094" s="3" t="s">
        <v>2918</v>
      </c>
    </row>
    <row r="11095" spans="2:13" x14ac:dyDescent="0.25">
      <c r="B11095" s="6">
        <v>0.87847222222222221</v>
      </c>
      <c r="E11095" s="3">
        <v>108</v>
      </c>
      <c r="G11095" s="3" t="s">
        <v>2918</v>
      </c>
    </row>
    <row r="11096" spans="2:13" x14ac:dyDescent="0.25">
      <c r="B11096" s="6">
        <v>0.88888888888888884</v>
      </c>
      <c r="E11096" s="99">
        <v>112</v>
      </c>
      <c r="G11096" s="3" t="s">
        <v>2918</v>
      </c>
    </row>
    <row r="11097" spans="2:13" x14ac:dyDescent="0.25">
      <c r="B11097" s="6">
        <v>0.89930555555555558</v>
      </c>
      <c r="E11097" s="99">
        <v>116</v>
      </c>
      <c r="G11097" s="3" t="s">
        <v>2918</v>
      </c>
    </row>
    <row r="11098" spans="2:13" x14ac:dyDescent="0.25">
      <c r="B11098" s="6">
        <v>0.90972222222222221</v>
      </c>
      <c r="E11098" s="62">
        <v>127</v>
      </c>
      <c r="G11098" s="3" t="s">
        <v>1442</v>
      </c>
    </row>
    <row r="11099" spans="2:13" x14ac:dyDescent="0.25">
      <c r="B11099" s="6">
        <v>0.92013888888888884</v>
      </c>
      <c r="E11099" s="62">
        <v>129</v>
      </c>
      <c r="G11099" s="3" t="s">
        <v>1442</v>
      </c>
    </row>
    <row r="11100" spans="2:13" x14ac:dyDescent="0.25">
      <c r="B11100" s="6">
        <v>0.93055555555555558</v>
      </c>
      <c r="E11100" s="102">
        <v>136</v>
      </c>
      <c r="G11100" s="3" t="s">
        <v>1442</v>
      </c>
      <c r="H11100" s="3">
        <v>270</v>
      </c>
      <c r="I11100" s="118" t="s">
        <v>2927</v>
      </c>
      <c r="J11100" s="118"/>
      <c r="K11100" s="118"/>
      <c r="L11100" s="118"/>
      <c r="M11100" s="118"/>
    </row>
    <row r="11101" spans="2:13" x14ac:dyDescent="0.25">
      <c r="B11101" s="86">
        <v>0.93402777777777779</v>
      </c>
      <c r="G11101" s="14" t="s">
        <v>2917</v>
      </c>
    </row>
    <row r="11102" spans="2:13" x14ac:dyDescent="0.25">
      <c r="B11102" s="86">
        <v>0.94097222222222221</v>
      </c>
      <c r="E11102" s="99">
        <v>117</v>
      </c>
      <c r="G11102" s="14" t="s">
        <v>2917</v>
      </c>
    </row>
    <row r="11103" spans="2:13" x14ac:dyDescent="0.25">
      <c r="B11103" s="86">
        <v>0.95138888888888884</v>
      </c>
      <c r="E11103" s="157">
        <v>92</v>
      </c>
      <c r="G11103" s="14" t="s">
        <v>2917</v>
      </c>
    </row>
    <row r="11104" spans="2:13" x14ac:dyDescent="0.25">
      <c r="B11104" s="86">
        <v>0.96180555555555558</v>
      </c>
      <c r="E11104" s="3">
        <v>103</v>
      </c>
      <c r="G11104" s="14" t="s">
        <v>2917</v>
      </c>
    </row>
    <row r="11105" spans="1:14" x14ac:dyDescent="0.25">
      <c r="B11105" s="86">
        <v>0.97222222222222221</v>
      </c>
      <c r="E11105" s="99">
        <v>112</v>
      </c>
      <c r="G11105" s="14" t="s">
        <v>2917</v>
      </c>
    </row>
    <row r="11106" spans="1:14" x14ac:dyDescent="0.25">
      <c r="B11106" s="6">
        <v>0.98263888888888884</v>
      </c>
      <c r="E11106" s="99">
        <v>117</v>
      </c>
    </row>
    <row r="11107" spans="1:14" ht="15.75" thickBot="1" x14ac:dyDescent="0.3">
      <c r="B11107" s="22">
        <v>0.99305555555555558</v>
      </c>
      <c r="E11107" s="62">
        <v>122</v>
      </c>
    </row>
    <row r="11108" spans="1:14" x14ac:dyDescent="0.25">
      <c r="B11108" s="6">
        <v>3.472222222222222E-3</v>
      </c>
      <c r="E11108" s="102">
        <v>137</v>
      </c>
    </row>
    <row r="11109" spans="1:14" x14ac:dyDescent="0.25">
      <c r="A11109" s="5">
        <v>45958</v>
      </c>
      <c r="B11109" s="86">
        <v>1.0416666666666666E-2</v>
      </c>
      <c r="G11109" s="14" t="s">
        <v>2916</v>
      </c>
    </row>
    <row r="11110" spans="1:14" x14ac:dyDescent="0.25">
      <c r="A11110" s="5" t="s">
        <v>422</v>
      </c>
      <c r="B11110" s="86">
        <v>1.3888888888888888E-2</v>
      </c>
      <c r="E11110" s="119">
        <v>134</v>
      </c>
      <c r="G11110" s="14" t="s">
        <v>2916</v>
      </c>
    </row>
    <row r="11111" spans="1:14" x14ac:dyDescent="0.25">
      <c r="B11111" s="86">
        <v>2.4305555555555556E-2</v>
      </c>
      <c r="E11111" s="157">
        <v>96</v>
      </c>
      <c r="G11111" s="14" t="s">
        <v>2916</v>
      </c>
    </row>
    <row r="11112" spans="1:14" x14ac:dyDescent="0.25">
      <c r="B11112" s="86">
        <v>3.4722222222222224E-2</v>
      </c>
      <c r="E11112" s="157">
        <v>94</v>
      </c>
      <c r="G11112" s="14" t="s">
        <v>2916</v>
      </c>
    </row>
    <row r="11113" spans="1:14" x14ac:dyDescent="0.25">
      <c r="B11113" s="6">
        <v>4.5138888888888888E-2</v>
      </c>
      <c r="E11113" s="3">
        <v>103</v>
      </c>
    </row>
    <row r="11114" spans="1:14" x14ac:dyDescent="0.25">
      <c r="B11114" s="6">
        <v>5.5555555555555552E-2</v>
      </c>
      <c r="E11114" s="3">
        <v>108</v>
      </c>
    </row>
    <row r="11115" spans="1:14" x14ac:dyDescent="0.25">
      <c r="B11115" s="6">
        <v>6.5972222222222224E-2</v>
      </c>
      <c r="E11115" s="3">
        <v>108</v>
      </c>
    </row>
    <row r="11116" spans="1:14" x14ac:dyDescent="0.25">
      <c r="B11116" s="6">
        <v>7.6388888888888895E-2</v>
      </c>
      <c r="E11116" s="99">
        <v>110</v>
      </c>
    </row>
    <row r="11117" spans="1:14" ht="15.75" thickBot="1" x14ac:dyDescent="0.3">
      <c r="B11117" s="6">
        <v>8.6805555555555552E-2</v>
      </c>
      <c r="E11117" s="3">
        <v>107</v>
      </c>
    </row>
    <row r="11118" spans="1:14" ht="21" thickBot="1" x14ac:dyDescent="0.35">
      <c r="B11118" s="6">
        <v>9.7222222222222224E-2</v>
      </c>
      <c r="E11118" s="3">
        <v>105</v>
      </c>
      <c r="G11118" s="605">
        <v>110</v>
      </c>
      <c r="H11118" s="604" t="s">
        <v>1368</v>
      </c>
      <c r="I11118" s="750" t="s">
        <v>2924</v>
      </c>
      <c r="J11118" s="751"/>
      <c r="K11118" s="751"/>
      <c r="L11118" s="751"/>
      <c r="M11118" s="751"/>
      <c r="N11118" s="752"/>
    </row>
    <row r="11119" spans="1:14" ht="19.5" thickBot="1" x14ac:dyDescent="0.35">
      <c r="B11119" s="6">
        <v>0.1076388888888889</v>
      </c>
      <c r="E11119" s="3">
        <v>103</v>
      </c>
      <c r="G11119" s="611">
        <f>AVERAGE(E11035:E11123)</f>
        <v>107.89873417721519</v>
      </c>
      <c r="H11119" s="610" t="s">
        <v>1367</v>
      </c>
      <c r="I11119" s="734" t="s">
        <v>2934</v>
      </c>
      <c r="J11119" s="735"/>
      <c r="K11119" s="735"/>
      <c r="L11119" s="735"/>
      <c r="M11119" s="735"/>
      <c r="N11119" s="736"/>
    </row>
    <row r="11120" spans="1:14" ht="19.5" thickBot="1" x14ac:dyDescent="0.35">
      <c r="B11120" s="6">
        <v>0.11805555555555555</v>
      </c>
      <c r="E11120" s="157">
        <v>99</v>
      </c>
      <c r="G11120" s="612">
        <v>101</v>
      </c>
      <c r="H11120" s="610" t="s">
        <v>1369</v>
      </c>
      <c r="I11120" s="734" t="s">
        <v>2933</v>
      </c>
      <c r="J11120" s="735"/>
      <c r="K11120" s="735"/>
      <c r="L11120" s="735"/>
      <c r="M11120" s="735"/>
      <c r="N11120" s="736"/>
    </row>
    <row r="11121" spans="2:14" ht="18.75" thickBot="1" x14ac:dyDescent="0.3">
      <c r="B11121" s="6">
        <v>0.12847222222222221</v>
      </c>
      <c r="E11121" s="3">
        <v>100</v>
      </c>
      <c r="G11121" s="780" t="s">
        <v>2922</v>
      </c>
      <c r="H11121" s="781"/>
    </row>
    <row r="11122" spans="2:14" ht="18.75" thickBot="1" x14ac:dyDescent="0.3">
      <c r="B11122" s="6">
        <v>0.1388888888888889</v>
      </c>
      <c r="E11122" s="3">
        <v>102</v>
      </c>
      <c r="G11122" s="758" t="s">
        <v>2921</v>
      </c>
      <c r="H11122" s="759"/>
      <c r="I11122" s="759"/>
      <c r="J11122" s="760"/>
    </row>
    <row r="11123" spans="2:14" ht="16.5" thickBot="1" x14ac:dyDescent="0.3">
      <c r="B11123" s="6">
        <v>0.14930555555555555</v>
      </c>
      <c r="E11123" s="3">
        <v>102</v>
      </c>
      <c r="G11123" s="761" t="s">
        <v>2920</v>
      </c>
      <c r="H11123" s="762"/>
      <c r="I11123" s="762"/>
      <c r="J11123" s="762"/>
      <c r="K11123" s="762"/>
      <c r="L11123" s="762"/>
      <c r="M11123" s="762"/>
      <c r="N11123" s="763"/>
    </row>
    <row r="11124" spans="2:14" ht="15.75" thickBot="1" x14ac:dyDescent="0.3">
      <c r="B11124" s="22">
        <v>0.15972222222222221</v>
      </c>
      <c r="D11124" s="13">
        <v>239</v>
      </c>
    </row>
    <row r="11125" spans="2:14" x14ac:dyDescent="0.25">
      <c r="B11125" s="6">
        <v>0.30555555555555558</v>
      </c>
      <c r="E11125" s="157">
        <v>91</v>
      </c>
    </row>
    <row r="11126" spans="2:14" x14ac:dyDescent="0.25">
      <c r="B11126" s="6">
        <v>0.31597222222222221</v>
      </c>
      <c r="E11126" s="157">
        <v>92</v>
      </c>
    </row>
    <row r="11127" spans="2:14" x14ac:dyDescent="0.25">
      <c r="B11127" s="6">
        <v>0.3263888888888889</v>
      </c>
      <c r="E11127" s="157">
        <v>93</v>
      </c>
    </row>
    <row r="11128" spans="2:14" x14ac:dyDescent="0.25">
      <c r="B11128" s="6">
        <v>0.33680555555555558</v>
      </c>
      <c r="E11128" s="157">
        <v>94</v>
      </c>
    </row>
    <row r="11129" spans="2:14" x14ac:dyDescent="0.25">
      <c r="B11129" s="6">
        <v>0.34722222222222221</v>
      </c>
      <c r="E11129" s="14">
        <v>86</v>
      </c>
    </row>
    <row r="11130" spans="2:14" x14ac:dyDescent="0.25">
      <c r="B11130" s="6">
        <v>0.3576388888888889</v>
      </c>
      <c r="E11130" s="14">
        <v>82</v>
      </c>
    </row>
    <row r="11131" spans="2:14" x14ac:dyDescent="0.25">
      <c r="B11131" s="6">
        <v>0.36805555555555558</v>
      </c>
      <c r="E11131" s="14">
        <v>85</v>
      </c>
    </row>
    <row r="11132" spans="2:14" x14ac:dyDescent="0.25">
      <c r="B11132" s="6">
        <v>0.37847222222222221</v>
      </c>
      <c r="E11132" s="14">
        <v>86</v>
      </c>
    </row>
    <row r="11133" spans="2:14" x14ac:dyDescent="0.25">
      <c r="B11133" s="6">
        <v>0.3888888888888889</v>
      </c>
      <c r="E11133" s="14">
        <v>88</v>
      </c>
    </row>
    <row r="11134" spans="2:14" x14ac:dyDescent="0.25">
      <c r="B11134" s="6">
        <v>0.39930555555555558</v>
      </c>
      <c r="E11134" s="157">
        <v>99</v>
      </c>
    </row>
    <row r="11135" spans="2:14" x14ac:dyDescent="0.25">
      <c r="B11135" s="6">
        <v>0.40972222222222221</v>
      </c>
      <c r="E11135" s="157">
        <v>98</v>
      </c>
    </row>
    <row r="11136" spans="2:14" x14ac:dyDescent="0.25">
      <c r="B11136" s="6">
        <v>0.4201388888888889</v>
      </c>
      <c r="E11136" s="157">
        <v>99</v>
      </c>
    </row>
    <row r="11137" spans="2:14" x14ac:dyDescent="0.25">
      <c r="B11137" s="6">
        <v>0.43055555555555558</v>
      </c>
      <c r="E11137" s="14">
        <v>86</v>
      </c>
    </row>
    <row r="11138" spans="2:14" x14ac:dyDescent="0.25">
      <c r="B11138" s="6">
        <v>0.44097222222222221</v>
      </c>
      <c r="E11138" s="3">
        <v>104</v>
      </c>
    </row>
    <row r="11139" spans="2:14" x14ac:dyDescent="0.25">
      <c r="B11139" s="6">
        <v>0.4513888888888889</v>
      </c>
      <c r="E11139" s="157">
        <v>90</v>
      </c>
    </row>
    <row r="11140" spans="2:14" x14ac:dyDescent="0.25">
      <c r="B11140" s="6">
        <v>0.46180555555555558</v>
      </c>
      <c r="E11140" s="157">
        <v>94</v>
      </c>
      <c r="G11140" s="3" t="s">
        <v>2651</v>
      </c>
    </row>
    <row r="11141" spans="2:14" x14ac:dyDescent="0.25">
      <c r="B11141" s="6">
        <v>0.47222222222222221</v>
      </c>
      <c r="E11141" s="157">
        <v>97</v>
      </c>
      <c r="F11141" s="157">
        <v>97</v>
      </c>
    </row>
    <row r="11142" spans="2:14" x14ac:dyDescent="0.25">
      <c r="B11142" s="90">
        <v>0.4826388888888889</v>
      </c>
      <c r="C11142" s="8">
        <v>75</v>
      </c>
      <c r="D11142" s="8"/>
      <c r="E11142" s="8"/>
      <c r="F11142" s="8"/>
      <c r="G11142" s="8" t="s">
        <v>208</v>
      </c>
      <c r="H11142" s="8"/>
      <c r="I11142" s="36" t="s">
        <v>2940</v>
      </c>
      <c r="J11142" s="36"/>
      <c r="K11142" s="36"/>
      <c r="L11142" s="36"/>
      <c r="M11142" s="36"/>
      <c r="N11142" s="36"/>
    </row>
    <row r="11143" spans="2:14" x14ac:dyDescent="0.25">
      <c r="B11143" s="6">
        <v>0.4826388888888889</v>
      </c>
      <c r="E11143" s="3">
        <v>103</v>
      </c>
    </row>
    <row r="11144" spans="2:14" x14ac:dyDescent="0.25">
      <c r="B11144" s="6">
        <v>0.49305555555555558</v>
      </c>
      <c r="E11144" s="99">
        <v>114</v>
      </c>
    </row>
    <row r="11145" spans="2:14" x14ac:dyDescent="0.25">
      <c r="B11145" s="6">
        <v>0.50347222222222221</v>
      </c>
      <c r="E11145" s="101">
        <v>118</v>
      </c>
      <c r="H11145" s="3">
        <v>30</v>
      </c>
      <c r="I11145" s="135" t="s">
        <v>2946</v>
      </c>
      <c r="J11145" s="135"/>
      <c r="K11145" s="135"/>
      <c r="L11145" s="135"/>
      <c r="M11145" s="135"/>
    </row>
    <row r="11146" spans="2:14" x14ac:dyDescent="0.25">
      <c r="B11146" s="6">
        <v>0.51388888888888884</v>
      </c>
      <c r="E11146" s="157">
        <v>96</v>
      </c>
    </row>
    <row r="11147" spans="2:14" x14ac:dyDescent="0.25">
      <c r="B11147" s="6">
        <v>0.52430555555555558</v>
      </c>
      <c r="E11147" s="14">
        <v>89</v>
      </c>
    </row>
    <row r="11148" spans="2:14" x14ac:dyDescent="0.25">
      <c r="B11148" s="6">
        <v>0.53472222222222221</v>
      </c>
      <c r="E11148" s="3">
        <v>102</v>
      </c>
    </row>
    <row r="11149" spans="2:14" x14ac:dyDescent="0.25">
      <c r="B11149" s="6">
        <v>0.54513888888888884</v>
      </c>
      <c r="E11149" s="3">
        <v>103</v>
      </c>
    </row>
    <row r="11150" spans="2:14" x14ac:dyDescent="0.25">
      <c r="B11150" s="6">
        <v>0.54861111111111116</v>
      </c>
      <c r="E11150" s="3">
        <v>104</v>
      </c>
    </row>
    <row r="11151" spans="2:14" x14ac:dyDescent="0.25">
      <c r="B11151" s="6">
        <v>0.55555555555555558</v>
      </c>
      <c r="E11151" s="3">
        <v>104</v>
      </c>
    </row>
    <row r="11152" spans="2:14" x14ac:dyDescent="0.25">
      <c r="B11152" s="6">
        <v>0.56597222222222221</v>
      </c>
      <c r="E11152" s="3">
        <v>104</v>
      </c>
    </row>
    <row r="11153" spans="2:15" x14ac:dyDescent="0.25">
      <c r="B11153" s="6">
        <v>0.57638888888888884</v>
      </c>
      <c r="E11153" s="99">
        <v>112</v>
      </c>
    </row>
    <row r="11154" spans="2:15" x14ac:dyDescent="0.25">
      <c r="B11154" s="6">
        <v>0.58680555555555558</v>
      </c>
      <c r="E11154" s="101">
        <v>117</v>
      </c>
      <c r="H11154" s="3">
        <v>150</v>
      </c>
      <c r="I11154" s="135" t="s">
        <v>2947</v>
      </c>
      <c r="J11154" s="135"/>
      <c r="K11154" s="135"/>
      <c r="L11154" s="135"/>
      <c r="M11154" s="135"/>
    </row>
    <row r="11155" spans="2:15" x14ac:dyDescent="0.25">
      <c r="B11155" s="6">
        <v>0.59722222222222221</v>
      </c>
      <c r="E11155" s="99">
        <v>116</v>
      </c>
    </row>
    <row r="11156" spans="2:15" x14ac:dyDescent="0.25">
      <c r="B11156" s="6">
        <v>0.60763888888888884</v>
      </c>
      <c r="E11156" s="99">
        <v>112</v>
      </c>
    </row>
    <row r="11157" spans="2:15" x14ac:dyDescent="0.25">
      <c r="B11157" s="6">
        <v>0.61805555555555558</v>
      </c>
      <c r="E11157" s="99">
        <v>110</v>
      </c>
    </row>
    <row r="11158" spans="2:15" x14ac:dyDescent="0.25">
      <c r="B11158" s="6">
        <v>0.62847222222222221</v>
      </c>
      <c r="E11158" s="3">
        <v>109</v>
      </c>
    </row>
    <row r="11159" spans="2:15" x14ac:dyDescent="0.25">
      <c r="B11159" s="6">
        <v>0.63888888888888884</v>
      </c>
      <c r="E11159" s="99">
        <v>116</v>
      </c>
    </row>
    <row r="11160" spans="2:15" x14ac:dyDescent="0.25">
      <c r="B11160" s="6">
        <v>0.64930555555555558</v>
      </c>
      <c r="E11160" s="99">
        <v>116</v>
      </c>
    </row>
    <row r="11161" spans="2:15" x14ac:dyDescent="0.25">
      <c r="B11161" s="6">
        <v>0.65972222222222221</v>
      </c>
      <c r="E11161" s="99">
        <v>113</v>
      </c>
    </row>
    <row r="11162" spans="2:15" x14ac:dyDescent="0.25">
      <c r="B11162" s="6">
        <v>0.67013888888888884</v>
      </c>
      <c r="E11162" s="97">
        <v>122</v>
      </c>
      <c r="H11162" s="3">
        <v>355</v>
      </c>
      <c r="I11162" s="63" t="s">
        <v>2948</v>
      </c>
      <c r="J11162" s="63"/>
      <c r="K11162" s="63"/>
      <c r="L11162" s="63"/>
      <c r="M11162" s="63"/>
    </row>
    <row r="11163" spans="2:15" x14ac:dyDescent="0.25">
      <c r="B11163" s="6">
        <v>0.68055555555555558</v>
      </c>
      <c r="E11163" s="99">
        <v>118</v>
      </c>
    </row>
    <row r="11164" spans="2:15" x14ac:dyDescent="0.25">
      <c r="B11164" s="6">
        <v>0.69097222222222221</v>
      </c>
      <c r="E11164" s="99">
        <v>112</v>
      </c>
    </row>
    <row r="11165" spans="2:15" x14ac:dyDescent="0.25">
      <c r="B11165" s="6">
        <v>0.70138888888888884</v>
      </c>
      <c r="E11165" s="3">
        <v>108</v>
      </c>
    </row>
    <row r="11166" spans="2:15" x14ac:dyDescent="0.25">
      <c r="B11166" s="6">
        <v>0.71180555555555558</v>
      </c>
      <c r="E11166" s="3">
        <v>104</v>
      </c>
    </row>
    <row r="11167" spans="2:15" x14ac:dyDescent="0.25">
      <c r="B11167" s="6">
        <v>0.72222222222222221</v>
      </c>
      <c r="E11167" s="3">
        <v>106</v>
      </c>
      <c r="F11167" s="3">
        <v>106</v>
      </c>
    </row>
    <row r="11168" spans="2:15" x14ac:dyDescent="0.25">
      <c r="B11168" s="90">
        <v>0.72916666666666663</v>
      </c>
      <c r="C11168" s="8">
        <v>10</v>
      </c>
      <c r="D11168" s="8"/>
      <c r="E11168" s="8"/>
      <c r="F11168" s="8"/>
      <c r="G11168" s="8" t="s">
        <v>313</v>
      </c>
      <c r="H11168" s="8"/>
      <c r="I11168" s="36" t="s">
        <v>2945</v>
      </c>
      <c r="J11168" s="36"/>
      <c r="K11168" s="36"/>
      <c r="L11168" s="36"/>
      <c r="M11168" s="36"/>
      <c r="N11168" s="36"/>
      <c r="O11168" s="36"/>
    </row>
    <row r="11169" spans="2:11" x14ac:dyDescent="0.25">
      <c r="B11169" s="6">
        <v>0.73263888888888884</v>
      </c>
      <c r="E11169" s="3">
        <v>108</v>
      </c>
    </row>
    <row r="11170" spans="2:11" x14ac:dyDescent="0.25">
      <c r="B11170" s="6">
        <v>0.74305555555555558</v>
      </c>
      <c r="E11170" s="99">
        <v>112</v>
      </c>
    </row>
    <row r="11171" spans="2:11" x14ac:dyDescent="0.25">
      <c r="B11171" s="6">
        <v>0.75347222222222221</v>
      </c>
      <c r="E11171" s="99">
        <v>110</v>
      </c>
    </row>
    <row r="11172" spans="2:11" x14ac:dyDescent="0.25">
      <c r="B11172" s="6">
        <v>0.76388888888888884</v>
      </c>
      <c r="E11172" s="99">
        <v>112</v>
      </c>
    </row>
    <row r="11173" spans="2:11" x14ac:dyDescent="0.25">
      <c r="B11173" s="6">
        <v>0.77430555555555558</v>
      </c>
      <c r="E11173" s="101">
        <v>115</v>
      </c>
      <c r="H11173" s="3">
        <v>65</v>
      </c>
      <c r="I11173" t="s">
        <v>2941</v>
      </c>
    </row>
    <row r="11174" spans="2:11" x14ac:dyDescent="0.25">
      <c r="B11174" s="6">
        <v>0.78472222222222221</v>
      </c>
      <c r="E11174" s="3">
        <v>101</v>
      </c>
    </row>
    <row r="11175" spans="2:11" x14ac:dyDescent="0.25">
      <c r="B11175" s="6">
        <v>0.79513888888888884</v>
      </c>
      <c r="E11175" s="3">
        <v>100</v>
      </c>
      <c r="G11175" s="3" t="s">
        <v>2939</v>
      </c>
    </row>
    <row r="11176" spans="2:11" x14ac:dyDescent="0.25">
      <c r="B11176" s="6">
        <v>0.80555555555555558</v>
      </c>
      <c r="E11176" s="157">
        <v>99</v>
      </c>
      <c r="G11176" s="3" t="s">
        <v>2939</v>
      </c>
    </row>
    <row r="11177" spans="2:11" x14ac:dyDescent="0.25">
      <c r="B11177" s="6">
        <v>0.81597222222222221</v>
      </c>
      <c r="E11177" s="3">
        <v>100</v>
      </c>
      <c r="G11177" s="3" t="s">
        <v>2939</v>
      </c>
    </row>
    <row r="11178" spans="2:11" x14ac:dyDescent="0.25">
      <c r="B11178" s="6">
        <v>0.82638888888888884</v>
      </c>
      <c r="E11178" s="157">
        <v>99</v>
      </c>
      <c r="G11178" s="3" t="s">
        <v>2939</v>
      </c>
    </row>
    <row r="11179" spans="2:11" x14ac:dyDescent="0.25">
      <c r="B11179" s="6">
        <v>0.83680555555555558</v>
      </c>
      <c r="E11179" s="157">
        <v>98</v>
      </c>
      <c r="G11179" s="3" t="s">
        <v>2939</v>
      </c>
    </row>
    <row r="11180" spans="2:11" x14ac:dyDescent="0.25">
      <c r="B11180" s="6">
        <v>0.84722222222222221</v>
      </c>
      <c r="E11180" s="3">
        <v>100</v>
      </c>
      <c r="G11180" s="3" t="s">
        <v>2939</v>
      </c>
    </row>
    <row r="11181" spans="2:11" x14ac:dyDescent="0.25">
      <c r="B11181" s="6">
        <v>0.85763888888888884</v>
      </c>
      <c r="E11181" s="3">
        <v>102</v>
      </c>
    </row>
    <row r="11182" spans="2:11" x14ac:dyDescent="0.25">
      <c r="B11182" s="6">
        <v>0.86805555555555558</v>
      </c>
      <c r="E11182" s="3">
        <v>104</v>
      </c>
    </row>
    <row r="11183" spans="2:11" x14ac:dyDescent="0.25">
      <c r="B11183" s="6">
        <v>0.87847222222222221</v>
      </c>
      <c r="E11183" s="3">
        <v>104</v>
      </c>
      <c r="F11183" s="3">
        <v>104</v>
      </c>
    </row>
    <row r="11184" spans="2:11" x14ac:dyDescent="0.25">
      <c r="B11184" s="90">
        <v>0.88194444444444442</v>
      </c>
      <c r="C11184" s="8">
        <v>55</v>
      </c>
      <c r="D11184" s="8"/>
      <c r="E11184" s="8"/>
      <c r="F11184" s="8"/>
      <c r="G11184" s="8" t="s">
        <v>2937</v>
      </c>
      <c r="H11184" s="8"/>
      <c r="I11184" s="36" t="s">
        <v>2938</v>
      </c>
      <c r="J11184" s="36"/>
      <c r="K11184" s="36"/>
    </row>
    <row r="11185" spans="1:13" x14ac:dyDescent="0.25">
      <c r="B11185" s="6">
        <v>0.88888888888888884</v>
      </c>
      <c r="E11185" s="3">
        <v>106</v>
      </c>
    </row>
    <row r="11186" spans="1:13" x14ac:dyDescent="0.25">
      <c r="B11186" s="86">
        <v>0.89444444444444449</v>
      </c>
      <c r="G11186" s="14" t="s">
        <v>2936</v>
      </c>
    </row>
    <row r="11187" spans="1:13" x14ac:dyDescent="0.25">
      <c r="B11187" s="86">
        <v>0.89930555555555558</v>
      </c>
      <c r="E11187" s="97">
        <v>122</v>
      </c>
      <c r="G11187" s="14" t="s">
        <v>2936</v>
      </c>
      <c r="H11187" s="3">
        <v>25</v>
      </c>
      <c r="I11187" s="63" t="s">
        <v>2942</v>
      </c>
      <c r="J11187" s="63"/>
      <c r="K11187" s="63"/>
      <c r="L11187" s="63"/>
      <c r="M11187" s="63"/>
    </row>
    <row r="11188" spans="1:13" x14ac:dyDescent="0.25">
      <c r="B11188" s="86">
        <v>0.90972222222222221</v>
      </c>
      <c r="E11188" s="99">
        <v>113</v>
      </c>
      <c r="G11188" s="14" t="s">
        <v>2936</v>
      </c>
    </row>
    <row r="11189" spans="1:13" x14ac:dyDescent="0.25">
      <c r="B11189" s="86">
        <v>0.92013888888888884</v>
      </c>
      <c r="E11189" s="3">
        <v>106</v>
      </c>
      <c r="G11189" s="14" t="s">
        <v>2936</v>
      </c>
    </row>
    <row r="11190" spans="1:13" x14ac:dyDescent="0.25">
      <c r="B11190" s="6">
        <v>0.93055555555555558</v>
      </c>
      <c r="E11190" s="62">
        <v>120</v>
      </c>
    </row>
    <row r="11191" spans="1:13" x14ac:dyDescent="0.25">
      <c r="B11191" s="86">
        <v>0.93333333333333335</v>
      </c>
      <c r="G11191" s="14" t="s">
        <v>2935</v>
      </c>
    </row>
    <row r="11192" spans="1:13" x14ac:dyDescent="0.25">
      <c r="B11192" s="86">
        <v>0.94097222222222221</v>
      </c>
      <c r="E11192" s="97">
        <v>124</v>
      </c>
      <c r="G11192" s="14" t="s">
        <v>2935</v>
      </c>
      <c r="H11192" s="3">
        <v>85</v>
      </c>
      <c r="I11192" s="63" t="s">
        <v>2943</v>
      </c>
      <c r="J11192" s="63"/>
      <c r="K11192" s="63"/>
      <c r="L11192" s="63"/>
      <c r="M11192" s="63"/>
    </row>
    <row r="11193" spans="1:13" x14ac:dyDescent="0.25">
      <c r="B11193" s="86">
        <v>0.95138888888888884</v>
      </c>
      <c r="E11193" s="3">
        <v>101</v>
      </c>
      <c r="G11193" s="14" t="s">
        <v>2935</v>
      </c>
    </row>
    <row r="11194" spans="1:13" x14ac:dyDescent="0.25">
      <c r="B11194" s="6">
        <v>0.96180555555555558</v>
      </c>
      <c r="E11194" s="3">
        <v>100</v>
      </c>
    </row>
    <row r="11195" spans="1:13" x14ac:dyDescent="0.25">
      <c r="B11195" s="6">
        <v>0.97222222222222221</v>
      </c>
      <c r="E11195" s="99">
        <v>117</v>
      </c>
    </row>
    <row r="11196" spans="1:13" x14ac:dyDescent="0.25">
      <c r="B11196" s="6">
        <v>0.98263888888888884</v>
      </c>
      <c r="E11196" s="97">
        <v>120</v>
      </c>
      <c r="H11196" s="3">
        <v>145</v>
      </c>
      <c r="I11196" s="63" t="s">
        <v>2944</v>
      </c>
      <c r="J11196" s="63"/>
      <c r="K11196" s="63"/>
      <c r="L11196" s="63"/>
      <c r="M11196" s="63"/>
    </row>
    <row r="11197" spans="1:13" ht="15.75" thickBot="1" x14ac:dyDescent="0.3">
      <c r="B11197" s="22">
        <v>0.99305555555555558</v>
      </c>
      <c r="E11197" s="99">
        <v>117</v>
      </c>
    </row>
    <row r="11198" spans="1:13" x14ac:dyDescent="0.25">
      <c r="A11198" s="5">
        <v>45959</v>
      </c>
      <c r="B11198" s="6">
        <v>3.472222222222222E-3</v>
      </c>
      <c r="E11198" s="99">
        <v>114</v>
      </c>
    </row>
    <row r="11199" spans="1:13" x14ac:dyDescent="0.25">
      <c r="A11199" s="5" t="s">
        <v>571</v>
      </c>
      <c r="B11199" s="6">
        <v>1.3888888888888888E-2</v>
      </c>
      <c r="E11199" s="99">
        <v>112</v>
      </c>
    </row>
    <row r="11200" spans="1:13" x14ac:dyDescent="0.25">
      <c r="B11200" s="6">
        <v>2.4305555555555556E-2</v>
      </c>
      <c r="E11200" s="3">
        <v>107</v>
      </c>
    </row>
    <row r="11201" spans="2:14" x14ac:dyDescent="0.25">
      <c r="B11201" s="6">
        <v>3.4722222222222224E-2</v>
      </c>
      <c r="E11201" s="3">
        <v>101</v>
      </c>
    </row>
    <row r="11202" spans="2:14" x14ac:dyDescent="0.25">
      <c r="B11202" s="6">
        <v>4.5138888888888888E-2</v>
      </c>
      <c r="E11202" s="157">
        <v>99</v>
      </c>
    </row>
    <row r="11203" spans="2:14" x14ac:dyDescent="0.25">
      <c r="B11203" s="6">
        <v>5.5555555555555552E-2</v>
      </c>
      <c r="E11203" s="157">
        <v>98</v>
      </c>
    </row>
    <row r="11204" spans="2:14" x14ac:dyDescent="0.25">
      <c r="B11204" s="6">
        <v>6.5972222222222224E-2</v>
      </c>
      <c r="E11204" s="157">
        <v>99</v>
      </c>
    </row>
    <row r="11205" spans="2:14" ht="15.75" thickBot="1" x14ac:dyDescent="0.3">
      <c r="B11205" s="6">
        <v>7.6388888888888895E-2</v>
      </c>
      <c r="E11205" s="157">
        <v>97</v>
      </c>
    </row>
    <row r="11206" spans="2:14" ht="21" thickBot="1" x14ac:dyDescent="0.35">
      <c r="B11206" s="6">
        <v>8.6805555555555552E-2</v>
      </c>
      <c r="E11206" s="157">
        <v>99</v>
      </c>
      <c r="G11206" s="609">
        <v>106</v>
      </c>
      <c r="H11206" s="610" t="s">
        <v>1368</v>
      </c>
      <c r="I11206" s="734" t="s">
        <v>2950</v>
      </c>
      <c r="J11206" s="735"/>
      <c r="K11206" s="735"/>
      <c r="L11206" s="735"/>
      <c r="M11206" s="735"/>
      <c r="N11206" s="736"/>
    </row>
    <row r="11207" spans="2:14" ht="19.5" thickBot="1" x14ac:dyDescent="0.35">
      <c r="B11207" s="6">
        <v>9.7222222222222224E-2</v>
      </c>
      <c r="E11207" s="157">
        <v>99</v>
      </c>
      <c r="G11207" s="611">
        <f>AVERAGE(E11123:E11211)</f>
        <v>104.03703703703704</v>
      </c>
      <c r="H11207" s="610" t="s">
        <v>1367</v>
      </c>
      <c r="I11207" s="734" t="s">
        <v>2953</v>
      </c>
      <c r="J11207" s="735"/>
      <c r="K11207" s="735"/>
      <c r="L11207" s="735"/>
      <c r="M11207" s="735"/>
      <c r="N11207" s="736"/>
    </row>
    <row r="11208" spans="2:14" ht="19.5" thickBot="1" x14ac:dyDescent="0.35">
      <c r="B11208" s="6">
        <v>0.1076388888888889</v>
      </c>
      <c r="E11208" s="157">
        <v>99</v>
      </c>
      <c r="G11208" s="612">
        <v>102.3</v>
      </c>
      <c r="H11208" s="610" t="s">
        <v>1369</v>
      </c>
      <c r="I11208" s="734" t="s">
        <v>2949</v>
      </c>
      <c r="J11208" s="735"/>
      <c r="K11208" s="735"/>
      <c r="L11208" s="735"/>
      <c r="M11208" s="735"/>
      <c r="N11208" s="736"/>
    </row>
    <row r="11209" spans="2:14" ht="18.75" thickBot="1" x14ac:dyDescent="0.3">
      <c r="B11209" s="6">
        <v>0.11805555555555555</v>
      </c>
      <c r="E11209" s="157">
        <v>99</v>
      </c>
      <c r="G11209" s="780" t="s">
        <v>2922</v>
      </c>
      <c r="H11209" s="781"/>
    </row>
    <row r="11210" spans="2:14" ht="18.75" thickBot="1" x14ac:dyDescent="0.3">
      <c r="B11210" s="6">
        <v>0.12847222222222221</v>
      </c>
      <c r="E11210" s="3" t="s">
        <v>73</v>
      </c>
      <c r="G11210" s="758" t="s">
        <v>2951</v>
      </c>
      <c r="H11210" s="759"/>
      <c r="I11210" s="759"/>
      <c r="J11210" s="760"/>
    </row>
    <row r="11211" spans="2:14" ht="16.5" thickBot="1" x14ac:dyDescent="0.3">
      <c r="B11211" s="6">
        <v>0.1388888888888889</v>
      </c>
      <c r="G11211" s="761" t="s">
        <v>2952</v>
      </c>
      <c r="H11211" s="762"/>
      <c r="I11211" s="762"/>
      <c r="J11211" s="762"/>
      <c r="K11211" s="762"/>
      <c r="L11211" s="762"/>
      <c r="M11211" s="762"/>
      <c r="N11211" s="763"/>
    </row>
    <row r="11212" spans="2:14" x14ac:dyDescent="0.25">
      <c r="B11212" s="6">
        <v>0.14930555555555555</v>
      </c>
    </row>
    <row r="11213" spans="2:14" ht="15.75" thickBot="1" x14ac:dyDescent="0.3">
      <c r="B11213" s="22">
        <v>0.15972222222222221</v>
      </c>
      <c r="D11213" s="3">
        <v>140</v>
      </c>
      <c r="E11213" s="157">
        <v>95</v>
      </c>
    </row>
    <row r="11214" spans="2:14" x14ac:dyDescent="0.25">
      <c r="B11214" s="6">
        <v>0.30555555555555558</v>
      </c>
      <c r="E11214" s="14">
        <v>88</v>
      </c>
    </row>
    <row r="11215" spans="2:14" x14ac:dyDescent="0.25">
      <c r="B11215" s="6">
        <v>0.31597222222222221</v>
      </c>
      <c r="E11215" s="14">
        <v>84</v>
      </c>
    </row>
    <row r="11216" spans="2:14" x14ac:dyDescent="0.25">
      <c r="B11216" s="6">
        <v>0.3263888888888889</v>
      </c>
      <c r="E11216" s="14">
        <v>80</v>
      </c>
    </row>
    <row r="11217" spans="2:6" x14ac:dyDescent="0.25">
      <c r="B11217" s="6">
        <v>0.33680555555555558</v>
      </c>
      <c r="E11217" s="14">
        <v>82</v>
      </c>
    </row>
    <row r="11218" spans="2:6" x14ac:dyDescent="0.25">
      <c r="B11218" s="6">
        <v>0.34722222222222221</v>
      </c>
      <c r="E11218" s="157">
        <v>99</v>
      </c>
    </row>
    <row r="11219" spans="2:6" x14ac:dyDescent="0.25">
      <c r="B11219" s="6">
        <v>0.3576388888888889</v>
      </c>
      <c r="E11219" s="14">
        <v>87</v>
      </c>
    </row>
    <row r="11220" spans="2:6" x14ac:dyDescent="0.25">
      <c r="B11220" s="6">
        <v>0.36805555555555558</v>
      </c>
      <c r="E11220" s="14">
        <v>84</v>
      </c>
    </row>
    <row r="11221" spans="2:6" x14ac:dyDescent="0.25">
      <c r="B11221" s="6">
        <v>0.37847222222222221</v>
      </c>
      <c r="E11221" s="14">
        <v>86</v>
      </c>
    </row>
    <row r="11222" spans="2:6" x14ac:dyDescent="0.25">
      <c r="B11222" s="6">
        <v>0.3888888888888889</v>
      </c>
      <c r="E11222" s="14">
        <v>80</v>
      </c>
    </row>
    <row r="11223" spans="2:6" x14ac:dyDescent="0.25">
      <c r="B11223" s="6">
        <v>0.39930555555555558</v>
      </c>
      <c r="E11223" s="14">
        <v>88</v>
      </c>
    </row>
    <row r="11224" spans="2:6" x14ac:dyDescent="0.25">
      <c r="B11224" s="6">
        <v>0.40972222222222221</v>
      </c>
      <c r="E11224" s="59">
        <v>78</v>
      </c>
    </row>
    <row r="11225" spans="2:6" x14ac:dyDescent="0.25">
      <c r="B11225" s="6">
        <v>0.4201388888888889</v>
      </c>
      <c r="E11225" s="14">
        <v>80</v>
      </c>
    </row>
    <row r="11226" spans="2:6" x14ac:dyDescent="0.25">
      <c r="B11226" s="6">
        <v>0.43055555555555558</v>
      </c>
      <c r="E11226" s="59">
        <v>72</v>
      </c>
    </row>
    <row r="11227" spans="2:6" x14ac:dyDescent="0.25">
      <c r="B11227" s="6">
        <v>0.44097222222222221</v>
      </c>
      <c r="E11227" s="157">
        <v>90</v>
      </c>
    </row>
    <row r="11228" spans="2:6" x14ac:dyDescent="0.25">
      <c r="B11228" s="6">
        <v>0.4513888888888889</v>
      </c>
      <c r="E11228" s="14">
        <v>87</v>
      </c>
    </row>
    <row r="11229" spans="2:6" x14ac:dyDescent="0.25">
      <c r="B11229" s="6">
        <v>0.46180555555555558</v>
      </c>
      <c r="E11229" s="14">
        <v>87</v>
      </c>
    </row>
    <row r="11230" spans="2:6" x14ac:dyDescent="0.25">
      <c r="B11230" s="6">
        <v>0.47222222222222221</v>
      </c>
      <c r="E11230" s="14">
        <v>88</v>
      </c>
    </row>
    <row r="11231" spans="2:6" x14ac:dyDescent="0.25">
      <c r="B11231" s="6">
        <v>0.4826388888888889</v>
      </c>
      <c r="E11231" s="14">
        <v>86</v>
      </c>
    </row>
    <row r="11232" spans="2:6" x14ac:dyDescent="0.25">
      <c r="B11232" s="6">
        <v>0.49305555555555558</v>
      </c>
      <c r="E11232" s="14">
        <v>86</v>
      </c>
      <c r="F11232" s="14">
        <v>86</v>
      </c>
    </row>
    <row r="11233" spans="2:13" x14ac:dyDescent="0.25">
      <c r="B11233" s="90">
        <v>0.99305555555555558</v>
      </c>
      <c r="C11233" s="8">
        <v>65</v>
      </c>
      <c r="D11233" s="8"/>
      <c r="E11233" s="8"/>
      <c r="F11233" s="8"/>
      <c r="G11233" s="8" t="s">
        <v>208</v>
      </c>
      <c r="H11233" s="8"/>
      <c r="I11233" s="36" t="s">
        <v>2957</v>
      </c>
      <c r="J11233" s="36"/>
      <c r="K11233" s="36"/>
      <c r="L11233" s="36"/>
      <c r="M11233" s="36"/>
    </row>
    <row r="11234" spans="2:13" x14ac:dyDescent="0.25">
      <c r="B11234" s="6">
        <v>0.50347222222222221</v>
      </c>
      <c r="E11234" s="157">
        <v>98</v>
      </c>
    </row>
    <row r="11235" spans="2:13" x14ac:dyDescent="0.25">
      <c r="B11235" s="6">
        <v>0.51388888888888884</v>
      </c>
      <c r="E11235" s="102">
        <v>130</v>
      </c>
      <c r="H11235" s="3">
        <v>44</v>
      </c>
      <c r="I11235" s="118" t="s">
        <v>2958</v>
      </c>
      <c r="J11235" s="118"/>
      <c r="K11235" s="118"/>
      <c r="L11235" s="118"/>
      <c r="M11235" s="118"/>
    </row>
    <row r="11236" spans="2:13" x14ac:dyDescent="0.25">
      <c r="B11236" s="6">
        <v>0.52430555555555558</v>
      </c>
      <c r="E11236" s="3">
        <v>107</v>
      </c>
    </row>
    <row r="11237" spans="2:13" x14ac:dyDescent="0.25">
      <c r="B11237" s="6">
        <v>0.53472222222222221</v>
      </c>
      <c r="E11237" s="157">
        <v>98</v>
      </c>
    </row>
    <row r="11238" spans="2:13" x14ac:dyDescent="0.25">
      <c r="B11238" s="6">
        <v>0.54513888888888884</v>
      </c>
      <c r="E11238" s="3">
        <v>101</v>
      </c>
    </row>
    <row r="11239" spans="2:13" x14ac:dyDescent="0.25">
      <c r="B11239" s="6">
        <v>0.55555555555555558</v>
      </c>
      <c r="E11239" s="157">
        <v>98</v>
      </c>
    </row>
    <row r="11240" spans="2:13" x14ac:dyDescent="0.25">
      <c r="B11240" s="6">
        <v>0.56597222222222221</v>
      </c>
      <c r="E11240" s="3">
        <v>106</v>
      </c>
    </row>
    <row r="11241" spans="2:13" x14ac:dyDescent="0.25">
      <c r="B11241" s="6">
        <v>0.57638888888888884</v>
      </c>
      <c r="E11241" s="3">
        <v>108</v>
      </c>
    </row>
    <row r="11242" spans="2:13" x14ac:dyDescent="0.25">
      <c r="B11242" s="6">
        <v>0.58680555555555558</v>
      </c>
      <c r="E11242" s="99">
        <v>110</v>
      </c>
    </row>
    <row r="11243" spans="2:13" x14ac:dyDescent="0.25">
      <c r="B11243" s="6">
        <v>0.59722222222222221</v>
      </c>
      <c r="E11243" s="99">
        <v>113</v>
      </c>
    </row>
    <row r="11244" spans="2:13" x14ac:dyDescent="0.25">
      <c r="B11244" s="6">
        <v>0.60763888888888884</v>
      </c>
      <c r="E11244" s="99">
        <v>118</v>
      </c>
    </row>
    <row r="11245" spans="2:13" x14ac:dyDescent="0.25">
      <c r="B11245" s="6">
        <v>0.61805555555555558</v>
      </c>
      <c r="E11245" s="99">
        <v>112</v>
      </c>
    </row>
    <row r="11246" spans="2:13" x14ac:dyDescent="0.25">
      <c r="B11246" s="6">
        <v>0.62847222222222221</v>
      </c>
      <c r="E11246" s="101">
        <v>119</v>
      </c>
      <c r="H11246" s="3">
        <v>195</v>
      </c>
      <c r="I11246" s="135" t="s">
        <v>2959</v>
      </c>
      <c r="J11246" s="135"/>
      <c r="K11246" s="135"/>
      <c r="L11246" s="135"/>
      <c r="M11246" s="135"/>
    </row>
    <row r="11247" spans="2:13" x14ac:dyDescent="0.25">
      <c r="B11247" s="6">
        <v>0.63888888888888884</v>
      </c>
      <c r="E11247" s="99">
        <v>118</v>
      </c>
    </row>
    <row r="11248" spans="2:13" x14ac:dyDescent="0.25">
      <c r="B11248" s="6">
        <v>0.64236111111111116</v>
      </c>
      <c r="E11248" s="99">
        <v>112</v>
      </c>
    </row>
    <row r="11249" spans="2:15" x14ac:dyDescent="0.25">
      <c r="B11249" s="6">
        <v>0.64930555555555558</v>
      </c>
      <c r="E11249" s="3">
        <v>106</v>
      </c>
    </row>
    <row r="11250" spans="2:15" x14ac:dyDescent="0.25">
      <c r="B11250" s="6">
        <v>0.65972222222222221</v>
      </c>
      <c r="E11250" s="3">
        <v>100</v>
      </c>
    </row>
    <row r="11251" spans="2:15" x14ac:dyDescent="0.25">
      <c r="B11251" s="6">
        <v>0.67013888888888884</v>
      </c>
      <c r="E11251" s="157">
        <v>98</v>
      </c>
    </row>
    <row r="11252" spans="2:15" x14ac:dyDescent="0.25">
      <c r="B11252" s="6">
        <v>0.68055555555555558</v>
      </c>
      <c r="E11252" s="157">
        <v>97</v>
      </c>
    </row>
    <row r="11253" spans="2:15" x14ac:dyDescent="0.25">
      <c r="B11253" s="6">
        <v>0.69097222222222221</v>
      </c>
      <c r="E11253" s="157">
        <v>96</v>
      </c>
    </row>
    <row r="11254" spans="2:15" x14ac:dyDescent="0.25">
      <c r="B11254" s="6">
        <v>0.70138888888888884</v>
      </c>
      <c r="E11254" s="157">
        <v>97</v>
      </c>
    </row>
    <row r="11255" spans="2:15" x14ac:dyDescent="0.25">
      <c r="B11255" s="6">
        <v>0.71180555555555558</v>
      </c>
      <c r="E11255" s="638">
        <v>95</v>
      </c>
    </row>
    <row r="11256" spans="2:15" x14ac:dyDescent="0.25">
      <c r="B11256" s="6">
        <v>0.72222222222222221</v>
      </c>
      <c r="E11256" s="14">
        <v>89</v>
      </c>
    </row>
    <row r="11257" spans="2:15" x14ac:dyDescent="0.25">
      <c r="B11257" s="6">
        <v>0.73263888888888884</v>
      </c>
      <c r="E11257" s="14">
        <v>87</v>
      </c>
    </row>
    <row r="11258" spans="2:15" x14ac:dyDescent="0.25">
      <c r="B11258" s="6">
        <v>0.74305555555555558</v>
      </c>
      <c r="E11258" s="638">
        <v>90</v>
      </c>
    </row>
    <row r="11259" spans="2:15" x14ac:dyDescent="0.25">
      <c r="B11259" s="6">
        <v>0.75347222222222221</v>
      </c>
      <c r="E11259" s="638">
        <v>94</v>
      </c>
    </row>
    <row r="11260" spans="2:15" x14ac:dyDescent="0.25">
      <c r="B11260" s="6">
        <v>0.76388888888888884</v>
      </c>
      <c r="E11260" s="3">
        <v>101</v>
      </c>
    </row>
    <row r="11261" spans="2:15" x14ac:dyDescent="0.25">
      <c r="B11261" s="6">
        <v>0.77430555555555558</v>
      </c>
      <c r="E11261" s="3">
        <v>101</v>
      </c>
    </row>
    <row r="11262" spans="2:15" x14ac:dyDescent="0.25">
      <c r="B11262" s="6">
        <v>0.78472222222222221</v>
      </c>
      <c r="E11262" s="638">
        <v>98</v>
      </c>
      <c r="F11262" s="638">
        <v>98</v>
      </c>
    </row>
    <row r="11263" spans="2:15" x14ac:dyDescent="0.25">
      <c r="B11263" s="433">
        <v>0.78472222222222221</v>
      </c>
      <c r="C11263" s="30">
        <v>20</v>
      </c>
      <c r="D11263" s="30"/>
      <c r="E11263" s="30"/>
      <c r="F11263" s="30"/>
      <c r="G11263" s="30" t="s">
        <v>313</v>
      </c>
      <c r="H11263" s="30"/>
      <c r="I11263" s="96" t="s">
        <v>2955</v>
      </c>
      <c r="J11263" s="96"/>
      <c r="K11263" s="96"/>
      <c r="L11263" s="96"/>
      <c r="M11263" s="96"/>
      <c r="N11263" s="96"/>
      <c r="O11263" s="96"/>
    </row>
    <row r="11264" spans="2:15" x14ac:dyDescent="0.25">
      <c r="B11264" s="6">
        <v>0.79513888888888884</v>
      </c>
      <c r="E11264" s="638">
        <v>99</v>
      </c>
    </row>
    <row r="11265" spans="2:14" x14ac:dyDescent="0.25">
      <c r="B11265" s="6">
        <v>0.80555555555555558</v>
      </c>
      <c r="E11265" s="99">
        <v>115</v>
      </c>
    </row>
    <row r="11266" spans="2:14" x14ac:dyDescent="0.25">
      <c r="B11266" s="6">
        <v>0.81597222222222221</v>
      </c>
      <c r="E11266" s="99">
        <v>116</v>
      </c>
    </row>
    <row r="11267" spans="2:14" x14ac:dyDescent="0.25">
      <c r="B11267" s="6">
        <v>0.82638888888888884</v>
      </c>
      <c r="E11267" s="102">
        <v>136</v>
      </c>
      <c r="H11267" s="3">
        <v>60</v>
      </c>
      <c r="I11267" t="s">
        <v>2960</v>
      </c>
    </row>
    <row r="11268" spans="2:14" x14ac:dyDescent="0.25">
      <c r="B11268" s="90">
        <v>0.83333333333333337</v>
      </c>
      <c r="C11268" s="8">
        <v>50</v>
      </c>
      <c r="D11268" s="8"/>
      <c r="E11268" s="30"/>
      <c r="F11268" s="8"/>
      <c r="G11268" s="8" t="s">
        <v>532</v>
      </c>
      <c r="H11268" s="8"/>
      <c r="I11268" s="36" t="s">
        <v>2956</v>
      </c>
      <c r="J11268" s="36"/>
      <c r="K11268" s="36"/>
    </row>
    <row r="11269" spans="2:14" x14ac:dyDescent="0.25">
      <c r="B11269" s="6">
        <v>0.83680555555555558</v>
      </c>
      <c r="E11269" s="62">
        <v>126</v>
      </c>
    </row>
    <row r="11270" spans="2:14" x14ac:dyDescent="0.25">
      <c r="B11270" s="86">
        <v>0.84444444444444444</v>
      </c>
      <c r="G11270" s="14" t="s">
        <v>2954</v>
      </c>
    </row>
    <row r="11271" spans="2:14" x14ac:dyDescent="0.25">
      <c r="B11271" s="86">
        <v>0.84722222222222221</v>
      </c>
      <c r="E11271" s="62">
        <v>126</v>
      </c>
      <c r="G11271" s="14" t="s">
        <v>2954</v>
      </c>
    </row>
    <row r="11272" spans="2:14" ht="15.75" x14ac:dyDescent="0.25">
      <c r="B11272" s="86">
        <v>0.85763888888888884</v>
      </c>
      <c r="E11272" s="99">
        <v>113</v>
      </c>
      <c r="G11272" s="14" t="s">
        <v>2954</v>
      </c>
      <c r="I11272" s="446" t="s">
        <v>2961</v>
      </c>
      <c r="J11272" s="446"/>
      <c r="K11272" s="446"/>
      <c r="L11272" s="446"/>
      <c r="M11272" s="446"/>
      <c r="N11272" s="135"/>
    </row>
    <row r="11273" spans="2:14" ht="15.75" x14ac:dyDescent="0.25">
      <c r="B11273" s="86">
        <v>0.86805555555555558</v>
      </c>
      <c r="E11273" s="638">
        <v>92</v>
      </c>
      <c r="G11273" s="14" t="s">
        <v>2954</v>
      </c>
      <c r="I11273" s="531" t="s">
        <v>2962</v>
      </c>
      <c r="J11273" s="531"/>
      <c r="K11273" s="531"/>
      <c r="L11273" s="531"/>
      <c r="M11273" s="531"/>
      <c r="N11273" s="194"/>
    </row>
    <row r="11274" spans="2:14" x14ac:dyDescent="0.25">
      <c r="B11274" s="86">
        <v>0.87847222222222221</v>
      </c>
      <c r="E11274" s="638">
        <v>92</v>
      </c>
      <c r="G11274" s="14" t="s">
        <v>2954</v>
      </c>
    </row>
    <row r="11275" spans="2:14" x14ac:dyDescent="0.25">
      <c r="B11275" s="86">
        <v>0.88888888888888884</v>
      </c>
      <c r="E11275" s="638">
        <v>96</v>
      </c>
      <c r="G11275" s="14" t="s">
        <v>2954</v>
      </c>
    </row>
    <row r="11276" spans="2:14" x14ac:dyDescent="0.25">
      <c r="B11276" s="6">
        <v>0.89930555555555558</v>
      </c>
      <c r="E11276" s="638">
        <v>95</v>
      </c>
    </row>
    <row r="11277" spans="2:14" x14ac:dyDescent="0.25">
      <c r="B11277" s="6">
        <v>0.90972222222222221</v>
      </c>
      <c r="E11277" s="3">
        <v>108</v>
      </c>
    </row>
    <row r="11278" spans="2:14" x14ac:dyDescent="0.25">
      <c r="B11278" s="6">
        <v>0.92013888888888884</v>
      </c>
      <c r="E11278" s="99">
        <v>117</v>
      </c>
      <c r="H11278" s="3">
        <v>195</v>
      </c>
      <c r="I11278" s="135" t="s">
        <v>2965</v>
      </c>
      <c r="J11278" s="135"/>
      <c r="K11278" s="135"/>
      <c r="L11278" s="135"/>
      <c r="M11278" s="135"/>
      <c r="N11278" s="135"/>
    </row>
    <row r="11279" spans="2:14" x14ac:dyDescent="0.25">
      <c r="B11279" s="86">
        <v>0.92361111111111116</v>
      </c>
      <c r="E11279" s="99"/>
      <c r="G11279" s="14" t="s">
        <v>2963</v>
      </c>
    </row>
    <row r="11280" spans="2:14" x14ac:dyDescent="0.25">
      <c r="B11280" s="86">
        <v>0.93055555555555558</v>
      </c>
      <c r="E11280" s="3">
        <v>105</v>
      </c>
      <c r="G11280" s="14" t="s">
        <v>2963</v>
      </c>
    </row>
    <row r="11281" spans="1:15" ht="15.75" x14ac:dyDescent="0.25">
      <c r="B11281" s="86">
        <v>0.94097222222222221</v>
      </c>
      <c r="E11281" s="59">
        <v>74</v>
      </c>
      <c r="G11281" s="14" t="s">
        <v>2963</v>
      </c>
      <c r="I11281" s="639" t="s">
        <v>2969</v>
      </c>
      <c r="J11281" s="639"/>
      <c r="K11281" s="639"/>
      <c r="L11281" s="639"/>
      <c r="M11281" s="639"/>
      <c r="N11281" s="89"/>
      <c r="O11281" s="89"/>
    </row>
    <row r="11282" spans="1:15" x14ac:dyDescent="0.25">
      <c r="B11282" s="6">
        <v>0.95138888888888884</v>
      </c>
      <c r="E11282" s="14">
        <v>82</v>
      </c>
    </row>
    <row r="11283" spans="1:15" x14ac:dyDescent="0.25">
      <c r="B11283" s="6">
        <v>0.96180555555555558</v>
      </c>
      <c r="E11283" s="157">
        <v>95</v>
      </c>
    </row>
    <row r="11284" spans="1:15" x14ac:dyDescent="0.25">
      <c r="B11284" s="6">
        <v>0.97222222222222221</v>
      </c>
      <c r="E11284" s="3">
        <v>109</v>
      </c>
    </row>
    <row r="11285" spans="1:15" x14ac:dyDescent="0.25">
      <c r="B11285" s="6">
        <v>0.98263888888888884</v>
      </c>
      <c r="E11285" s="99">
        <v>115</v>
      </c>
    </row>
    <row r="11286" spans="1:15" ht="15.75" thickBot="1" x14ac:dyDescent="0.3">
      <c r="B11286" s="22">
        <v>0.99305555555555558</v>
      </c>
      <c r="E11286" s="99">
        <v>113</v>
      </c>
    </row>
    <row r="11287" spans="1:15" x14ac:dyDescent="0.25">
      <c r="A11287" s="5">
        <v>45960</v>
      </c>
      <c r="B11287" s="6">
        <v>3.472222222222222E-3</v>
      </c>
      <c r="E11287" s="99">
        <v>111</v>
      </c>
    </row>
    <row r="11288" spans="1:15" x14ac:dyDescent="0.25">
      <c r="A11288" s="5" t="s">
        <v>211</v>
      </c>
      <c r="B11288" s="6">
        <v>1.3888888888888888E-2</v>
      </c>
      <c r="E11288" s="3">
        <v>110</v>
      </c>
    </row>
    <row r="11289" spans="1:15" x14ac:dyDescent="0.25">
      <c r="B11289" s="86">
        <v>1.3888888888888888E-2</v>
      </c>
      <c r="G11289" s="14" t="s">
        <v>2967</v>
      </c>
    </row>
    <row r="11290" spans="1:15" x14ac:dyDescent="0.25">
      <c r="B11290" s="86">
        <v>2.4305555555555556E-2</v>
      </c>
      <c r="E11290" s="3">
        <v>101</v>
      </c>
      <c r="G11290" s="14" t="s">
        <v>2967</v>
      </c>
    </row>
    <row r="11291" spans="1:15" x14ac:dyDescent="0.25">
      <c r="B11291" s="6">
        <v>3.4722222222222224E-2</v>
      </c>
      <c r="E11291" s="59">
        <v>76</v>
      </c>
    </row>
    <row r="11292" spans="1:15" x14ac:dyDescent="0.25">
      <c r="B11292" s="6">
        <v>4.5138888888888888E-2</v>
      </c>
      <c r="E11292" s="14">
        <v>82</v>
      </c>
    </row>
    <row r="11293" spans="1:15" x14ac:dyDescent="0.25">
      <c r="B11293" s="6">
        <v>5.5555555555555552E-2</v>
      </c>
      <c r="E11293" s="14">
        <v>88</v>
      </c>
    </row>
    <row r="11294" spans="1:15" x14ac:dyDescent="0.25">
      <c r="B11294" s="6">
        <v>6.5972222222222224E-2</v>
      </c>
      <c r="E11294" s="14">
        <v>84</v>
      </c>
    </row>
    <row r="11295" spans="1:15" x14ac:dyDescent="0.25">
      <c r="B11295" s="6">
        <v>7.6388888888888895E-2</v>
      </c>
      <c r="E11295" s="14">
        <v>81</v>
      </c>
    </row>
    <row r="11296" spans="1:15" ht="15.75" thickBot="1" x14ac:dyDescent="0.3">
      <c r="B11296" s="6">
        <v>8.6805555555555552E-2</v>
      </c>
      <c r="E11296" s="59">
        <v>78</v>
      </c>
    </row>
    <row r="11297" spans="2:14" ht="21" thickBot="1" x14ac:dyDescent="0.35">
      <c r="B11297" s="6">
        <v>9.7222222222222224E-2</v>
      </c>
      <c r="E11297" s="14">
        <v>84</v>
      </c>
      <c r="G11297" s="609">
        <v>100</v>
      </c>
      <c r="H11297" s="610" t="s">
        <v>1368</v>
      </c>
      <c r="I11297" s="734" t="s">
        <v>2966</v>
      </c>
      <c r="J11297" s="735"/>
      <c r="K11297" s="735"/>
      <c r="L11297" s="735"/>
      <c r="M11297" s="735"/>
      <c r="N11297" s="736"/>
    </row>
    <row r="11298" spans="2:14" ht="19.5" thickBot="1" x14ac:dyDescent="0.35">
      <c r="B11298" s="6">
        <v>0.1076388888888889</v>
      </c>
      <c r="E11298" s="14">
        <v>89</v>
      </c>
      <c r="G11298" s="595">
        <f>AVERAGE(E11214:E11302)</f>
        <v>97.674999999999997</v>
      </c>
      <c r="H11298" s="594" t="s">
        <v>1367</v>
      </c>
      <c r="I11298" s="723" t="s">
        <v>2974</v>
      </c>
      <c r="J11298" s="724"/>
      <c r="K11298" s="724"/>
      <c r="L11298" s="724"/>
      <c r="M11298" s="724"/>
      <c r="N11298" s="725"/>
    </row>
    <row r="11299" spans="2:14" ht="19.5" thickBot="1" x14ac:dyDescent="0.35">
      <c r="B11299" s="6">
        <v>0.11805555555555555</v>
      </c>
      <c r="E11299" s="157">
        <v>97</v>
      </c>
      <c r="G11299" s="608">
        <v>92</v>
      </c>
      <c r="H11299" s="594" t="s">
        <v>1369</v>
      </c>
      <c r="I11299" s="723" t="s">
        <v>2964</v>
      </c>
      <c r="J11299" s="724"/>
      <c r="K11299" s="724"/>
      <c r="L11299" s="724"/>
      <c r="M11299" s="724"/>
      <c r="N11299" s="725"/>
    </row>
    <row r="11300" spans="2:14" ht="18.75" thickBot="1" x14ac:dyDescent="0.3">
      <c r="B11300" s="6">
        <v>0.12847222222222221</v>
      </c>
      <c r="G11300" s="780" t="s">
        <v>2709</v>
      </c>
      <c r="H11300" s="781"/>
    </row>
    <row r="11301" spans="2:14" ht="18.75" thickBot="1" x14ac:dyDescent="0.3">
      <c r="B11301" s="6">
        <v>0.1388888888888889</v>
      </c>
      <c r="G11301" s="758" t="s">
        <v>3074</v>
      </c>
      <c r="H11301" s="759"/>
      <c r="I11301" s="759"/>
      <c r="J11301" s="760"/>
    </row>
    <row r="11302" spans="2:14" ht="16.5" thickBot="1" x14ac:dyDescent="0.3">
      <c r="B11302" s="6">
        <v>0.14930555555555555</v>
      </c>
      <c r="G11302" s="761" t="s">
        <v>2968</v>
      </c>
      <c r="H11302" s="762"/>
      <c r="I11302" s="762"/>
      <c r="J11302" s="762"/>
      <c r="K11302" s="762"/>
      <c r="L11302" s="762"/>
      <c r="M11302" s="762"/>
      <c r="N11302" s="763"/>
    </row>
    <row r="11303" spans="2:14" ht="15.75" thickBot="1" x14ac:dyDescent="0.3">
      <c r="B11303" s="22">
        <v>0.15972222222222221</v>
      </c>
      <c r="D11303" s="3">
        <v>135</v>
      </c>
    </row>
    <row r="11304" spans="2:14" x14ac:dyDescent="0.25">
      <c r="B11304" s="6">
        <v>0.30555555555555558</v>
      </c>
      <c r="D11304" s="59">
        <v>75</v>
      </c>
    </row>
    <row r="11305" spans="2:14" x14ac:dyDescent="0.25">
      <c r="B11305" s="6">
        <v>0.31597222222222221</v>
      </c>
      <c r="D11305" s="59">
        <v>74</v>
      </c>
    </row>
    <row r="11306" spans="2:14" x14ac:dyDescent="0.25">
      <c r="B11306" s="6">
        <v>0.3263888888888889</v>
      </c>
      <c r="D11306" s="59">
        <v>72</v>
      </c>
    </row>
    <row r="11307" spans="2:14" x14ac:dyDescent="0.25">
      <c r="B11307" s="6">
        <v>0.33680555555555558</v>
      </c>
      <c r="D11307" s="59">
        <v>68</v>
      </c>
    </row>
    <row r="11308" spans="2:14" x14ac:dyDescent="0.25">
      <c r="B11308" s="6">
        <v>0.34722222222222221</v>
      </c>
      <c r="D11308" s="59">
        <v>73</v>
      </c>
    </row>
    <row r="11309" spans="2:14" x14ac:dyDescent="0.25">
      <c r="B11309" s="6">
        <v>0.3576388888888889</v>
      </c>
      <c r="D11309" s="14">
        <v>83</v>
      </c>
    </row>
    <row r="11310" spans="2:14" x14ac:dyDescent="0.25">
      <c r="B11310" s="6">
        <v>0.36805555555555558</v>
      </c>
      <c r="D11310" s="14">
        <v>84</v>
      </c>
    </row>
    <row r="11311" spans="2:14" x14ac:dyDescent="0.25">
      <c r="B11311" s="6">
        <v>0.37847222222222221</v>
      </c>
      <c r="D11311" s="14">
        <v>83</v>
      </c>
    </row>
    <row r="11312" spans="2:14" x14ac:dyDescent="0.25">
      <c r="B11312" s="6">
        <v>0.3888888888888889</v>
      </c>
      <c r="D11312" s="14">
        <v>83</v>
      </c>
    </row>
    <row r="11313" spans="2:15" x14ac:dyDescent="0.25">
      <c r="B11313" s="6">
        <v>0.39930555555555558</v>
      </c>
      <c r="D11313" s="14">
        <v>82</v>
      </c>
    </row>
    <row r="11314" spans="2:15" x14ac:dyDescent="0.25">
      <c r="B11314" s="6">
        <v>0.40972222222222221</v>
      </c>
      <c r="D11314" s="14">
        <v>83</v>
      </c>
    </row>
    <row r="11315" spans="2:15" x14ac:dyDescent="0.25">
      <c r="B11315" s="6">
        <v>0.4201388888888889</v>
      </c>
      <c r="D11315" s="14">
        <v>85</v>
      </c>
    </row>
    <row r="11316" spans="2:15" x14ac:dyDescent="0.25">
      <c r="B11316" s="6">
        <v>0.43055555555555558</v>
      </c>
      <c r="D11316" s="14">
        <v>86</v>
      </c>
    </row>
    <row r="11317" spans="2:15" x14ac:dyDescent="0.25">
      <c r="B11317" s="6">
        <v>0.44097222222222221</v>
      </c>
      <c r="D11317" s="14">
        <v>88</v>
      </c>
    </row>
    <row r="11318" spans="2:15" x14ac:dyDescent="0.25">
      <c r="B11318" s="6">
        <v>0.4513888888888889</v>
      </c>
      <c r="D11318" s="14">
        <v>84</v>
      </c>
    </row>
    <row r="11319" spans="2:15" x14ac:dyDescent="0.25">
      <c r="B11319" s="6">
        <v>0.46180555555555558</v>
      </c>
      <c r="D11319" s="14">
        <v>80</v>
      </c>
    </row>
    <row r="11320" spans="2:15" x14ac:dyDescent="0.25">
      <c r="B11320" s="6">
        <v>0.47222222222222221</v>
      </c>
      <c r="D11320" s="14">
        <v>84</v>
      </c>
    </row>
    <row r="11321" spans="2:15" x14ac:dyDescent="0.25">
      <c r="B11321" s="6">
        <v>0.4826388888888889</v>
      </c>
      <c r="D11321" s="14">
        <v>84</v>
      </c>
    </row>
    <row r="11322" spans="2:15" x14ac:dyDescent="0.25">
      <c r="B11322" s="6">
        <v>0.49305555555555558</v>
      </c>
      <c r="D11322" s="14">
        <v>84</v>
      </c>
    </row>
    <row r="11323" spans="2:15" x14ac:dyDescent="0.25">
      <c r="B11323" s="6">
        <v>0.5</v>
      </c>
      <c r="D11323" s="14">
        <v>86</v>
      </c>
    </row>
    <row r="11324" spans="2:15" x14ac:dyDescent="0.25">
      <c r="B11324" s="6">
        <v>0.50347222222222221</v>
      </c>
      <c r="D11324" s="14">
        <v>88</v>
      </c>
    </row>
    <row r="11325" spans="2:15" x14ac:dyDescent="0.25">
      <c r="B11325" s="6">
        <v>0.51388888888888884</v>
      </c>
      <c r="D11325" s="157">
        <v>92</v>
      </c>
      <c r="E11325" s="3">
        <v>92</v>
      </c>
    </row>
    <row r="11326" spans="2:15" x14ac:dyDescent="0.25">
      <c r="B11326" s="90">
        <v>0.51736111111111116</v>
      </c>
      <c r="C11326" s="8">
        <v>95</v>
      </c>
      <c r="D11326" s="8"/>
      <c r="E11326" s="8"/>
      <c r="F11326" s="8"/>
      <c r="G11326" s="8" t="s">
        <v>208</v>
      </c>
      <c r="H11326" s="8"/>
      <c r="I11326" s="36" t="s">
        <v>2977</v>
      </c>
      <c r="J11326" s="36"/>
      <c r="K11326" s="36"/>
      <c r="L11326" s="36"/>
      <c r="M11326" s="36"/>
      <c r="N11326" s="36"/>
      <c r="O11326" s="36"/>
    </row>
    <row r="11327" spans="2:15" x14ac:dyDescent="0.25">
      <c r="B11327" s="6">
        <v>0.52430555555555558</v>
      </c>
      <c r="D11327" s="157">
        <v>95</v>
      </c>
    </row>
    <row r="11328" spans="2:15" x14ac:dyDescent="0.25">
      <c r="B11328" s="6">
        <v>0.53472222222222221</v>
      </c>
      <c r="D11328" s="101">
        <v>118</v>
      </c>
      <c r="H11328" s="3">
        <v>25</v>
      </c>
      <c r="I11328" s="135" t="s">
        <v>2987</v>
      </c>
      <c r="J11328" s="135"/>
      <c r="K11328" s="135"/>
      <c r="L11328" s="135"/>
      <c r="M11328" s="135"/>
    </row>
    <row r="11329" spans="2:14" x14ac:dyDescent="0.25">
      <c r="B11329" s="6">
        <v>0.54513888888888884</v>
      </c>
      <c r="D11329" s="99">
        <v>112</v>
      </c>
    </row>
    <row r="11330" spans="2:14" x14ac:dyDescent="0.25">
      <c r="B11330" s="86">
        <v>0.5541666666666667</v>
      </c>
      <c r="G11330" s="14" t="s">
        <v>2976</v>
      </c>
    </row>
    <row r="11331" spans="2:14" ht="15.75" x14ac:dyDescent="0.25">
      <c r="B11331" s="86">
        <v>0.55555555555555558</v>
      </c>
      <c r="D11331" s="157">
        <v>93</v>
      </c>
      <c r="G11331" s="14" t="s">
        <v>2976</v>
      </c>
      <c r="I11331" s="531" t="s">
        <v>2981</v>
      </c>
      <c r="J11331" s="531"/>
      <c r="K11331" s="531"/>
      <c r="L11331" s="531"/>
      <c r="M11331" s="531"/>
      <c r="N11331" s="444"/>
    </row>
    <row r="11332" spans="2:14" ht="15.75" x14ac:dyDescent="0.25">
      <c r="B11332" s="86">
        <v>0.56597222222222221</v>
      </c>
      <c r="D11332" s="59">
        <v>72</v>
      </c>
      <c r="G11332" s="14" t="s">
        <v>2976</v>
      </c>
      <c r="I11332" s="639" t="s">
        <v>2982</v>
      </c>
      <c r="J11332" s="639"/>
      <c r="K11332" s="639"/>
      <c r="L11332" s="639"/>
      <c r="M11332" s="639"/>
      <c r="N11332" s="639"/>
    </row>
    <row r="11333" spans="2:14" ht="15.75" x14ac:dyDescent="0.25">
      <c r="B11333" s="86">
        <v>0.57638888888888884</v>
      </c>
      <c r="D11333" s="59">
        <v>76</v>
      </c>
      <c r="G11333" s="14" t="s">
        <v>2976</v>
      </c>
      <c r="I11333" s="639" t="s">
        <v>2983</v>
      </c>
      <c r="J11333" s="639"/>
      <c r="K11333" s="639"/>
      <c r="L11333" s="639"/>
      <c r="M11333" s="639"/>
      <c r="N11333" s="639"/>
    </row>
    <row r="11334" spans="2:14" ht="15.75" x14ac:dyDescent="0.25">
      <c r="B11334" s="86">
        <v>0.58680555555555558</v>
      </c>
      <c r="D11334" s="14">
        <v>80</v>
      </c>
      <c r="G11334" s="14" t="s">
        <v>2976</v>
      </c>
      <c r="I11334" s="565" t="s">
        <v>2984</v>
      </c>
      <c r="J11334" s="565"/>
      <c r="K11334" s="565"/>
      <c r="L11334" s="565"/>
      <c r="M11334" s="565"/>
      <c r="N11334" s="565"/>
    </row>
    <row r="11335" spans="2:14" ht="15.75" x14ac:dyDescent="0.25">
      <c r="B11335" s="86">
        <v>0.59722222222222221</v>
      </c>
      <c r="D11335" s="14">
        <v>85</v>
      </c>
      <c r="G11335" s="14" t="s">
        <v>2976</v>
      </c>
      <c r="I11335" s="565" t="s">
        <v>2985</v>
      </c>
      <c r="J11335" s="565"/>
      <c r="K11335" s="565"/>
      <c r="L11335" s="565"/>
      <c r="M11335" s="565"/>
      <c r="N11335" s="565"/>
    </row>
    <row r="11336" spans="2:14" x14ac:dyDescent="0.25">
      <c r="B11336" s="6">
        <v>0.60763888888888884</v>
      </c>
      <c r="D11336" s="3">
        <v>106</v>
      </c>
    </row>
    <row r="11337" spans="2:14" x14ac:dyDescent="0.25">
      <c r="B11337" s="6">
        <v>0.61805555555555558</v>
      </c>
      <c r="D11337" s="3">
        <v>102</v>
      </c>
    </row>
    <row r="11338" spans="2:14" x14ac:dyDescent="0.25">
      <c r="B11338" s="6">
        <v>0.62847222222222221</v>
      </c>
      <c r="D11338" s="99">
        <v>119</v>
      </c>
    </row>
    <row r="11339" spans="2:14" x14ac:dyDescent="0.25">
      <c r="B11339" s="6">
        <v>0.63888888888888884</v>
      </c>
      <c r="D11339" s="103">
        <v>140</v>
      </c>
      <c r="H11339" s="3">
        <v>175</v>
      </c>
      <c r="I11339" s="118" t="s">
        <v>2988</v>
      </c>
      <c r="J11339" s="118"/>
      <c r="K11339" s="118"/>
      <c r="L11339" s="118"/>
      <c r="M11339" s="118"/>
    </row>
    <row r="11340" spans="2:14" x14ac:dyDescent="0.25">
      <c r="B11340" s="86">
        <v>0.64236111111111116</v>
      </c>
      <c r="G11340" s="14" t="s">
        <v>2975</v>
      </c>
    </row>
    <row r="11341" spans="2:14" ht="15.75" x14ac:dyDescent="0.25">
      <c r="B11341" s="86">
        <v>0.64930555555555558</v>
      </c>
      <c r="D11341" s="3">
        <v>101</v>
      </c>
      <c r="G11341" s="14" t="s">
        <v>2975</v>
      </c>
      <c r="I11341" s="449" t="s">
        <v>2979</v>
      </c>
      <c r="J11341" s="449"/>
      <c r="K11341" s="449"/>
      <c r="L11341" s="449"/>
      <c r="M11341" s="449"/>
      <c r="N11341" s="36"/>
    </row>
    <row r="11342" spans="2:14" ht="15.75" x14ac:dyDescent="0.25">
      <c r="B11342" s="86">
        <v>0.65972222222222221</v>
      </c>
      <c r="D11342" s="59">
        <v>68</v>
      </c>
      <c r="G11342" s="14" t="s">
        <v>2975</v>
      </c>
      <c r="I11342" s="639" t="s">
        <v>2980</v>
      </c>
      <c r="J11342" s="639"/>
      <c r="K11342" s="639"/>
      <c r="L11342" s="639"/>
      <c r="M11342" s="639"/>
      <c r="N11342" s="89"/>
    </row>
    <row r="11343" spans="2:14" x14ac:dyDescent="0.25">
      <c r="B11343" s="6">
        <v>0.67013888888888884</v>
      </c>
      <c r="D11343" s="14">
        <v>84</v>
      </c>
    </row>
    <row r="11344" spans="2:14" x14ac:dyDescent="0.25">
      <c r="B11344" s="6">
        <v>0.68055555555555558</v>
      </c>
      <c r="D11344" s="157">
        <v>98</v>
      </c>
    </row>
    <row r="11345" spans="2:21" x14ac:dyDescent="0.25">
      <c r="B11345" s="6">
        <v>0.69097222222222221</v>
      </c>
      <c r="D11345" s="99">
        <v>115</v>
      </c>
    </row>
    <row r="11346" spans="2:21" x14ac:dyDescent="0.25">
      <c r="B11346" s="6">
        <v>0.70138888888888884</v>
      </c>
      <c r="D11346" s="99">
        <v>116</v>
      </c>
    </row>
    <row r="11347" spans="2:21" x14ac:dyDescent="0.25">
      <c r="B11347" s="6">
        <v>0.71180555555555558</v>
      </c>
      <c r="D11347" s="99">
        <v>110</v>
      </c>
    </row>
    <row r="11348" spans="2:21" x14ac:dyDescent="0.25">
      <c r="B11348" s="6">
        <v>0.72222222222222221</v>
      </c>
      <c r="D11348" s="3">
        <v>103</v>
      </c>
      <c r="E11348" s="3">
        <v>103</v>
      </c>
    </row>
    <row r="11349" spans="2:21" x14ac:dyDescent="0.25">
      <c r="B11349" s="90">
        <v>0.72569444444444442</v>
      </c>
      <c r="C11349" s="8">
        <v>35</v>
      </c>
      <c r="D11349" s="8"/>
      <c r="E11349" s="8"/>
      <c r="F11349" s="8"/>
      <c r="G11349" s="8" t="s">
        <v>313</v>
      </c>
      <c r="H11349" s="8"/>
      <c r="I11349" s="36" t="s">
        <v>2986</v>
      </c>
      <c r="J11349" s="36"/>
      <c r="K11349" s="36"/>
      <c r="L11349" s="36"/>
      <c r="M11349" s="36"/>
      <c r="N11349" s="36"/>
      <c r="O11349" s="36"/>
      <c r="P11349" s="36"/>
      <c r="Q11349" s="8"/>
      <c r="R11349" s="8"/>
      <c r="S11349" s="8"/>
      <c r="T11349" s="8"/>
      <c r="U11349" s="8"/>
    </row>
    <row r="11350" spans="2:21" x14ac:dyDescent="0.25">
      <c r="B11350" s="6">
        <v>0.73263888888888884</v>
      </c>
      <c r="D11350" s="3">
        <v>100</v>
      </c>
    </row>
    <row r="11351" spans="2:21" x14ac:dyDescent="0.25">
      <c r="B11351" s="6">
        <v>0.74305555555555558</v>
      </c>
      <c r="D11351" s="157">
        <v>99</v>
      </c>
    </row>
    <row r="11352" spans="2:21" x14ac:dyDescent="0.25">
      <c r="B11352" s="6">
        <v>0.75347222222222221</v>
      </c>
      <c r="D11352" s="14">
        <v>88</v>
      </c>
    </row>
    <row r="11353" spans="2:21" ht="15.75" x14ac:dyDescent="0.25">
      <c r="B11353" s="6">
        <v>0.76388888888888884</v>
      </c>
      <c r="E11353" s="26" t="s">
        <v>2989</v>
      </c>
      <c r="I11353" s="444" t="s">
        <v>2992</v>
      </c>
    </row>
    <row r="11354" spans="2:21" x14ac:dyDescent="0.25">
      <c r="B11354" s="86">
        <v>0.76736111111111116</v>
      </c>
      <c r="D11354" s="14">
        <v>84</v>
      </c>
      <c r="G11354" s="14" t="s">
        <v>2978</v>
      </c>
    </row>
    <row r="11355" spans="2:21" x14ac:dyDescent="0.25">
      <c r="B11355" s="86">
        <v>0.77430555555555558</v>
      </c>
      <c r="D11355" s="14">
        <v>82</v>
      </c>
      <c r="G11355" s="14" t="s">
        <v>2978</v>
      </c>
    </row>
    <row r="11356" spans="2:21" x14ac:dyDescent="0.25">
      <c r="B11356" s="86">
        <v>0.78472222222222221</v>
      </c>
      <c r="D11356" s="14">
        <v>85</v>
      </c>
      <c r="G11356" s="14" t="s">
        <v>2978</v>
      </c>
    </row>
    <row r="11357" spans="2:21" x14ac:dyDescent="0.25">
      <c r="B11357" s="6">
        <v>0.79513888888888884</v>
      </c>
      <c r="D11357" s="157">
        <v>94</v>
      </c>
    </row>
    <row r="11358" spans="2:21" x14ac:dyDescent="0.25">
      <c r="B11358" s="6">
        <v>0.80555555555555558</v>
      </c>
      <c r="D11358" s="157">
        <v>96</v>
      </c>
    </row>
    <row r="11359" spans="2:21" x14ac:dyDescent="0.25">
      <c r="B11359" s="6">
        <v>0.81597222222222221</v>
      </c>
      <c r="D11359" s="3">
        <v>101</v>
      </c>
    </row>
    <row r="11360" spans="2:21" x14ac:dyDescent="0.25">
      <c r="B11360" s="6">
        <v>0.82638888888888884</v>
      </c>
      <c r="D11360" s="3">
        <v>106</v>
      </c>
    </row>
    <row r="11361" spans="2:13" x14ac:dyDescent="0.25">
      <c r="B11361" s="6">
        <v>0.83680555555555558</v>
      </c>
      <c r="D11361" s="3">
        <v>107</v>
      </c>
    </row>
    <row r="11362" spans="2:13" x14ac:dyDescent="0.25">
      <c r="B11362" s="6">
        <v>0.84722222222222221</v>
      </c>
      <c r="D11362" s="30">
        <v>108</v>
      </c>
      <c r="I11362" s="36" t="s">
        <v>2993</v>
      </c>
      <c r="J11362" s="36"/>
      <c r="K11362" s="36"/>
      <c r="L11362" s="36"/>
      <c r="M11362" s="36"/>
    </row>
    <row r="11363" spans="2:13" x14ac:dyDescent="0.25">
      <c r="B11363" s="6">
        <v>0.85763888888888884</v>
      </c>
      <c r="E11363" s="26" t="s">
        <v>2989</v>
      </c>
    </row>
    <row r="11364" spans="2:13" x14ac:dyDescent="0.25">
      <c r="B11364" s="6">
        <v>0.86805555555555558</v>
      </c>
      <c r="E11364" s="26" t="s">
        <v>2989</v>
      </c>
    </row>
    <row r="11365" spans="2:13" x14ac:dyDescent="0.25">
      <c r="B11365" s="6">
        <v>0.87847222222222221</v>
      </c>
      <c r="E11365" s="26" t="s">
        <v>2989</v>
      </c>
    </row>
    <row r="11366" spans="2:13" x14ac:dyDescent="0.25">
      <c r="B11366" s="6">
        <v>0.88888888888888884</v>
      </c>
      <c r="D11366" s="3">
        <v>102</v>
      </c>
    </row>
    <row r="11367" spans="2:13" x14ac:dyDescent="0.25">
      <c r="B11367" s="6">
        <v>0.89930555555555558</v>
      </c>
      <c r="E11367" s="26" t="s">
        <v>2989</v>
      </c>
    </row>
    <row r="11368" spans="2:13" x14ac:dyDescent="0.25">
      <c r="B11368" s="6">
        <v>0.90972222222222221</v>
      </c>
      <c r="E11368" s="26" t="s">
        <v>2989</v>
      </c>
      <c r="G11368" s="3" t="s">
        <v>2990</v>
      </c>
    </row>
    <row r="11369" spans="2:13" x14ac:dyDescent="0.25">
      <c r="B11369" s="6">
        <v>0.92013888888888884</v>
      </c>
      <c r="D11369" s="14">
        <v>88</v>
      </c>
    </row>
    <row r="11370" spans="2:13" x14ac:dyDescent="0.25">
      <c r="B11370" s="6">
        <v>0.93055555555555558</v>
      </c>
      <c r="D11370" s="14">
        <v>88</v>
      </c>
    </row>
    <row r="11371" spans="2:13" x14ac:dyDescent="0.25">
      <c r="B11371" s="6">
        <v>0.94097222222222221</v>
      </c>
      <c r="E11371" s="26" t="s">
        <v>2989</v>
      </c>
    </row>
    <row r="11372" spans="2:13" x14ac:dyDescent="0.25">
      <c r="B11372" s="6">
        <v>0.95138888888888884</v>
      </c>
      <c r="E11372" s="26" t="s">
        <v>2989</v>
      </c>
    </row>
    <row r="11373" spans="2:13" x14ac:dyDescent="0.25">
      <c r="B11373" s="6">
        <v>0.96180555555555558</v>
      </c>
      <c r="D11373" s="3">
        <v>102</v>
      </c>
      <c r="E11373" s="26"/>
      <c r="G11373" s="3" t="s">
        <v>2990</v>
      </c>
    </row>
    <row r="11374" spans="2:13" x14ac:dyDescent="0.25">
      <c r="B11374" s="6">
        <v>0.97222222222222221</v>
      </c>
    </row>
    <row r="11375" spans="2:13" x14ac:dyDescent="0.25">
      <c r="B11375" s="6">
        <v>0.98263888888888884</v>
      </c>
    </row>
    <row r="11376" spans="2:13" ht="15.75" thickBot="1" x14ac:dyDescent="0.3">
      <c r="B11376" s="22">
        <v>0.99305555555555558</v>
      </c>
      <c r="D11376" s="14">
        <v>83</v>
      </c>
    </row>
    <row r="11377" spans="1:14" x14ac:dyDescent="0.25">
      <c r="A11377" s="5">
        <v>45961</v>
      </c>
      <c r="B11377" s="6">
        <v>3.472222222222222E-3</v>
      </c>
    </row>
    <row r="11378" spans="1:14" x14ac:dyDescent="0.25">
      <c r="A11378" s="5" t="s">
        <v>212</v>
      </c>
      <c r="B11378" s="6">
        <v>1.3888888888888888E-2</v>
      </c>
    </row>
    <row r="11379" spans="1:14" x14ac:dyDescent="0.25">
      <c r="B11379" s="6">
        <v>2.4305555555555556E-2</v>
      </c>
    </row>
    <row r="11380" spans="1:14" x14ac:dyDescent="0.25">
      <c r="B11380" s="6">
        <v>3.4722222222222224E-2</v>
      </c>
    </row>
    <row r="11381" spans="1:14" x14ac:dyDescent="0.25">
      <c r="B11381" s="6">
        <v>4.5138888888888888E-2</v>
      </c>
    </row>
    <row r="11382" spans="1:14" x14ac:dyDescent="0.25">
      <c r="B11382" s="6">
        <v>5.5555555555555552E-2</v>
      </c>
    </row>
    <row r="11383" spans="1:14" x14ac:dyDescent="0.25">
      <c r="B11383" s="6">
        <v>6.5972222222222224E-2</v>
      </c>
    </row>
    <row r="11384" spans="1:14" ht="15.75" thickBot="1" x14ac:dyDescent="0.3">
      <c r="B11384" s="6">
        <v>7.6388888888888895E-2</v>
      </c>
    </row>
    <row r="11385" spans="1:14" ht="21" thickBot="1" x14ac:dyDescent="0.35">
      <c r="B11385" s="6">
        <v>8.6805555555555552E-2</v>
      </c>
      <c r="G11385" s="593">
        <v>93</v>
      </c>
      <c r="H11385" s="594" t="s">
        <v>1368</v>
      </c>
      <c r="I11385" s="723" t="s">
        <v>2998</v>
      </c>
      <c r="J11385" s="724"/>
      <c r="K11385" s="724"/>
      <c r="L11385" s="724"/>
      <c r="M11385" s="724"/>
      <c r="N11385" s="725"/>
    </row>
    <row r="11386" spans="1:14" ht="19.5" thickBot="1" x14ac:dyDescent="0.35">
      <c r="B11386" s="6">
        <v>9.7222222222222224E-2</v>
      </c>
      <c r="G11386" s="595">
        <f>AVERAGE(E11304:E11390)</f>
        <v>97.5</v>
      </c>
      <c r="H11386" s="594" t="s">
        <v>1367</v>
      </c>
      <c r="I11386" s="723" t="s">
        <v>2762</v>
      </c>
      <c r="J11386" s="724"/>
      <c r="K11386" s="724"/>
      <c r="L11386" s="724"/>
      <c r="M11386" s="724"/>
      <c r="N11386" s="725"/>
    </row>
    <row r="11387" spans="1:14" ht="19.5" thickBot="1" x14ac:dyDescent="0.35">
      <c r="B11387" s="6">
        <v>0.1076388888888889</v>
      </c>
      <c r="G11387" s="608">
        <v>98</v>
      </c>
      <c r="H11387" s="594" t="s">
        <v>1369</v>
      </c>
      <c r="I11387" s="723" t="s">
        <v>2991</v>
      </c>
      <c r="J11387" s="724"/>
      <c r="K11387" s="724"/>
      <c r="L11387" s="724"/>
      <c r="M11387" s="724"/>
      <c r="N11387" s="725"/>
    </row>
    <row r="11388" spans="1:14" ht="18.75" thickBot="1" x14ac:dyDescent="0.3">
      <c r="B11388" s="6">
        <v>0.11805555555555555</v>
      </c>
      <c r="G11388" s="780" t="s">
        <v>2999</v>
      </c>
      <c r="H11388" s="781"/>
    </row>
    <row r="11389" spans="1:14" ht="18.75" thickBot="1" x14ac:dyDescent="0.3">
      <c r="B11389" s="6">
        <v>0.12847222222222221</v>
      </c>
      <c r="G11389" s="758" t="s">
        <v>2997</v>
      </c>
      <c r="H11389" s="759"/>
      <c r="I11389" s="759"/>
      <c r="J11389" s="760"/>
    </row>
    <row r="11390" spans="1:14" ht="16.5" thickBot="1" x14ac:dyDescent="0.3">
      <c r="B11390" s="6">
        <v>0.1388888888888889</v>
      </c>
      <c r="G11390" s="761" t="s">
        <v>3190</v>
      </c>
      <c r="H11390" s="762"/>
      <c r="I11390" s="762"/>
      <c r="J11390" s="762"/>
      <c r="K11390" s="762"/>
      <c r="L11390" s="762"/>
      <c r="M11390" s="762"/>
      <c r="N11390" s="763"/>
    </row>
    <row r="11391" spans="1:14" x14ac:dyDescent="0.25">
      <c r="B11391" s="6">
        <v>0.14930555555555555</v>
      </c>
    </row>
    <row r="11392" spans="1:14" ht="15.75" thickBot="1" x14ac:dyDescent="0.3">
      <c r="B11392" s="22">
        <v>0.15972222222222221</v>
      </c>
      <c r="D11392" s="3">
        <v>130</v>
      </c>
    </row>
    <row r="11393" spans="2:14" x14ac:dyDescent="0.25">
      <c r="B11393" s="6">
        <v>0.30555555555555558</v>
      </c>
    </row>
    <row r="11394" spans="2:14" x14ac:dyDescent="0.25">
      <c r="B11394" s="6">
        <v>0.31597222222222221</v>
      </c>
    </row>
    <row r="11395" spans="2:14" x14ac:dyDescent="0.25">
      <c r="B11395" s="6">
        <v>0.3263888888888889</v>
      </c>
    </row>
    <row r="11396" spans="2:14" x14ac:dyDescent="0.25">
      <c r="B11396" s="6">
        <v>0.33680555555555558</v>
      </c>
      <c r="E11396" s="119">
        <v>135</v>
      </c>
    </row>
    <row r="11397" spans="2:14" x14ac:dyDescent="0.25">
      <c r="B11397" s="6">
        <v>0.34722222222222221</v>
      </c>
      <c r="E11397" s="62">
        <v>128</v>
      </c>
    </row>
    <row r="11398" spans="2:14" x14ac:dyDescent="0.25">
      <c r="B11398" s="6">
        <v>0.3576388888888889</v>
      </c>
      <c r="E11398" s="62">
        <v>124</v>
      </c>
    </row>
    <row r="11399" spans="2:14" x14ac:dyDescent="0.25">
      <c r="B11399" s="6">
        <v>0.36805555555555558</v>
      </c>
      <c r="E11399" s="119">
        <v>132</v>
      </c>
    </row>
    <row r="11400" spans="2:14" x14ac:dyDescent="0.25">
      <c r="B11400" s="6">
        <v>0.37847222222222221</v>
      </c>
      <c r="E11400" s="62">
        <v>128</v>
      </c>
    </row>
    <row r="11401" spans="2:14" x14ac:dyDescent="0.25">
      <c r="B11401" s="6">
        <v>0.3888888888888889</v>
      </c>
      <c r="E11401" s="99">
        <v>112</v>
      </c>
      <c r="F11401" s="99">
        <v>112</v>
      </c>
      <c r="G11401" s="3" t="s">
        <v>3008</v>
      </c>
    </row>
    <row r="11402" spans="2:14" x14ac:dyDescent="0.25">
      <c r="B11402" s="90">
        <v>0.39583333333333331</v>
      </c>
      <c r="C11402" s="8">
        <v>67</v>
      </c>
      <c r="D11402" s="8"/>
      <c r="E11402" s="8"/>
      <c r="F11402" s="8"/>
      <c r="G11402" s="8" t="s">
        <v>326</v>
      </c>
      <c r="H11402" s="8"/>
      <c r="I11402" s="36" t="s">
        <v>3006</v>
      </c>
      <c r="J11402" s="36"/>
      <c r="K11402" s="36"/>
      <c r="L11402" s="36"/>
      <c r="M11402" s="36"/>
    </row>
    <row r="11403" spans="2:14" x14ac:dyDescent="0.25">
      <c r="B11403" s="6">
        <v>0.39930555555555558</v>
      </c>
    </row>
    <row r="11404" spans="2:14" x14ac:dyDescent="0.25">
      <c r="B11404" s="6">
        <v>0.40972222222222221</v>
      </c>
      <c r="E11404" s="62">
        <v>128</v>
      </c>
    </row>
    <row r="11405" spans="2:14" x14ac:dyDescent="0.25">
      <c r="B11405" s="6">
        <v>0.4201388888888889</v>
      </c>
      <c r="E11405" s="119">
        <v>138</v>
      </c>
    </row>
    <row r="11406" spans="2:14" x14ac:dyDescent="0.25">
      <c r="B11406" s="6">
        <v>0.43055555555555558</v>
      </c>
      <c r="E11406" s="119">
        <v>132</v>
      </c>
    </row>
    <row r="11407" spans="2:14" x14ac:dyDescent="0.25">
      <c r="B11407" s="6">
        <v>0.44097222222222221</v>
      </c>
      <c r="E11407" s="119">
        <v>137</v>
      </c>
    </row>
    <row r="11408" spans="2:14" x14ac:dyDescent="0.25">
      <c r="B11408" s="6">
        <v>0.4513888888888889</v>
      </c>
      <c r="E11408" s="13">
        <v>153</v>
      </c>
      <c r="H11408" s="3">
        <v>80</v>
      </c>
      <c r="I11408" s="28" t="s">
        <v>3009</v>
      </c>
      <c r="J11408" s="28"/>
      <c r="K11408" s="28"/>
      <c r="L11408" s="28"/>
      <c r="M11408" s="28"/>
      <c r="N11408" s="28"/>
    </row>
    <row r="11409" spans="2:16" x14ac:dyDescent="0.25">
      <c r="B11409" s="6">
        <v>0.46180555555555558</v>
      </c>
      <c r="E11409" s="38">
        <v>151</v>
      </c>
    </row>
    <row r="11410" spans="2:16" x14ac:dyDescent="0.25">
      <c r="B11410" s="6">
        <v>0.47222222222222221</v>
      </c>
      <c r="E11410" s="119">
        <v>135</v>
      </c>
    </row>
    <row r="11411" spans="2:16" x14ac:dyDescent="0.25">
      <c r="B11411" s="6">
        <v>0.4826388888888889</v>
      </c>
      <c r="E11411" s="119">
        <v>139</v>
      </c>
    </row>
    <row r="11412" spans="2:16" x14ac:dyDescent="0.25">
      <c r="B11412" s="6">
        <v>0.49305555555555558</v>
      </c>
      <c r="E11412" s="119">
        <v>138</v>
      </c>
    </row>
    <row r="11413" spans="2:16" x14ac:dyDescent="0.25">
      <c r="B11413" s="6">
        <v>0.50347222222222221</v>
      </c>
      <c r="E11413" s="62">
        <v>126</v>
      </c>
    </row>
    <row r="11414" spans="2:16" x14ac:dyDescent="0.25">
      <c r="B11414" s="6">
        <v>0.51388888888888884</v>
      </c>
      <c r="E11414" s="119">
        <v>136</v>
      </c>
    </row>
    <row r="11415" spans="2:16" x14ac:dyDescent="0.25">
      <c r="B11415" s="6">
        <v>0.52430555555555558</v>
      </c>
      <c r="E11415" s="103">
        <v>142</v>
      </c>
      <c r="F11415" s="104">
        <v>142</v>
      </c>
      <c r="H11415" s="3">
        <v>185</v>
      </c>
      <c r="I11415" s="144" t="s">
        <v>3170</v>
      </c>
      <c r="J11415" s="144"/>
      <c r="K11415" s="144"/>
      <c r="L11415" s="144"/>
      <c r="M11415" s="144"/>
      <c r="N11415" s="144"/>
    </row>
    <row r="11416" spans="2:16" x14ac:dyDescent="0.25">
      <c r="B11416" s="90">
        <v>0.53125</v>
      </c>
      <c r="C11416" s="8">
        <v>35</v>
      </c>
      <c r="D11416" s="8"/>
      <c r="E11416" s="8"/>
      <c r="F11416" s="8"/>
      <c r="G11416" s="8" t="s">
        <v>112</v>
      </c>
      <c r="H11416" s="8"/>
      <c r="I11416" s="36" t="s">
        <v>3007</v>
      </c>
      <c r="J11416" s="36"/>
      <c r="K11416" s="36"/>
      <c r="L11416" s="36"/>
      <c r="M11416" s="36"/>
      <c r="N11416" s="36"/>
      <c r="O11416" s="36"/>
      <c r="P11416" s="36"/>
    </row>
    <row r="11417" spans="2:16" x14ac:dyDescent="0.25">
      <c r="B11417" s="6">
        <v>0.53472222222222221</v>
      </c>
      <c r="E11417" s="38">
        <v>154</v>
      </c>
    </row>
    <row r="11418" spans="2:16" x14ac:dyDescent="0.25">
      <c r="B11418" s="6">
        <v>0.54513888888888884</v>
      </c>
      <c r="E11418" s="243">
        <v>164</v>
      </c>
      <c r="H11418" s="3" t="s">
        <v>3014</v>
      </c>
      <c r="I11418" s="235" t="s">
        <v>3011</v>
      </c>
      <c r="J11418" s="235"/>
      <c r="K11418" s="235"/>
      <c r="L11418" s="235"/>
      <c r="M11418" s="235"/>
    </row>
    <row r="11419" spans="2:16" x14ac:dyDescent="0.25">
      <c r="B11419" s="6">
        <v>0.55555555555555558</v>
      </c>
      <c r="E11419" s="104">
        <v>149</v>
      </c>
    </row>
    <row r="11420" spans="2:16" x14ac:dyDescent="0.25">
      <c r="B11420" s="6">
        <v>0.56597222222222221</v>
      </c>
      <c r="E11420" s="99">
        <v>118</v>
      </c>
    </row>
    <row r="11421" spans="2:16" x14ac:dyDescent="0.25">
      <c r="B11421" s="6">
        <v>0.57638888888888884</v>
      </c>
      <c r="E11421" s="99">
        <v>118</v>
      </c>
    </row>
    <row r="11422" spans="2:16" x14ac:dyDescent="0.25">
      <c r="B11422" s="6">
        <v>0.58680555555555558</v>
      </c>
      <c r="E11422" s="62">
        <v>121</v>
      </c>
    </row>
    <row r="11423" spans="2:16" x14ac:dyDescent="0.25">
      <c r="B11423" s="6">
        <v>0.59722222222222221</v>
      </c>
      <c r="E11423" s="119">
        <v>130</v>
      </c>
    </row>
    <row r="11424" spans="2:16" x14ac:dyDescent="0.25">
      <c r="B11424" s="6">
        <v>0.60763888888888884</v>
      </c>
      <c r="E11424" s="119">
        <v>130</v>
      </c>
    </row>
    <row r="11425" spans="2:13" x14ac:dyDescent="0.25">
      <c r="B11425" s="6">
        <v>0.61805555555555558</v>
      </c>
      <c r="E11425" s="119">
        <v>131</v>
      </c>
    </row>
    <row r="11426" spans="2:13" x14ac:dyDescent="0.25">
      <c r="B11426" s="6">
        <v>0.62847222222222221</v>
      </c>
      <c r="E11426" s="104">
        <v>142</v>
      </c>
      <c r="H11426" s="3">
        <v>215</v>
      </c>
    </row>
    <row r="11427" spans="2:13" x14ac:dyDescent="0.25">
      <c r="B11427" s="6">
        <v>0.63888888888888884</v>
      </c>
      <c r="E11427" s="103">
        <v>146</v>
      </c>
      <c r="I11427" s="144" t="s">
        <v>3015</v>
      </c>
      <c r="J11427" s="144"/>
      <c r="K11427" s="144"/>
      <c r="L11427" s="144"/>
      <c r="M11427" s="144"/>
    </row>
    <row r="11428" spans="2:13" x14ac:dyDescent="0.25">
      <c r="B11428" s="6">
        <v>0.64236111111111116</v>
      </c>
      <c r="E11428" s="119">
        <v>130</v>
      </c>
    </row>
    <row r="11429" spans="2:13" x14ac:dyDescent="0.25">
      <c r="B11429" s="6">
        <v>0.64930555555555558</v>
      </c>
      <c r="E11429" s="62">
        <v>126</v>
      </c>
    </row>
    <row r="11430" spans="2:13" x14ac:dyDescent="0.25">
      <c r="B11430" s="6">
        <v>0.65972222222222221</v>
      </c>
      <c r="E11430" s="62">
        <v>122</v>
      </c>
    </row>
    <row r="11431" spans="2:13" x14ac:dyDescent="0.25">
      <c r="B11431" s="6">
        <v>0.67013888888888884</v>
      </c>
      <c r="E11431" s="119">
        <v>132</v>
      </c>
    </row>
    <row r="11432" spans="2:13" x14ac:dyDescent="0.25">
      <c r="B11432" s="6">
        <v>0.68055555555555558</v>
      </c>
      <c r="E11432" s="104">
        <v>142</v>
      </c>
    </row>
    <row r="11433" spans="2:13" x14ac:dyDescent="0.25">
      <c r="B11433" s="6">
        <v>0.69097222222222221</v>
      </c>
      <c r="E11433" s="104">
        <v>142</v>
      </c>
    </row>
    <row r="11434" spans="2:13" x14ac:dyDescent="0.25">
      <c r="B11434" s="6">
        <v>0.70138888888888884</v>
      </c>
      <c r="E11434" s="104">
        <v>141</v>
      </c>
    </row>
    <row r="11435" spans="2:13" x14ac:dyDescent="0.25">
      <c r="B11435" s="6">
        <v>0.71180555555555558</v>
      </c>
      <c r="E11435" s="13">
        <v>156</v>
      </c>
      <c r="H11435" s="3">
        <v>260</v>
      </c>
      <c r="I11435" s="144" t="s">
        <v>3016</v>
      </c>
      <c r="J11435" s="144"/>
      <c r="K11435" s="144"/>
      <c r="L11435" s="144"/>
      <c r="M11435" s="144"/>
    </row>
    <row r="11436" spans="2:13" x14ac:dyDescent="0.25">
      <c r="B11436" s="6">
        <v>0.72222222222222221</v>
      </c>
      <c r="E11436" s="104">
        <v>142</v>
      </c>
    </row>
    <row r="11437" spans="2:13" x14ac:dyDescent="0.25">
      <c r="B11437" s="6">
        <v>0.73263888888888884</v>
      </c>
      <c r="E11437" s="119">
        <v>136</v>
      </c>
      <c r="F11437" s="119">
        <v>136</v>
      </c>
    </row>
    <row r="11438" spans="2:13" x14ac:dyDescent="0.25">
      <c r="B11438" s="90">
        <v>0.73958333333333337</v>
      </c>
      <c r="C11438" s="8">
        <v>25</v>
      </c>
      <c r="D11438" s="8"/>
      <c r="E11438" s="8"/>
      <c r="F11438" s="8"/>
      <c r="G11438" s="8" t="s">
        <v>114</v>
      </c>
      <c r="H11438" s="8"/>
      <c r="I11438" s="36" t="s">
        <v>3017</v>
      </c>
      <c r="J11438" s="36"/>
      <c r="K11438" s="36"/>
      <c r="L11438" s="36"/>
      <c r="M11438" s="36"/>
    </row>
    <row r="11439" spans="2:13" x14ac:dyDescent="0.25">
      <c r="B11439" s="6">
        <v>0.74305555555555558</v>
      </c>
      <c r="E11439" s="104">
        <v>142</v>
      </c>
    </row>
    <row r="11440" spans="2:13" x14ac:dyDescent="0.25">
      <c r="B11440" s="6">
        <v>0.75347222222222221</v>
      </c>
      <c r="E11440" s="104">
        <v>141</v>
      </c>
    </row>
    <row r="11441" spans="2:13" x14ac:dyDescent="0.25">
      <c r="B11441" s="6">
        <v>0.76388888888888884</v>
      </c>
      <c r="E11441" s="104">
        <v>144</v>
      </c>
    </row>
    <row r="11442" spans="2:13" x14ac:dyDescent="0.25">
      <c r="B11442" s="6">
        <v>0.77430555555555558</v>
      </c>
      <c r="E11442" s="104">
        <v>148</v>
      </c>
    </row>
    <row r="11443" spans="2:13" x14ac:dyDescent="0.25">
      <c r="B11443" s="6">
        <v>0.78472222222222221</v>
      </c>
      <c r="E11443" s="13">
        <v>152</v>
      </c>
      <c r="H11443" s="3">
        <v>65</v>
      </c>
      <c r="I11443" s="28" t="s">
        <v>3030</v>
      </c>
      <c r="J11443" s="28"/>
      <c r="K11443" s="28"/>
      <c r="L11443" s="28"/>
      <c r="M11443" s="28"/>
    </row>
    <row r="11444" spans="2:13" x14ac:dyDescent="0.25">
      <c r="B11444" s="86">
        <v>0.79513888888888884</v>
      </c>
      <c r="E11444" s="104">
        <v>142</v>
      </c>
      <c r="G11444" s="14" t="s">
        <v>3191</v>
      </c>
    </row>
    <row r="11445" spans="2:13" x14ac:dyDescent="0.25">
      <c r="B11445" s="86">
        <v>0.80555555555555558</v>
      </c>
      <c r="E11445" s="104">
        <v>142</v>
      </c>
      <c r="G11445" s="14" t="s">
        <v>3191</v>
      </c>
    </row>
    <row r="11446" spans="2:13" x14ac:dyDescent="0.25">
      <c r="B11446" s="86">
        <v>0.81597222222222221</v>
      </c>
      <c r="E11446" s="62">
        <v>123</v>
      </c>
      <c r="G11446" s="14" t="s">
        <v>3191</v>
      </c>
    </row>
    <row r="11447" spans="2:13" x14ac:dyDescent="0.25">
      <c r="B11447" s="86">
        <v>0.82638888888888884</v>
      </c>
      <c r="E11447" s="62">
        <v>124</v>
      </c>
      <c r="G11447" s="14" t="s">
        <v>3191</v>
      </c>
    </row>
    <row r="11448" spans="2:13" x14ac:dyDescent="0.25">
      <c r="B11448" s="6">
        <v>0.83680555555555558</v>
      </c>
      <c r="E11448" s="119">
        <v>132</v>
      </c>
    </row>
    <row r="11449" spans="2:13" x14ac:dyDescent="0.25">
      <c r="B11449" s="6">
        <v>0.84722222222222221</v>
      </c>
      <c r="E11449" s="104">
        <v>140</v>
      </c>
    </row>
    <row r="11450" spans="2:13" x14ac:dyDescent="0.25">
      <c r="B11450" s="6">
        <v>0.85763888888888884</v>
      </c>
      <c r="E11450" s="103">
        <v>147</v>
      </c>
      <c r="H11450" s="3">
        <v>170</v>
      </c>
      <c r="I11450" s="144" t="s">
        <v>3031</v>
      </c>
      <c r="J11450" s="144"/>
      <c r="K11450" s="144"/>
      <c r="L11450" s="144"/>
      <c r="M11450" s="144"/>
    </row>
    <row r="11451" spans="2:13" x14ac:dyDescent="0.25">
      <c r="B11451" s="6">
        <v>0.86805555555555558</v>
      </c>
      <c r="E11451" s="104">
        <v>146</v>
      </c>
    </row>
    <row r="11452" spans="2:13" x14ac:dyDescent="0.25">
      <c r="B11452" s="6">
        <v>0.87847222222222221</v>
      </c>
      <c r="E11452" s="104">
        <v>140</v>
      </c>
    </row>
    <row r="11453" spans="2:13" x14ac:dyDescent="0.25">
      <c r="B11453" s="6">
        <v>0.88888888888888884</v>
      </c>
      <c r="E11453" s="62">
        <v>128</v>
      </c>
    </row>
    <row r="11454" spans="2:13" x14ac:dyDescent="0.25">
      <c r="B11454" s="6">
        <v>0.89930555555555558</v>
      </c>
      <c r="E11454" s="104">
        <v>144</v>
      </c>
    </row>
    <row r="11455" spans="2:13" x14ac:dyDescent="0.25">
      <c r="B11455" s="6">
        <v>0.90972222222222221</v>
      </c>
      <c r="E11455" s="104">
        <v>128</v>
      </c>
    </row>
    <row r="11456" spans="2:13" x14ac:dyDescent="0.25">
      <c r="B11456" s="6">
        <v>0.92013888888888884</v>
      </c>
      <c r="E11456" s="104">
        <v>144</v>
      </c>
    </row>
    <row r="11457" spans="1:13" x14ac:dyDescent="0.25">
      <c r="B11457" s="6">
        <v>0.93055555555555558</v>
      </c>
      <c r="E11457" s="103">
        <v>149</v>
      </c>
      <c r="H11457" s="3">
        <v>275</v>
      </c>
      <c r="I11457" s="144" t="s">
        <v>3032</v>
      </c>
      <c r="J11457" s="144"/>
      <c r="K11457" s="144"/>
      <c r="L11457" s="144"/>
      <c r="M11457" s="144"/>
    </row>
    <row r="11458" spans="1:13" x14ac:dyDescent="0.25">
      <c r="B11458" s="6">
        <v>0.9375</v>
      </c>
      <c r="E11458" s="104">
        <v>149</v>
      </c>
    </row>
    <row r="11459" spans="1:13" x14ac:dyDescent="0.25">
      <c r="B11459" s="6">
        <v>0.94097222222222221</v>
      </c>
      <c r="E11459" s="119">
        <v>136</v>
      </c>
    </row>
    <row r="11460" spans="1:13" x14ac:dyDescent="0.25">
      <c r="B11460" s="6">
        <v>0.95138888888888884</v>
      </c>
      <c r="E11460" s="104">
        <v>142</v>
      </c>
    </row>
    <row r="11461" spans="1:13" x14ac:dyDescent="0.25">
      <c r="B11461" s="6">
        <v>0.96180555555555558</v>
      </c>
      <c r="E11461" s="104">
        <v>147</v>
      </c>
    </row>
    <row r="11462" spans="1:13" x14ac:dyDescent="0.25">
      <c r="B11462" s="6">
        <v>0.97222222222222221</v>
      </c>
      <c r="E11462" s="119">
        <v>134</v>
      </c>
    </row>
    <row r="11463" spans="1:13" x14ac:dyDescent="0.25">
      <c r="B11463" s="86">
        <v>0.98263888888888884</v>
      </c>
      <c r="E11463" s="99">
        <v>114</v>
      </c>
      <c r="G11463" s="14" t="s">
        <v>3192</v>
      </c>
    </row>
    <row r="11464" spans="1:13" ht="15.75" thickBot="1" x14ac:dyDescent="0.3">
      <c r="B11464" s="215">
        <v>0.99305555555555558</v>
      </c>
      <c r="D11464" s="3">
        <v>127</v>
      </c>
      <c r="G11464" s="14" t="s">
        <v>3192</v>
      </c>
    </row>
    <row r="11465" spans="1:13" x14ac:dyDescent="0.25">
      <c r="A11465" s="5">
        <v>45962</v>
      </c>
      <c r="B11465" s="86">
        <v>3.472222222222222E-3</v>
      </c>
      <c r="G11465" s="14" t="s">
        <v>3192</v>
      </c>
    </row>
    <row r="11466" spans="1:13" x14ac:dyDescent="0.25">
      <c r="A11466" s="5" t="s">
        <v>228</v>
      </c>
      <c r="B11466" s="6">
        <v>1.3888888888888888E-2</v>
      </c>
    </row>
    <row r="11467" spans="1:13" x14ac:dyDescent="0.25">
      <c r="B11467" s="6">
        <v>2.4305555555555556E-2</v>
      </c>
    </row>
    <row r="11468" spans="1:13" x14ac:dyDescent="0.25">
      <c r="B11468" s="6">
        <v>3.4722222222222224E-2</v>
      </c>
    </row>
    <row r="11469" spans="1:13" x14ac:dyDescent="0.25">
      <c r="B11469" s="6">
        <v>4.5138888888888888E-2</v>
      </c>
    </row>
    <row r="11470" spans="1:13" x14ac:dyDescent="0.25">
      <c r="B11470" s="6">
        <v>5.5555555555555552E-2</v>
      </c>
    </row>
    <row r="11471" spans="1:13" x14ac:dyDescent="0.25">
      <c r="B11471" s="6">
        <v>6.5972222222222224E-2</v>
      </c>
    </row>
    <row r="11472" spans="1:13" ht="15.75" thickBot="1" x14ac:dyDescent="0.3">
      <c r="B11472" s="6">
        <v>7.6388888888888895E-2</v>
      </c>
    </row>
    <row r="11473" spans="1:14" ht="21" thickBot="1" x14ac:dyDescent="0.35">
      <c r="B11473" s="6">
        <v>8.6805555555555552E-2</v>
      </c>
      <c r="G11473" s="662">
        <v>135</v>
      </c>
      <c r="H11473" s="663" t="s">
        <v>1368</v>
      </c>
      <c r="I11473" s="775" t="s">
        <v>3020</v>
      </c>
      <c r="J11473" s="776"/>
      <c r="K11473" s="776"/>
      <c r="L11473" s="776"/>
      <c r="M11473" s="776"/>
      <c r="N11473" s="777"/>
    </row>
    <row r="11474" spans="1:14" ht="19.5" thickBot="1" x14ac:dyDescent="0.35">
      <c r="B11474" s="6">
        <v>9.7222222222222224E-2</v>
      </c>
      <c r="G11474" s="664">
        <f>AVERAGE(E11392:E11478)</f>
        <v>136.9375</v>
      </c>
      <c r="H11474" s="663" t="s">
        <v>1367</v>
      </c>
      <c r="I11474" s="775" t="s">
        <v>3019</v>
      </c>
      <c r="J11474" s="776"/>
      <c r="K11474" s="776"/>
      <c r="L11474" s="776"/>
      <c r="M11474" s="776"/>
      <c r="N11474" s="777"/>
    </row>
    <row r="11475" spans="1:14" ht="19.5" thickBot="1" x14ac:dyDescent="0.35">
      <c r="B11475" s="6">
        <v>0.1076388888888889</v>
      </c>
      <c r="G11475" s="665">
        <v>130</v>
      </c>
      <c r="H11475" s="663" t="s">
        <v>1369</v>
      </c>
      <c r="I11475" s="775" t="s">
        <v>3018</v>
      </c>
      <c r="J11475" s="776"/>
      <c r="K11475" s="776"/>
      <c r="L11475" s="776"/>
      <c r="M11475" s="776"/>
      <c r="N11475" s="777"/>
    </row>
    <row r="11476" spans="1:14" ht="18.75" thickBot="1" x14ac:dyDescent="0.3">
      <c r="B11476" s="6">
        <v>0.11805555555555555</v>
      </c>
      <c r="G11476" s="778" t="s">
        <v>3034</v>
      </c>
      <c r="H11476" s="779"/>
    </row>
    <row r="11477" spans="1:14" ht="18.75" thickBot="1" x14ac:dyDescent="0.3">
      <c r="B11477" s="6">
        <v>0.12847222222222221</v>
      </c>
      <c r="G11477" s="758" t="s">
        <v>3022</v>
      </c>
      <c r="H11477" s="759"/>
      <c r="I11477" s="759"/>
      <c r="J11477" s="760"/>
    </row>
    <row r="11478" spans="1:14" ht="16.5" thickBot="1" x14ac:dyDescent="0.3">
      <c r="B11478" s="6">
        <v>0.1388888888888889</v>
      </c>
      <c r="G11478" s="761" t="s">
        <v>3193</v>
      </c>
      <c r="H11478" s="762"/>
      <c r="I11478" s="762"/>
      <c r="J11478" s="762"/>
      <c r="K11478" s="762"/>
      <c r="L11478" s="762"/>
      <c r="M11478" s="762"/>
      <c r="N11478" s="763"/>
    </row>
    <row r="11479" spans="1:14" x14ac:dyDescent="0.25">
      <c r="B11479" s="6">
        <v>0.14930555555555555</v>
      </c>
    </row>
    <row r="11480" spans="1:14" ht="15.75" thickBot="1" x14ac:dyDescent="0.3">
      <c r="B11480" s="22">
        <v>0.15972222222222221</v>
      </c>
    </row>
    <row r="11481" spans="1:14" x14ac:dyDescent="0.25">
      <c r="A11481" s="5">
        <v>45962</v>
      </c>
      <c r="B11481" s="6">
        <v>0.30555555555555558</v>
      </c>
      <c r="E11481" s="99">
        <v>112</v>
      </c>
    </row>
    <row r="11482" spans="1:14" x14ac:dyDescent="0.25">
      <c r="A11482" s="5" t="s">
        <v>228</v>
      </c>
      <c r="B11482" s="6">
        <v>0.31597222222222221</v>
      </c>
      <c r="E11482" s="99">
        <v>116</v>
      </c>
    </row>
    <row r="11483" spans="1:14" x14ac:dyDescent="0.25">
      <c r="B11483" s="6">
        <v>0.3263888888888889</v>
      </c>
      <c r="E11483" s="99">
        <v>114</v>
      </c>
    </row>
    <row r="11484" spans="1:14" x14ac:dyDescent="0.25">
      <c r="B11484" s="6">
        <v>0.33680555555555558</v>
      </c>
      <c r="E11484" s="99">
        <v>112</v>
      </c>
    </row>
    <row r="11485" spans="1:14" x14ac:dyDescent="0.25">
      <c r="B11485" s="6">
        <v>0.34722222222222221</v>
      </c>
      <c r="E11485" s="99">
        <v>116</v>
      </c>
    </row>
    <row r="11486" spans="1:14" x14ac:dyDescent="0.25">
      <c r="B11486" s="6">
        <v>0.3576388888888889</v>
      </c>
      <c r="E11486" s="99">
        <v>114</v>
      </c>
    </row>
    <row r="11487" spans="1:14" x14ac:dyDescent="0.25">
      <c r="B11487" s="6">
        <v>0.36805555555555558</v>
      </c>
      <c r="E11487" s="99">
        <v>118</v>
      </c>
      <c r="F11487" s="99">
        <v>118</v>
      </c>
    </row>
    <row r="11488" spans="1:14" x14ac:dyDescent="0.25">
      <c r="B11488" s="90">
        <v>0.375</v>
      </c>
      <c r="C11488" s="8">
        <v>64</v>
      </c>
      <c r="D11488" s="8"/>
      <c r="E11488" s="8"/>
      <c r="F11488" s="8"/>
      <c r="G11488" s="8" t="s">
        <v>326</v>
      </c>
      <c r="H11488" s="8"/>
      <c r="I11488" s="36" t="s">
        <v>3001</v>
      </c>
      <c r="J11488" s="36"/>
      <c r="K11488" s="36"/>
      <c r="L11488" s="36"/>
      <c r="M11488" s="36"/>
    </row>
    <row r="11489" spans="2:17" x14ac:dyDescent="0.25">
      <c r="B11489" s="6">
        <v>0.37847222222222221</v>
      </c>
      <c r="E11489" s="62">
        <v>124</v>
      </c>
    </row>
    <row r="11490" spans="2:17" x14ac:dyDescent="0.25">
      <c r="B11490" s="6">
        <v>0.3888888888888889</v>
      </c>
      <c r="E11490" s="62">
        <v>126</v>
      </c>
    </row>
    <row r="11491" spans="2:17" x14ac:dyDescent="0.25">
      <c r="B11491" s="6">
        <v>0.39930555555555558</v>
      </c>
      <c r="E11491" s="119">
        <v>136</v>
      </c>
    </row>
    <row r="11492" spans="2:17" x14ac:dyDescent="0.25">
      <c r="B11492" s="6">
        <v>0.40972222222222221</v>
      </c>
      <c r="E11492" s="13">
        <v>154</v>
      </c>
      <c r="H11492" s="3">
        <v>50</v>
      </c>
      <c r="I11492" s="28" t="s">
        <v>3023</v>
      </c>
      <c r="J11492" s="28"/>
      <c r="K11492" s="28"/>
      <c r="L11492" s="28"/>
      <c r="M11492" s="28"/>
    </row>
    <row r="11493" spans="2:17" x14ac:dyDescent="0.25">
      <c r="B11493" s="6">
        <v>0.4201388888888889</v>
      </c>
      <c r="E11493" s="104">
        <v>146</v>
      </c>
    </row>
    <row r="11494" spans="2:17" x14ac:dyDescent="0.25">
      <c r="B11494" s="6">
        <v>0.43055555555555558</v>
      </c>
      <c r="E11494" s="62">
        <v>128</v>
      </c>
    </row>
    <row r="11495" spans="2:17" x14ac:dyDescent="0.25">
      <c r="B11495" s="6">
        <v>0.44097222222222221</v>
      </c>
      <c r="E11495" s="62">
        <v>126</v>
      </c>
    </row>
    <row r="11496" spans="2:17" x14ac:dyDescent="0.25">
      <c r="B11496" s="6">
        <v>0.4513888888888889</v>
      </c>
      <c r="E11496" s="62">
        <v>127</v>
      </c>
    </row>
    <row r="11497" spans="2:17" x14ac:dyDescent="0.25">
      <c r="B11497" s="6">
        <v>0.46180555555555558</v>
      </c>
      <c r="E11497" s="62">
        <v>122</v>
      </c>
    </row>
    <row r="11498" spans="2:17" x14ac:dyDescent="0.25">
      <c r="B11498" s="6">
        <v>0.47222222222222221</v>
      </c>
      <c r="E11498" s="62">
        <v>126</v>
      </c>
    </row>
    <row r="11499" spans="2:17" x14ac:dyDescent="0.25">
      <c r="B11499" s="6">
        <v>0.4826388888888889</v>
      </c>
      <c r="E11499" s="62">
        <v>126</v>
      </c>
    </row>
    <row r="11500" spans="2:17" x14ac:dyDescent="0.25">
      <c r="B11500" s="6">
        <v>0.49305555555555558</v>
      </c>
      <c r="E11500" s="62">
        <v>123</v>
      </c>
    </row>
    <row r="11501" spans="2:17" x14ac:dyDescent="0.25">
      <c r="B11501" s="6">
        <v>0.50347222222222221</v>
      </c>
      <c r="E11501" s="62">
        <v>125</v>
      </c>
    </row>
    <row r="11502" spans="2:17" x14ac:dyDescent="0.25">
      <c r="B11502" s="6">
        <v>0.51388888888888884</v>
      </c>
      <c r="E11502" s="62">
        <v>125</v>
      </c>
      <c r="F11502" s="62">
        <v>125</v>
      </c>
    </row>
    <row r="11503" spans="2:17" x14ac:dyDescent="0.25">
      <c r="B11503" s="90">
        <v>0.52083333333333337</v>
      </c>
      <c r="C11503" s="8">
        <v>80</v>
      </c>
      <c r="D11503" s="8"/>
      <c r="E11503" s="8"/>
      <c r="F11503" s="8"/>
      <c r="G11503" s="8" t="s">
        <v>112</v>
      </c>
      <c r="H11503" s="8"/>
      <c r="I11503" s="36" t="s">
        <v>3002</v>
      </c>
      <c r="J11503" s="36"/>
      <c r="K11503" s="36"/>
      <c r="L11503" s="36"/>
      <c r="M11503" s="36"/>
      <c r="N11503" s="36"/>
      <c r="O11503" s="36"/>
      <c r="P11503" s="36"/>
      <c r="Q11503" s="8"/>
    </row>
    <row r="11504" spans="2:17" x14ac:dyDescent="0.25">
      <c r="B11504" s="6">
        <v>0.52430555555555558</v>
      </c>
      <c r="E11504" s="102">
        <v>133</v>
      </c>
      <c r="H11504" s="3">
        <v>5</v>
      </c>
      <c r="I11504" s="118" t="s">
        <v>3024</v>
      </c>
      <c r="J11504" s="118"/>
      <c r="K11504" s="118"/>
      <c r="L11504" s="118"/>
      <c r="M11504" s="118"/>
    </row>
    <row r="11505" spans="2:13" x14ac:dyDescent="0.25">
      <c r="B11505" s="6">
        <v>0.53472222222222221</v>
      </c>
      <c r="E11505" s="119">
        <v>130</v>
      </c>
    </row>
    <row r="11506" spans="2:13" x14ac:dyDescent="0.25">
      <c r="B11506" s="6">
        <v>0.54513888888888884</v>
      </c>
      <c r="E11506" s="62">
        <v>123</v>
      </c>
    </row>
    <row r="11507" spans="2:13" x14ac:dyDescent="0.25">
      <c r="B11507" s="6">
        <v>0.55555555555555558</v>
      </c>
      <c r="E11507" s="62">
        <v>127</v>
      </c>
    </row>
    <row r="11508" spans="2:13" x14ac:dyDescent="0.25">
      <c r="B11508" s="6">
        <v>0.56597222222222221</v>
      </c>
      <c r="E11508" s="62">
        <v>128</v>
      </c>
    </row>
    <row r="11509" spans="2:13" x14ac:dyDescent="0.25">
      <c r="B11509" s="6">
        <v>0.57638888888888884</v>
      </c>
      <c r="E11509" s="62">
        <v>126</v>
      </c>
    </row>
    <row r="11510" spans="2:13" x14ac:dyDescent="0.25">
      <c r="B11510" s="6">
        <v>0.58680555555555558</v>
      </c>
      <c r="E11510" s="99">
        <v>116</v>
      </c>
    </row>
    <row r="11511" spans="2:13" x14ac:dyDescent="0.25">
      <c r="B11511" s="6">
        <v>0.59722222222222221</v>
      </c>
      <c r="E11511" s="62">
        <v>121</v>
      </c>
    </row>
    <row r="11512" spans="2:13" x14ac:dyDescent="0.25">
      <c r="B11512" s="6">
        <v>0.60763888888888884</v>
      </c>
      <c r="E11512" s="62">
        <v>124</v>
      </c>
    </row>
    <row r="11513" spans="2:13" x14ac:dyDescent="0.25">
      <c r="B11513" s="6">
        <v>0.61805555555555558</v>
      </c>
      <c r="E11513" s="62">
        <v>120</v>
      </c>
    </row>
    <row r="11514" spans="2:13" x14ac:dyDescent="0.25">
      <c r="B11514" s="6">
        <v>0.62847222222222221</v>
      </c>
      <c r="E11514" s="102">
        <v>132</v>
      </c>
      <c r="H11514" s="3">
        <v>155</v>
      </c>
      <c r="I11514" s="118" t="s">
        <v>2931</v>
      </c>
      <c r="J11514" s="118"/>
      <c r="K11514" s="118"/>
      <c r="L11514" s="118"/>
      <c r="M11514" s="118"/>
    </row>
    <row r="11515" spans="2:13" x14ac:dyDescent="0.25">
      <c r="B11515" s="6">
        <v>0.63888888888888884</v>
      </c>
      <c r="E11515" s="119">
        <v>130</v>
      </c>
    </row>
    <row r="11516" spans="2:13" x14ac:dyDescent="0.25">
      <c r="B11516" s="6">
        <v>0.64930555555555558</v>
      </c>
      <c r="E11516" s="99">
        <v>118</v>
      </c>
    </row>
    <row r="11517" spans="2:13" x14ac:dyDescent="0.25">
      <c r="B11517" s="6">
        <v>0.65972222222222221</v>
      </c>
      <c r="E11517" s="62">
        <v>123</v>
      </c>
    </row>
    <row r="11518" spans="2:13" x14ac:dyDescent="0.25">
      <c r="B11518" s="6">
        <v>0.67013888888888884</v>
      </c>
      <c r="E11518" s="62">
        <v>124</v>
      </c>
    </row>
    <row r="11519" spans="2:13" x14ac:dyDescent="0.25">
      <c r="B11519" s="6">
        <v>0.68055555555555558</v>
      </c>
      <c r="E11519" s="62">
        <v>128</v>
      </c>
    </row>
    <row r="11520" spans="2:13" x14ac:dyDescent="0.25">
      <c r="B11520" s="6">
        <v>0.69097222222222221</v>
      </c>
      <c r="E11520" s="119">
        <v>136</v>
      </c>
    </row>
    <row r="11521" spans="2:17" x14ac:dyDescent="0.25">
      <c r="B11521" s="6">
        <v>0.70138888888888884</v>
      </c>
      <c r="E11521" s="104">
        <v>141</v>
      </c>
    </row>
    <row r="11522" spans="2:17" x14ac:dyDescent="0.25">
      <c r="B11522" s="6">
        <v>0.71180555555555558</v>
      </c>
      <c r="E11522" s="104">
        <v>148</v>
      </c>
    </row>
    <row r="11523" spans="2:17" x14ac:dyDescent="0.25">
      <c r="B11523" s="6">
        <v>0.72222222222222221</v>
      </c>
      <c r="E11523" s="13">
        <v>150</v>
      </c>
      <c r="H11523" s="3">
        <v>290</v>
      </c>
      <c r="I11523" s="28" t="s">
        <v>3025</v>
      </c>
      <c r="J11523" s="28"/>
      <c r="K11523" s="28"/>
      <c r="L11523" s="28"/>
      <c r="M11523" s="28"/>
    </row>
    <row r="11524" spans="2:17" x14ac:dyDescent="0.25">
      <c r="B11524" s="6">
        <v>0.73263888888888884</v>
      </c>
      <c r="E11524" s="62">
        <v>128</v>
      </c>
      <c r="F11524" s="62">
        <v>128</v>
      </c>
    </row>
    <row r="11525" spans="2:17" x14ac:dyDescent="0.25">
      <c r="B11525" s="90">
        <v>0.73611111111111116</v>
      </c>
      <c r="C11525" s="8">
        <v>76</v>
      </c>
      <c r="D11525" s="8"/>
      <c r="E11525" s="8"/>
      <c r="F11525" s="8"/>
      <c r="G11525" s="8" t="s">
        <v>114</v>
      </c>
      <c r="H11525" s="8"/>
      <c r="I11525" s="36" t="s">
        <v>3004</v>
      </c>
      <c r="J11525" s="36"/>
      <c r="K11525" s="36"/>
      <c r="L11525" s="36"/>
      <c r="M11525" s="36"/>
      <c r="N11525" s="36"/>
      <c r="O11525" s="36"/>
      <c r="P11525" s="36"/>
      <c r="Q11525" s="8"/>
    </row>
    <row r="11526" spans="2:17" x14ac:dyDescent="0.25">
      <c r="B11526" s="6">
        <v>0.74305555555555558</v>
      </c>
      <c r="E11526" s="62">
        <v>128</v>
      </c>
    </row>
    <row r="11527" spans="2:17" x14ac:dyDescent="0.25">
      <c r="B11527" s="6">
        <v>0.75347222222222221</v>
      </c>
      <c r="E11527" s="62">
        <v>124</v>
      </c>
    </row>
    <row r="11528" spans="2:17" x14ac:dyDescent="0.25">
      <c r="B11528" s="6">
        <v>0.76388888888888884</v>
      </c>
      <c r="E11528" s="62">
        <v>124</v>
      </c>
    </row>
    <row r="11529" spans="2:17" x14ac:dyDescent="0.25">
      <c r="B11529" s="6">
        <v>0.77430555555555558</v>
      </c>
      <c r="E11529" s="104">
        <v>140</v>
      </c>
    </row>
    <row r="11530" spans="2:17" x14ac:dyDescent="0.25">
      <c r="B11530" s="6">
        <v>0.78472222222222221</v>
      </c>
      <c r="E11530" s="104">
        <v>141</v>
      </c>
    </row>
    <row r="11531" spans="2:17" x14ac:dyDescent="0.25">
      <c r="B11531" s="6">
        <v>0.79513888888888884</v>
      </c>
      <c r="E11531" s="104">
        <v>142</v>
      </c>
    </row>
    <row r="11532" spans="2:17" x14ac:dyDescent="0.25">
      <c r="B11532" s="6">
        <v>0.80555555555555558</v>
      </c>
      <c r="E11532" s="103">
        <v>145</v>
      </c>
      <c r="H11532" s="3">
        <v>100</v>
      </c>
      <c r="I11532" s="144" t="s">
        <v>3026</v>
      </c>
      <c r="J11532" s="144"/>
      <c r="K11532" s="144"/>
      <c r="L11532" s="144"/>
      <c r="M11532" s="144"/>
    </row>
    <row r="11533" spans="2:17" x14ac:dyDescent="0.25">
      <c r="B11533" s="6">
        <v>0.81597222222222221</v>
      </c>
      <c r="E11533" s="104">
        <v>143</v>
      </c>
    </row>
    <row r="11534" spans="2:17" x14ac:dyDescent="0.25">
      <c r="B11534" s="6">
        <v>0.82638888888888884</v>
      </c>
      <c r="E11534" s="119">
        <v>132</v>
      </c>
    </row>
    <row r="11535" spans="2:17" x14ac:dyDescent="0.25">
      <c r="B11535" s="6">
        <v>0.83680555555555558</v>
      </c>
      <c r="E11535" s="99">
        <v>127</v>
      </c>
    </row>
    <row r="11536" spans="2:17" x14ac:dyDescent="0.25">
      <c r="B11536" s="6">
        <v>0.84722222222222221</v>
      </c>
      <c r="E11536" s="119">
        <v>137</v>
      </c>
    </row>
    <row r="11537" spans="1:13" x14ac:dyDescent="0.25">
      <c r="B11537" s="6">
        <v>0.85763888888888884</v>
      </c>
      <c r="E11537" s="104">
        <v>148</v>
      </c>
    </row>
    <row r="11538" spans="1:13" x14ac:dyDescent="0.25">
      <c r="B11538" s="6">
        <v>0.86805555555555558</v>
      </c>
      <c r="E11538" s="103">
        <v>149</v>
      </c>
      <c r="H11538" s="3">
        <v>220</v>
      </c>
      <c r="I11538" s="144" t="s">
        <v>3027</v>
      </c>
      <c r="J11538" s="144"/>
      <c r="K11538" s="144"/>
      <c r="L11538" s="144"/>
      <c r="M11538" s="144"/>
    </row>
    <row r="11539" spans="1:13" x14ac:dyDescent="0.25">
      <c r="B11539" s="6">
        <v>0.87847222222222221</v>
      </c>
      <c r="E11539" s="104">
        <v>142</v>
      </c>
    </row>
    <row r="11540" spans="1:13" x14ac:dyDescent="0.25">
      <c r="B11540" s="6">
        <v>0.88888888888888884</v>
      </c>
      <c r="E11540" s="62">
        <v>126</v>
      </c>
    </row>
    <row r="11541" spans="1:13" x14ac:dyDescent="0.25">
      <c r="B11541" s="6">
        <v>0.89930555555555558</v>
      </c>
      <c r="E11541" s="62">
        <v>124</v>
      </c>
    </row>
    <row r="11542" spans="1:13" x14ac:dyDescent="0.25">
      <c r="B11542" s="6">
        <v>0.90972222222222221</v>
      </c>
      <c r="E11542" s="62">
        <v>124</v>
      </c>
    </row>
    <row r="11543" spans="1:13" x14ac:dyDescent="0.25">
      <c r="B11543" s="6">
        <v>0.92013888888888884</v>
      </c>
      <c r="E11543" s="62">
        <v>125</v>
      </c>
    </row>
    <row r="11544" spans="1:13" x14ac:dyDescent="0.25">
      <c r="B11544" s="6">
        <v>0.93055555555555558</v>
      </c>
      <c r="E11544" s="62">
        <v>121</v>
      </c>
    </row>
    <row r="11545" spans="1:13" x14ac:dyDescent="0.25">
      <c r="B11545" s="6">
        <v>0.94097222222222221</v>
      </c>
      <c r="E11545" s="62">
        <v>122</v>
      </c>
    </row>
    <row r="11546" spans="1:13" x14ac:dyDescent="0.25">
      <c r="B11546" s="6">
        <v>0.95138888888888884</v>
      </c>
      <c r="E11546" s="62">
        <v>126</v>
      </c>
    </row>
    <row r="11547" spans="1:13" x14ac:dyDescent="0.25">
      <c r="B11547" s="86">
        <v>0.96180555555555558</v>
      </c>
      <c r="E11547" s="62">
        <v>129</v>
      </c>
      <c r="G11547" s="14" t="s">
        <v>3013</v>
      </c>
    </row>
    <row r="11548" spans="1:13" x14ac:dyDescent="0.25">
      <c r="B11548" s="86">
        <v>0.97222222222222221</v>
      </c>
      <c r="E11548" s="62">
        <v>121</v>
      </c>
      <c r="G11548" s="14" t="s">
        <v>3013</v>
      </c>
    </row>
    <row r="11549" spans="1:13" x14ac:dyDescent="0.25">
      <c r="B11549" s="86">
        <v>0.98263888888888884</v>
      </c>
      <c r="E11549" s="99">
        <v>116</v>
      </c>
      <c r="G11549" s="14" t="s">
        <v>3013</v>
      </c>
    </row>
    <row r="11550" spans="1:13" ht="15.75" thickBot="1" x14ac:dyDescent="0.3">
      <c r="B11550" s="22">
        <v>0.99305555555555558</v>
      </c>
      <c r="E11550" s="99">
        <v>112</v>
      </c>
    </row>
    <row r="11551" spans="1:13" x14ac:dyDescent="0.25">
      <c r="A11551" s="5">
        <v>45963</v>
      </c>
      <c r="B11551" s="6">
        <v>3.472222222222222E-3</v>
      </c>
      <c r="E11551" s="99">
        <v>110</v>
      </c>
      <c r="I11551" t="s">
        <v>3028</v>
      </c>
    </row>
    <row r="11552" spans="1:13" x14ac:dyDescent="0.25">
      <c r="A11552" s="5" t="s">
        <v>275</v>
      </c>
      <c r="B11552" s="6">
        <v>1.3888888888888888E-2</v>
      </c>
      <c r="E11552" s="99">
        <v>110</v>
      </c>
    </row>
    <row r="11553" spans="1:14" x14ac:dyDescent="0.25">
      <c r="B11553" s="6">
        <v>2.4305555555555556E-2</v>
      </c>
    </row>
    <row r="11554" spans="1:14" x14ac:dyDescent="0.25">
      <c r="B11554" s="6">
        <v>3.4722222222222224E-2</v>
      </c>
    </row>
    <row r="11555" spans="1:14" x14ac:dyDescent="0.25">
      <c r="B11555" s="6">
        <v>4.5138888888888888E-2</v>
      </c>
    </row>
    <row r="11556" spans="1:14" x14ac:dyDescent="0.25">
      <c r="B11556" s="6">
        <v>5.5555555555555552E-2</v>
      </c>
    </row>
    <row r="11557" spans="1:14" x14ac:dyDescent="0.25">
      <c r="B11557" s="6">
        <v>6.5972222222222224E-2</v>
      </c>
    </row>
    <row r="11558" spans="1:14" ht="15.75" thickBot="1" x14ac:dyDescent="0.3">
      <c r="B11558" s="6">
        <v>7.6388888888888895E-2</v>
      </c>
    </row>
    <row r="11559" spans="1:14" ht="21" thickBot="1" x14ac:dyDescent="0.35">
      <c r="B11559" s="6">
        <v>8.6805555555555552E-2</v>
      </c>
      <c r="G11559" s="666">
        <v>122</v>
      </c>
      <c r="H11559" s="667" t="s">
        <v>1368</v>
      </c>
      <c r="I11559" s="753" t="s">
        <v>3050</v>
      </c>
      <c r="J11559" s="754"/>
      <c r="K11559" s="754"/>
      <c r="L11559" s="754"/>
      <c r="M11559" s="754"/>
      <c r="N11559" s="755"/>
    </row>
    <row r="11560" spans="1:14" ht="19.5" thickBot="1" x14ac:dyDescent="0.35">
      <c r="B11560" s="6">
        <v>9.7222222222222224E-2</v>
      </c>
      <c r="G11560" s="668">
        <f>AVERAGE(E11478:E11564)</f>
        <v>127.68115942028986</v>
      </c>
      <c r="H11560" s="667" t="s">
        <v>1367</v>
      </c>
      <c r="I11560" s="753" t="s">
        <v>3033</v>
      </c>
      <c r="J11560" s="754"/>
      <c r="K11560" s="754"/>
      <c r="L11560" s="754"/>
      <c r="M11560" s="754"/>
      <c r="N11560" s="755"/>
    </row>
    <row r="11561" spans="1:14" ht="19.5" thickBot="1" x14ac:dyDescent="0.35">
      <c r="B11561" s="6">
        <v>0.1076388888888889</v>
      </c>
      <c r="G11561" s="669">
        <v>123</v>
      </c>
      <c r="H11561" s="667" t="s">
        <v>1369</v>
      </c>
      <c r="I11561" s="753" t="s">
        <v>3029</v>
      </c>
      <c r="J11561" s="754"/>
      <c r="K11561" s="754"/>
      <c r="L11561" s="754"/>
      <c r="M11561" s="754"/>
      <c r="N11561" s="755"/>
    </row>
    <row r="11562" spans="1:14" ht="18.75" thickBot="1" x14ac:dyDescent="0.3">
      <c r="B11562" s="6">
        <v>0.11805555555555555</v>
      </c>
      <c r="G11562" s="773" t="s">
        <v>3021</v>
      </c>
      <c r="H11562" s="774"/>
    </row>
    <row r="11563" spans="1:14" ht="18.75" thickBot="1" x14ac:dyDescent="0.3">
      <c r="B11563" s="6">
        <v>0.12847222222222221</v>
      </c>
      <c r="G11563" s="758" t="s">
        <v>3073</v>
      </c>
      <c r="H11563" s="759"/>
      <c r="I11563" s="759"/>
      <c r="J11563" s="760"/>
    </row>
    <row r="11564" spans="1:14" ht="16.5" thickBot="1" x14ac:dyDescent="0.3">
      <c r="B11564" s="6">
        <v>0.1388888888888889</v>
      </c>
      <c r="G11564" s="761" t="s">
        <v>3052</v>
      </c>
      <c r="H11564" s="762"/>
      <c r="I11564" s="762"/>
      <c r="J11564" s="762"/>
      <c r="K11564" s="762"/>
      <c r="L11564" s="762"/>
      <c r="M11564" s="762"/>
      <c r="N11564" s="763"/>
    </row>
    <row r="11565" spans="1:14" x14ac:dyDescent="0.25">
      <c r="B11565" s="6">
        <v>0.14930555555555555</v>
      </c>
    </row>
    <row r="11566" spans="1:14" ht="15.75" thickBot="1" x14ac:dyDescent="0.3">
      <c r="B11566" s="22">
        <v>0.15972222222222221</v>
      </c>
      <c r="D11566" s="13">
        <v>220</v>
      </c>
    </row>
    <row r="11567" spans="1:14" x14ac:dyDescent="0.25">
      <c r="A11567" s="5">
        <v>45963</v>
      </c>
      <c r="B11567" s="6">
        <v>0.30555555555555558</v>
      </c>
      <c r="E11567" s="3">
        <v>103</v>
      </c>
    </row>
    <row r="11568" spans="1:14" x14ac:dyDescent="0.25">
      <c r="A11568" s="5" t="s">
        <v>275</v>
      </c>
      <c r="B11568" s="6">
        <v>0.31597222222222221</v>
      </c>
      <c r="E11568" s="3">
        <v>102</v>
      </c>
    </row>
    <row r="11569" spans="2:13" x14ac:dyDescent="0.25">
      <c r="B11569" s="6">
        <v>0.3263888888888889</v>
      </c>
      <c r="E11569" s="3">
        <v>100</v>
      </c>
    </row>
    <row r="11570" spans="2:13" x14ac:dyDescent="0.25">
      <c r="B11570" s="6">
        <v>0.33680555555555558</v>
      </c>
      <c r="E11570" s="157">
        <v>98</v>
      </c>
    </row>
    <row r="11571" spans="2:13" x14ac:dyDescent="0.25">
      <c r="B11571" s="6">
        <v>0.34722222222222221</v>
      </c>
      <c r="E11571" s="3">
        <v>105</v>
      </c>
    </row>
    <row r="11572" spans="2:13" x14ac:dyDescent="0.25">
      <c r="B11572" s="6">
        <v>0.3576388888888889</v>
      </c>
      <c r="E11572" s="99">
        <v>110</v>
      </c>
    </row>
    <row r="11573" spans="2:13" x14ac:dyDescent="0.25">
      <c r="B11573" s="6">
        <v>0.36805555555555558</v>
      </c>
      <c r="E11573" s="99">
        <v>114</v>
      </c>
    </row>
    <row r="11574" spans="2:13" x14ac:dyDescent="0.25">
      <c r="B11574" s="6">
        <v>0.37847222222222221</v>
      </c>
      <c r="E11574" s="99">
        <v>114</v>
      </c>
    </row>
    <row r="11575" spans="2:13" x14ac:dyDescent="0.25">
      <c r="B11575" s="6">
        <v>0.3888888888888889</v>
      </c>
      <c r="E11575" s="3">
        <v>101</v>
      </c>
    </row>
    <row r="11576" spans="2:13" x14ac:dyDescent="0.25">
      <c r="B11576" s="6">
        <v>0.39930555555555558</v>
      </c>
      <c r="E11576" s="3">
        <v>101</v>
      </c>
      <c r="F11576" s="3">
        <v>101</v>
      </c>
    </row>
    <row r="11577" spans="2:13" x14ac:dyDescent="0.25">
      <c r="B11577" s="90">
        <v>0.39930555555555558</v>
      </c>
      <c r="C11577" s="8">
        <v>40</v>
      </c>
      <c r="D11577" s="8"/>
      <c r="E11577" s="8"/>
      <c r="F11577" s="8"/>
      <c r="G11577" s="8" t="s">
        <v>528</v>
      </c>
      <c r="H11577" s="8"/>
      <c r="I11577" s="36" t="s">
        <v>3003</v>
      </c>
      <c r="J11577" s="36"/>
      <c r="K11577" s="36"/>
      <c r="L11577" s="36"/>
      <c r="M11577" s="36"/>
    </row>
    <row r="11578" spans="2:13" x14ac:dyDescent="0.25">
      <c r="B11578" s="6">
        <v>0.40972222222222221</v>
      </c>
      <c r="E11578" s="3">
        <v>103</v>
      </c>
    </row>
    <row r="11579" spans="2:13" x14ac:dyDescent="0.25">
      <c r="B11579" s="6">
        <v>0.4201388888888889</v>
      </c>
      <c r="E11579" s="119">
        <v>134</v>
      </c>
    </row>
    <row r="11580" spans="2:13" x14ac:dyDescent="0.25">
      <c r="B11580" s="6">
        <v>0.43055555555555558</v>
      </c>
      <c r="E11580" s="102">
        <v>135</v>
      </c>
      <c r="I11580" s="118" t="s">
        <v>3040</v>
      </c>
      <c r="J11580" s="118"/>
      <c r="K11580" s="118"/>
      <c r="L11580" s="118"/>
      <c r="M11580" s="118"/>
    </row>
    <row r="11581" spans="2:13" x14ac:dyDescent="0.25">
      <c r="B11581" s="6">
        <v>0.44097222222222221</v>
      </c>
      <c r="E11581" s="99">
        <v>119</v>
      </c>
    </row>
    <row r="11582" spans="2:13" x14ac:dyDescent="0.25">
      <c r="B11582" s="6">
        <v>0.4513888888888889</v>
      </c>
      <c r="E11582" s="99">
        <v>115</v>
      </c>
    </row>
    <row r="11583" spans="2:13" x14ac:dyDescent="0.25">
      <c r="B11583" s="6">
        <v>0.46180555555555558</v>
      </c>
      <c r="E11583" s="3">
        <v>105</v>
      </c>
    </row>
    <row r="11584" spans="2:13" x14ac:dyDescent="0.25">
      <c r="B11584" s="6">
        <v>0.47222222222222221</v>
      </c>
      <c r="E11584" s="157">
        <v>96</v>
      </c>
    </row>
    <row r="11585" spans="2:7" x14ac:dyDescent="0.25">
      <c r="B11585" s="6">
        <v>0.4826388888888889</v>
      </c>
      <c r="E11585" s="157">
        <v>93</v>
      </c>
    </row>
    <row r="11586" spans="2:7" x14ac:dyDescent="0.25">
      <c r="B11586" s="6">
        <v>0.49305555555555558</v>
      </c>
      <c r="E11586" s="3">
        <v>104</v>
      </c>
    </row>
    <row r="11587" spans="2:7" x14ac:dyDescent="0.25">
      <c r="B11587" s="6">
        <v>0.50347222222222221</v>
      </c>
      <c r="E11587" s="3">
        <v>106</v>
      </c>
    </row>
    <row r="11588" spans="2:7" x14ac:dyDescent="0.25">
      <c r="B11588" s="6">
        <v>0.51388888888888884</v>
      </c>
      <c r="E11588" s="3">
        <v>105</v>
      </c>
    </row>
    <row r="11589" spans="2:7" x14ac:dyDescent="0.25">
      <c r="G11589" s="3" t="s">
        <v>3171</v>
      </c>
    </row>
    <row r="11590" spans="2:7" x14ac:dyDescent="0.25">
      <c r="B11590" s="6">
        <v>0.52430555555555558</v>
      </c>
      <c r="E11590" s="3">
        <v>106</v>
      </c>
    </row>
    <row r="11591" spans="2:7" x14ac:dyDescent="0.25">
      <c r="B11591" s="6">
        <v>0.53472222222222221</v>
      </c>
      <c r="E11591" s="3">
        <v>107</v>
      </c>
    </row>
    <row r="11592" spans="2:7" x14ac:dyDescent="0.25">
      <c r="B11592" s="6">
        <v>0.54513888888888884</v>
      </c>
      <c r="E11592" s="3">
        <v>108</v>
      </c>
    </row>
    <row r="11593" spans="2:7" x14ac:dyDescent="0.25">
      <c r="B11593" s="6">
        <v>0.55555555555555558</v>
      </c>
      <c r="E11593" s="3">
        <v>100</v>
      </c>
    </row>
    <row r="11594" spans="2:7" x14ac:dyDescent="0.25">
      <c r="B11594" s="6">
        <v>0.56597222222222221</v>
      </c>
      <c r="E11594" s="157">
        <v>98</v>
      </c>
    </row>
    <row r="11595" spans="2:7" x14ac:dyDescent="0.25">
      <c r="B11595" s="6">
        <v>0.57638888888888884</v>
      </c>
      <c r="E11595" s="3">
        <v>104</v>
      </c>
    </row>
    <row r="11596" spans="2:7" x14ac:dyDescent="0.25">
      <c r="B11596" s="6">
        <v>0.58680555555555558</v>
      </c>
      <c r="E11596" s="3">
        <v>105</v>
      </c>
    </row>
    <row r="11597" spans="2:7" x14ac:dyDescent="0.25">
      <c r="B11597" s="6">
        <v>0.59722222222222221</v>
      </c>
      <c r="E11597" s="99">
        <v>110</v>
      </c>
    </row>
    <row r="11598" spans="2:7" x14ac:dyDescent="0.25">
      <c r="B11598" s="6">
        <v>0.60763888888888884</v>
      </c>
      <c r="E11598" s="3">
        <v>108</v>
      </c>
    </row>
    <row r="11599" spans="2:7" x14ac:dyDescent="0.25">
      <c r="B11599" s="6">
        <v>0.61805555555555558</v>
      </c>
      <c r="E11599" s="3">
        <v>109</v>
      </c>
    </row>
    <row r="11600" spans="2:7" x14ac:dyDescent="0.25">
      <c r="B11600" s="6">
        <v>0.62847222222222221</v>
      </c>
      <c r="E11600" s="3">
        <v>109</v>
      </c>
    </row>
    <row r="11601" spans="2:15" ht="15.75" x14ac:dyDescent="0.25">
      <c r="B11601" s="86">
        <v>0.63541666666666663</v>
      </c>
      <c r="G11601" s="670" t="s">
        <v>3071</v>
      </c>
      <c r="H11601" s="14"/>
    </row>
    <row r="11602" spans="2:15" ht="15.75" x14ac:dyDescent="0.25">
      <c r="B11602" s="86">
        <v>0.63888888888888884</v>
      </c>
      <c r="E11602" s="99">
        <v>115</v>
      </c>
      <c r="G11602" s="670" t="s">
        <v>3043</v>
      </c>
      <c r="H11602" s="14"/>
    </row>
    <row r="11603" spans="2:15" ht="15.75" x14ac:dyDescent="0.25">
      <c r="B11603" s="86">
        <v>0.64930555555555558</v>
      </c>
      <c r="E11603" s="99">
        <v>113</v>
      </c>
      <c r="G11603" s="670" t="s">
        <v>3043</v>
      </c>
      <c r="H11603" s="14"/>
    </row>
    <row r="11604" spans="2:15" ht="15.75" x14ac:dyDescent="0.25">
      <c r="B11604" s="86">
        <v>0.65972222222222221</v>
      </c>
      <c r="E11604" s="99">
        <v>118</v>
      </c>
      <c r="G11604" s="670" t="s">
        <v>3043</v>
      </c>
      <c r="H11604" s="14"/>
    </row>
    <row r="11605" spans="2:15" ht="15.75" x14ac:dyDescent="0.25">
      <c r="B11605" s="86">
        <v>0.67013888888888884</v>
      </c>
      <c r="E11605" s="62">
        <v>128</v>
      </c>
      <c r="G11605" s="670" t="s">
        <v>3043</v>
      </c>
      <c r="H11605" s="14"/>
    </row>
    <row r="11606" spans="2:15" x14ac:dyDescent="0.25">
      <c r="B11606" s="6">
        <v>0.68055555555555558</v>
      </c>
      <c r="E11606" s="119">
        <v>131</v>
      </c>
      <c r="I11606" t="s">
        <v>3172</v>
      </c>
    </row>
    <row r="11607" spans="2:15" x14ac:dyDescent="0.25">
      <c r="B11607" s="6">
        <v>0.69097222222222221</v>
      </c>
      <c r="E11607" s="62">
        <v>125</v>
      </c>
    </row>
    <row r="11608" spans="2:15" x14ac:dyDescent="0.25">
      <c r="B11608" s="6">
        <v>0.70138888888888884</v>
      </c>
      <c r="E11608" s="3">
        <v>107</v>
      </c>
      <c r="F11608" s="3">
        <v>107</v>
      </c>
    </row>
    <row r="11609" spans="2:15" x14ac:dyDescent="0.25">
      <c r="B11609" s="90">
        <v>0.70833333333333337</v>
      </c>
      <c r="C11609" s="8">
        <v>97</v>
      </c>
      <c r="D11609" s="8"/>
      <c r="E11609" s="8"/>
      <c r="F11609" s="8"/>
      <c r="G11609" s="8" t="s">
        <v>114</v>
      </c>
      <c r="H11609" s="8"/>
      <c r="I11609" s="36" t="s">
        <v>3000</v>
      </c>
      <c r="J11609" s="36"/>
      <c r="K11609" s="36"/>
      <c r="L11609" s="36"/>
      <c r="M11609" s="36"/>
      <c r="N11609" s="36"/>
      <c r="O11609" s="36"/>
    </row>
    <row r="11610" spans="2:15" x14ac:dyDescent="0.25">
      <c r="B11610" s="6">
        <v>0.71180555555555558</v>
      </c>
      <c r="E11610" s="99">
        <v>115</v>
      </c>
      <c r="G11610" s="3" t="s">
        <v>16</v>
      </c>
    </row>
    <row r="11611" spans="2:15" x14ac:dyDescent="0.25">
      <c r="B11611" s="6">
        <v>0.72222222222222221</v>
      </c>
      <c r="E11611" s="62">
        <v>127</v>
      </c>
      <c r="G11611" s="3" t="s">
        <v>16</v>
      </c>
    </row>
    <row r="11612" spans="2:15" x14ac:dyDescent="0.25">
      <c r="B11612" s="6">
        <v>0.73263888888888884</v>
      </c>
      <c r="E11612" s="102">
        <v>133</v>
      </c>
      <c r="G11612" s="3" t="s">
        <v>16</v>
      </c>
      <c r="H11612" s="3">
        <v>35</v>
      </c>
      <c r="I11612" t="s">
        <v>3010</v>
      </c>
    </row>
    <row r="11613" spans="2:15" x14ac:dyDescent="0.25">
      <c r="B11613" s="6">
        <v>0.74305555555555558</v>
      </c>
      <c r="E11613" s="62">
        <v>123</v>
      </c>
      <c r="G11613" s="3" t="s">
        <v>16</v>
      </c>
    </row>
    <row r="11614" spans="2:15" x14ac:dyDescent="0.25">
      <c r="B11614" s="6">
        <v>0.75347222222222221</v>
      </c>
      <c r="E11614" s="62">
        <v>122</v>
      </c>
      <c r="G11614" s="3" t="s">
        <v>16</v>
      </c>
    </row>
    <row r="11615" spans="2:15" x14ac:dyDescent="0.25">
      <c r="B11615" s="6">
        <v>0.76388888888888884</v>
      </c>
      <c r="E11615" s="99">
        <v>118</v>
      </c>
      <c r="G11615" s="3" t="s">
        <v>16</v>
      </c>
    </row>
    <row r="11616" spans="2:15" x14ac:dyDescent="0.25">
      <c r="B11616" s="6">
        <v>0.77430555555555558</v>
      </c>
      <c r="E11616" s="62">
        <v>126</v>
      </c>
      <c r="G11616" s="3" t="s">
        <v>16</v>
      </c>
    </row>
    <row r="11617" spans="2:14" x14ac:dyDescent="0.25">
      <c r="B11617" s="6">
        <v>0.78472222222222221</v>
      </c>
      <c r="E11617" s="62">
        <v>124</v>
      </c>
      <c r="G11617" s="3" t="s">
        <v>16</v>
      </c>
    </row>
    <row r="11618" spans="2:14" x14ac:dyDescent="0.25">
      <c r="B11618" s="6">
        <v>0.79513888888888884</v>
      </c>
      <c r="E11618" s="119">
        <v>135</v>
      </c>
      <c r="G11618" s="3" t="s">
        <v>16</v>
      </c>
    </row>
    <row r="11619" spans="2:14" x14ac:dyDescent="0.25">
      <c r="B11619" s="6">
        <v>0.80555555555555558</v>
      </c>
      <c r="E11619" s="38">
        <v>150</v>
      </c>
      <c r="G11619" s="3" t="s">
        <v>16</v>
      </c>
    </row>
    <row r="11620" spans="2:14" x14ac:dyDescent="0.25">
      <c r="B11620" s="6">
        <v>0.81597222222222221</v>
      </c>
      <c r="E11620" s="104">
        <v>142</v>
      </c>
      <c r="G11620" s="3" t="s">
        <v>16</v>
      </c>
    </row>
    <row r="11621" spans="2:14" x14ac:dyDescent="0.25">
      <c r="B11621" s="6">
        <v>0.82638888888888884</v>
      </c>
      <c r="E11621" s="38">
        <v>156</v>
      </c>
      <c r="G11621" s="3" t="s">
        <v>16</v>
      </c>
    </row>
    <row r="11622" spans="2:14" x14ac:dyDescent="0.25">
      <c r="B11622" s="6">
        <v>0.83680555555555558</v>
      </c>
      <c r="E11622" s="243">
        <v>160</v>
      </c>
      <c r="G11622" s="3" t="s">
        <v>16</v>
      </c>
      <c r="H11622" s="3">
        <v>53</v>
      </c>
      <c r="I11622" s="235" t="s">
        <v>3012</v>
      </c>
      <c r="J11622" s="235"/>
      <c r="K11622" s="235"/>
      <c r="L11622" s="235"/>
      <c r="M11622" s="235"/>
    </row>
    <row r="11623" spans="2:14" x14ac:dyDescent="0.25">
      <c r="B11623" s="6">
        <v>0.84722222222222221</v>
      </c>
      <c r="E11623" s="236">
        <v>160</v>
      </c>
      <c r="G11623" s="3" t="s">
        <v>16</v>
      </c>
    </row>
    <row r="11624" spans="2:14" x14ac:dyDescent="0.25">
      <c r="B11624" s="6">
        <v>0.85069444444444442</v>
      </c>
      <c r="E11624" s="38">
        <v>158</v>
      </c>
      <c r="G11624" s="3" t="s">
        <v>16</v>
      </c>
    </row>
    <row r="11625" spans="2:14" x14ac:dyDescent="0.25">
      <c r="B11625" s="6">
        <v>0.85763888888888884</v>
      </c>
      <c r="E11625" s="38">
        <v>155</v>
      </c>
      <c r="G11625" s="3" t="s">
        <v>16</v>
      </c>
    </row>
    <row r="11626" spans="2:14" x14ac:dyDescent="0.25">
      <c r="B11626" s="6">
        <v>0.86805555555555558</v>
      </c>
      <c r="E11626" s="38">
        <v>152</v>
      </c>
      <c r="G11626" s="3" t="s">
        <v>16</v>
      </c>
    </row>
    <row r="11627" spans="2:14" x14ac:dyDescent="0.25">
      <c r="B11627" s="6">
        <v>0.87847222222222221</v>
      </c>
      <c r="E11627" s="38">
        <v>152</v>
      </c>
      <c r="G11627" s="3" t="s">
        <v>16</v>
      </c>
    </row>
    <row r="11628" spans="2:14" x14ac:dyDescent="0.25">
      <c r="B11628" s="6">
        <v>0.88888888888888884</v>
      </c>
      <c r="E11628" s="38">
        <v>151</v>
      </c>
      <c r="G11628" s="3" t="s">
        <v>16</v>
      </c>
    </row>
    <row r="11629" spans="2:14" x14ac:dyDescent="0.25">
      <c r="B11629" s="86">
        <v>0.89583333333333337</v>
      </c>
      <c r="G11629" s="14" t="s">
        <v>3035</v>
      </c>
    </row>
    <row r="11630" spans="2:14" ht="15.75" x14ac:dyDescent="0.25">
      <c r="B11630" s="86">
        <v>0.89930555555555558</v>
      </c>
      <c r="E11630" s="119">
        <v>135</v>
      </c>
      <c r="G11630" s="14" t="s">
        <v>3035</v>
      </c>
      <c r="I11630" s="637" t="s">
        <v>3036</v>
      </c>
      <c r="J11630" s="637"/>
      <c r="K11630" s="637"/>
      <c r="L11630" s="637"/>
      <c r="M11630" s="637"/>
    </row>
    <row r="11631" spans="2:14" ht="15.75" x14ac:dyDescent="0.25">
      <c r="B11631" s="86">
        <v>0.90972222222222221</v>
      </c>
      <c r="E11631" s="157">
        <v>94</v>
      </c>
      <c r="G11631" s="14" t="s">
        <v>3035</v>
      </c>
      <c r="I11631" s="531" t="s">
        <v>3037</v>
      </c>
      <c r="J11631" s="531"/>
      <c r="K11631" s="531"/>
      <c r="L11631" s="531"/>
      <c r="M11631" s="531"/>
      <c r="N11631" s="194"/>
    </row>
    <row r="11632" spans="2:14" ht="15.75" x14ac:dyDescent="0.25">
      <c r="B11632" s="86">
        <v>0.92013888888888884</v>
      </c>
      <c r="E11632" s="157">
        <v>97</v>
      </c>
      <c r="G11632" s="14" t="s">
        <v>3035</v>
      </c>
      <c r="I11632" s="531" t="s">
        <v>3038</v>
      </c>
      <c r="J11632" s="531"/>
      <c r="K11632" s="531"/>
      <c r="L11632" s="531"/>
      <c r="M11632" s="531"/>
      <c r="N11632" s="194"/>
    </row>
    <row r="11633" spans="1:14" ht="15.75" x14ac:dyDescent="0.25">
      <c r="B11633" s="86">
        <v>0.93055555555555558</v>
      </c>
      <c r="E11633" s="3">
        <v>102</v>
      </c>
      <c r="G11633" s="14" t="s">
        <v>3035</v>
      </c>
      <c r="I11633" s="449" t="s">
        <v>3039</v>
      </c>
      <c r="J11633" s="449"/>
      <c r="K11633" s="449"/>
      <c r="L11633" s="449"/>
      <c r="M11633" s="449"/>
      <c r="N11633" s="36"/>
    </row>
    <row r="11634" spans="1:14" ht="15.75" x14ac:dyDescent="0.25">
      <c r="B11634" s="6">
        <v>0.94097222222222221</v>
      </c>
      <c r="E11634" s="119">
        <v>136</v>
      </c>
      <c r="G11634" s="3" t="s">
        <v>16</v>
      </c>
      <c r="I11634" s="637" t="s">
        <v>3042</v>
      </c>
      <c r="J11634" s="637"/>
      <c r="K11634" s="637"/>
      <c r="L11634" s="637"/>
      <c r="M11634" s="118"/>
      <c r="N11634" s="118"/>
    </row>
    <row r="11635" spans="1:14" ht="15.75" x14ac:dyDescent="0.25">
      <c r="B11635" s="86">
        <v>0.94791666666666663</v>
      </c>
      <c r="G11635" s="14" t="s">
        <v>3044</v>
      </c>
      <c r="I11635" s="444"/>
      <c r="J11635" s="444"/>
      <c r="K11635" s="444"/>
      <c r="L11635" s="444"/>
    </row>
    <row r="11636" spans="1:14" x14ac:dyDescent="0.25">
      <c r="B11636" s="86">
        <v>0.95138888888888884</v>
      </c>
      <c r="E11636" s="103">
        <v>142</v>
      </c>
      <c r="G11636" s="14" t="s">
        <v>3044</v>
      </c>
      <c r="H11636" s="3">
        <v>350</v>
      </c>
      <c r="I11636" s="144" t="s">
        <v>3045</v>
      </c>
      <c r="J11636" s="144"/>
      <c r="K11636" s="144"/>
      <c r="L11636" s="144"/>
      <c r="M11636" s="144"/>
    </row>
    <row r="11637" spans="1:14" ht="15.75" x14ac:dyDescent="0.25">
      <c r="B11637" s="86">
        <v>0.96180555555555558</v>
      </c>
      <c r="E11637" s="157">
        <v>90</v>
      </c>
      <c r="G11637" s="14" t="s">
        <v>3044</v>
      </c>
      <c r="I11637" s="531" t="s">
        <v>3046</v>
      </c>
      <c r="J11637" s="531"/>
      <c r="K11637" s="531"/>
      <c r="L11637" s="531"/>
      <c r="M11637" s="531"/>
      <c r="N11637" s="531"/>
    </row>
    <row r="11638" spans="1:14" ht="15.75" x14ac:dyDescent="0.25">
      <c r="B11638" s="6">
        <v>0.97222222222222221</v>
      </c>
      <c r="E11638" s="157">
        <v>91</v>
      </c>
      <c r="G11638" s="3" t="s">
        <v>16</v>
      </c>
      <c r="I11638" s="531" t="s">
        <v>3047</v>
      </c>
      <c r="J11638" s="531"/>
      <c r="K11638" s="531"/>
      <c r="L11638" s="531"/>
      <c r="M11638" s="531"/>
      <c r="N11638" s="531"/>
    </row>
    <row r="11639" spans="1:14" x14ac:dyDescent="0.25">
      <c r="B11639" s="6">
        <v>0.98263888888888884</v>
      </c>
      <c r="E11639" s="3">
        <v>107</v>
      </c>
      <c r="G11639" s="3" t="s">
        <v>16</v>
      </c>
      <c r="I11639" s="36" t="s">
        <v>3048</v>
      </c>
      <c r="J11639" s="36"/>
      <c r="K11639" s="36"/>
      <c r="L11639" s="36"/>
    </row>
    <row r="11640" spans="1:14" ht="15.75" thickBot="1" x14ac:dyDescent="0.3">
      <c r="B11640" s="22">
        <v>0.99305555555555558</v>
      </c>
      <c r="E11640" s="99">
        <v>112</v>
      </c>
      <c r="G11640" s="3" t="s">
        <v>16</v>
      </c>
      <c r="I11640" s="135" t="s">
        <v>3049</v>
      </c>
      <c r="J11640" s="135"/>
      <c r="K11640" s="135"/>
      <c r="L11640" s="135"/>
    </row>
    <row r="11641" spans="1:14" x14ac:dyDescent="0.25">
      <c r="A11641" s="5">
        <v>45964</v>
      </c>
      <c r="B11641" s="6">
        <v>3.472222222222222E-3</v>
      </c>
      <c r="E11641" s="99">
        <v>114</v>
      </c>
      <c r="G11641" s="3" t="s">
        <v>16</v>
      </c>
    </row>
    <row r="11642" spans="1:14" x14ac:dyDescent="0.25">
      <c r="A11642" s="5" t="s">
        <v>303</v>
      </c>
      <c r="B11642" s="6">
        <v>1.3888888888888888E-2</v>
      </c>
      <c r="E11642" s="99">
        <v>111</v>
      </c>
      <c r="G11642" s="3" t="s">
        <v>16</v>
      </c>
    </row>
    <row r="11643" spans="1:14" x14ac:dyDescent="0.25">
      <c r="B11643" s="6">
        <v>2.4305555555555556E-2</v>
      </c>
      <c r="E11643" s="3">
        <v>109</v>
      </c>
      <c r="G11643" s="3" t="s">
        <v>16</v>
      </c>
    </row>
    <row r="11644" spans="1:14" x14ac:dyDescent="0.25">
      <c r="B11644" s="6">
        <v>3.4722222222222224E-2</v>
      </c>
      <c r="E11644" s="99">
        <v>117</v>
      </c>
      <c r="G11644" s="3" t="s">
        <v>16</v>
      </c>
    </row>
    <row r="11645" spans="1:14" x14ac:dyDescent="0.25">
      <c r="B11645" s="6">
        <v>4.5138888888888888E-2</v>
      </c>
      <c r="E11645" s="99">
        <v>115</v>
      </c>
    </row>
    <row r="11646" spans="1:14" x14ac:dyDescent="0.25">
      <c r="B11646" s="6">
        <v>5.5555555555555552E-2</v>
      </c>
      <c r="E11646" s="62">
        <v>120</v>
      </c>
    </row>
    <row r="11647" spans="1:14" x14ac:dyDescent="0.25">
      <c r="B11647" s="6">
        <v>6.5972222222222224E-2</v>
      </c>
      <c r="E11647" s="99">
        <v>118</v>
      </c>
    </row>
    <row r="11648" spans="1:14" x14ac:dyDescent="0.25">
      <c r="B11648" s="6">
        <v>7.6388888888888895E-2</v>
      </c>
      <c r="E11648" s="99">
        <v>116</v>
      </c>
    </row>
    <row r="11649" spans="1:14" ht="15.75" thickBot="1" x14ac:dyDescent="0.3">
      <c r="B11649" s="6">
        <v>8.6805555555555552E-2</v>
      </c>
    </row>
    <row r="11650" spans="1:14" ht="21" thickBot="1" x14ac:dyDescent="0.35">
      <c r="B11650" s="6">
        <v>9.7222222222222224E-2</v>
      </c>
      <c r="G11650" s="605">
        <v>114</v>
      </c>
      <c r="H11650" s="604" t="s">
        <v>1368</v>
      </c>
      <c r="I11650" s="750" t="s">
        <v>3053</v>
      </c>
      <c r="J11650" s="751"/>
      <c r="K11650" s="751"/>
      <c r="L11650" s="751"/>
      <c r="M11650" s="751"/>
      <c r="N11650" s="752"/>
    </row>
    <row r="11651" spans="1:14" ht="19.5" thickBot="1" x14ac:dyDescent="0.35">
      <c r="B11651" s="6">
        <v>0.1076388888888889</v>
      </c>
      <c r="G11651" s="603">
        <f>AVERAGE(E11568:E11655)</f>
        <v>117.94666666666667</v>
      </c>
      <c r="H11651" s="604" t="s">
        <v>1367</v>
      </c>
      <c r="I11651" s="750" t="s">
        <v>3054</v>
      </c>
      <c r="J11651" s="751"/>
      <c r="K11651" s="751"/>
      <c r="L11651" s="751"/>
      <c r="M11651" s="751"/>
      <c r="N11651" s="752"/>
    </row>
    <row r="11652" spans="1:14" ht="19.5" thickBot="1" x14ac:dyDescent="0.35">
      <c r="B11652" s="6">
        <v>0.11805555555555555</v>
      </c>
      <c r="G11652" s="612">
        <v>104</v>
      </c>
      <c r="H11652" s="610" t="s">
        <v>1369</v>
      </c>
      <c r="I11652" s="734" t="s">
        <v>3041</v>
      </c>
      <c r="J11652" s="735"/>
      <c r="K11652" s="735"/>
      <c r="L11652" s="735"/>
      <c r="M11652" s="735"/>
      <c r="N11652" s="736"/>
    </row>
    <row r="11653" spans="1:14" ht="18.75" thickBot="1" x14ac:dyDescent="0.3">
      <c r="B11653" s="6">
        <v>0.12847222222222221</v>
      </c>
      <c r="G11653" s="773" t="s">
        <v>3021</v>
      </c>
      <c r="H11653" s="774"/>
    </row>
    <row r="11654" spans="1:14" ht="18.75" thickBot="1" x14ac:dyDescent="0.3">
      <c r="B11654" s="6">
        <v>0.1388888888888889</v>
      </c>
      <c r="G11654" s="758" t="s">
        <v>3072</v>
      </c>
      <c r="H11654" s="759"/>
      <c r="I11654" s="759"/>
      <c r="J11654" s="760"/>
    </row>
    <row r="11655" spans="1:14" ht="16.5" thickBot="1" x14ac:dyDescent="0.3">
      <c r="B11655" s="6">
        <v>0.14930555555555555</v>
      </c>
      <c r="G11655" s="761" t="s">
        <v>3051</v>
      </c>
      <c r="H11655" s="762"/>
      <c r="I11655" s="762"/>
      <c r="J11655" s="762"/>
      <c r="K11655" s="762"/>
      <c r="L11655" s="762"/>
      <c r="M11655" s="762"/>
      <c r="N11655" s="763"/>
    </row>
    <row r="11656" spans="1:14" ht="15.75" thickBot="1" x14ac:dyDescent="0.3">
      <c r="B11656" s="22">
        <v>0.15972222222222221</v>
      </c>
      <c r="D11656" s="4">
        <v>137</v>
      </c>
    </row>
    <row r="11657" spans="1:14" x14ac:dyDescent="0.25">
      <c r="A11657" s="5">
        <v>45964</v>
      </c>
      <c r="B11657" s="6">
        <v>0.30555555555555558</v>
      </c>
      <c r="E11657" s="157">
        <v>94</v>
      </c>
    </row>
    <row r="11658" spans="1:14" x14ac:dyDescent="0.25">
      <c r="A11658" s="5" t="s">
        <v>303</v>
      </c>
      <c r="B11658" s="6">
        <v>0.31597222222222221</v>
      </c>
      <c r="E11658" s="157">
        <v>94</v>
      </c>
    </row>
    <row r="11659" spans="1:14" x14ac:dyDescent="0.25">
      <c r="B11659" s="6">
        <v>0.3263888888888889</v>
      </c>
      <c r="E11659" s="157">
        <v>95</v>
      </c>
    </row>
    <row r="11660" spans="1:14" x14ac:dyDescent="0.25">
      <c r="B11660" s="6">
        <v>0.33680555555555558</v>
      </c>
      <c r="E11660" s="157">
        <v>97</v>
      </c>
    </row>
    <row r="11661" spans="1:14" x14ac:dyDescent="0.25">
      <c r="B11661" s="6">
        <v>0.34722222222222221</v>
      </c>
      <c r="E11661" s="157">
        <v>99</v>
      </c>
    </row>
    <row r="11662" spans="1:14" x14ac:dyDescent="0.25">
      <c r="B11662" s="6">
        <v>0.3576388888888889</v>
      </c>
      <c r="E11662" s="14">
        <v>84</v>
      </c>
    </row>
    <row r="11663" spans="1:14" x14ac:dyDescent="0.25">
      <c r="B11663" s="6">
        <v>0.36805555555555558</v>
      </c>
      <c r="E11663" s="3">
        <v>100</v>
      </c>
    </row>
    <row r="11664" spans="1:14" x14ac:dyDescent="0.25">
      <c r="B11664" s="6">
        <v>0.37847222222222221</v>
      </c>
      <c r="E11664" s="3">
        <v>107</v>
      </c>
    </row>
    <row r="11665" spans="2:14" x14ac:dyDescent="0.25">
      <c r="B11665" s="6">
        <v>0.3888888888888889</v>
      </c>
      <c r="E11665" s="3">
        <v>108</v>
      </c>
    </row>
    <row r="11666" spans="2:14" x14ac:dyDescent="0.25">
      <c r="B11666" s="6">
        <v>0.39930555555555558</v>
      </c>
      <c r="E11666" s="3">
        <v>105</v>
      </c>
    </row>
    <row r="11667" spans="2:14" x14ac:dyDescent="0.25">
      <c r="B11667" s="6">
        <v>0.40972222222222221</v>
      </c>
      <c r="E11667" s="3">
        <v>105</v>
      </c>
    </row>
    <row r="11668" spans="2:14" x14ac:dyDescent="0.25">
      <c r="B11668" s="6">
        <v>0.4201388888888889</v>
      </c>
      <c r="E11668" s="3">
        <v>105</v>
      </c>
    </row>
    <row r="11669" spans="2:14" x14ac:dyDescent="0.25">
      <c r="B11669" s="6">
        <v>0.43055555555555558</v>
      </c>
      <c r="E11669" s="3">
        <v>107</v>
      </c>
    </row>
    <row r="11670" spans="2:14" x14ac:dyDescent="0.25">
      <c r="B11670" s="6">
        <v>0.44097222222222221</v>
      </c>
      <c r="E11670" s="99">
        <v>110</v>
      </c>
    </row>
    <row r="11671" spans="2:14" x14ac:dyDescent="0.25">
      <c r="B11671" s="6">
        <v>0.4513888888888889</v>
      </c>
      <c r="E11671" s="3">
        <v>100</v>
      </c>
      <c r="F11671" s="3">
        <v>100</v>
      </c>
    </row>
    <row r="11672" spans="2:14" x14ac:dyDescent="0.25">
      <c r="B11672" s="90">
        <v>0.4513888888888889</v>
      </c>
      <c r="C11672" s="8">
        <v>23</v>
      </c>
      <c r="D11672" s="8"/>
      <c r="E11672" s="8"/>
      <c r="F11672" s="8"/>
      <c r="G11672" s="8" t="s">
        <v>528</v>
      </c>
      <c r="H11672" s="8"/>
      <c r="I11672" s="36" t="s">
        <v>3067</v>
      </c>
      <c r="J11672" s="36"/>
      <c r="K11672" s="36"/>
      <c r="L11672" s="36"/>
      <c r="M11672" s="36"/>
      <c r="N11672" s="36"/>
    </row>
    <row r="11673" spans="2:14" x14ac:dyDescent="0.25">
      <c r="B11673" s="6">
        <v>0.46180555555555558</v>
      </c>
      <c r="E11673" s="3">
        <v>105</v>
      </c>
    </row>
    <row r="11674" spans="2:14" x14ac:dyDescent="0.25">
      <c r="B11674" s="6">
        <v>0.47222222222222221</v>
      </c>
      <c r="E11674" s="99">
        <v>110</v>
      </c>
      <c r="G11674" s="3" t="s">
        <v>3005</v>
      </c>
    </row>
    <row r="11675" spans="2:14" x14ac:dyDescent="0.25">
      <c r="B11675" s="6">
        <v>0.4826388888888889</v>
      </c>
      <c r="E11675" s="3">
        <v>102</v>
      </c>
      <c r="G11675" s="3" t="s">
        <v>3005</v>
      </c>
    </row>
    <row r="11676" spans="2:14" x14ac:dyDescent="0.25">
      <c r="B11676" s="6">
        <v>0.49305555555555558</v>
      </c>
      <c r="E11676" s="101">
        <v>115</v>
      </c>
      <c r="G11676" s="3" t="s">
        <v>3005</v>
      </c>
      <c r="H11676" s="3">
        <v>60</v>
      </c>
      <c r="I11676" s="135" t="s">
        <v>3068</v>
      </c>
      <c r="J11676" s="135"/>
      <c r="K11676" s="135"/>
      <c r="L11676" s="135"/>
      <c r="M11676" s="135"/>
    </row>
    <row r="11677" spans="2:14" x14ac:dyDescent="0.25">
      <c r="B11677" s="6">
        <v>0.50347222222222221</v>
      </c>
      <c r="E11677" s="3">
        <v>108</v>
      </c>
      <c r="F11677" s="3">
        <v>108</v>
      </c>
    </row>
    <row r="11678" spans="2:14" x14ac:dyDescent="0.25">
      <c r="B11678" s="90">
        <v>0.51388888888888884</v>
      </c>
      <c r="C11678" s="13">
        <v>78</v>
      </c>
      <c r="D11678" s="8"/>
      <c r="E11678" s="8"/>
      <c r="F11678" s="8"/>
      <c r="G11678" s="8" t="s">
        <v>532</v>
      </c>
      <c r="H11678" s="8"/>
      <c r="I11678" s="36" t="s">
        <v>3066</v>
      </c>
      <c r="J11678" s="36"/>
      <c r="K11678" s="36"/>
    </row>
    <row r="11679" spans="2:14" x14ac:dyDescent="0.25">
      <c r="B11679" s="6">
        <v>0.51388888888888884</v>
      </c>
      <c r="E11679" s="99">
        <v>113</v>
      </c>
    </row>
    <row r="11680" spans="2:14" x14ac:dyDescent="0.25">
      <c r="B11680" s="6">
        <v>0.52430555555555558</v>
      </c>
      <c r="E11680" s="62">
        <v>126</v>
      </c>
      <c r="G11680" s="3" t="s">
        <v>3081</v>
      </c>
    </row>
    <row r="11681" spans="2:14" x14ac:dyDescent="0.25">
      <c r="B11681" s="6">
        <v>0.53472222222222221</v>
      </c>
      <c r="E11681" s="62">
        <v>120</v>
      </c>
      <c r="G11681" s="3" t="s">
        <v>3081</v>
      </c>
    </row>
    <row r="11682" spans="2:14" x14ac:dyDescent="0.25">
      <c r="B11682" s="6">
        <v>0.54513888888888884</v>
      </c>
      <c r="E11682" s="3">
        <v>104</v>
      </c>
      <c r="G11682" s="3" t="s">
        <v>3081</v>
      </c>
    </row>
    <row r="11683" spans="2:14" x14ac:dyDescent="0.25">
      <c r="B11683" s="6">
        <v>0.55555555555555558</v>
      </c>
      <c r="E11683" s="62">
        <v>129</v>
      </c>
      <c r="G11683" s="3" t="s">
        <v>3081</v>
      </c>
    </row>
    <row r="11684" spans="2:14" x14ac:dyDescent="0.25">
      <c r="B11684" s="6">
        <v>0.56597222222222221</v>
      </c>
      <c r="E11684" s="103">
        <v>149</v>
      </c>
      <c r="G11684" s="3" t="s">
        <v>3081</v>
      </c>
      <c r="H11684" s="3">
        <v>75</v>
      </c>
      <c r="I11684" s="144" t="s">
        <v>3069</v>
      </c>
      <c r="J11684" s="144"/>
      <c r="K11684" s="144"/>
      <c r="L11684" s="144"/>
    </row>
    <row r="11685" spans="2:14" x14ac:dyDescent="0.25">
      <c r="B11685" s="86">
        <v>0.56597222222222221</v>
      </c>
      <c r="G11685" s="14" t="s">
        <v>3059</v>
      </c>
    </row>
    <row r="11686" spans="2:14" ht="15.75" x14ac:dyDescent="0.25">
      <c r="B11686" s="86">
        <v>0.57638888888888884</v>
      </c>
      <c r="E11686" s="62">
        <v>128</v>
      </c>
      <c r="G11686" s="14" t="s">
        <v>3059</v>
      </c>
      <c r="I11686" s="435" t="s">
        <v>3060</v>
      </c>
      <c r="J11686" s="435"/>
      <c r="K11686" s="435"/>
      <c r="L11686" s="435"/>
      <c r="M11686" s="435"/>
      <c r="N11686" s="435"/>
    </row>
    <row r="11687" spans="2:14" ht="15.75" x14ac:dyDescent="0.25">
      <c r="B11687" s="86">
        <v>0.58680555555555558</v>
      </c>
      <c r="E11687" s="99">
        <v>116</v>
      </c>
      <c r="G11687" s="14" t="s">
        <v>3059</v>
      </c>
      <c r="I11687" s="446" t="s">
        <v>3061</v>
      </c>
      <c r="J11687" s="446"/>
      <c r="K11687" s="446"/>
      <c r="L11687" s="446"/>
      <c r="M11687" s="446"/>
      <c r="N11687" s="446"/>
    </row>
    <row r="11688" spans="2:14" x14ac:dyDescent="0.25">
      <c r="B11688" s="6">
        <v>0.59722222222222221</v>
      </c>
      <c r="E11688" s="119">
        <v>131</v>
      </c>
      <c r="I11688" s="118" t="s">
        <v>3062</v>
      </c>
      <c r="J11688" s="118"/>
      <c r="K11688" s="118"/>
      <c r="L11688" s="118"/>
      <c r="M11688" s="118"/>
    </row>
    <row r="11689" spans="2:14" x14ac:dyDescent="0.25">
      <c r="B11689" s="86">
        <v>0.59930555555555554</v>
      </c>
      <c r="G11689" s="14" t="s">
        <v>3058</v>
      </c>
    </row>
    <row r="11690" spans="2:14" ht="15.75" x14ac:dyDescent="0.25">
      <c r="B11690" s="86">
        <v>0.60763888888888884</v>
      </c>
      <c r="E11690" s="99">
        <v>112</v>
      </c>
      <c r="G11690" s="14" t="s">
        <v>3058</v>
      </c>
      <c r="I11690" s="446" t="s">
        <v>3063</v>
      </c>
      <c r="J11690" s="446"/>
      <c r="K11690" s="446"/>
      <c r="L11690" s="446"/>
      <c r="M11690" s="446"/>
      <c r="N11690" s="135"/>
    </row>
    <row r="11691" spans="2:14" x14ac:dyDescent="0.25">
      <c r="B11691" s="86">
        <v>0.61805555555555558</v>
      </c>
      <c r="E11691" s="62">
        <v>123</v>
      </c>
      <c r="G11691" s="14" t="s">
        <v>3058</v>
      </c>
      <c r="I11691" s="63" t="s">
        <v>3064</v>
      </c>
      <c r="J11691" s="63"/>
      <c r="K11691" s="63"/>
      <c r="L11691" s="63"/>
      <c r="M11691" s="63"/>
      <c r="N11691" s="63"/>
    </row>
    <row r="11692" spans="2:14" x14ac:dyDescent="0.25">
      <c r="B11692" s="86">
        <v>0.62847222222222221</v>
      </c>
      <c r="E11692" s="62">
        <v>123</v>
      </c>
      <c r="G11692" s="14" t="s">
        <v>3058</v>
      </c>
      <c r="I11692" s="63" t="s">
        <v>3065</v>
      </c>
      <c r="J11692" s="63"/>
      <c r="K11692" s="63"/>
      <c r="L11692" s="63"/>
      <c r="M11692" s="63"/>
    </row>
    <row r="11693" spans="2:14" x14ac:dyDescent="0.25">
      <c r="B11693" s="86">
        <v>0.63888888888888884</v>
      </c>
      <c r="E11693" s="62">
        <v>124</v>
      </c>
      <c r="G11693" s="14" t="s">
        <v>3058</v>
      </c>
      <c r="I11693" s="63" t="s">
        <v>3065</v>
      </c>
      <c r="J11693" s="63"/>
      <c r="K11693" s="63"/>
      <c r="L11693" s="63"/>
      <c r="M11693" s="63"/>
    </row>
    <row r="11694" spans="2:14" x14ac:dyDescent="0.25">
      <c r="B11694" s="86">
        <v>0.64930555555555558</v>
      </c>
      <c r="E11694" s="62">
        <v>125</v>
      </c>
      <c r="G11694" s="14" t="s">
        <v>3058</v>
      </c>
      <c r="I11694" s="63" t="s">
        <v>3065</v>
      </c>
      <c r="J11694" s="63"/>
      <c r="K11694" s="63"/>
      <c r="L11694" s="63"/>
      <c r="M11694" s="63"/>
    </row>
    <row r="11695" spans="2:14" x14ac:dyDescent="0.25">
      <c r="B11695" s="6">
        <v>0.65972222222222221</v>
      </c>
      <c r="E11695" s="62">
        <v>124</v>
      </c>
      <c r="G11695" s="3" t="s">
        <v>3081</v>
      </c>
    </row>
    <row r="11696" spans="2:14" x14ac:dyDescent="0.25">
      <c r="B11696" s="6">
        <v>0.67013888888888884</v>
      </c>
      <c r="E11696" s="62">
        <v>121</v>
      </c>
      <c r="G11696" s="3" t="s">
        <v>3081</v>
      </c>
    </row>
    <row r="11697" spans="2:19" x14ac:dyDescent="0.25">
      <c r="B11697" s="6">
        <v>0.68055555555555558</v>
      </c>
      <c r="E11697" s="99">
        <v>118</v>
      </c>
      <c r="G11697" s="3" t="s">
        <v>3081</v>
      </c>
    </row>
    <row r="11698" spans="2:19" x14ac:dyDescent="0.25">
      <c r="B11698" s="6">
        <v>0.69097222222222221</v>
      </c>
      <c r="E11698" s="3">
        <v>108</v>
      </c>
      <c r="F11698" s="3">
        <v>108</v>
      </c>
      <c r="G11698" s="3" t="s">
        <v>3081</v>
      </c>
    </row>
    <row r="11699" spans="2:19" x14ac:dyDescent="0.25">
      <c r="B11699" s="90">
        <v>0.69097222222222221</v>
      </c>
      <c r="C11699" s="8">
        <v>78</v>
      </c>
      <c r="D11699" s="8"/>
      <c r="E11699" s="8"/>
      <c r="F11699" s="8"/>
      <c r="G11699" s="8" t="s">
        <v>313</v>
      </c>
      <c r="H11699" s="8"/>
      <c r="I11699" s="36" t="s">
        <v>3057</v>
      </c>
      <c r="J11699" s="36"/>
      <c r="K11699" s="36"/>
      <c r="L11699" s="36"/>
      <c r="M11699" s="36"/>
      <c r="N11699" s="36"/>
      <c r="O11699" s="36"/>
      <c r="P11699" s="36"/>
      <c r="Q11699" s="8"/>
      <c r="R11699" s="8"/>
      <c r="S11699" s="8"/>
    </row>
    <row r="11700" spans="2:19" x14ac:dyDescent="0.25">
      <c r="B11700" s="6">
        <v>0.70138888888888884</v>
      </c>
      <c r="E11700" s="62">
        <v>122</v>
      </c>
    </row>
    <row r="11701" spans="2:19" x14ac:dyDescent="0.25">
      <c r="B11701" s="6">
        <v>0.71180555555555558</v>
      </c>
      <c r="E11701" s="104">
        <v>143</v>
      </c>
    </row>
    <row r="11702" spans="2:19" x14ac:dyDescent="0.25">
      <c r="B11702" s="6">
        <v>0.72222222222222221</v>
      </c>
      <c r="E11702" s="38">
        <v>156</v>
      </c>
    </row>
    <row r="11703" spans="2:19" x14ac:dyDescent="0.25">
      <c r="B11703" s="6">
        <v>0.73263888888888884</v>
      </c>
      <c r="E11703" s="236">
        <v>161</v>
      </c>
      <c r="H11703" s="3">
        <v>60</v>
      </c>
      <c r="I11703" s="235" t="s">
        <v>3075</v>
      </c>
      <c r="J11703" s="235"/>
      <c r="K11703" s="235"/>
      <c r="L11703" s="235"/>
      <c r="M11703" s="235"/>
    </row>
    <row r="11704" spans="2:19" x14ac:dyDescent="0.25">
      <c r="B11704" s="86">
        <v>0.73402777777777772</v>
      </c>
      <c r="G11704" s="14" t="s">
        <v>3056</v>
      </c>
    </row>
    <row r="11705" spans="2:19" x14ac:dyDescent="0.25">
      <c r="B11705" s="86">
        <v>0.74305555555555558</v>
      </c>
      <c r="E11705" s="119">
        <v>133</v>
      </c>
      <c r="G11705" s="14" t="s">
        <v>3056</v>
      </c>
    </row>
    <row r="11706" spans="2:19" x14ac:dyDescent="0.25">
      <c r="B11706" s="6">
        <v>0.75347222222222221</v>
      </c>
      <c r="E11706" s="99">
        <v>118</v>
      </c>
      <c r="G11706" s="3" t="s">
        <v>3080</v>
      </c>
    </row>
    <row r="11707" spans="2:19" x14ac:dyDescent="0.25">
      <c r="B11707" s="6">
        <v>0.76388888888888884</v>
      </c>
      <c r="E11707" s="62">
        <v>129</v>
      </c>
      <c r="G11707" s="3" t="s">
        <v>3080</v>
      </c>
    </row>
    <row r="11708" spans="2:19" x14ac:dyDescent="0.25">
      <c r="B11708" s="6">
        <v>0.77430555555555558</v>
      </c>
      <c r="E11708" s="104">
        <v>141</v>
      </c>
      <c r="G11708" s="3" t="s">
        <v>471</v>
      </c>
    </row>
    <row r="11709" spans="2:19" x14ac:dyDescent="0.25">
      <c r="B11709" s="6">
        <v>0.78472222222222221</v>
      </c>
      <c r="E11709" s="38">
        <v>150</v>
      </c>
      <c r="G11709" s="3" t="s">
        <v>471</v>
      </c>
    </row>
    <row r="11710" spans="2:19" x14ac:dyDescent="0.25">
      <c r="B11710" s="6">
        <v>0.79513888888888884</v>
      </c>
      <c r="E11710" s="236">
        <v>162</v>
      </c>
      <c r="G11710" s="3" t="s">
        <v>471</v>
      </c>
    </row>
    <row r="11711" spans="2:19" x14ac:dyDescent="0.25">
      <c r="B11711" s="6">
        <v>0.80555555555555558</v>
      </c>
      <c r="E11711" s="236">
        <v>169</v>
      </c>
      <c r="G11711" s="3" t="s">
        <v>471</v>
      </c>
    </row>
    <row r="11712" spans="2:19" x14ac:dyDescent="0.25">
      <c r="B11712" s="6">
        <v>0.81597222222222221</v>
      </c>
      <c r="E11712" s="148">
        <v>171</v>
      </c>
      <c r="G11712" s="3" t="s">
        <v>471</v>
      </c>
      <c r="H11712" s="3">
        <v>180</v>
      </c>
      <c r="I11712" s="149" t="s">
        <v>3076</v>
      </c>
      <c r="J11712" s="149"/>
      <c r="K11712" s="149"/>
      <c r="L11712" s="149"/>
      <c r="M11712" s="149"/>
      <c r="N11712" s="149"/>
    </row>
    <row r="11713" spans="2:7" x14ac:dyDescent="0.25">
      <c r="B11713" s="6">
        <v>0.82638888888888884</v>
      </c>
      <c r="E11713" s="38">
        <v>150</v>
      </c>
      <c r="G11713" s="3" t="s">
        <v>471</v>
      </c>
    </row>
    <row r="11714" spans="2:7" x14ac:dyDescent="0.25">
      <c r="B11714" s="6">
        <v>0.83680555555555558</v>
      </c>
      <c r="E11714" s="119">
        <v>135</v>
      </c>
      <c r="G11714" s="3" t="s">
        <v>471</v>
      </c>
    </row>
    <row r="11715" spans="2:7" x14ac:dyDescent="0.25">
      <c r="B11715" s="6">
        <v>0.84722222222222221</v>
      </c>
      <c r="E11715" s="62">
        <v>128</v>
      </c>
      <c r="G11715" s="3" t="s">
        <v>471</v>
      </c>
    </row>
    <row r="11716" spans="2:7" x14ac:dyDescent="0.25">
      <c r="B11716" s="86">
        <v>0.85416666666666663</v>
      </c>
      <c r="G11716" s="14" t="s">
        <v>3055</v>
      </c>
    </row>
    <row r="11717" spans="2:7" x14ac:dyDescent="0.25">
      <c r="B11717" s="86">
        <v>0.85763888888888884</v>
      </c>
      <c r="E11717" s="62">
        <v>124</v>
      </c>
      <c r="G11717" s="14" t="s">
        <v>3055</v>
      </c>
    </row>
    <row r="11718" spans="2:7" x14ac:dyDescent="0.25">
      <c r="B11718" s="86">
        <v>0.86805555555555558</v>
      </c>
      <c r="E11718" s="99">
        <v>116</v>
      </c>
      <c r="G11718" s="14" t="s">
        <v>3055</v>
      </c>
    </row>
    <row r="11719" spans="2:7" x14ac:dyDescent="0.25">
      <c r="B11719" s="6">
        <v>0.87847222222222221</v>
      </c>
      <c r="E11719" s="62">
        <v>123</v>
      </c>
      <c r="G11719" s="3" t="s">
        <v>471</v>
      </c>
    </row>
    <row r="11720" spans="2:7" x14ac:dyDescent="0.25">
      <c r="B11720" s="6">
        <v>0.88888888888888884</v>
      </c>
      <c r="E11720" s="62">
        <v>123</v>
      </c>
      <c r="G11720" s="3" t="s">
        <v>471</v>
      </c>
    </row>
    <row r="11721" spans="2:7" x14ac:dyDescent="0.25">
      <c r="B11721" s="6">
        <v>0.89930555555555558</v>
      </c>
      <c r="E11721" s="99">
        <v>115</v>
      </c>
      <c r="G11721" s="3" t="s">
        <v>471</v>
      </c>
    </row>
    <row r="11722" spans="2:7" x14ac:dyDescent="0.25">
      <c r="B11722" s="6">
        <v>0.90972222222222221</v>
      </c>
      <c r="E11722" s="99">
        <v>119</v>
      </c>
      <c r="G11722" s="3" t="s">
        <v>3080</v>
      </c>
    </row>
    <row r="11723" spans="2:7" x14ac:dyDescent="0.25">
      <c r="B11723" s="6">
        <v>0.92013888888888884</v>
      </c>
      <c r="E11723" s="99">
        <v>114</v>
      </c>
      <c r="G11723" s="3" t="s">
        <v>3080</v>
      </c>
    </row>
    <row r="11724" spans="2:7" x14ac:dyDescent="0.25">
      <c r="B11724" s="6">
        <v>0.93055555555555558</v>
      </c>
      <c r="E11724" s="99">
        <v>111</v>
      </c>
      <c r="G11724" s="3" t="s">
        <v>3081</v>
      </c>
    </row>
    <row r="11725" spans="2:7" x14ac:dyDescent="0.25">
      <c r="B11725" s="6">
        <v>0.94097222222222221</v>
      </c>
      <c r="E11725" s="99">
        <v>115</v>
      </c>
      <c r="G11725" s="3" t="s">
        <v>3081</v>
      </c>
    </row>
    <row r="11726" spans="2:7" x14ac:dyDescent="0.25">
      <c r="B11726" s="6">
        <v>0.95138888888888884</v>
      </c>
      <c r="E11726" s="99">
        <v>112</v>
      </c>
      <c r="G11726" s="3" t="s">
        <v>3081</v>
      </c>
    </row>
    <row r="11727" spans="2:7" x14ac:dyDescent="0.25">
      <c r="B11727" s="6">
        <v>0.96180555555555558</v>
      </c>
      <c r="E11727" s="99">
        <v>112</v>
      </c>
      <c r="G11727" s="3" t="s">
        <v>3081</v>
      </c>
    </row>
    <row r="11728" spans="2:7" x14ac:dyDescent="0.25">
      <c r="B11728" s="6">
        <v>0.97222222222222221</v>
      </c>
      <c r="E11728" s="99">
        <v>113</v>
      </c>
      <c r="G11728" s="3" t="s">
        <v>3081</v>
      </c>
    </row>
    <row r="11729" spans="1:14" x14ac:dyDescent="0.25">
      <c r="B11729" s="6">
        <v>0.98263888888888884</v>
      </c>
      <c r="E11729" s="99">
        <v>114</v>
      </c>
      <c r="G11729" s="3" t="s">
        <v>3081</v>
      </c>
    </row>
    <row r="11730" spans="1:14" ht="15.75" thickBot="1" x14ac:dyDescent="0.3">
      <c r="B11730" s="22">
        <v>0.99305555555555558</v>
      </c>
      <c r="E11730" s="99">
        <v>114</v>
      </c>
      <c r="G11730" s="3" t="s">
        <v>3081</v>
      </c>
    </row>
    <row r="11731" spans="1:14" x14ac:dyDescent="0.25">
      <c r="A11731" s="5">
        <v>45965</v>
      </c>
      <c r="B11731" s="6">
        <v>3.472222222222222E-3</v>
      </c>
      <c r="E11731" s="99">
        <v>113</v>
      </c>
      <c r="G11731" s="3" t="s">
        <v>3081</v>
      </c>
    </row>
    <row r="11732" spans="1:14" x14ac:dyDescent="0.25">
      <c r="A11732" s="5" t="s">
        <v>422</v>
      </c>
      <c r="B11732" s="6">
        <v>1.3888888888888888E-2</v>
      </c>
      <c r="E11732" s="99">
        <v>114</v>
      </c>
      <c r="G11732" s="3" t="s">
        <v>3081</v>
      </c>
    </row>
    <row r="11733" spans="1:14" x14ac:dyDescent="0.25">
      <c r="B11733" s="6">
        <v>2.4305555555555556E-2</v>
      </c>
      <c r="E11733" s="99">
        <v>110</v>
      </c>
      <c r="G11733" s="3" t="s">
        <v>3081</v>
      </c>
    </row>
    <row r="11734" spans="1:14" x14ac:dyDescent="0.25">
      <c r="B11734" s="6">
        <v>3.4722222222222224E-2</v>
      </c>
      <c r="E11734" s="3">
        <v>109</v>
      </c>
      <c r="G11734" s="3" t="s">
        <v>3081</v>
      </c>
    </row>
    <row r="11735" spans="1:14" x14ac:dyDescent="0.25">
      <c r="B11735" s="6">
        <v>4.5138888888888888E-2</v>
      </c>
      <c r="E11735" s="99">
        <v>114</v>
      </c>
      <c r="G11735" s="3" t="s">
        <v>3081</v>
      </c>
    </row>
    <row r="11736" spans="1:14" x14ac:dyDescent="0.25">
      <c r="B11736" s="6">
        <v>5.5555555555555552E-2</v>
      </c>
      <c r="E11736" s="99">
        <v>111</v>
      </c>
      <c r="G11736" s="3" t="s">
        <v>3081</v>
      </c>
    </row>
    <row r="11737" spans="1:14" ht="15.75" thickBot="1" x14ac:dyDescent="0.3">
      <c r="B11737" s="6">
        <v>6.5972222222222224E-2</v>
      </c>
      <c r="E11737" s="99">
        <v>115</v>
      </c>
      <c r="G11737" s="3" t="s">
        <v>3081</v>
      </c>
    </row>
    <row r="11738" spans="1:14" ht="21" thickBot="1" x14ac:dyDescent="0.35">
      <c r="B11738" s="6">
        <v>7.6388888888888895E-2</v>
      </c>
      <c r="E11738" s="99">
        <v>114</v>
      </c>
      <c r="G11738" s="605">
        <v>117</v>
      </c>
      <c r="H11738" s="604" t="s">
        <v>1368</v>
      </c>
      <c r="I11738" s="750" t="s">
        <v>3078</v>
      </c>
      <c r="J11738" s="751"/>
      <c r="K11738" s="751"/>
      <c r="L11738" s="751"/>
      <c r="M11738" s="751"/>
      <c r="N11738" s="752"/>
    </row>
    <row r="11739" spans="1:14" ht="19.5" thickBot="1" x14ac:dyDescent="0.35">
      <c r="B11739" s="6">
        <v>8.6805555555555552E-2</v>
      </c>
      <c r="E11739" s="99">
        <v>113</v>
      </c>
      <c r="G11739" s="603">
        <f>AVERAGE(E11655:E11743)</f>
        <v>118.85</v>
      </c>
      <c r="H11739" s="604" t="s">
        <v>1367</v>
      </c>
      <c r="I11739" s="750" t="s">
        <v>3079</v>
      </c>
      <c r="J11739" s="751"/>
      <c r="K11739" s="751"/>
      <c r="L11739" s="751"/>
      <c r="M11739" s="751"/>
      <c r="N11739" s="752"/>
    </row>
    <row r="11740" spans="1:14" ht="19.5" thickBot="1" x14ac:dyDescent="0.35">
      <c r="B11740" s="6">
        <v>9.7222222222222224E-2</v>
      </c>
      <c r="E11740" s="99">
        <v>112</v>
      </c>
      <c r="G11740" s="612">
        <v>105.3</v>
      </c>
      <c r="H11740" s="610" t="s">
        <v>1369</v>
      </c>
      <c r="I11740" s="734" t="s">
        <v>2949</v>
      </c>
      <c r="J11740" s="735"/>
      <c r="K11740" s="735"/>
      <c r="L11740" s="735"/>
      <c r="M11740" s="735"/>
      <c r="N11740" s="736"/>
    </row>
    <row r="11741" spans="1:14" ht="18.75" thickBot="1" x14ac:dyDescent="0.3">
      <c r="B11741" s="6">
        <v>0.1076388888888889</v>
      </c>
      <c r="E11741" s="99">
        <v>113</v>
      </c>
      <c r="G11741" s="773" t="s">
        <v>2765</v>
      </c>
      <c r="H11741" s="774"/>
    </row>
    <row r="11742" spans="1:14" ht="18.75" thickBot="1" x14ac:dyDescent="0.3">
      <c r="B11742" s="6">
        <v>0.11805555555555555</v>
      </c>
      <c r="E11742" s="99">
        <v>118</v>
      </c>
      <c r="G11742" s="758" t="s">
        <v>3070</v>
      </c>
      <c r="H11742" s="759"/>
      <c r="I11742" s="759"/>
      <c r="J11742" s="760"/>
    </row>
    <row r="11743" spans="1:14" ht="16.5" thickBot="1" x14ac:dyDescent="0.3">
      <c r="B11743" s="6">
        <v>0.12847222222222221</v>
      </c>
      <c r="E11743" s="99">
        <v>115</v>
      </c>
      <c r="G11743" s="761" t="s">
        <v>3077</v>
      </c>
      <c r="H11743" s="762"/>
      <c r="I11743" s="762"/>
      <c r="J11743" s="762"/>
      <c r="K11743" s="762"/>
      <c r="L11743" s="762"/>
      <c r="M11743" s="762"/>
      <c r="N11743" s="763"/>
    </row>
    <row r="11744" spans="1:14" x14ac:dyDescent="0.25">
      <c r="B11744" s="6">
        <v>0.1388888888888889</v>
      </c>
      <c r="E11744" s="99">
        <v>118</v>
      </c>
    </row>
    <row r="11745" spans="1:17" x14ac:dyDescent="0.25">
      <c r="B11745" s="6">
        <v>0.14930555555555555</v>
      </c>
    </row>
    <row r="11746" spans="1:17" ht="15.75" thickBot="1" x14ac:dyDescent="0.3">
      <c r="B11746" s="22">
        <v>0.15972222222222221</v>
      </c>
      <c r="D11746" s="3">
        <v>179</v>
      </c>
    </row>
    <row r="11747" spans="1:17" x14ac:dyDescent="0.25">
      <c r="A11747" s="5">
        <v>45965</v>
      </c>
      <c r="B11747" s="6">
        <v>0.30555555555555558</v>
      </c>
      <c r="E11747" s="157">
        <v>98</v>
      </c>
    </row>
    <row r="11748" spans="1:17" x14ac:dyDescent="0.25">
      <c r="A11748" s="5" t="s">
        <v>422</v>
      </c>
      <c r="B11748" s="6">
        <v>0.31597222222222221</v>
      </c>
      <c r="E11748" s="3">
        <v>105</v>
      </c>
    </row>
    <row r="11749" spans="1:17" x14ac:dyDescent="0.25">
      <c r="B11749" s="6">
        <v>0.3263888888888889</v>
      </c>
      <c r="E11749" s="99">
        <v>110</v>
      </c>
    </row>
    <row r="11750" spans="1:17" x14ac:dyDescent="0.25">
      <c r="B11750" s="6">
        <v>0.33680555555555558</v>
      </c>
      <c r="E11750" s="3">
        <v>108</v>
      </c>
    </row>
    <row r="11751" spans="1:17" x14ac:dyDescent="0.25">
      <c r="B11751" s="6">
        <v>0.34722222222222221</v>
      </c>
      <c r="E11751" s="3">
        <v>107</v>
      </c>
    </row>
    <row r="11752" spans="1:17" x14ac:dyDescent="0.25">
      <c r="B11752" s="6">
        <v>0.3576388888888889</v>
      </c>
      <c r="E11752" s="3">
        <v>103</v>
      </c>
    </row>
    <row r="11753" spans="1:17" x14ac:dyDescent="0.25">
      <c r="B11753" s="6">
        <v>0.36805555555555558</v>
      </c>
      <c r="E11753" s="3">
        <v>103</v>
      </c>
    </row>
    <row r="11754" spans="1:17" x14ac:dyDescent="0.25">
      <c r="B11754" s="6">
        <v>0.37847222222222221</v>
      </c>
      <c r="E11754" s="3">
        <v>104</v>
      </c>
    </row>
    <row r="11755" spans="1:17" x14ac:dyDescent="0.25">
      <c r="B11755" s="6">
        <v>0.3888888888888889</v>
      </c>
      <c r="E11755" s="3">
        <v>106</v>
      </c>
    </row>
    <row r="11756" spans="1:17" x14ac:dyDescent="0.25">
      <c r="B11756" s="6">
        <v>0.39930555555555558</v>
      </c>
      <c r="E11756" s="3">
        <v>106</v>
      </c>
    </row>
    <row r="11757" spans="1:17" x14ac:dyDescent="0.25">
      <c r="B11757" s="6">
        <v>0.40972222222222221</v>
      </c>
      <c r="E11757" s="3">
        <v>108</v>
      </c>
    </row>
    <row r="11758" spans="1:17" x14ac:dyDescent="0.25">
      <c r="B11758" s="6">
        <v>0.4201388888888889</v>
      </c>
      <c r="E11758" s="3">
        <v>106</v>
      </c>
      <c r="G11758" s="3" t="s">
        <v>2351</v>
      </c>
    </row>
    <row r="11759" spans="1:17" x14ac:dyDescent="0.25">
      <c r="B11759" s="6">
        <v>0.43055555555555558</v>
      </c>
      <c r="E11759" s="157">
        <v>98</v>
      </c>
      <c r="F11759" s="157">
        <v>98</v>
      </c>
    </row>
    <row r="11760" spans="1:17" x14ac:dyDescent="0.25">
      <c r="B11760" s="90">
        <v>0.4375</v>
      </c>
      <c r="C11760" s="8">
        <v>81</v>
      </c>
      <c r="D11760" s="8"/>
      <c r="E11760" s="8"/>
      <c r="F11760" s="8"/>
      <c r="G11760" s="8" t="s">
        <v>112</v>
      </c>
      <c r="H11760" s="8"/>
      <c r="I11760" s="36" t="s">
        <v>3089</v>
      </c>
      <c r="J11760" s="36"/>
      <c r="K11760" s="36"/>
      <c r="L11760" s="36"/>
      <c r="M11760" s="36"/>
      <c r="N11760" s="36"/>
      <c r="O11760" s="36"/>
      <c r="P11760" s="36"/>
      <c r="Q11760" s="8"/>
    </row>
    <row r="11761" spans="2:13" x14ac:dyDescent="0.25">
      <c r="B11761" s="6">
        <v>0.44097222222222221</v>
      </c>
      <c r="E11761" s="99">
        <v>110</v>
      </c>
    </row>
    <row r="11762" spans="2:13" x14ac:dyDescent="0.25">
      <c r="B11762" s="6">
        <v>0.4513888888888889</v>
      </c>
      <c r="E11762" s="3">
        <v>106</v>
      </c>
    </row>
    <row r="11763" spans="2:13" x14ac:dyDescent="0.25">
      <c r="B11763" s="6">
        <v>0.46180555555555558</v>
      </c>
      <c r="E11763" s="3">
        <v>108</v>
      </c>
    </row>
    <row r="11764" spans="2:13" x14ac:dyDescent="0.25">
      <c r="B11764" s="6">
        <v>0.47222222222222221</v>
      </c>
      <c r="E11764" s="3">
        <v>108</v>
      </c>
    </row>
    <row r="11765" spans="2:13" x14ac:dyDescent="0.25">
      <c r="B11765" s="6">
        <v>0.4826388888888889</v>
      </c>
      <c r="E11765" s="14">
        <v>85</v>
      </c>
    </row>
    <row r="11766" spans="2:13" x14ac:dyDescent="0.25">
      <c r="B11766" s="6">
        <v>0.49305555555555558</v>
      </c>
      <c r="E11766" s="14">
        <v>85</v>
      </c>
    </row>
    <row r="11767" spans="2:13" x14ac:dyDescent="0.25">
      <c r="B11767" s="6">
        <v>0.50347222222222221</v>
      </c>
      <c r="E11767" s="3">
        <v>104</v>
      </c>
    </row>
    <row r="11768" spans="2:13" x14ac:dyDescent="0.25">
      <c r="B11768" s="6">
        <v>0.51388888888888884</v>
      </c>
      <c r="E11768" s="3">
        <v>105</v>
      </c>
    </row>
    <row r="11769" spans="2:13" x14ac:dyDescent="0.25">
      <c r="B11769" s="6">
        <v>0.52430555555555558</v>
      </c>
      <c r="E11769" s="97">
        <v>120</v>
      </c>
      <c r="H11769" s="3">
        <v>125</v>
      </c>
      <c r="I11769" s="63" t="s">
        <v>3096</v>
      </c>
      <c r="J11769" s="63"/>
      <c r="K11769" s="63"/>
      <c r="L11769" s="63"/>
      <c r="M11769" s="63"/>
    </row>
    <row r="11770" spans="2:13" x14ac:dyDescent="0.25">
      <c r="B11770" s="6">
        <v>0.53472222222222221</v>
      </c>
      <c r="E11770" s="62">
        <v>120</v>
      </c>
    </row>
    <row r="11771" spans="2:13" x14ac:dyDescent="0.25">
      <c r="B11771" s="6">
        <v>0.54513888888888884</v>
      </c>
      <c r="E11771" s="157">
        <v>98</v>
      </c>
    </row>
    <row r="11772" spans="2:13" x14ac:dyDescent="0.25">
      <c r="B11772" s="6">
        <v>0.55555555555555558</v>
      </c>
      <c r="E11772" s="99">
        <v>112</v>
      </c>
    </row>
    <row r="11773" spans="2:13" x14ac:dyDescent="0.25">
      <c r="B11773" s="6">
        <v>0.56597222222222221</v>
      </c>
      <c r="E11773" s="99">
        <v>112</v>
      </c>
    </row>
    <row r="11774" spans="2:13" x14ac:dyDescent="0.25">
      <c r="B11774" s="6">
        <v>0.57638888888888884</v>
      </c>
      <c r="E11774" s="99">
        <v>115</v>
      </c>
    </row>
    <row r="11775" spans="2:13" x14ac:dyDescent="0.25">
      <c r="B11775" s="86">
        <v>0.57847222222222228</v>
      </c>
      <c r="G11775" s="14" t="s">
        <v>3088</v>
      </c>
    </row>
    <row r="11776" spans="2:13" x14ac:dyDescent="0.25">
      <c r="B11776" s="86">
        <v>0.58680555555555558</v>
      </c>
      <c r="E11776" s="99">
        <v>111</v>
      </c>
      <c r="G11776" s="14" t="s">
        <v>3088</v>
      </c>
    </row>
    <row r="11777" spans="2:19" x14ac:dyDescent="0.25">
      <c r="B11777" s="86">
        <v>0.59722222222222221</v>
      </c>
      <c r="E11777" s="99">
        <v>111</v>
      </c>
      <c r="G11777" s="14" t="s">
        <v>3088</v>
      </c>
    </row>
    <row r="11778" spans="2:19" x14ac:dyDescent="0.25">
      <c r="B11778" s="6">
        <v>0.60763888888888884</v>
      </c>
      <c r="E11778" s="99">
        <v>115</v>
      </c>
    </row>
    <row r="11779" spans="2:19" x14ac:dyDescent="0.25">
      <c r="B11779" s="6">
        <v>0.61805555555555558</v>
      </c>
      <c r="E11779" s="99">
        <v>117</v>
      </c>
    </row>
    <row r="11780" spans="2:19" x14ac:dyDescent="0.25">
      <c r="B11780" s="6">
        <v>0.62847222222222221</v>
      </c>
      <c r="E11780" s="99">
        <v>114</v>
      </c>
    </row>
    <row r="11781" spans="2:19" x14ac:dyDescent="0.25">
      <c r="B11781" s="6">
        <v>0.63888888888888884</v>
      </c>
      <c r="E11781" s="119">
        <v>135</v>
      </c>
    </row>
    <row r="11782" spans="2:19" x14ac:dyDescent="0.25">
      <c r="B11782" s="6">
        <v>0.64930555555555558</v>
      </c>
      <c r="E11782" s="62">
        <v>122</v>
      </c>
    </row>
    <row r="11783" spans="2:19" x14ac:dyDescent="0.25">
      <c r="B11783" s="6">
        <v>0.65972222222222221</v>
      </c>
      <c r="E11783" s="62">
        <v>129</v>
      </c>
    </row>
    <row r="11784" spans="2:19" x14ac:dyDescent="0.25">
      <c r="B11784" s="6">
        <v>0.67013888888888884</v>
      </c>
      <c r="E11784" s="62">
        <v>122</v>
      </c>
    </row>
    <row r="11785" spans="2:19" x14ac:dyDescent="0.25">
      <c r="B11785" s="6">
        <v>0.68055555555555558</v>
      </c>
      <c r="E11785" s="119">
        <v>130</v>
      </c>
    </row>
    <row r="11786" spans="2:19" x14ac:dyDescent="0.25">
      <c r="B11786" s="6">
        <v>0.69097222222222221</v>
      </c>
      <c r="E11786" s="102">
        <v>138</v>
      </c>
      <c r="H11786" s="3">
        <v>305</v>
      </c>
      <c r="I11786" s="118" t="s">
        <v>3097</v>
      </c>
      <c r="J11786" s="118"/>
      <c r="K11786" s="118"/>
      <c r="L11786" s="118"/>
      <c r="M11786" s="118"/>
      <c r="N11786" s="118"/>
    </row>
    <row r="11787" spans="2:19" x14ac:dyDescent="0.25">
      <c r="B11787" s="6">
        <v>0.70138888888888884</v>
      </c>
      <c r="E11787" s="119">
        <v>130</v>
      </c>
    </row>
    <row r="11788" spans="2:19" x14ac:dyDescent="0.25">
      <c r="B11788" s="6">
        <v>0.71180555555555558</v>
      </c>
      <c r="E11788" s="99">
        <v>118</v>
      </c>
    </row>
    <row r="11789" spans="2:19" x14ac:dyDescent="0.25">
      <c r="B11789" s="86">
        <v>0.71319444444444446</v>
      </c>
      <c r="G11789" s="14" t="s">
        <v>3087</v>
      </c>
    </row>
    <row r="11790" spans="2:19" x14ac:dyDescent="0.25">
      <c r="B11790" s="86">
        <v>0.72222222222222221</v>
      </c>
      <c r="E11790" s="3">
        <v>107</v>
      </c>
      <c r="F11790" s="3">
        <v>107</v>
      </c>
      <c r="G11790" s="14" t="s">
        <v>3087</v>
      </c>
    </row>
    <row r="11791" spans="2:19" x14ac:dyDescent="0.25">
      <c r="B11791" s="90">
        <v>0.73263888888888884</v>
      </c>
      <c r="C11791" s="8">
        <v>73</v>
      </c>
      <c r="D11791" s="8"/>
      <c r="E11791" s="8"/>
      <c r="F11791" s="8"/>
      <c r="G11791" s="8" t="s">
        <v>313</v>
      </c>
      <c r="H11791" s="8"/>
      <c r="I11791" s="36" t="s">
        <v>3086</v>
      </c>
      <c r="J11791" s="36"/>
      <c r="K11791" s="36"/>
      <c r="L11791" s="36"/>
      <c r="M11791" s="36"/>
      <c r="N11791" s="36"/>
      <c r="O11791" s="36"/>
      <c r="P11791" s="36"/>
      <c r="Q11791" s="8"/>
      <c r="R11791" s="8"/>
      <c r="S11791" s="8"/>
    </row>
    <row r="11792" spans="2:19" x14ac:dyDescent="0.25">
      <c r="B11792" s="6">
        <v>0.73263888888888884</v>
      </c>
      <c r="E11792" s="99">
        <v>118</v>
      </c>
    </row>
    <row r="11793" spans="2:13" x14ac:dyDescent="0.25">
      <c r="B11793" s="6">
        <v>0.74305555555555558</v>
      </c>
      <c r="E11793" s="119">
        <v>134</v>
      </c>
    </row>
    <row r="11794" spans="2:13" x14ac:dyDescent="0.25">
      <c r="B11794" s="6">
        <v>0.75347222222222221</v>
      </c>
      <c r="E11794" s="119">
        <v>136</v>
      </c>
    </row>
    <row r="11795" spans="2:13" x14ac:dyDescent="0.25">
      <c r="B11795" s="6">
        <v>0.76388888888888884</v>
      </c>
      <c r="E11795" s="119">
        <v>134</v>
      </c>
    </row>
    <row r="11796" spans="2:13" x14ac:dyDescent="0.25">
      <c r="B11796" s="6">
        <v>0.77430555555555558</v>
      </c>
      <c r="E11796" s="119">
        <v>136</v>
      </c>
    </row>
    <row r="11797" spans="2:13" x14ac:dyDescent="0.25">
      <c r="B11797" s="6">
        <v>0.78472222222222221</v>
      </c>
      <c r="E11797" s="119">
        <v>136</v>
      </c>
    </row>
    <row r="11798" spans="2:13" x14ac:dyDescent="0.25">
      <c r="B11798" s="6">
        <v>0.79513888888888884</v>
      </c>
      <c r="E11798" s="103">
        <v>142</v>
      </c>
      <c r="H11798" s="3">
        <v>90</v>
      </c>
      <c r="I11798" s="144" t="s">
        <v>3090</v>
      </c>
      <c r="J11798" s="144"/>
      <c r="K11798" s="144"/>
      <c r="L11798" s="144"/>
      <c r="M11798" s="144"/>
    </row>
    <row r="11799" spans="2:13" x14ac:dyDescent="0.25">
      <c r="B11799" s="6">
        <v>0.80555555555555558</v>
      </c>
      <c r="E11799" s="3">
        <v>104</v>
      </c>
    </row>
    <row r="11800" spans="2:13" x14ac:dyDescent="0.25">
      <c r="B11800" s="6">
        <v>0.81597222222222221</v>
      </c>
      <c r="E11800" s="14">
        <v>83</v>
      </c>
    </row>
    <row r="11801" spans="2:13" x14ac:dyDescent="0.25">
      <c r="B11801" s="6">
        <v>0.82638888888888884</v>
      </c>
      <c r="E11801" s="99">
        <v>116</v>
      </c>
    </row>
    <row r="11802" spans="2:13" x14ac:dyDescent="0.25">
      <c r="B11802" s="86">
        <v>0.82847222222222228</v>
      </c>
      <c r="G11802" s="14" t="s">
        <v>3085</v>
      </c>
    </row>
    <row r="11803" spans="2:13" x14ac:dyDescent="0.25">
      <c r="B11803" s="86">
        <v>0.83680555555555558</v>
      </c>
      <c r="E11803" s="62">
        <v>123</v>
      </c>
      <c r="G11803" s="14" t="s">
        <v>3085</v>
      </c>
    </row>
    <row r="11804" spans="2:13" x14ac:dyDescent="0.25">
      <c r="B11804" s="86">
        <v>0.84722222222222221</v>
      </c>
      <c r="E11804" s="3">
        <v>100</v>
      </c>
      <c r="G11804" s="14" t="s">
        <v>3085</v>
      </c>
    </row>
    <row r="11805" spans="2:13" x14ac:dyDescent="0.25">
      <c r="B11805" s="6">
        <v>0.85763888888888884</v>
      </c>
      <c r="E11805" s="99">
        <v>117</v>
      </c>
    </row>
    <row r="11806" spans="2:13" x14ac:dyDescent="0.25">
      <c r="B11806" s="6">
        <v>0.86805555555555558</v>
      </c>
      <c r="E11806" s="119">
        <v>134</v>
      </c>
    </row>
    <row r="11807" spans="2:13" x14ac:dyDescent="0.25">
      <c r="B11807" s="86">
        <v>0.875</v>
      </c>
      <c r="G11807" s="14" t="s">
        <v>3084</v>
      </c>
    </row>
    <row r="11808" spans="2:13" x14ac:dyDescent="0.25">
      <c r="B11808" s="86">
        <v>0.87847222222222221</v>
      </c>
      <c r="E11808" s="102">
        <v>139</v>
      </c>
      <c r="G11808" s="14" t="s">
        <v>3084</v>
      </c>
      <c r="H11808" s="3">
        <v>225</v>
      </c>
      <c r="I11808" s="118" t="s">
        <v>3091</v>
      </c>
      <c r="J11808" s="118"/>
      <c r="K11808" s="118"/>
      <c r="L11808" s="118"/>
      <c r="M11808" s="118"/>
    </row>
    <row r="11809" spans="1:13" x14ac:dyDescent="0.25">
      <c r="B11809" s="86">
        <v>0.88888888888888884</v>
      </c>
      <c r="E11809" s="99">
        <v>110</v>
      </c>
      <c r="G11809" s="14" t="s">
        <v>3084</v>
      </c>
    </row>
    <row r="11810" spans="1:13" x14ac:dyDescent="0.25">
      <c r="B11810" s="6">
        <v>0.89930555555555558</v>
      </c>
      <c r="E11810" s="99">
        <v>116</v>
      </c>
    </row>
    <row r="11811" spans="1:13" x14ac:dyDescent="0.25">
      <c r="B11811" s="6">
        <v>0.90972222222222221</v>
      </c>
      <c r="E11811" s="62">
        <v>122</v>
      </c>
    </row>
    <row r="11812" spans="1:13" x14ac:dyDescent="0.25">
      <c r="B11812" s="6">
        <v>0.92013888888888884</v>
      </c>
      <c r="E11812" s="119">
        <v>130</v>
      </c>
    </row>
    <row r="11813" spans="1:13" x14ac:dyDescent="0.25">
      <c r="B11813" s="6">
        <v>0.93055555555555558</v>
      </c>
      <c r="E11813" s="102">
        <v>135</v>
      </c>
      <c r="H11813" s="3">
        <v>300</v>
      </c>
      <c r="I11813" s="118" t="s">
        <v>3092</v>
      </c>
      <c r="J11813" s="118"/>
      <c r="K11813" s="118"/>
      <c r="L11813" s="118"/>
      <c r="M11813" s="118"/>
    </row>
    <row r="11814" spans="1:13" x14ac:dyDescent="0.25">
      <c r="B11814" s="86">
        <v>0.93055555555555558</v>
      </c>
      <c r="G11814" s="14" t="s">
        <v>3083</v>
      </c>
    </row>
    <row r="11815" spans="1:13" x14ac:dyDescent="0.25">
      <c r="B11815" s="86">
        <v>0.94097222222222221</v>
      </c>
      <c r="E11815" s="99">
        <v>115</v>
      </c>
      <c r="G11815" s="14" t="s">
        <v>3083</v>
      </c>
    </row>
    <row r="11816" spans="1:13" x14ac:dyDescent="0.25">
      <c r="B11816" s="86">
        <v>0.95138888888888884</v>
      </c>
      <c r="E11816" s="157">
        <v>91</v>
      </c>
      <c r="G11816" s="14" t="s">
        <v>3083</v>
      </c>
    </row>
    <row r="11817" spans="1:13" x14ac:dyDescent="0.25">
      <c r="B11817" s="6">
        <v>0.96180555555555558</v>
      </c>
      <c r="E11817" s="3">
        <v>106</v>
      </c>
    </row>
    <row r="11818" spans="1:13" x14ac:dyDescent="0.25">
      <c r="B11818" s="6">
        <v>0.97222222222222221</v>
      </c>
      <c r="E11818" s="99">
        <v>113</v>
      </c>
    </row>
    <row r="11819" spans="1:13" x14ac:dyDescent="0.25">
      <c r="B11819" s="6">
        <v>0.98263888888888884</v>
      </c>
      <c r="E11819" s="99">
        <v>115</v>
      </c>
    </row>
    <row r="11820" spans="1:13" ht="15.75" thickBot="1" x14ac:dyDescent="0.3">
      <c r="B11820" s="22">
        <v>0.99305555555555558</v>
      </c>
      <c r="E11820" s="99">
        <v>114</v>
      </c>
    </row>
    <row r="11821" spans="1:13" x14ac:dyDescent="0.25">
      <c r="A11821" s="5">
        <v>45966</v>
      </c>
      <c r="B11821" s="6">
        <v>3.472222222222222E-3</v>
      </c>
      <c r="E11821" s="99">
        <v>110</v>
      </c>
    </row>
    <row r="11822" spans="1:13" x14ac:dyDescent="0.25">
      <c r="A11822" s="5" t="s">
        <v>571</v>
      </c>
      <c r="B11822" s="6">
        <v>1.3888888888888888E-2</v>
      </c>
      <c r="E11822" s="99">
        <v>111</v>
      </c>
    </row>
    <row r="11823" spans="1:13" x14ac:dyDescent="0.25">
      <c r="B11823" s="6">
        <v>2.4305555555555556E-2</v>
      </c>
      <c r="E11823" s="99">
        <v>113</v>
      </c>
    </row>
    <row r="11824" spans="1:13" x14ac:dyDescent="0.25">
      <c r="B11824" s="6">
        <v>3.4722222222222224E-2</v>
      </c>
      <c r="E11824" s="99">
        <v>115</v>
      </c>
    </row>
    <row r="11825" spans="1:14" x14ac:dyDescent="0.25">
      <c r="B11825" s="6">
        <v>4.5138888888888888E-2</v>
      </c>
      <c r="E11825" s="99">
        <v>113</v>
      </c>
    </row>
    <row r="11826" spans="1:14" x14ac:dyDescent="0.25">
      <c r="B11826" s="6">
        <v>5.5555555555555552E-2</v>
      </c>
      <c r="E11826" s="99">
        <v>112</v>
      </c>
    </row>
    <row r="11827" spans="1:14" x14ac:dyDescent="0.25">
      <c r="B11827" s="6">
        <v>6.5972222222222224E-2</v>
      </c>
      <c r="E11827" s="99">
        <v>111</v>
      </c>
    </row>
    <row r="11828" spans="1:14" x14ac:dyDescent="0.25">
      <c r="B11828" s="6">
        <v>7.6388888888888895E-2</v>
      </c>
      <c r="E11828" s="3">
        <v>109</v>
      </c>
    </row>
    <row r="11829" spans="1:14" ht="15.75" thickBot="1" x14ac:dyDescent="0.3">
      <c r="B11829" s="6">
        <v>8.6805555555555552E-2</v>
      </c>
      <c r="E11829" s="3">
        <v>109</v>
      </c>
    </row>
    <row r="11830" spans="1:14" ht="21" thickBot="1" x14ac:dyDescent="0.35">
      <c r="B11830" s="6">
        <v>9.7222222222222224E-2</v>
      </c>
      <c r="E11830" s="99">
        <v>110</v>
      </c>
      <c r="G11830" s="605">
        <v>113</v>
      </c>
      <c r="H11830" s="604" t="s">
        <v>1368</v>
      </c>
      <c r="I11830" s="750" t="s">
        <v>3094</v>
      </c>
      <c r="J11830" s="751"/>
      <c r="K11830" s="751"/>
      <c r="L11830" s="751"/>
      <c r="M11830" s="751"/>
      <c r="N11830" s="752"/>
    </row>
    <row r="11831" spans="1:14" ht="19.5" thickBot="1" x14ac:dyDescent="0.35">
      <c r="B11831" s="6">
        <v>0.1076388888888889</v>
      </c>
      <c r="E11831" s="99">
        <v>110</v>
      </c>
      <c r="G11831" s="603">
        <f>AVERAGE(E11747:E11835)</f>
        <v>113.98717948717949</v>
      </c>
      <c r="H11831" s="604" t="s">
        <v>1367</v>
      </c>
      <c r="I11831" s="750" t="s">
        <v>3079</v>
      </c>
      <c r="J11831" s="751"/>
      <c r="K11831" s="751"/>
      <c r="L11831" s="751"/>
      <c r="M11831" s="751"/>
      <c r="N11831" s="752"/>
    </row>
    <row r="11832" spans="1:14" ht="19.5" thickBot="1" x14ac:dyDescent="0.35">
      <c r="B11832" s="6">
        <v>0.11805555555555555</v>
      </c>
      <c r="G11832" s="612">
        <v>102.5</v>
      </c>
      <c r="H11832" s="610" t="s">
        <v>1369</v>
      </c>
      <c r="I11832" s="734" t="s">
        <v>3093</v>
      </c>
      <c r="J11832" s="735"/>
      <c r="K11832" s="735"/>
      <c r="L11832" s="735"/>
      <c r="M11832" s="735"/>
      <c r="N11832" s="736"/>
    </row>
    <row r="11833" spans="1:14" ht="18.75" thickBot="1" x14ac:dyDescent="0.3">
      <c r="B11833" s="6">
        <v>0.12847222222222221</v>
      </c>
      <c r="G11833" s="729" t="s">
        <v>2922</v>
      </c>
      <c r="H11833" s="730"/>
    </row>
    <row r="11834" spans="1:14" ht="18.75" thickBot="1" x14ac:dyDescent="0.3">
      <c r="B11834" s="6">
        <v>0.1388888888888889</v>
      </c>
      <c r="G11834" s="758" t="s">
        <v>3082</v>
      </c>
      <c r="H11834" s="759"/>
      <c r="I11834" s="759"/>
      <c r="J11834" s="760"/>
    </row>
    <row r="11835" spans="1:14" ht="16.5" thickBot="1" x14ac:dyDescent="0.3">
      <c r="B11835" s="6">
        <v>0.14930555555555555</v>
      </c>
      <c r="G11835" s="761" t="s">
        <v>3095</v>
      </c>
      <c r="H11835" s="762"/>
      <c r="I11835" s="762"/>
      <c r="J11835" s="762"/>
      <c r="K11835" s="762"/>
      <c r="L11835" s="762"/>
      <c r="M11835" s="762"/>
      <c r="N11835" s="763"/>
    </row>
    <row r="11836" spans="1:14" ht="15.75" thickBot="1" x14ac:dyDescent="0.3">
      <c r="B11836" s="22">
        <v>0.15972222222222221</v>
      </c>
      <c r="D11836" s="3">
        <v>154</v>
      </c>
    </row>
    <row r="11837" spans="1:14" x14ac:dyDescent="0.25">
      <c r="A11837" s="5">
        <v>45966</v>
      </c>
      <c r="B11837" s="6">
        <v>0.30555555555555558</v>
      </c>
      <c r="E11837" s="3">
        <v>102</v>
      </c>
    </row>
    <row r="11838" spans="1:14" x14ac:dyDescent="0.25">
      <c r="A11838" s="5" t="s">
        <v>571</v>
      </c>
      <c r="B11838" s="6">
        <v>0.31597222222222221</v>
      </c>
      <c r="E11838" s="3">
        <v>103</v>
      </c>
    </row>
    <row r="11839" spans="1:14" x14ac:dyDescent="0.25">
      <c r="B11839" s="6">
        <v>0.3263888888888889</v>
      </c>
      <c r="E11839" s="3">
        <v>103</v>
      </c>
    </row>
    <row r="11840" spans="1:14" x14ac:dyDescent="0.25">
      <c r="B11840" s="6">
        <v>0.33680555555555558</v>
      </c>
      <c r="E11840" s="3">
        <v>107</v>
      </c>
    </row>
    <row r="11841" spans="2:11" x14ac:dyDescent="0.25">
      <c r="B11841" s="6">
        <v>0.34722222222222221</v>
      </c>
      <c r="E11841" s="3">
        <v>105</v>
      </c>
    </row>
    <row r="11842" spans="2:11" x14ac:dyDescent="0.25">
      <c r="B11842" s="6">
        <v>0.3576388888888889</v>
      </c>
      <c r="E11842" s="3">
        <v>108</v>
      </c>
    </row>
    <row r="11843" spans="2:11" x14ac:dyDescent="0.25">
      <c r="B11843" s="6">
        <v>0.36805555555555558</v>
      </c>
      <c r="E11843" s="99">
        <v>110</v>
      </c>
    </row>
    <row r="11844" spans="2:11" x14ac:dyDescent="0.25">
      <c r="B11844" s="6">
        <v>0.37847222222222221</v>
      </c>
      <c r="E11844" s="3">
        <v>102</v>
      </c>
    </row>
    <row r="11845" spans="2:11" x14ac:dyDescent="0.25">
      <c r="B11845" s="6">
        <v>0.3888888888888889</v>
      </c>
      <c r="E11845" s="3">
        <v>102</v>
      </c>
    </row>
    <row r="11846" spans="2:11" x14ac:dyDescent="0.25">
      <c r="B11846" s="6">
        <v>0.39930555555555558</v>
      </c>
      <c r="E11846" s="99">
        <v>113</v>
      </c>
    </row>
    <row r="11847" spans="2:11" x14ac:dyDescent="0.25">
      <c r="B11847" s="6">
        <v>0.40972222222222221</v>
      </c>
      <c r="E11847" s="99">
        <v>113</v>
      </c>
      <c r="G11847" s="3" t="s">
        <v>3108</v>
      </c>
    </row>
    <row r="11848" spans="2:11" x14ac:dyDescent="0.25">
      <c r="B11848" s="6">
        <v>0.4201388888888889</v>
      </c>
      <c r="E11848" s="99">
        <v>113</v>
      </c>
    </row>
    <row r="11849" spans="2:11" x14ac:dyDescent="0.25">
      <c r="B11849" s="6">
        <v>0.43055555555555558</v>
      </c>
      <c r="E11849" s="99">
        <v>113</v>
      </c>
      <c r="F11849" s="3">
        <v>113</v>
      </c>
    </row>
    <row r="11850" spans="2:11" x14ac:dyDescent="0.25">
      <c r="B11850" s="90">
        <v>0.43055555555555558</v>
      </c>
      <c r="C11850" s="8">
        <v>6</v>
      </c>
      <c r="D11850" s="8"/>
      <c r="E11850" s="8"/>
      <c r="F11850" s="8"/>
      <c r="G11850" s="8" t="s">
        <v>214</v>
      </c>
      <c r="H11850" s="8"/>
      <c r="I11850" s="36" t="s">
        <v>450</v>
      </c>
      <c r="J11850" s="36"/>
      <c r="K11850" s="36"/>
    </row>
    <row r="11851" spans="2:11" x14ac:dyDescent="0.25">
      <c r="B11851" s="6">
        <v>0.44097222222222221</v>
      </c>
      <c r="E11851" s="3">
        <v>108</v>
      </c>
    </row>
    <row r="11852" spans="2:11" x14ac:dyDescent="0.25">
      <c r="B11852" s="6">
        <v>0.4513888888888889</v>
      </c>
      <c r="E11852" s="14">
        <v>88</v>
      </c>
    </row>
    <row r="11853" spans="2:11" x14ac:dyDescent="0.25">
      <c r="B11853" s="6">
        <v>0.46180555555555558</v>
      </c>
      <c r="E11853" s="14">
        <v>84</v>
      </c>
    </row>
    <row r="11854" spans="2:11" x14ac:dyDescent="0.25">
      <c r="B11854" s="6">
        <v>0.47222222222222221</v>
      </c>
      <c r="E11854" s="157">
        <v>90</v>
      </c>
    </row>
    <row r="11855" spans="2:11" x14ac:dyDescent="0.25">
      <c r="B11855" s="6">
        <v>0.4826388888888889</v>
      </c>
      <c r="E11855" s="3">
        <v>102</v>
      </c>
    </row>
    <row r="11856" spans="2:11" x14ac:dyDescent="0.25">
      <c r="B11856" s="6">
        <v>0.49305555555555558</v>
      </c>
      <c r="E11856" s="3">
        <v>103</v>
      </c>
    </row>
    <row r="11857" spans="2:16" x14ac:dyDescent="0.25">
      <c r="B11857" s="6">
        <v>0.50347222222222221</v>
      </c>
      <c r="E11857" s="3">
        <v>103</v>
      </c>
    </row>
    <row r="11858" spans="2:16" x14ac:dyDescent="0.25">
      <c r="B11858" s="6">
        <v>0.51388888888888884</v>
      </c>
      <c r="E11858" s="3">
        <v>105</v>
      </c>
    </row>
    <row r="11859" spans="2:16" x14ac:dyDescent="0.25">
      <c r="B11859" s="6">
        <v>0.52430555555555558</v>
      </c>
      <c r="E11859" s="101">
        <v>117</v>
      </c>
      <c r="H11859" s="3">
        <v>155</v>
      </c>
      <c r="I11859" s="135" t="s">
        <v>3112</v>
      </c>
      <c r="J11859" s="135"/>
      <c r="K11859" s="135"/>
      <c r="L11859" s="135"/>
      <c r="M11859" s="135"/>
    </row>
    <row r="11860" spans="2:16" x14ac:dyDescent="0.25">
      <c r="B11860" s="6">
        <v>0.53472222222222221</v>
      </c>
      <c r="E11860" s="99">
        <v>110</v>
      </c>
      <c r="F11860" s="3">
        <v>110</v>
      </c>
    </row>
    <row r="11861" spans="2:16" x14ac:dyDescent="0.25">
      <c r="B11861" s="90">
        <v>0.53819444444444442</v>
      </c>
      <c r="C11861" s="8">
        <v>82</v>
      </c>
      <c r="D11861" s="8"/>
      <c r="E11861" s="8"/>
      <c r="F11861" s="8"/>
      <c r="G11861" s="8" t="s">
        <v>112</v>
      </c>
      <c r="H11861" s="8"/>
      <c r="I11861" s="36" t="s">
        <v>3106</v>
      </c>
      <c r="J11861" s="36"/>
      <c r="K11861" s="36"/>
      <c r="L11861" s="36"/>
      <c r="M11861" s="36"/>
      <c r="N11861" s="36"/>
      <c r="O11861" s="36"/>
      <c r="P11861" s="36"/>
    </row>
    <row r="11862" spans="2:16" x14ac:dyDescent="0.25">
      <c r="B11862" s="6">
        <v>0.54513888888888884</v>
      </c>
      <c r="E11862" s="99">
        <v>118</v>
      </c>
    </row>
    <row r="11863" spans="2:16" x14ac:dyDescent="0.25">
      <c r="B11863" s="6">
        <v>0.55555555555555558</v>
      </c>
      <c r="E11863" s="62">
        <v>125</v>
      </c>
    </row>
    <row r="11864" spans="2:16" x14ac:dyDescent="0.25">
      <c r="B11864" s="6">
        <v>0.56597222222222221</v>
      </c>
      <c r="E11864" s="119">
        <v>139</v>
      </c>
    </row>
    <row r="11865" spans="2:16" x14ac:dyDescent="0.25">
      <c r="B11865" s="6">
        <v>0.57638888888888884</v>
      </c>
      <c r="E11865" s="13">
        <v>153</v>
      </c>
      <c r="H11865" s="3">
        <v>55</v>
      </c>
      <c r="I11865" s="28" t="s">
        <v>3107</v>
      </c>
      <c r="J11865" s="28"/>
      <c r="K11865" s="28"/>
      <c r="L11865" s="28"/>
      <c r="M11865" s="28"/>
      <c r="N11865" s="28"/>
      <c r="O11865" s="28"/>
      <c r="P11865" s="28"/>
    </row>
    <row r="11866" spans="2:16" x14ac:dyDescent="0.25">
      <c r="B11866" s="6">
        <v>0.58680555555555558</v>
      </c>
      <c r="E11866" s="119">
        <v>139</v>
      </c>
    </row>
    <row r="11867" spans="2:16" x14ac:dyDescent="0.25">
      <c r="B11867" s="86">
        <v>0.58680555555555558</v>
      </c>
      <c r="G11867" s="14" t="s">
        <v>3105</v>
      </c>
    </row>
    <row r="11868" spans="2:16" x14ac:dyDescent="0.25">
      <c r="B11868" s="86">
        <v>0.59722222222222221</v>
      </c>
      <c r="E11868" s="3">
        <v>103</v>
      </c>
      <c r="G11868" s="14" t="s">
        <v>3105</v>
      </c>
    </row>
    <row r="11869" spans="2:16" x14ac:dyDescent="0.25">
      <c r="B11869" s="6">
        <v>0.60763888888888884</v>
      </c>
      <c r="E11869" s="3">
        <v>109</v>
      </c>
    </row>
    <row r="11870" spans="2:16" x14ac:dyDescent="0.25">
      <c r="B11870" s="86">
        <v>0.60763888888888884</v>
      </c>
      <c r="G11870" s="14" t="s">
        <v>3104</v>
      </c>
    </row>
    <row r="11871" spans="2:16" x14ac:dyDescent="0.25">
      <c r="B11871" s="86">
        <v>0.61805555555555558</v>
      </c>
      <c r="E11871" s="3">
        <v>109</v>
      </c>
      <c r="G11871" s="14" t="s">
        <v>3104</v>
      </c>
    </row>
    <row r="11872" spans="2:16" x14ac:dyDescent="0.25">
      <c r="B11872" s="86">
        <v>0.62847222222222221</v>
      </c>
      <c r="E11872" s="3">
        <v>109</v>
      </c>
      <c r="G11872" s="14" t="s">
        <v>3104</v>
      </c>
    </row>
    <row r="11873" spans="2:13" x14ac:dyDescent="0.25">
      <c r="B11873" s="6">
        <v>0.63888888888888884</v>
      </c>
      <c r="E11873" s="102">
        <v>135</v>
      </c>
      <c r="H11873" s="3">
        <v>145</v>
      </c>
      <c r="I11873" s="118" t="s">
        <v>3113</v>
      </c>
      <c r="J11873" s="118"/>
      <c r="K11873" s="118"/>
      <c r="L11873" s="118"/>
      <c r="M11873" s="118"/>
    </row>
    <row r="11874" spans="2:13" x14ac:dyDescent="0.25">
      <c r="B11874" s="86">
        <v>0.63888888888888884</v>
      </c>
      <c r="G11874" s="14" t="s">
        <v>3103</v>
      </c>
    </row>
    <row r="11875" spans="2:13" x14ac:dyDescent="0.25">
      <c r="B11875" s="86">
        <v>0.64930555555555558</v>
      </c>
      <c r="E11875" s="62">
        <v>124</v>
      </c>
      <c r="G11875" s="14" t="s">
        <v>3103</v>
      </c>
    </row>
    <row r="11876" spans="2:13" x14ac:dyDescent="0.25">
      <c r="B11876" s="86">
        <v>0.65972222222222221</v>
      </c>
      <c r="E11876" s="99">
        <v>114</v>
      </c>
      <c r="G11876" s="14" t="s">
        <v>3103</v>
      </c>
    </row>
    <row r="11877" spans="2:13" x14ac:dyDescent="0.25">
      <c r="B11877" s="86">
        <v>0.67013888888888884</v>
      </c>
      <c r="E11877" s="62">
        <v>120</v>
      </c>
      <c r="G11877" s="14" t="s">
        <v>3103</v>
      </c>
    </row>
    <row r="11878" spans="2:13" x14ac:dyDescent="0.25">
      <c r="B11878" s="6">
        <v>0.68055555555555558</v>
      </c>
      <c r="E11878" s="119">
        <v>133</v>
      </c>
    </row>
    <row r="11879" spans="2:13" x14ac:dyDescent="0.25">
      <c r="B11879" s="6">
        <v>0.69097222222222221</v>
      </c>
      <c r="E11879" s="119">
        <v>137</v>
      </c>
    </row>
    <row r="11880" spans="2:13" x14ac:dyDescent="0.25">
      <c r="B11880" s="6">
        <v>0.70138888888888884</v>
      </c>
      <c r="E11880" s="104">
        <v>141</v>
      </c>
    </row>
    <row r="11881" spans="2:13" x14ac:dyDescent="0.25">
      <c r="B11881" s="6">
        <v>0.71180555555555558</v>
      </c>
      <c r="E11881" s="103">
        <v>142</v>
      </c>
      <c r="H11881" s="3">
        <v>250</v>
      </c>
      <c r="I11881" s="144" t="s">
        <v>3114</v>
      </c>
      <c r="J11881" s="144"/>
      <c r="K11881" s="144"/>
      <c r="L11881" s="144"/>
      <c r="M11881" s="144"/>
    </row>
    <row r="11882" spans="2:13" x14ac:dyDescent="0.25">
      <c r="B11882" s="6">
        <v>0.72222222222222221</v>
      </c>
      <c r="E11882" s="104">
        <v>142</v>
      </c>
    </row>
    <row r="11883" spans="2:13" x14ac:dyDescent="0.25">
      <c r="B11883" s="6">
        <v>0.73263888888888884</v>
      </c>
      <c r="E11883" s="119">
        <v>130</v>
      </c>
    </row>
    <row r="11884" spans="2:13" x14ac:dyDescent="0.25">
      <c r="B11884" s="6">
        <v>0.74305555555555558</v>
      </c>
      <c r="E11884" s="99">
        <v>116</v>
      </c>
      <c r="F11884" s="99">
        <v>116</v>
      </c>
    </row>
    <row r="11885" spans="2:13" x14ac:dyDescent="0.25">
      <c r="B11885" s="90">
        <v>0.75</v>
      </c>
      <c r="C11885" s="8">
        <v>48</v>
      </c>
      <c r="D11885" s="8"/>
      <c r="E11885" s="8"/>
      <c r="F11885" s="8"/>
      <c r="G11885" s="8" t="s">
        <v>114</v>
      </c>
      <c r="H11885" s="8"/>
      <c r="I11885" s="36" t="s">
        <v>3102</v>
      </c>
      <c r="J11885" s="36"/>
      <c r="K11885" s="36"/>
      <c r="L11885" s="36"/>
      <c r="M11885" s="36"/>
    </row>
    <row r="11886" spans="2:13" x14ac:dyDescent="0.25">
      <c r="B11886" s="6">
        <v>0.75347222222222221</v>
      </c>
      <c r="E11886" s="62">
        <v>120</v>
      </c>
    </row>
    <row r="11887" spans="2:13" x14ac:dyDescent="0.25">
      <c r="B11887" s="6">
        <v>0.76388888888888884</v>
      </c>
      <c r="E11887" s="62">
        <v>128</v>
      </c>
    </row>
    <row r="11888" spans="2:13" x14ac:dyDescent="0.25">
      <c r="B11888" s="6">
        <v>0.77430555555555558</v>
      </c>
      <c r="E11888" s="102">
        <v>137</v>
      </c>
      <c r="H11888" s="3">
        <v>35</v>
      </c>
      <c r="I11888" s="118" t="s">
        <v>3115</v>
      </c>
      <c r="J11888" s="118"/>
      <c r="K11888" s="118"/>
      <c r="L11888" s="118"/>
      <c r="M11888" s="118"/>
    </row>
    <row r="11889" spans="2:13" x14ac:dyDescent="0.25">
      <c r="B11889" s="86">
        <v>0.77777777777777779</v>
      </c>
      <c r="G11889" s="14" t="s">
        <v>3100</v>
      </c>
    </row>
    <row r="11890" spans="2:13" x14ac:dyDescent="0.25">
      <c r="B11890" s="86">
        <v>0.78472222222222221</v>
      </c>
      <c r="E11890" s="119">
        <v>136</v>
      </c>
      <c r="G11890" s="14" t="s">
        <v>3100</v>
      </c>
    </row>
    <row r="11891" spans="2:13" x14ac:dyDescent="0.25">
      <c r="B11891" s="6">
        <v>0.79513888888888884</v>
      </c>
      <c r="E11891" s="62">
        <v>122</v>
      </c>
      <c r="G11891" s="3" t="s">
        <v>3099</v>
      </c>
    </row>
    <row r="11892" spans="2:13" x14ac:dyDescent="0.25">
      <c r="B11892" s="6">
        <v>0.80555555555555558</v>
      </c>
      <c r="E11892" s="119">
        <v>139</v>
      </c>
      <c r="G11892" s="3" t="s">
        <v>3099</v>
      </c>
    </row>
    <row r="11893" spans="2:13" x14ac:dyDescent="0.25">
      <c r="B11893" s="6">
        <v>0.81597222222222221</v>
      </c>
      <c r="E11893" s="13">
        <v>159</v>
      </c>
      <c r="G11893" s="3" t="s">
        <v>3099</v>
      </c>
      <c r="H11893" s="3">
        <v>95</v>
      </c>
      <c r="I11893" s="28" t="s">
        <v>3116</v>
      </c>
      <c r="J11893" s="28"/>
      <c r="K11893" s="28"/>
      <c r="L11893" s="28"/>
      <c r="M11893" s="28"/>
    </row>
    <row r="11894" spans="2:13" x14ac:dyDescent="0.25">
      <c r="B11894" s="6">
        <v>0.82638888888888884</v>
      </c>
      <c r="E11894" s="119">
        <v>139</v>
      </c>
    </row>
    <row r="11895" spans="2:13" x14ac:dyDescent="0.25">
      <c r="B11895" s="6">
        <v>0.83680555555555558</v>
      </c>
      <c r="E11895" s="119">
        <v>130</v>
      </c>
    </row>
    <row r="11896" spans="2:13" x14ac:dyDescent="0.25">
      <c r="B11896" s="90">
        <v>0.84722222222222221</v>
      </c>
      <c r="C11896" s="8">
        <v>3</v>
      </c>
      <c r="D11896" s="8"/>
      <c r="E11896" s="119">
        <v>132</v>
      </c>
      <c r="F11896" s="8"/>
      <c r="G11896" s="8" t="s">
        <v>193</v>
      </c>
      <c r="H11896" s="8"/>
      <c r="I11896" s="36" t="s">
        <v>3101</v>
      </c>
      <c r="J11896" s="36"/>
    </row>
    <row r="11897" spans="2:13" x14ac:dyDescent="0.25">
      <c r="B11897" s="6">
        <v>0.85763888888888884</v>
      </c>
      <c r="E11897" s="119">
        <v>130</v>
      </c>
    </row>
    <row r="11898" spans="2:13" x14ac:dyDescent="0.25">
      <c r="B11898" s="6">
        <v>0.86805555555555558</v>
      </c>
      <c r="E11898" s="62">
        <v>127</v>
      </c>
    </row>
    <row r="11899" spans="2:13" x14ac:dyDescent="0.25">
      <c r="B11899" s="86">
        <v>0.86805555555555558</v>
      </c>
      <c r="G11899" s="14" t="s">
        <v>3098</v>
      </c>
    </row>
    <row r="11900" spans="2:13" x14ac:dyDescent="0.25">
      <c r="B11900" s="86">
        <v>0.87847222222222221</v>
      </c>
      <c r="E11900" s="99">
        <v>114</v>
      </c>
      <c r="G11900" s="14" t="s">
        <v>3098</v>
      </c>
    </row>
    <row r="11901" spans="2:13" x14ac:dyDescent="0.25">
      <c r="B11901" s="86">
        <v>0.88888888888888884</v>
      </c>
      <c r="E11901" s="157">
        <v>94</v>
      </c>
      <c r="G11901" s="14" t="s">
        <v>3098</v>
      </c>
    </row>
    <row r="11902" spans="2:13" x14ac:dyDescent="0.25">
      <c r="B11902" s="6">
        <v>0.89930555555555558</v>
      </c>
      <c r="E11902" s="3">
        <v>104</v>
      </c>
    </row>
    <row r="11903" spans="2:13" x14ac:dyDescent="0.25">
      <c r="B11903" s="6">
        <v>0.90972222222222221</v>
      </c>
      <c r="E11903" s="3">
        <v>106</v>
      </c>
    </row>
    <row r="11904" spans="2:13" x14ac:dyDescent="0.25">
      <c r="B11904" s="6">
        <v>0.92013888888888884</v>
      </c>
      <c r="E11904" s="157">
        <v>97</v>
      </c>
    </row>
    <row r="11905" spans="1:14" x14ac:dyDescent="0.25">
      <c r="B11905" s="6">
        <v>0.93055555555555558</v>
      </c>
      <c r="E11905" s="3">
        <v>106</v>
      </c>
    </row>
    <row r="11906" spans="1:14" x14ac:dyDescent="0.25">
      <c r="B11906" s="6">
        <v>0.94097222222222221</v>
      </c>
      <c r="E11906" s="99">
        <v>112</v>
      </c>
    </row>
    <row r="11907" spans="1:14" x14ac:dyDescent="0.25">
      <c r="B11907" s="6">
        <v>0.95138888888888884</v>
      </c>
      <c r="E11907" s="99">
        <v>118</v>
      </c>
    </row>
    <row r="11908" spans="1:14" x14ac:dyDescent="0.25">
      <c r="B11908" s="6">
        <v>0.96180555555555558</v>
      </c>
      <c r="E11908" s="99">
        <v>115</v>
      </c>
    </row>
    <row r="11909" spans="1:14" x14ac:dyDescent="0.25">
      <c r="B11909" s="6">
        <v>0.97222222222222221</v>
      </c>
      <c r="E11909" s="99">
        <v>117</v>
      </c>
    </row>
    <row r="11910" spans="1:14" x14ac:dyDescent="0.25">
      <c r="B11910" s="6">
        <v>0.98263888888888884</v>
      </c>
      <c r="E11910" s="99">
        <v>118</v>
      </c>
    </row>
    <row r="11911" spans="1:14" ht="15.75" thickBot="1" x14ac:dyDescent="0.3">
      <c r="B11911" s="22">
        <v>0.99305555555555558</v>
      </c>
      <c r="E11911" s="62">
        <v>120</v>
      </c>
    </row>
    <row r="11912" spans="1:14" x14ac:dyDescent="0.25">
      <c r="A11912" s="5">
        <v>45967</v>
      </c>
      <c r="B11912" s="6">
        <v>3.472222222222222E-3</v>
      </c>
      <c r="E11912" s="99">
        <v>119</v>
      </c>
    </row>
    <row r="11913" spans="1:14" x14ac:dyDescent="0.25">
      <c r="A11913" s="5" t="s">
        <v>211</v>
      </c>
      <c r="B11913" s="6">
        <v>1.3888888888888888E-2</v>
      </c>
      <c r="E11913" s="99">
        <v>113</v>
      </c>
    </row>
    <row r="11914" spans="1:14" x14ac:dyDescent="0.25">
      <c r="B11914" s="6">
        <v>2.4305555555555556E-2</v>
      </c>
      <c r="E11914" s="99">
        <v>112</v>
      </c>
    </row>
    <row r="11915" spans="1:14" x14ac:dyDescent="0.25">
      <c r="B11915" s="6">
        <v>3.4722222222222224E-2</v>
      </c>
      <c r="E11915" s="99">
        <v>111</v>
      </c>
    </row>
    <row r="11916" spans="1:14" x14ac:dyDescent="0.25">
      <c r="B11916" s="6">
        <v>4.5138888888888888E-2</v>
      </c>
      <c r="E11916" s="99">
        <v>114</v>
      </c>
    </row>
    <row r="11917" spans="1:14" x14ac:dyDescent="0.25">
      <c r="B11917" s="6">
        <v>5.5555555555555552E-2</v>
      </c>
      <c r="E11917" s="99">
        <v>111</v>
      </c>
    </row>
    <row r="11918" spans="1:14" x14ac:dyDescent="0.25">
      <c r="B11918" s="6">
        <v>6.5972222222222224E-2</v>
      </c>
      <c r="E11918" s="99">
        <v>110</v>
      </c>
    </row>
    <row r="11919" spans="1:14" ht="15.75" thickBot="1" x14ac:dyDescent="0.3">
      <c r="B11919" s="6">
        <v>7.6388888888888895E-2</v>
      </c>
      <c r="E11919" s="3">
        <v>109</v>
      </c>
    </row>
    <row r="11920" spans="1:14" ht="21" thickBot="1" x14ac:dyDescent="0.35">
      <c r="B11920" s="6">
        <v>8.6805555555555552E-2</v>
      </c>
      <c r="G11920" s="605">
        <v>113</v>
      </c>
      <c r="H11920" s="604" t="s">
        <v>1368</v>
      </c>
      <c r="I11920" s="750" t="s">
        <v>3117</v>
      </c>
      <c r="J11920" s="751"/>
      <c r="K11920" s="751"/>
      <c r="L11920" s="751"/>
      <c r="M11920" s="751"/>
      <c r="N11920" s="752"/>
    </row>
    <row r="11921" spans="1:14" ht="19.5" thickBot="1" x14ac:dyDescent="0.35">
      <c r="B11921" s="6">
        <v>9.7222222222222224E-2</v>
      </c>
      <c r="G11921" s="603">
        <f>AVERAGE(E11837:E11925)</f>
        <v>116.81333333333333</v>
      </c>
      <c r="H11921" s="604" t="s">
        <v>1367</v>
      </c>
      <c r="I11921" s="750" t="s">
        <v>3110</v>
      </c>
      <c r="J11921" s="751"/>
      <c r="K11921" s="751"/>
      <c r="L11921" s="751"/>
      <c r="M11921" s="751"/>
      <c r="N11921" s="752"/>
    </row>
    <row r="11922" spans="1:14" ht="19.5" thickBot="1" x14ac:dyDescent="0.35">
      <c r="B11922" s="6">
        <v>0.1076388888888889</v>
      </c>
      <c r="G11922" s="607">
        <v>113</v>
      </c>
      <c r="H11922" s="604" t="s">
        <v>1369</v>
      </c>
      <c r="I11922" s="750" t="s">
        <v>3109</v>
      </c>
      <c r="J11922" s="751"/>
      <c r="K11922" s="751"/>
      <c r="L11922" s="751"/>
      <c r="M11922" s="751"/>
      <c r="N11922" s="752"/>
    </row>
    <row r="11923" spans="1:14" ht="18.75" thickBot="1" x14ac:dyDescent="0.3">
      <c r="B11923" s="6">
        <v>0.11805555555555555</v>
      </c>
      <c r="G11923" s="729" t="s">
        <v>2922</v>
      </c>
      <c r="H11923" s="730"/>
    </row>
    <row r="11924" spans="1:14" ht="18.75" thickBot="1" x14ac:dyDescent="0.3">
      <c r="B11924" s="6">
        <v>0.12847222222222221</v>
      </c>
      <c r="G11924" s="758" t="s">
        <v>3118</v>
      </c>
      <c r="H11924" s="759"/>
      <c r="I11924" s="759"/>
      <c r="J11924" s="760"/>
    </row>
    <row r="11925" spans="1:14" ht="16.5" thickBot="1" x14ac:dyDescent="0.3">
      <c r="B11925" s="6">
        <v>0.1388888888888889</v>
      </c>
      <c r="G11925" s="761" t="s">
        <v>3111</v>
      </c>
      <c r="H11925" s="762"/>
      <c r="I11925" s="762"/>
      <c r="J11925" s="762"/>
      <c r="K11925" s="762"/>
      <c r="L11925" s="762"/>
      <c r="M11925" s="762"/>
      <c r="N11925" s="763"/>
    </row>
    <row r="11926" spans="1:14" x14ac:dyDescent="0.25">
      <c r="B11926" s="6">
        <v>0.14930555555555555</v>
      </c>
    </row>
    <row r="11927" spans="1:14" ht="15.75" thickBot="1" x14ac:dyDescent="0.3">
      <c r="B11927" s="22">
        <v>0.15972222222222221</v>
      </c>
      <c r="D11927" s="3">
        <v>139</v>
      </c>
    </row>
    <row r="11928" spans="1:14" x14ac:dyDescent="0.25">
      <c r="A11928" s="5">
        <v>45967</v>
      </c>
      <c r="B11928" s="6">
        <v>0.30555555555555558</v>
      </c>
      <c r="E11928" s="3">
        <v>108</v>
      </c>
    </row>
    <row r="11929" spans="1:14" x14ac:dyDescent="0.25">
      <c r="A11929" s="5" t="s">
        <v>211</v>
      </c>
      <c r="B11929" s="6">
        <v>0.31597222222222221</v>
      </c>
      <c r="E11929" s="3">
        <v>104</v>
      </c>
    </row>
    <row r="11930" spans="1:14" x14ac:dyDescent="0.25">
      <c r="B11930" s="6">
        <v>0.3263888888888889</v>
      </c>
      <c r="E11930" s="3">
        <v>103</v>
      </c>
    </row>
    <row r="11931" spans="1:14" x14ac:dyDescent="0.25">
      <c r="B11931" s="6">
        <v>0.33680555555555558</v>
      </c>
      <c r="E11931" s="3">
        <v>105</v>
      </c>
    </row>
    <row r="11932" spans="1:14" x14ac:dyDescent="0.25">
      <c r="B11932" s="6">
        <v>0.34722222222222221</v>
      </c>
      <c r="E11932" s="3">
        <v>105</v>
      </c>
    </row>
    <row r="11933" spans="1:14" x14ac:dyDescent="0.25">
      <c r="B11933" s="6">
        <v>0.3576388888888889</v>
      </c>
      <c r="E11933" s="3">
        <v>107</v>
      </c>
    </row>
    <row r="11934" spans="1:14" x14ac:dyDescent="0.25">
      <c r="B11934" s="6">
        <v>0.36805555555555558</v>
      </c>
      <c r="E11934" s="3">
        <v>102</v>
      </c>
    </row>
    <row r="11935" spans="1:14" x14ac:dyDescent="0.25">
      <c r="B11935" s="6">
        <v>0.37847222222222221</v>
      </c>
      <c r="E11935" s="3">
        <v>103</v>
      </c>
    </row>
    <row r="11936" spans="1:14" x14ac:dyDescent="0.25">
      <c r="B11936" s="6">
        <v>0.3888888888888889</v>
      </c>
      <c r="E11936" s="3">
        <v>106</v>
      </c>
    </row>
    <row r="11937" spans="2:16" x14ac:dyDescent="0.25">
      <c r="B11937" s="6">
        <v>0.39930555555555558</v>
      </c>
      <c r="E11937" s="3">
        <v>106</v>
      </c>
    </row>
    <row r="11938" spans="2:16" x14ac:dyDescent="0.25">
      <c r="B11938" s="6">
        <v>0.40972222222222221</v>
      </c>
      <c r="E11938" s="3">
        <v>107</v>
      </c>
    </row>
    <row r="11939" spans="2:16" x14ac:dyDescent="0.25">
      <c r="B11939" s="6">
        <v>0.4201388888888889</v>
      </c>
      <c r="E11939" s="3">
        <v>104</v>
      </c>
    </row>
    <row r="11940" spans="2:16" x14ac:dyDescent="0.25">
      <c r="B11940" s="6">
        <v>0.43055555555555558</v>
      </c>
      <c r="E11940" s="3">
        <v>106</v>
      </c>
    </row>
    <row r="11941" spans="2:16" x14ac:dyDescent="0.25">
      <c r="B11941" s="6">
        <v>0.44097222222222221</v>
      </c>
      <c r="E11941" s="3">
        <v>105</v>
      </c>
    </row>
    <row r="11942" spans="2:16" x14ac:dyDescent="0.25">
      <c r="B11942" s="6">
        <v>0.4513888888888889</v>
      </c>
      <c r="E11942" s="3">
        <v>108</v>
      </c>
    </row>
    <row r="11943" spans="2:16" x14ac:dyDescent="0.25">
      <c r="B11943" s="6">
        <v>0.46180555555555558</v>
      </c>
      <c r="E11943" s="3">
        <v>108</v>
      </c>
    </row>
    <row r="11944" spans="2:16" x14ac:dyDescent="0.25">
      <c r="B11944" s="6">
        <v>0.47222222222222221</v>
      </c>
      <c r="E11944" s="99">
        <v>115</v>
      </c>
    </row>
    <row r="11945" spans="2:16" x14ac:dyDescent="0.25">
      <c r="B11945" s="6">
        <v>0.4826388888888889</v>
      </c>
      <c r="E11945" s="99">
        <v>113</v>
      </c>
    </row>
    <row r="11946" spans="2:16" x14ac:dyDescent="0.25">
      <c r="B11946" s="6">
        <v>0.49305555555555558</v>
      </c>
      <c r="E11946" s="3">
        <v>107</v>
      </c>
    </row>
    <row r="11947" spans="2:16" x14ac:dyDescent="0.25">
      <c r="B11947" s="6">
        <v>0.50347222222222221</v>
      </c>
      <c r="E11947" s="3">
        <v>108</v>
      </c>
      <c r="F11947" s="3">
        <v>108</v>
      </c>
    </row>
    <row r="11948" spans="2:16" x14ac:dyDescent="0.25">
      <c r="B11948" s="90">
        <v>0.50347222222222221</v>
      </c>
      <c r="C11948" s="8">
        <v>85</v>
      </c>
      <c r="D11948" s="8"/>
      <c r="E11948" s="8"/>
      <c r="F11948" s="8"/>
      <c r="G11948" s="8" t="s">
        <v>112</v>
      </c>
      <c r="H11948" s="8"/>
      <c r="I11948" s="36" t="s">
        <v>3119</v>
      </c>
      <c r="J11948" s="36"/>
      <c r="K11948" s="36"/>
      <c r="L11948" s="36"/>
      <c r="M11948" s="36"/>
      <c r="N11948" s="36"/>
      <c r="O11948" s="36"/>
      <c r="P11948" s="36"/>
    </row>
    <row r="11949" spans="2:16" x14ac:dyDescent="0.25">
      <c r="B11949" s="6">
        <v>0.51388888888888884</v>
      </c>
      <c r="E11949" s="62">
        <v>121</v>
      </c>
    </row>
    <row r="11950" spans="2:16" x14ac:dyDescent="0.25">
      <c r="B11950" s="6">
        <v>0.52430555555555558</v>
      </c>
      <c r="E11950" s="103">
        <v>142</v>
      </c>
      <c r="H11950" s="3">
        <v>30</v>
      </c>
      <c r="I11950" s="144" t="s">
        <v>3120</v>
      </c>
      <c r="J11950" s="144"/>
      <c r="K11950" s="144"/>
      <c r="L11950" s="144"/>
      <c r="M11950" s="144"/>
    </row>
    <row r="11951" spans="2:16" x14ac:dyDescent="0.25">
      <c r="B11951" s="6">
        <v>0.53472222222222221</v>
      </c>
      <c r="E11951" s="62">
        <v>120</v>
      </c>
    </row>
    <row r="11952" spans="2:16" x14ac:dyDescent="0.25">
      <c r="B11952" s="6">
        <v>0.54513888888888884</v>
      </c>
      <c r="E11952" s="104">
        <v>141</v>
      </c>
    </row>
    <row r="11953" spans="2:13" x14ac:dyDescent="0.25">
      <c r="B11953" s="6">
        <v>0.55555555555555558</v>
      </c>
      <c r="E11953" s="103">
        <v>144</v>
      </c>
      <c r="H11953" s="3">
        <v>75</v>
      </c>
      <c r="I11953" s="144" t="s">
        <v>3121</v>
      </c>
      <c r="J11953" s="144"/>
      <c r="K11953" s="144"/>
      <c r="L11953" s="144"/>
      <c r="M11953" s="144"/>
    </row>
    <row r="11954" spans="2:13" x14ac:dyDescent="0.25">
      <c r="B11954" s="6">
        <v>0.56597222222222221</v>
      </c>
      <c r="E11954" s="62">
        <v>120</v>
      </c>
    </row>
    <row r="11955" spans="2:13" x14ac:dyDescent="0.25">
      <c r="B11955" s="6">
        <v>0.57638888888888884</v>
      </c>
      <c r="E11955" s="99">
        <v>113</v>
      </c>
    </row>
    <row r="11956" spans="2:13" x14ac:dyDescent="0.25">
      <c r="B11956" s="6">
        <v>0.58680555555555558</v>
      </c>
      <c r="E11956" s="104">
        <v>143</v>
      </c>
    </row>
    <row r="11957" spans="2:13" x14ac:dyDescent="0.25">
      <c r="B11957" s="6">
        <v>0.59722222222222221</v>
      </c>
      <c r="E11957" s="103">
        <v>144</v>
      </c>
      <c r="H11957" s="3">
        <v>135</v>
      </c>
      <c r="I11957" s="144" t="s">
        <v>3122</v>
      </c>
      <c r="J11957" s="144"/>
      <c r="K11957" s="144"/>
      <c r="L11957" s="144"/>
      <c r="M11957" s="144"/>
    </row>
    <row r="11958" spans="2:13" x14ac:dyDescent="0.25">
      <c r="B11958" s="6">
        <v>0.60763888888888884</v>
      </c>
      <c r="E11958" s="104">
        <v>142</v>
      </c>
    </row>
    <row r="11959" spans="2:13" x14ac:dyDescent="0.25">
      <c r="B11959" s="86">
        <v>0.61319444444444449</v>
      </c>
      <c r="G11959" s="14" t="s">
        <v>3125</v>
      </c>
    </row>
    <row r="11960" spans="2:13" x14ac:dyDescent="0.25">
      <c r="B11960" s="86">
        <v>0.61805555555555558</v>
      </c>
      <c r="E11960" s="119">
        <v>134</v>
      </c>
      <c r="G11960" s="14" t="s">
        <v>3125</v>
      </c>
    </row>
    <row r="11961" spans="2:13" x14ac:dyDescent="0.25">
      <c r="B11961" s="86">
        <v>0.62847222222222221</v>
      </c>
      <c r="E11961" s="3">
        <v>103</v>
      </c>
      <c r="G11961" s="14" t="s">
        <v>3125</v>
      </c>
    </row>
    <row r="11962" spans="2:13" x14ac:dyDescent="0.25">
      <c r="B11962" s="86">
        <v>0.63888888888888884</v>
      </c>
      <c r="E11962" s="3">
        <v>108</v>
      </c>
      <c r="G11962" s="14" t="s">
        <v>3125</v>
      </c>
    </row>
    <row r="11963" spans="2:13" x14ac:dyDescent="0.25">
      <c r="B11963" s="6">
        <v>0.64930555555555558</v>
      </c>
      <c r="E11963" s="119">
        <v>130</v>
      </c>
    </row>
    <row r="11964" spans="2:13" x14ac:dyDescent="0.25">
      <c r="B11964" s="6">
        <v>0.65972222222222221</v>
      </c>
      <c r="E11964" s="102">
        <v>135</v>
      </c>
      <c r="H11964" s="3">
        <v>225</v>
      </c>
      <c r="I11964" s="118" t="s">
        <v>3126</v>
      </c>
      <c r="J11964" s="118"/>
      <c r="K11964" s="118"/>
      <c r="L11964" s="118"/>
      <c r="M11964" s="118"/>
    </row>
    <row r="11965" spans="2:13" x14ac:dyDescent="0.25">
      <c r="B11965" s="6">
        <v>0.67013888888888884</v>
      </c>
      <c r="E11965" s="119">
        <v>130</v>
      </c>
    </row>
    <row r="11966" spans="2:13" x14ac:dyDescent="0.25">
      <c r="B11966" s="6">
        <v>0.68055555555555558</v>
      </c>
      <c r="E11966" s="119">
        <v>134</v>
      </c>
    </row>
    <row r="11967" spans="2:13" x14ac:dyDescent="0.25">
      <c r="B11967" s="86">
        <v>0.6875</v>
      </c>
      <c r="G11967" s="14" t="s">
        <v>3124</v>
      </c>
    </row>
    <row r="11968" spans="2:13" x14ac:dyDescent="0.25">
      <c r="B11968" s="86">
        <v>0.69097222222222221</v>
      </c>
      <c r="E11968" s="62">
        <v>126</v>
      </c>
      <c r="G11968" s="14" t="s">
        <v>3124</v>
      </c>
    </row>
    <row r="11969" spans="2:16" x14ac:dyDescent="0.25">
      <c r="B11969" s="6">
        <v>0.70138888888888884</v>
      </c>
      <c r="E11969" s="99">
        <v>117</v>
      </c>
      <c r="F11969" s="99">
        <v>117</v>
      </c>
    </row>
    <row r="11970" spans="2:16" x14ac:dyDescent="0.25">
      <c r="B11970" s="90">
        <v>0.70486111111111116</v>
      </c>
      <c r="C11970" s="8">
        <v>90</v>
      </c>
      <c r="D11970" s="8"/>
      <c r="E11970" s="8"/>
      <c r="F11970" s="8"/>
      <c r="G11970" s="8" t="s">
        <v>313</v>
      </c>
      <c r="H11970" s="8"/>
      <c r="I11970" s="36" t="s">
        <v>3155</v>
      </c>
      <c r="J11970" s="36"/>
      <c r="K11970" s="36"/>
      <c r="L11970" s="36"/>
      <c r="M11970" s="36"/>
      <c r="N11970" s="36"/>
      <c r="O11970" s="36"/>
      <c r="P11970" s="36"/>
    </row>
    <row r="11971" spans="2:16" x14ac:dyDescent="0.25">
      <c r="B11971" s="6">
        <v>0.71180555555555558</v>
      </c>
      <c r="E11971" s="3">
        <v>128</v>
      </c>
    </row>
    <row r="11972" spans="2:16" x14ac:dyDescent="0.25">
      <c r="B11972" s="6">
        <v>0.72222222222222221</v>
      </c>
      <c r="E11972" s="38">
        <v>152</v>
      </c>
    </row>
    <row r="11973" spans="2:16" x14ac:dyDescent="0.25">
      <c r="B11973" s="6">
        <v>0.73263888888888884</v>
      </c>
      <c r="E11973" s="236">
        <v>176</v>
      </c>
    </row>
    <row r="11974" spans="2:16" x14ac:dyDescent="0.25">
      <c r="B11974" s="6">
        <v>0.74305555555555558</v>
      </c>
      <c r="E11974" s="243">
        <v>188</v>
      </c>
      <c r="H11974" s="3">
        <v>55</v>
      </c>
      <c r="I11974" s="235" t="s">
        <v>3130</v>
      </c>
      <c r="J11974" s="235"/>
      <c r="K11974" s="235"/>
      <c r="L11974" s="235"/>
      <c r="M11974" s="235"/>
    </row>
    <row r="11975" spans="2:16" x14ac:dyDescent="0.25">
      <c r="B11975" s="86">
        <v>0.75069444444444444</v>
      </c>
      <c r="G11975" s="14" t="s">
        <v>3123</v>
      </c>
    </row>
    <row r="11976" spans="2:16" x14ac:dyDescent="0.25">
      <c r="B11976" s="86">
        <v>0.75347222222222221</v>
      </c>
      <c r="E11976" s="236">
        <v>180</v>
      </c>
      <c r="G11976" s="14" t="s">
        <v>3123</v>
      </c>
    </row>
    <row r="11977" spans="2:16" x14ac:dyDescent="0.25">
      <c r="B11977" s="86">
        <v>0.76388888888888884</v>
      </c>
      <c r="E11977" s="104">
        <v>141</v>
      </c>
      <c r="G11977" s="14" t="s">
        <v>3123</v>
      </c>
    </row>
    <row r="11978" spans="2:16" x14ac:dyDescent="0.25">
      <c r="B11978" s="86">
        <v>0.77430555555555558</v>
      </c>
      <c r="E11978" s="99">
        <v>113</v>
      </c>
      <c r="G11978" s="14" t="s">
        <v>3123</v>
      </c>
    </row>
    <row r="11979" spans="2:16" x14ac:dyDescent="0.25">
      <c r="B11979" s="86">
        <v>0.78472222222222221</v>
      </c>
      <c r="E11979" s="99">
        <v>115</v>
      </c>
      <c r="G11979" s="14" t="s">
        <v>3123</v>
      </c>
    </row>
    <row r="11980" spans="2:16" x14ac:dyDescent="0.25">
      <c r="B11980" s="86">
        <v>0.79513888888888884</v>
      </c>
      <c r="E11980" s="99">
        <v>117</v>
      </c>
      <c r="G11980" s="14" t="s">
        <v>3123</v>
      </c>
    </row>
    <row r="11981" spans="2:16" x14ac:dyDescent="0.25">
      <c r="B11981" s="86">
        <v>0.80555555555555558</v>
      </c>
      <c r="E11981" s="62">
        <v>124</v>
      </c>
      <c r="G11981" s="14" t="s">
        <v>3123</v>
      </c>
    </row>
    <row r="11982" spans="2:16" x14ac:dyDescent="0.25">
      <c r="B11982" s="86">
        <v>0.81597222222222221</v>
      </c>
      <c r="E11982" s="62">
        <v>123</v>
      </c>
      <c r="G11982" s="14" t="s">
        <v>3123</v>
      </c>
    </row>
    <row r="11983" spans="2:16" x14ac:dyDescent="0.25">
      <c r="B11983" s="6">
        <v>0.82638888888888884</v>
      </c>
      <c r="E11983" s="62">
        <v>128</v>
      </c>
    </row>
    <row r="11984" spans="2:16" x14ac:dyDescent="0.25">
      <c r="B11984" s="6">
        <v>0.83680555555555558</v>
      </c>
      <c r="E11984" s="62">
        <v>126</v>
      </c>
    </row>
    <row r="11985" spans="2:14" x14ac:dyDescent="0.25">
      <c r="B11985" s="6">
        <v>0.84722222222222221</v>
      </c>
      <c r="E11985" s="62">
        <v>129</v>
      </c>
    </row>
    <row r="11986" spans="2:14" x14ac:dyDescent="0.25">
      <c r="B11986" s="6">
        <v>0.85763888888888884</v>
      </c>
      <c r="E11986" s="62">
        <v>129</v>
      </c>
    </row>
    <row r="11987" spans="2:14" x14ac:dyDescent="0.25">
      <c r="B11987" s="6">
        <v>0.86805555555555558</v>
      </c>
      <c r="E11987" s="102">
        <v>134</v>
      </c>
      <c r="H11987" s="3">
        <v>180</v>
      </c>
      <c r="I11987" s="118" t="s">
        <v>3131</v>
      </c>
      <c r="J11987" s="118"/>
      <c r="K11987" s="118"/>
      <c r="L11987" s="118"/>
      <c r="M11987" s="118"/>
      <c r="N11987" s="118"/>
    </row>
    <row r="11988" spans="2:14" x14ac:dyDescent="0.25">
      <c r="B11988" s="6">
        <v>0.87847222222222221</v>
      </c>
      <c r="E11988" s="62">
        <v>124</v>
      </c>
    </row>
    <row r="11989" spans="2:14" x14ac:dyDescent="0.25">
      <c r="B11989" s="6">
        <v>0.88888888888888884</v>
      </c>
      <c r="E11989" s="62">
        <v>124</v>
      </c>
    </row>
    <row r="11990" spans="2:14" x14ac:dyDescent="0.25">
      <c r="B11990" s="6">
        <v>0.89930555555555558</v>
      </c>
      <c r="E11990" s="62">
        <v>121</v>
      </c>
    </row>
    <row r="11991" spans="2:14" x14ac:dyDescent="0.25">
      <c r="B11991" s="6">
        <v>0.90972222222222221</v>
      </c>
      <c r="E11991" s="62">
        <v>120</v>
      </c>
    </row>
    <row r="11992" spans="2:14" x14ac:dyDescent="0.25">
      <c r="B11992" s="6">
        <v>0.92013888888888884</v>
      </c>
      <c r="E11992" s="62">
        <v>125</v>
      </c>
    </row>
    <row r="11993" spans="2:14" x14ac:dyDescent="0.25">
      <c r="B11993" s="6">
        <v>0.93055555555555558</v>
      </c>
      <c r="E11993" s="62">
        <v>125</v>
      </c>
    </row>
    <row r="11994" spans="2:14" x14ac:dyDescent="0.25">
      <c r="B11994" s="6">
        <v>0.9375</v>
      </c>
      <c r="E11994" s="62">
        <v>125</v>
      </c>
    </row>
    <row r="11995" spans="2:14" x14ac:dyDescent="0.25">
      <c r="B11995" s="6">
        <v>0.94097222222222221</v>
      </c>
      <c r="E11995" s="62">
        <v>121</v>
      </c>
    </row>
    <row r="11996" spans="2:14" x14ac:dyDescent="0.25">
      <c r="B11996" s="6">
        <v>0.95138888888888884</v>
      </c>
      <c r="E11996" s="62">
        <v>121</v>
      </c>
    </row>
    <row r="11997" spans="2:14" x14ac:dyDescent="0.25">
      <c r="B11997" s="6">
        <v>0.96180555555555558</v>
      </c>
      <c r="E11997" s="62">
        <v>120</v>
      </c>
    </row>
    <row r="11998" spans="2:14" x14ac:dyDescent="0.25">
      <c r="B11998" s="86">
        <v>0.96875</v>
      </c>
      <c r="G11998" s="14" t="s">
        <v>3132</v>
      </c>
    </row>
    <row r="11999" spans="2:14" x14ac:dyDescent="0.25">
      <c r="B11999" s="86">
        <v>0.97222222222222221</v>
      </c>
      <c r="E11999" s="99">
        <v>118</v>
      </c>
      <c r="G11999" s="14" t="s">
        <v>3132</v>
      </c>
    </row>
    <row r="12000" spans="2:14" x14ac:dyDescent="0.25">
      <c r="B12000" s="86">
        <v>0.98263888888888884</v>
      </c>
      <c r="E12000" s="99">
        <v>114</v>
      </c>
      <c r="G12000" s="14" t="s">
        <v>3132</v>
      </c>
    </row>
    <row r="12001" spans="1:14" ht="15.75" thickBot="1" x14ac:dyDescent="0.3">
      <c r="B12001" s="215">
        <v>0.99305555555555558</v>
      </c>
      <c r="E12001" s="99">
        <v>110</v>
      </c>
      <c r="G12001" s="14" t="s">
        <v>3132</v>
      </c>
    </row>
    <row r="12002" spans="1:14" x14ac:dyDescent="0.25">
      <c r="A12002" s="5">
        <v>45968</v>
      </c>
      <c r="B12002" s="6">
        <v>3.472222222222222E-3</v>
      </c>
      <c r="E12002" s="99">
        <v>112</v>
      </c>
    </row>
    <row r="12003" spans="1:14" x14ac:dyDescent="0.25">
      <c r="A12003" s="5" t="s">
        <v>212</v>
      </c>
      <c r="B12003" s="6">
        <v>1.3888888888888888E-2</v>
      </c>
      <c r="E12003" s="3">
        <v>109</v>
      </c>
    </row>
    <row r="12004" spans="1:14" x14ac:dyDescent="0.25">
      <c r="B12004" s="6">
        <v>2.4305555555555556E-2</v>
      </c>
      <c r="E12004" s="3">
        <v>109</v>
      </c>
    </row>
    <row r="12005" spans="1:14" x14ac:dyDescent="0.25">
      <c r="B12005" s="6">
        <v>3.4722222222222224E-2</v>
      </c>
      <c r="E12005" s="99">
        <v>111</v>
      </c>
    </row>
    <row r="12006" spans="1:14" x14ac:dyDescent="0.25">
      <c r="B12006" s="6">
        <v>4.5138888888888888E-2</v>
      </c>
      <c r="E12006" s="99">
        <v>114</v>
      </c>
    </row>
    <row r="12007" spans="1:14" x14ac:dyDescent="0.25">
      <c r="B12007" s="6">
        <v>5.5555555555555552E-2</v>
      </c>
    </row>
    <row r="12008" spans="1:14" x14ac:dyDescent="0.25">
      <c r="B12008" s="6">
        <v>6.5972222222222224E-2</v>
      </c>
    </row>
    <row r="12009" spans="1:14" x14ac:dyDescent="0.25">
      <c r="B12009" s="6">
        <v>7.6388888888888895E-2</v>
      </c>
    </row>
    <row r="12010" spans="1:14" ht="15.75" thickBot="1" x14ac:dyDescent="0.3">
      <c r="B12010" s="6">
        <v>8.6805555555555552E-2</v>
      </c>
    </row>
    <row r="12011" spans="1:14" ht="21" thickBot="1" x14ac:dyDescent="0.35">
      <c r="B12011" s="6">
        <v>9.7222222222222224E-2</v>
      </c>
      <c r="G12011" s="605">
        <v>119</v>
      </c>
      <c r="H12011" s="604" t="s">
        <v>1368</v>
      </c>
      <c r="I12011" s="750" t="s">
        <v>3134</v>
      </c>
      <c r="J12011" s="751"/>
      <c r="K12011" s="751"/>
      <c r="L12011" s="751"/>
      <c r="M12011" s="751"/>
      <c r="N12011" s="752"/>
    </row>
    <row r="12012" spans="1:14" ht="19.5" thickBot="1" x14ac:dyDescent="0.35">
      <c r="B12012" s="6">
        <v>0.1076388888888889</v>
      </c>
      <c r="G12012" s="668">
        <f>AVERAGE(E11928:E12011)</f>
        <v>121.95890410958904</v>
      </c>
      <c r="H12012" s="667" t="s">
        <v>1367</v>
      </c>
      <c r="I12012" s="753" t="s">
        <v>3127</v>
      </c>
      <c r="J12012" s="754"/>
      <c r="K12012" s="754"/>
      <c r="L12012" s="754"/>
      <c r="M12012" s="754"/>
      <c r="N12012" s="755"/>
    </row>
    <row r="12013" spans="1:14" ht="19.5" thickBot="1" x14ac:dyDescent="0.35">
      <c r="B12013" s="6">
        <v>0.11805555555555555</v>
      </c>
      <c r="G12013" s="607">
        <v>113</v>
      </c>
      <c r="H12013" s="604" t="s">
        <v>1369</v>
      </c>
      <c r="I12013" s="750" t="s">
        <v>3128</v>
      </c>
      <c r="J12013" s="751"/>
      <c r="K12013" s="751"/>
      <c r="L12013" s="751"/>
      <c r="M12013" s="751"/>
      <c r="N12013" s="752"/>
    </row>
    <row r="12014" spans="1:14" ht="18.75" thickBot="1" x14ac:dyDescent="0.3">
      <c r="B12014" s="6">
        <v>0.12847222222222221</v>
      </c>
      <c r="G12014" s="729" t="s">
        <v>3129</v>
      </c>
      <c r="H12014" s="730"/>
    </row>
    <row r="12015" spans="1:14" ht="18.75" thickBot="1" x14ac:dyDescent="0.3">
      <c r="B12015" s="6">
        <v>0.1388888888888889</v>
      </c>
      <c r="G12015" s="758" t="s">
        <v>3135</v>
      </c>
      <c r="H12015" s="759"/>
      <c r="I12015" s="759"/>
      <c r="J12015" s="760"/>
    </row>
    <row r="12016" spans="1:14" ht="16.5" thickBot="1" x14ac:dyDescent="0.3">
      <c r="B12016" s="6">
        <v>0.14930555555555555</v>
      </c>
      <c r="G12016" s="761" t="s">
        <v>3133</v>
      </c>
      <c r="H12016" s="762"/>
      <c r="I12016" s="762"/>
      <c r="J12016" s="762"/>
      <c r="K12016" s="762"/>
      <c r="L12016" s="762"/>
      <c r="M12016" s="762"/>
      <c r="N12016" s="763"/>
    </row>
    <row r="12017" spans="1:13" ht="15.75" thickBot="1" x14ac:dyDescent="0.3">
      <c r="B12017" s="22">
        <v>0.15972222222222221</v>
      </c>
      <c r="D12017" s="3">
        <v>180</v>
      </c>
    </row>
    <row r="12018" spans="1:13" x14ac:dyDescent="0.25">
      <c r="A12018" s="5">
        <v>45968</v>
      </c>
      <c r="B12018" s="6">
        <v>0.30555555555555558</v>
      </c>
      <c r="E12018" s="3">
        <v>105</v>
      </c>
    </row>
    <row r="12019" spans="1:13" x14ac:dyDescent="0.25">
      <c r="A12019" s="5" t="s">
        <v>212</v>
      </c>
      <c r="B12019" s="6">
        <v>0.31597222222222221</v>
      </c>
      <c r="E12019" s="3">
        <v>107</v>
      </c>
    </row>
    <row r="12020" spans="1:13" x14ac:dyDescent="0.25">
      <c r="B12020" s="6">
        <v>0.3263888888888889</v>
      </c>
      <c r="E12020" s="3">
        <v>105</v>
      </c>
    </row>
    <row r="12021" spans="1:13" x14ac:dyDescent="0.25">
      <c r="B12021" s="6">
        <v>0.33680555555555558</v>
      </c>
      <c r="E12021" s="3">
        <v>108</v>
      </c>
    </row>
    <row r="12022" spans="1:13" x14ac:dyDescent="0.25">
      <c r="B12022" s="6">
        <v>0.34722222222222221</v>
      </c>
      <c r="E12022" s="99">
        <v>110</v>
      </c>
    </row>
    <row r="12023" spans="1:13" x14ac:dyDescent="0.25">
      <c r="B12023" s="6">
        <v>0.3576388888888889</v>
      </c>
      <c r="E12023" s="99">
        <v>112</v>
      </c>
      <c r="G12023" s="8" t="s">
        <v>3153</v>
      </c>
    </row>
    <row r="12024" spans="1:13" x14ac:dyDescent="0.25">
      <c r="B12024" s="6">
        <v>0.36805555555555558</v>
      </c>
      <c r="E12024" s="99">
        <v>110</v>
      </c>
      <c r="F12024" s="99">
        <v>110</v>
      </c>
    </row>
    <row r="12025" spans="1:13" x14ac:dyDescent="0.25">
      <c r="B12025" s="6">
        <v>0.375</v>
      </c>
      <c r="C12025" s="3">
        <v>50</v>
      </c>
      <c r="E12025" s="99"/>
      <c r="G12025" s="3" t="s">
        <v>326</v>
      </c>
      <c r="I12025" t="s">
        <v>3154</v>
      </c>
    </row>
    <row r="12026" spans="1:13" x14ac:dyDescent="0.25">
      <c r="B12026" s="6">
        <v>0.37847222222222221</v>
      </c>
      <c r="E12026" s="99">
        <v>112</v>
      </c>
    </row>
    <row r="12027" spans="1:13" x14ac:dyDescent="0.25">
      <c r="B12027" s="6">
        <v>0.3888888888888889</v>
      </c>
      <c r="E12027" s="99">
        <v>118</v>
      </c>
    </row>
    <row r="12028" spans="1:13" x14ac:dyDescent="0.25">
      <c r="B12028" s="6">
        <v>0.39930555555555558</v>
      </c>
      <c r="E12028" s="62">
        <v>128</v>
      </c>
    </row>
    <row r="12029" spans="1:13" x14ac:dyDescent="0.25">
      <c r="B12029" s="6">
        <v>0.40972222222222221</v>
      </c>
      <c r="E12029" s="102">
        <v>134</v>
      </c>
      <c r="H12029" s="3">
        <v>60</v>
      </c>
      <c r="I12029" s="118" t="s">
        <v>3173</v>
      </c>
      <c r="J12029" s="118"/>
      <c r="K12029" s="118"/>
      <c r="L12029" s="118"/>
      <c r="M12029" s="118"/>
    </row>
    <row r="12030" spans="1:13" x14ac:dyDescent="0.25">
      <c r="B12030" s="6">
        <v>0.4201388888888889</v>
      </c>
      <c r="E12030" s="62">
        <v>124</v>
      </c>
    </row>
    <row r="12031" spans="1:13" x14ac:dyDescent="0.25">
      <c r="B12031" s="6">
        <v>0.43055555555555558</v>
      </c>
      <c r="E12031" s="99">
        <v>116</v>
      </c>
    </row>
    <row r="12032" spans="1:13" x14ac:dyDescent="0.25">
      <c r="B12032" s="6">
        <v>0.44097222222222221</v>
      </c>
      <c r="E12032" s="99">
        <v>114</v>
      </c>
    </row>
    <row r="12033" spans="2:15" x14ac:dyDescent="0.25">
      <c r="B12033" s="6">
        <v>0.4513888888888889</v>
      </c>
      <c r="E12033" s="99">
        <v>119</v>
      </c>
    </row>
    <row r="12034" spans="2:15" x14ac:dyDescent="0.25">
      <c r="B12034" s="6">
        <v>0.46180555555555558</v>
      </c>
      <c r="E12034" s="99">
        <v>118</v>
      </c>
    </row>
    <row r="12035" spans="2:15" x14ac:dyDescent="0.25">
      <c r="B12035" s="6">
        <v>0.47222222222222221</v>
      </c>
      <c r="E12035" s="62">
        <v>121</v>
      </c>
    </row>
    <row r="12036" spans="2:15" x14ac:dyDescent="0.25">
      <c r="B12036" s="6">
        <v>0.4826388888888889</v>
      </c>
      <c r="E12036" s="97">
        <v>126</v>
      </c>
      <c r="H12036" s="3">
        <v>155</v>
      </c>
      <c r="I12036" s="63" t="s">
        <v>3174</v>
      </c>
      <c r="J12036" s="63"/>
      <c r="K12036" s="63"/>
      <c r="L12036" s="63"/>
      <c r="M12036" s="63"/>
      <c r="N12036" s="63"/>
    </row>
    <row r="12037" spans="2:15" x14ac:dyDescent="0.25">
      <c r="B12037" s="86">
        <v>0.49166666666666664</v>
      </c>
      <c r="E12037" s="4"/>
      <c r="G12037" s="14" t="s">
        <v>3138</v>
      </c>
    </row>
    <row r="12038" spans="2:15" x14ac:dyDescent="0.25">
      <c r="B12038" s="86">
        <v>0.49305555555555558</v>
      </c>
      <c r="E12038" s="157">
        <v>97</v>
      </c>
      <c r="G12038" s="14" t="s">
        <v>3138</v>
      </c>
    </row>
    <row r="12039" spans="2:15" x14ac:dyDescent="0.25">
      <c r="B12039" s="86">
        <v>0.50347222222222221</v>
      </c>
      <c r="E12039" s="157">
        <v>93</v>
      </c>
      <c r="F12039" s="157">
        <v>93</v>
      </c>
      <c r="G12039" s="14" t="s">
        <v>3138</v>
      </c>
    </row>
    <row r="12040" spans="2:15" x14ac:dyDescent="0.25">
      <c r="B12040" s="90">
        <v>0.51041666666666663</v>
      </c>
      <c r="C12040" s="8">
        <v>60</v>
      </c>
      <c r="D12040" s="8"/>
      <c r="E12040" s="8"/>
      <c r="F12040" s="8"/>
      <c r="G12040" s="8" t="s">
        <v>112</v>
      </c>
      <c r="H12040" s="8"/>
      <c r="I12040" s="36" t="s">
        <v>3137</v>
      </c>
      <c r="J12040" s="36"/>
      <c r="K12040" s="36"/>
      <c r="L12040" s="36"/>
      <c r="M12040" s="36"/>
      <c r="N12040" s="36"/>
      <c r="O12040" s="36"/>
    </row>
    <row r="12041" spans="2:15" x14ac:dyDescent="0.25">
      <c r="B12041" s="6">
        <v>0.51388888888888884</v>
      </c>
      <c r="E12041" s="99">
        <v>117</v>
      </c>
    </row>
    <row r="12042" spans="2:15" x14ac:dyDescent="0.25">
      <c r="B12042" s="6">
        <v>0.52430555555555558</v>
      </c>
      <c r="E12042" s="97">
        <v>124</v>
      </c>
      <c r="H12042" s="3">
        <v>20</v>
      </c>
      <c r="I12042" s="63" t="s">
        <v>3141</v>
      </c>
      <c r="J12042" s="63"/>
      <c r="K12042" s="63"/>
      <c r="L12042" s="63"/>
      <c r="M12042" s="63"/>
    </row>
    <row r="12043" spans="2:15" x14ac:dyDescent="0.25">
      <c r="B12043" s="6">
        <v>0.53472222222222221</v>
      </c>
      <c r="E12043" s="99">
        <v>115</v>
      </c>
    </row>
    <row r="12044" spans="2:15" x14ac:dyDescent="0.25">
      <c r="B12044" s="86">
        <v>0.53472222222222221</v>
      </c>
      <c r="G12044" s="14" t="s">
        <v>3136</v>
      </c>
    </row>
    <row r="12045" spans="2:15" x14ac:dyDescent="0.25">
      <c r="B12045" s="86">
        <v>0.54513888888888884</v>
      </c>
      <c r="E12045" s="157">
        <v>98</v>
      </c>
      <c r="G12045" s="14" t="s">
        <v>3136</v>
      </c>
    </row>
    <row r="12046" spans="2:15" x14ac:dyDescent="0.25">
      <c r="B12046" s="86">
        <v>0.55555555555555558</v>
      </c>
      <c r="E12046" s="3">
        <v>104</v>
      </c>
      <c r="G12046" s="14" t="s">
        <v>3136</v>
      </c>
    </row>
    <row r="12047" spans="2:15" x14ac:dyDescent="0.25">
      <c r="B12047" s="6">
        <v>0.56597222222222221</v>
      </c>
      <c r="E12047" s="97">
        <v>129</v>
      </c>
      <c r="H12047" s="3">
        <v>80</v>
      </c>
      <c r="I12047" s="63" t="s">
        <v>3142</v>
      </c>
      <c r="J12047" s="63"/>
      <c r="K12047" s="63"/>
      <c r="L12047" s="63"/>
      <c r="M12047" s="63"/>
    </row>
    <row r="12048" spans="2:15" x14ac:dyDescent="0.25">
      <c r="B12048" s="86">
        <v>0.56597222222222221</v>
      </c>
      <c r="E12048" s="97"/>
      <c r="G12048" s="14" t="s">
        <v>3139</v>
      </c>
    </row>
    <row r="12049" spans="2:13" x14ac:dyDescent="0.25">
      <c r="B12049" s="86">
        <v>0.57638888888888884</v>
      </c>
      <c r="E12049" s="3">
        <v>106</v>
      </c>
      <c r="G12049" s="14" t="s">
        <v>3139</v>
      </c>
    </row>
    <row r="12050" spans="2:13" x14ac:dyDescent="0.25">
      <c r="B12050" s="6">
        <v>0.58680555555555558</v>
      </c>
      <c r="E12050" s="62">
        <v>123</v>
      </c>
    </row>
    <row r="12051" spans="2:13" x14ac:dyDescent="0.25">
      <c r="B12051" s="6">
        <v>0.58888888888888891</v>
      </c>
    </row>
    <row r="12052" spans="2:13" x14ac:dyDescent="0.25">
      <c r="B12052" s="6">
        <v>0.59722222222222221</v>
      </c>
      <c r="E12052" s="102">
        <v>137</v>
      </c>
      <c r="H12052" s="3">
        <v>125</v>
      </c>
      <c r="I12052" s="118" t="s">
        <v>3144</v>
      </c>
      <c r="J12052" s="118"/>
      <c r="K12052" s="118"/>
      <c r="L12052" s="118"/>
      <c r="M12052" s="118"/>
    </row>
    <row r="12053" spans="2:13" x14ac:dyDescent="0.25">
      <c r="B12053" s="86">
        <v>0.59722222222222221</v>
      </c>
      <c r="E12053" s="102"/>
      <c r="G12053" s="14" t="s">
        <v>3140</v>
      </c>
    </row>
    <row r="12054" spans="2:13" x14ac:dyDescent="0.25">
      <c r="B12054" s="86">
        <v>0.60763888888888884</v>
      </c>
      <c r="E12054" s="99">
        <v>113</v>
      </c>
      <c r="G12054" s="14" t="s">
        <v>3140</v>
      </c>
    </row>
    <row r="12055" spans="2:13" x14ac:dyDescent="0.25">
      <c r="B12055" s="86">
        <v>0.61805555555555558</v>
      </c>
      <c r="E12055" s="3">
        <v>101</v>
      </c>
      <c r="G12055" s="14" t="s">
        <v>3140</v>
      </c>
    </row>
    <row r="12056" spans="2:13" x14ac:dyDescent="0.25">
      <c r="B12056" s="6">
        <v>0.62847222222222221</v>
      </c>
      <c r="E12056" s="97">
        <v>127</v>
      </c>
    </row>
    <row r="12057" spans="2:13" x14ac:dyDescent="0.25">
      <c r="B12057" s="6">
        <v>0.63888888888888884</v>
      </c>
      <c r="E12057" s="62">
        <v>127</v>
      </c>
    </row>
    <row r="12058" spans="2:13" x14ac:dyDescent="0.25">
      <c r="B12058" s="6">
        <v>0.64930555555555558</v>
      </c>
      <c r="E12058" s="103">
        <v>145</v>
      </c>
      <c r="H12058" s="3">
        <v>200</v>
      </c>
      <c r="I12058" s="144" t="s">
        <v>3143</v>
      </c>
      <c r="J12058" s="144"/>
      <c r="K12058" s="144"/>
      <c r="L12058" s="144"/>
      <c r="M12058" s="144"/>
    </row>
    <row r="12059" spans="2:13" x14ac:dyDescent="0.25">
      <c r="B12059" s="6">
        <v>0.65972222222222221</v>
      </c>
      <c r="E12059" s="119">
        <v>138</v>
      </c>
    </row>
    <row r="12060" spans="2:13" x14ac:dyDescent="0.25">
      <c r="B12060" s="6">
        <v>0.67013888888888884</v>
      </c>
      <c r="E12060" s="119">
        <v>137</v>
      </c>
    </row>
    <row r="12061" spans="2:13" x14ac:dyDescent="0.25">
      <c r="B12061" s="6">
        <v>0.68055555555555558</v>
      </c>
      <c r="E12061" s="119">
        <v>130</v>
      </c>
    </row>
    <row r="12062" spans="2:13" x14ac:dyDescent="0.25">
      <c r="B12062" s="6">
        <v>0.69097222222222221</v>
      </c>
      <c r="E12062" s="99">
        <v>115</v>
      </c>
    </row>
    <row r="12063" spans="2:13" x14ac:dyDescent="0.25">
      <c r="B12063" s="6">
        <v>0.70138888888888884</v>
      </c>
      <c r="E12063" s="3">
        <v>108</v>
      </c>
    </row>
    <row r="12064" spans="2:13" x14ac:dyDescent="0.25">
      <c r="B12064" s="6">
        <v>0.71180555555555558</v>
      </c>
      <c r="E12064" s="99">
        <v>111</v>
      </c>
      <c r="G12064" s="30" t="s">
        <v>3149</v>
      </c>
    </row>
    <row r="12065" spans="2:16" x14ac:dyDescent="0.25">
      <c r="B12065" s="6">
        <v>0.72222222222222221</v>
      </c>
      <c r="E12065" s="99">
        <v>118</v>
      </c>
    </row>
    <row r="12066" spans="2:16" x14ac:dyDescent="0.25">
      <c r="B12066" s="6">
        <v>0.73263888888888884</v>
      </c>
      <c r="E12066" s="62">
        <v>120</v>
      </c>
    </row>
    <row r="12067" spans="2:16" x14ac:dyDescent="0.25">
      <c r="B12067" s="6">
        <v>0.74305555555555558</v>
      </c>
      <c r="E12067" s="99">
        <v>117</v>
      </c>
      <c r="F12067" s="3">
        <v>117</v>
      </c>
    </row>
    <row r="12068" spans="2:16" x14ac:dyDescent="0.25">
      <c r="B12068" s="90">
        <v>0.74652777777777779</v>
      </c>
      <c r="C12068" s="8">
        <v>110</v>
      </c>
      <c r="D12068" s="8"/>
      <c r="E12068" s="8"/>
      <c r="F12068" s="8"/>
      <c r="G12068" s="8" t="s">
        <v>313</v>
      </c>
      <c r="H12068" s="8"/>
      <c r="I12068" s="36" t="s">
        <v>3148</v>
      </c>
      <c r="J12068" s="36"/>
      <c r="K12068" s="36"/>
      <c r="L12068" s="36"/>
      <c r="M12068" s="36"/>
      <c r="N12068" s="36"/>
      <c r="O12068" s="36"/>
      <c r="P12068" s="36"/>
    </row>
    <row r="12069" spans="2:16" x14ac:dyDescent="0.25">
      <c r="B12069" s="6">
        <v>0.75347222222222221</v>
      </c>
      <c r="E12069" s="62">
        <v>122</v>
      </c>
    </row>
    <row r="12070" spans="2:16" x14ac:dyDescent="0.25">
      <c r="B12070" s="6">
        <v>0.76388888888888884</v>
      </c>
      <c r="E12070" s="119">
        <v>132</v>
      </c>
    </row>
    <row r="12071" spans="2:16" x14ac:dyDescent="0.25">
      <c r="B12071" s="86">
        <v>0.76944444444444449</v>
      </c>
      <c r="G12071" s="14" t="s">
        <v>3147</v>
      </c>
    </row>
    <row r="12072" spans="2:16" x14ac:dyDescent="0.25">
      <c r="B12072" s="86">
        <v>0.77430555555555558</v>
      </c>
      <c r="E12072" s="119">
        <v>139</v>
      </c>
      <c r="G12072" s="14" t="s">
        <v>3147</v>
      </c>
    </row>
    <row r="12073" spans="2:16" x14ac:dyDescent="0.25">
      <c r="B12073" s="86">
        <v>0.78472222222222221</v>
      </c>
      <c r="E12073" s="99">
        <v>117</v>
      </c>
      <c r="G12073" s="14" t="s">
        <v>3147</v>
      </c>
    </row>
    <row r="12074" spans="2:16" x14ac:dyDescent="0.25">
      <c r="B12074" s="86">
        <v>0.79513888888888884</v>
      </c>
      <c r="E12074" s="99">
        <v>119</v>
      </c>
      <c r="G12074" s="14" t="s">
        <v>3147</v>
      </c>
    </row>
    <row r="12075" spans="2:16" x14ac:dyDescent="0.25">
      <c r="B12075" s="6">
        <v>0.80555555555555558</v>
      </c>
      <c r="E12075" s="38">
        <v>150</v>
      </c>
      <c r="H12075" s="3">
        <v>85</v>
      </c>
      <c r="I12075" s="28" t="s">
        <v>3175</v>
      </c>
      <c r="J12075" s="28"/>
      <c r="K12075" s="28"/>
      <c r="L12075" s="28"/>
      <c r="M12075" s="28"/>
    </row>
    <row r="12076" spans="2:16" x14ac:dyDescent="0.25">
      <c r="B12076" s="86">
        <v>0.8125</v>
      </c>
      <c r="G12076" s="14" t="s">
        <v>3146</v>
      </c>
    </row>
    <row r="12077" spans="2:16" x14ac:dyDescent="0.25">
      <c r="B12077" s="86">
        <v>0.81597222222222221</v>
      </c>
      <c r="E12077" s="104">
        <v>149</v>
      </c>
      <c r="G12077" s="14" t="s">
        <v>3146</v>
      </c>
    </row>
    <row r="12078" spans="2:16" x14ac:dyDescent="0.25">
      <c r="B12078" s="86">
        <v>0.82638888888888884</v>
      </c>
      <c r="E12078" s="99">
        <v>118</v>
      </c>
      <c r="G12078" s="14" t="s">
        <v>3146</v>
      </c>
    </row>
    <row r="12079" spans="2:16" x14ac:dyDescent="0.25">
      <c r="B12079" s="6">
        <v>0.83680555555555558</v>
      </c>
      <c r="E12079" s="62">
        <v>128</v>
      </c>
    </row>
    <row r="12080" spans="2:16" x14ac:dyDescent="0.25">
      <c r="B12080" s="86">
        <v>0.83819444444444446</v>
      </c>
      <c r="G12080" s="14" t="s">
        <v>3145</v>
      </c>
    </row>
    <row r="12081" spans="2:13" x14ac:dyDescent="0.25">
      <c r="B12081" s="86">
        <v>0.84722222222222221</v>
      </c>
      <c r="E12081" s="99">
        <v>115</v>
      </c>
      <c r="G12081" s="14" t="s">
        <v>3145</v>
      </c>
    </row>
    <row r="12082" spans="2:13" x14ac:dyDescent="0.25">
      <c r="B12082" s="6">
        <v>0.85763888888888884</v>
      </c>
      <c r="E12082" s="104">
        <v>142</v>
      </c>
    </row>
    <row r="12083" spans="2:13" x14ac:dyDescent="0.25">
      <c r="B12083" s="6">
        <v>0.86805555555555558</v>
      </c>
      <c r="E12083" s="104">
        <v>147</v>
      </c>
    </row>
    <row r="12084" spans="2:13" x14ac:dyDescent="0.25">
      <c r="B12084" s="6">
        <v>0.87847222222222221</v>
      </c>
      <c r="E12084" s="104">
        <v>142</v>
      </c>
    </row>
    <row r="12085" spans="2:13" x14ac:dyDescent="0.25">
      <c r="B12085" s="6">
        <v>0.88888888888888884</v>
      </c>
      <c r="E12085" s="13">
        <v>159</v>
      </c>
      <c r="H12085" s="3">
        <v>205</v>
      </c>
      <c r="I12085" s="28" t="s">
        <v>3176</v>
      </c>
      <c r="J12085" s="28"/>
      <c r="K12085" s="28"/>
      <c r="L12085" s="28"/>
      <c r="M12085" s="28"/>
    </row>
    <row r="12086" spans="2:13" x14ac:dyDescent="0.25">
      <c r="B12086" s="6">
        <v>0.89930555555555558</v>
      </c>
      <c r="E12086" s="38">
        <v>155</v>
      </c>
    </row>
    <row r="12087" spans="2:13" x14ac:dyDescent="0.25">
      <c r="B12087" s="6">
        <v>0.90972222222222221</v>
      </c>
      <c r="E12087" s="104">
        <v>143</v>
      </c>
    </row>
    <row r="12088" spans="2:13" x14ac:dyDescent="0.25">
      <c r="B12088" s="6">
        <v>0.92013888888888884</v>
      </c>
      <c r="E12088" s="119">
        <v>132</v>
      </c>
    </row>
    <row r="12089" spans="2:13" x14ac:dyDescent="0.25">
      <c r="B12089" s="6">
        <v>0.93055555555555558</v>
      </c>
      <c r="E12089" s="62">
        <v>122</v>
      </c>
    </row>
    <row r="12090" spans="2:13" x14ac:dyDescent="0.25">
      <c r="B12090" s="6">
        <v>0.9375</v>
      </c>
      <c r="E12090" s="99">
        <v>119</v>
      </c>
    </row>
    <row r="12091" spans="2:13" x14ac:dyDescent="0.25">
      <c r="B12091" s="6">
        <v>0.94097222222222221</v>
      </c>
      <c r="E12091" s="62">
        <v>123</v>
      </c>
    </row>
    <row r="12092" spans="2:13" x14ac:dyDescent="0.25">
      <c r="B12092" s="6">
        <v>0.95138888888888884</v>
      </c>
      <c r="E12092" s="62">
        <v>128</v>
      </c>
    </row>
    <row r="12093" spans="2:13" x14ac:dyDescent="0.25">
      <c r="B12093" s="6">
        <v>0.96180555555555558</v>
      </c>
      <c r="E12093" s="62">
        <v>128</v>
      </c>
    </row>
    <row r="12094" spans="2:13" x14ac:dyDescent="0.25">
      <c r="B12094" s="6">
        <v>0.97222222222222221</v>
      </c>
      <c r="E12094" s="62">
        <v>128</v>
      </c>
    </row>
    <row r="12095" spans="2:13" x14ac:dyDescent="0.25">
      <c r="B12095" s="6">
        <v>0.98263888888888884</v>
      </c>
      <c r="E12095" s="62">
        <v>128</v>
      </c>
    </row>
    <row r="12096" spans="2:13" ht="15.75" thickBot="1" x14ac:dyDescent="0.3">
      <c r="B12096" s="22">
        <v>0.99305555555555558</v>
      </c>
      <c r="E12096" s="62">
        <v>127</v>
      </c>
    </row>
    <row r="12097" spans="1:14" x14ac:dyDescent="0.25">
      <c r="A12097" s="5">
        <v>45969</v>
      </c>
      <c r="B12097" s="6">
        <v>3.472222222222222E-3</v>
      </c>
      <c r="E12097" s="62">
        <v>126</v>
      </c>
    </row>
    <row r="12098" spans="1:14" x14ac:dyDescent="0.25">
      <c r="A12098" s="5" t="s">
        <v>228</v>
      </c>
      <c r="B12098" s="6">
        <v>1.3888888888888888E-2</v>
      </c>
      <c r="E12098" s="62">
        <v>122</v>
      </c>
    </row>
    <row r="12099" spans="1:14" x14ac:dyDescent="0.25">
      <c r="B12099" s="6">
        <v>2.4305555555555556E-2</v>
      </c>
      <c r="E12099" s="62">
        <v>121</v>
      </c>
    </row>
    <row r="12100" spans="1:14" x14ac:dyDescent="0.25">
      <c r="B12100" s="6">
        <v>3.4722222222222224E-2</v>
      </c>
    </row>
    <row r="12101" spans="1:14" x14ac:dyDescent="0.25">
      <c r="B12101" s="6">
        <v>4.5138888888888888E-2</v>
      </c>
    </row>
    <row r="12102" spans="1:14" x14ac:dyDescent="0.25">
      <c r="B12102" s="6">
        <v>5.5555555555555552E-2</v>
      </c>
    </row>
    <row r="12103" spans="1:14" x14ac:dyDescent="0.25">
      <c r="B12103" s="6">
        <v>6.5972222222222224E-2</v>
      </c>
    </row>
    <row r="12104" spans="1:14" x14ac:dyDescent="0.25">
      <c r="B12104" s="6">
        <v>7.6388888888888895E-2</v>
      </c>
    </row>
    <row r="12105" spans="1:14" ht="15.75" thickBot="1" x14ac:dyDescent="0.3">
      <c r="B12105" s="6">
        <v>8.6805555555555552E-2</v>
      </c>
    </row>
    <row r="12106" spans="1:14" ht="21" thickBot="1" x14ac:dyDescent="0.35">
      <c r="B12106" s="6">
        <v>9.7222222222222224E-2</v>
      </c>
      <c r="G12106" s="605">
        <v>117</v>
      </c>
      <c r="H12106" s="604" t="s">
        <v>1368</v>
      </c>
      <c r="I12106" s="750" t="s">
        <v>3178</v>
      </c>
      <c r="J12106" s="751"/>
      <c r="K12106" s="751"/>
      <c r="L12106" s="751"/>
      <c r="M12106" s="751"/>
      <c r="N12106" s="752"/>
    </row>
    <row r="12107" spans="1:14" ht="19.5" thickBot="1" x14ac:dyDescent="0.35">
      <c r="B12107" s="6">
        <v>0.1076388888888889</v>
      </c>
      <c r="G12107" s="668">
        <f>AVERAGE(E12018:E12112)</f>
        <v>122.78873239436619</v>
      </c>
      <c r="H12107" s="667" t="s">
        <v>1367</v>
      </c>
      <c r="I12107" s="753" t="s">
        <v>2949</v>
      </c>
      <c r="J12107" s="754"/>
      <c r="K12107" s="754"/>
      <c r="L12107" s="754"/>
      <c r="M12107" s="754"/>
      <c r="N12107" s="755"/>
    </row>
    <row r="12108" spans="1:14" ht="19.5" thickBot="1" x14ac:dyDescent="0.35">
      <c r="B12108" s="6">
        <v>0.11805555555555555</v>
      </c>
      <c r="G12108" s="612">
        <v>106.7</v>
      </c>
      <c r="H12108" s="610" t="s">
        <v>1369</v>
      </c>
      <c r="I12108" s="734" t="s">
        <v>3157</v>
      </c>
      <c r="J12108" s="735"/>
      <c r="K12108" s="735"/>
      <c r="L12108" s="735"/>
      <c r="M12108" s="735"/>
      <c r="N12108" s="736"/>
    </row>
    <row r="12109" spans="1:14" ht="18.75" thickBot="1" x14ac:dyDescent="0.3">
      <c r="B12109" s="6">
        <v>0.12847222222222221</v>
      </c>
      <c r="G12109" s="729" t="s">
        <v>3129</v>
      </c>
      <c r="H12109" s="730"/>
    </row>
    <row r="12110" spans="1:14" ht="18.75" thickBot="1" x14ac:dyDescent="0.3">
      <c r="B12110" s="6">
        <v>0.1388888888888889</v>
      </c>
      <c r="G12110" s="758" t="s">
        <v>3150</v>
      </c>
      <c r="H12110" s="759"/>
      <c r="I12110" s="759"/>
      <c r="J12110" s="760"/>
    </row>
    <row r="12111" spans="1:14" ht="16.5" thickBot="1" x14ac:dyDescent="0.3">
      <c r="B12111" s="6">
        <v>0.14930555555555555</v>
      </c>
      <c r="G12111" s="761" t="s">
        <v>3151</v>
      </c>
      <c r="H12111" s="762"/>
      <c r="I12111" s="762"/>
      <c r="J12111" s="762"/>
      <c r="K12111" s="762"/>
      <c r="L12111" s="762"/>
      <c r="M12111" s="762"/>
      <c r="N12111" s="763"/>
    </row>
    <row r="12112" spans="1:14" ht="15.75" thickBot="1" x14ac:dyDescent="0.3">
      <c r="B12112" s="22">
        <v>0.15972222222222221</v>
      </c>
      <c r="D12112" s="13">
        <v>220</v>
      </c>
    </row>
    <row r="12113" spans="1:5" x14ac:dyDescent="0.25">
      <c r="A12113" s="5">
        <v>45969</v>
      </c>
      <c r="B12113" s="6">
        <v>0.30555555555555558</v>
      </c>
      <c r="E12113" s="3">
        <v>108</v>
      </c>
    </row>
    <row r="12114" spans="1:5" x14ac:dyDescent="0.25">
      <c r="A12114" s="5" t="s">
        <v>228</v>
      </c>
      <c r="B12114" s="6">
        <v>0.31597222222222221</v>
      </c>
      <c r="E12114" s="3">
        <v>106</v>
      </c>
    </row>
    <row r="12115" spans="1:5" x14ac:dyDescent="0.25">
      <c r="B12115" s="6">
        <v>0.3263888888888889</v>
      </c>
      <c r="E12115" s="3">
        <v>108</v>
      </c>
    </row>
    <row r="12116" spans="1:5" x14ac:dyDescent="0.25">
      <c r="B12116" s="6">
        <v>0.33680555555555558</v>
      </c>
      <c r="E12116" s="3">
        <v>108</v>
      </c>
    </row>
    <row r="12117" spans="1:5" x14ac:dyDescent="0.25">
      <c r="B12117" s="6">
        <v>0.34722222222222221</v>
      </c>
      <c r="E12117" s="3">
        <v>108</v>
      </c>
    </row>
    <row r="12118" spans="1:5" x14ac:dyDescent="0.25">
      <c r="B12118" s="6">
        <v>0.3576388888888889</v>
      </c>
      <c r="E12118" s="3">
        <v>102</v>
      </c>
    </row>
    <row r="12119" spans="1:5" x14ac:dyDescent="0.25">
      <c r="B12119" s="6">
        <v>0.36805555555555558</v>
      </c>
      <c r="E12119" s="99">
        <v>112</v>
      </c>
    </row>
    <row r="12120" spans="1:5" x14ac:dyDescent="0.25">
      <c r="B12120" s="6">
        <v>0.37847222222222221</v>
      </c>
      <c r="E12120" s="3">
        <v>105</v>
      </c>
    </row>
    <row r="12121" spans="1:5" x14ac:dyDescent="0.25">
      <c r="B12121" s="6">
        <v>0.3888888888888889</v>
      </c>
      <c r="E12121" s="99">
        <v>113</v>
      </c>
    </row>
    <row r="12122" spans="1:5" x14ac:dyDescent="0.25">
      <c r="B12122" s="6">
        <v>0.39930555555555558</v>
      </c>
      <c r="E12122" s="99">
        <v>112</v>
      </c>
    </row>
    <row r="12123" spans="1:5" x14ac:dyDescent="0.25">
      <c r="B12123" s="6">
        <v>0.40972222222222221</v>
      </c>
      <c r="E12123" s="99">
        <v>110</v>
      </c>
    </row>
    <row r="12124" spans="1:5" x14ac:dyDescent="0.25">
      <c r="B12124" s="6">
        <v>0.4201388888888889</v>
      </c>
      <c r="E12124" s="3">
        <v>106</v>
      </c>
    </row>
    <row r="12125" spans="1:5" x14ac:dyDescent="0.25">
      <c r="B12125" s="6">
        <v>0.43055555555555558</v>
      </c>
      <c r="E12125" s="3">
        <v>107</v>
      </c>
    </row>
    <row r="12126" spans="1:5" x14ac:dyDescent="0.25">
      <c r="B12126" s="6">
        <v>0.44097222222222221</v>
      </c>
      <c r="E12126" s="3">
        <v>106</v>
      </c>
    </row>
    <row r="12127" spans="1:5" x14ac:dyDescent="0.25">
      <c r="B12127" s="6">
        <v>0.4513888888888889</v>
      </c>
      <c r="E12127" s="3">
        <v>105</v>
      </c>
    </row>
    <row r="12128" spans="1:5" x14ac:dyDescent="0.25">
      <c r="B12128" s="6">
        <v>0.46180555555555558</v>
      </c>
      <c r="E12128" s="3">
        <v>107</v>
      </c>
    </row>
    <row r="12129" spans="2:17" x14ac:dyDescent="0.25">
      <c r="B12129" s="6">
        <v>0.47222222222222221</v>
      </c>
      <c r="E12129" s="3">
        <v>108</v>
      </c>
    </row>
    <row r="12130" spans="2:17" x14ac:dyDescent="0.25">
      <c r="B12130" s="6">
        <v>0.4826388888888889</v>
      </c>
      <c r="E12130" s="3">
        <v>109</v>
      </c>
    </row>
    <row r="12131" spans="2:17" x14ac:dyDescent="0.25">
      <c r="B12131" s="6">
        <v>0.49305555555555558</v>
      </c>
      <c r="E12131" s="3">
        <v>108</v>
      </c>
      <c r="F12131" s="3">
        <v>108</v>
      </c>
    </row>
    <row r="12132" spans="2:17" x14ac:dyDescent="0.25">
      <c r="B12132" s="90">
        <v>0.5</v>
      </c>
      <c r="C12132" s="8">
        <v>57</v>
      </c>
      <c r="D12132" s="8"/>
      <c r="E12132" s="8"/>
      <c r="F12132" s="8"/>
      <c r="G12132" s="8" t="s">
        <v>208</v>
      </c>
      <c r="H12132" s="8"/>
      <c r="I12132" s="36" t="s">
        <v>3152</v>
      </c>
      <c r="J12132" s="36"/>
      <c r="K12132" s="36"/>
      <c r="L12132" s="36"/>
      <c r="M12132" s="36"/>
      <c r="N12132" s="36"/>
      <c r="O12132" s="36"/>
      <c r="P12132" s="36"/>
      <c r="Q12132" s="8"/>
    </row>
    <row r="12133" spans="2:17" x14ac:dyDescent="0.25">
      <c r="B12133" s="6">
        <v>0.50347222222222221</v>
      </c>
      <c r="E12133" s="99">
        <v>115</v>
      </c>
    </row>
    <row r="12134" spans="2:17" x14ac:dyDescent="0.25">
      <c r="B12134" s="6">
        <v>0.51388888888888884</v>
      </c>
      <c r="E12134" s="99">
        <v>113</v>
      </c>
    </row>
    <row r="12135" spans="2:17" x14ac:dyDescent="0.25">
      <c r="B12135" s="6">
        <v>0.52430555555555558</v>
      </c>
      <c r="E12135" s="62">
        <v>128</v>
      </c>
    </row>
    <row r="12136" spans="2:17" x14ac:dyDescent="0.25">
      <c r="B12136" s="6">
        <v>0.53472222222222221</v>
      </c>
      <c r="E12136" s="103">
        <v>140</v>
      </c>
      <c r="H12136" s="3">
        <v>50</v>
      </c>
      <c r="I12136" s="144" t="s">
        <v>3163</v>
      </c>
      <c r="J12136" s="144"/>
      <c r="K12136" s="144"/>
      <c r="L12136" s="144"/>
      <c r="M12136" s="144"/>
    </row>
    <row r="12137" spans="2:17" x14ac:dyDescent="0.25">
      <c r="B12137" s="6">
        <v>0.54513888888888884</v>
      </c>
      <c r="E12137" s="104">
        <v>140</v>
      </c>
    </row>
    <row r="12138" spans="2:17" x14ac:dyDescent="0.25">
      <c r="B12138" s="6">
        <v>0.55555555555555558</v>
      </c>
      <c r="E12138" s="119">
        <v>136</v>
      </c>
    </row>
    <row r="12139" spans="2:17" x14ac:dyDescent="0.25">
      <c r="B12139" s="6">
        <v>0.56597222222222221</v>
      </c>
      <c r="E12139" s="103">
        <v>144</v>
      </c>
      <c r="H12139" s="3">
        <v>95</v>
      </c>
      <c r="I12139" s="144" t="s">
        <v>3164</v>
      </c>
      <c r="J12139" s="144"/>
      <c r="K12139" s="144"/>
      <c r="L12139" s="144"/>
      <c r="M12139" s="144"/>
    </row>
    <row r="12140" spans="2:17" x14ac:dyDescent="0.25">
      <c r="B12140" s="6">
        <v>0.57638888888888884</v>
      </c>
      <c r="E12140" s="104">
        <v>140</v>
      </c>
    </row>
    <row r="12141" spans="2:17" x14ac:dyDescent="0.25">
      <c r="B12141" s="6">
        <v>0.58680555555555558</v>
      </c>
      <c r="E12141" s="119">
        <v>133</v>
      </c>
    </row>
    <row r="12142" spans="2:17" x14ac:dyDescent="0.25">
      <c r="B12142" s="6">
        <v>0.59722222222222221</v>
      </c>
      <c r="E12142" s="62">
        <v>129</v>
      </c>
    </row>
    <row r="12143" spans="2:17" x14ac:dyDescent="0.25">
      <c r="B12143" s="6">
        <v>0.60763888888888884</v>
      </c>
      <c r="E12143" s="62">
        <v>123</v>
      </c>
    </row>
    <row r="12144" spans="2:17" x14ac:dyDescent="0.25">
      <c r="B12144" s="6">
        <v>0.61805555555555558</v>
      </c>
      <c r="E12144" s="62">
        <v>120</v>
      </c>
    </row>
    <row r="12145" spans="2:17" x14ac:dyDescent="0.25">
      <c r="B12145" s="86">
        <v>0.62152777777777779</v>
      </c>
      <c r="G12145" s="14" t="s">
        <v>3161</v>
      </c>
    </row>
    <row r="12146" spans="2:17" x14ac:dyDescent="0.25">
      <c r="B12146" s="86">
        <v>0.62847222222222221</v>
      </c>
      <c r="E12146" s="3">
        <v>108</v>
      </c>
      <c r="G12146" s="14" t="s">
        <v>3161</v>
      </c>
    </row>
    <row r="12147" spans="2:17" ht="15.75" x14ac:dyDescent="0.25">
      <c r="B12147" s="86">
        <v>0.63888888888888884</v>
      </c>
      <c r="E12147" s="3">
        <v>107</v>
      </c>
      <c r="G12147" s="14" t="s">
        <v>3161</v>
      </c>
      <c r="I12147" s="449" t="s">
        <v>3182</v>
      </c>
      <c r="J12147" s="449"/>
      <c r="K12147" s="449"/>
      <c r="L12147" s="449"/>
      <c r="M12147" s="449"/>
      <c r="N12147" s="449"/>
      <c r="O12147" s="36"/>
    </row>
    <row r="12148" spans="2:17" ht="15.75" x14ac:dyDescent="0.25">
      <c r="B12148" s="86">
        <v>0.64930555555555558</v>
      </c>
      <c r="E12148" s="3">
        <v>107</v>
      </c>
      <c r="G12148" s="14" t="s">
        <v>3161</v>
      </c>
      <c r="I12148" s="449" t="s">
        <v>3183</v>
      </c>
      <c r="J12148" s="449"/>
      <c r="K12148" s="449"/>
      <c r="L12148" s="449"/>
      <c r="M12148" s="449"/>
      <c r="N12148" s="449"/>
    </row>
    <row r="12149" spans="2:17" x14ac:dyDescent="0.25">
      <c r="B12149" s="6">
        <v>0.65972222222222221</v>
      </c>
      <c r="E12149" s="97">
        <v>123</v>
      </c>
      <c r="H12149" s="3">
        <v>230</v>
      </c>
      <c r="I12149" s="63" t="s">
        <v>3165</v>
      </c>
      <c r="J12149" s="63"/>
      <c r="K12149" s="63"/>
      <c r="L12149" s="63"/>
      <c r="M12149" s="63"/>
    </row>
    <row r="12150" spans="2:17" x14ac:dyDescent="0.25">
      <c r="B12150" s="6">
        <v>0.67013888888888884</v>
      </c>
      <c r="E12150" s="62">
        <v>121</v>
      </c>
    </row>
    <row r="12151" spans="2:17" x14ac:dyDescent="0.25">
      <c r="B12151" s="6">
        <v>0.68055555555555558</v>
      </c>
      <c r="E12151" s="62">
        <v>120</v>
      </c>
    </row>
    <row r="12152" spans="2:17" x14ac:dyDescent="0.25">
      <c r="B12152" s="6">
        <v>0.69097222222222221</v>
      </c>
      <c r="E12152" s="99">
        <v>118</v>
      </c>
    </row>
    <row r="12153" spans="2:17" x14ac:dyDescent="0.25">
      <c r="B12153" s="6">
        <v>0.70138888888888884</v>
      </c>
      <c r="E12153" s="99">
        <v>115</v>
      </c>
    </row>
    <row r="12154" spans="2:17" x14ac:dyDescent="0.25">
      <c r="B12154" s="86">
        <v>0.70486111111111116</v>
      </c>
      <c r="E12154" s="99"/>
      <c r="G12154" s="14" t="s">
        <v>3167</v>
      </c>
    </row>
    <row r="12155" spans="2:17" ht="15.75" x14ac:dyDescent="0.25">
      <c r="B12155" s="86">
        <v>0.71180555555555558</v>
      </c>
      <c r="E12155" s="99">
        <v>110</v>
      </c>
      <c r="G12155" s="14" t="s">
        <v>3167</v>
      </c>
      <c r="I12155" s="446" t="s">
        <v>3180</v>
      </c>
      <c r="J12155" s="446"/>
      <c r="K12155" s="446"/>
      <c r="L12155" s="446"/>
      <c r="M12155" s="446"/>
      <c r="N12155" s="446"/>
      <c r="O12155" s="135"/>
    </row>
    <row r="12156" spans="2:17" ht="15.75" x14ac:dyDescent="0.25">
      <c r="B12156" s="86">
        <v>0.72222222222222221</v>
      </c>
      <c r="E12156" s="99">
        <v>114</v>
      </c>
      <c r="G12156" s="14" t="s">
        <v>3167</v>
      </c>
      <c r="I12156" s="446" t="s">
        <v>3181</v>
      </c>
      <c r="J12156" s="446"/>
      <c r="K12156" s="446"/>
      <c r="L12156" s="446"/>
      <c r="M12156" s="446"/>
      <c r="N12156" s="446"/>
      <c r="O12156" s="135"/>
    </row>
    <row r="12157" spans="2:17" x14ac:dyDescent="0.25">
      <c r="B12157" s="6">
        <v>0.73263888888888884</v>
      </c>
      <c r="E12157" s="97">
        <v>121</v>
      </c>
      <c r="H12157" s="3">
        <v>335</v>
      </c>
      <c r="I12157" s="63" t="s">
        <v>3166</v>
      </c>
      <c r="J12157" s="63"/>
      <c r="K12157" s="63"/>
      <c r="L12157" s="63"/>
      <c r="M12157" s="63"/>
    </row>
    <row r="12158" spans="2:17" x14ac:dyDescent="0.25">
      <c r="B12158" s="6">
        <v>0.74305555555555558</v>
      </c>
      <c r="E12158" s="99">
        <v>115</v>
      </c>
      <c r="F12158" s="99">
        <v>115</v>
      </c>
    </row>
    <row r="12159" spans="2:17" x14ac:dyDescent="0.25">
      <c r="B12159" s="90">
        <v>0.74652777777777779</v>
      </c>
      <c r="C12159" s="8">
        <v>85</v>
      </c>
      <c r="D12159" s="8"/>
      <c r="E12159" s="8"/>
      <c r="F12159" s="8"/>
      <c r="G12159" s="8" t="s">
        <v>313</v>
      </c>
      <c r="H12159" s="8"/>
      <c r="I12159" s="36" t="s">
        <v>3177</v>
      </c>
      <c r="J12159" s="36"/>
      <c r="K12159" s="36"/>
      <c r="L12159" s="36"/>
      <c r="M12159" s="36"/>
      <c r="N12159" s="36"/>
      <c r="O12159" s="36"/>
      <c r="P12159" s="36"/>
      <c r="Q12159" s="8"/>
    </row>
    <row r="12160" spans="2:17" x14ac:dyDescent="0.25">
      <c r="B12160" s="6">
        <v>0.75347222222222221</v>
      </c>
      <c r="E12160" s="99">
        <v>115</v>
      </c>
    </row>
    <row r="12161" spans="2:14" x14ac:dyDescent="0.25">
      <c r="B12161" s="6">
        <v>0.76388888888888884</v>
      </c>
      <c r="E12161" s="62">
        <v>123</v>
      </c>
    </row>
    <row r="12162" spans="2:14" x14ac:dyDescent="0.25">
      <c r="B12162" s="86">
        <v>0.7729166666666667</v>
      </c>
      <c r="G12162" s="14" t="s">
        <v>3158</v>
      </c>
    </row>
    <row r="12163" spans="2:14" x14ac:dyDescent="0.25">
      <c r="B12163" s="86">
        <v>0.77430555555555558</v>
      </c>
      <c r="E12163" s="97">
        <v>126</v>
      </c>
      <c r="G12163" s="14" t="s">
        <v>3158</v>
      </c>
      <c r="H12163" s="3">
        <v>40</v>
      </c>
      <c r="I12163" s="63" t="s">
        <v>3159</v>
      </c>
      <c r="J12163" s="63"/>
      <c r="K12163" s="63"/>
      <c r="L12163" s="63"/>
      <c r="M12163" s="63"/>
    </row>
    <row r="12164" spans="2:14" ht="15.75" x14ac:dyDescent="0.25">
      <c r="B12164" s="86">
        <v>0.78472222222222221</v>
      </c>
      <c r="E12164" s="3">
        <v>109</v>
      </c>
      <c r="G12164" s="14" t="s">
        <v>3158</v>
      </c>
      <c r="I12164" s="449" t="s">
        <v>3184</v>
      </c>
      <c r="J12164" s="449"/>
      <c r="K12164" s="449"/>
      <c r="L12164" s="449"/>
      <c r="M12164" s="449"/>
      <c r="N12164" s="449"/>
    </row>
    <row r="12165" spans="2:14" ht="15.75" x14ac:dyDescent="0.25">
      <c r="B12165" s="86">
        <v>0.79513888888888884</v>
      </c>
      <c r="E12165" s="99">
        <v>114</v>
      </c>
      <c r="G12165" s="14" t="s">
        <v>3158</v>
      </c>
      <c r="I12165" s="446" t="s">
        <v>3185</v>
      </c>
      <c r="J12165" s="446"/>
      <c r="K12165" s="446"/>
      <c r="L12165" s="446"/>
      <c r="M12165" s="446"/>
      <c r="N12165" s="446"/>
    </row>
    <row r="12166" spans="2:14" ht="15.75" x14ac:dyDescent="0.25">
      <c r="B12166" s="86">
        <v>0.80555555555555558</v>
      </c>
      <c r="E12166" s="62">
        <v>120</v>
      </c>
      <c r="G12166" s="14" t="s">
        <v>3158</v>
      </c>
      <c r="I12166" s="435" t="s">
        <v>3186</v>
      </c>
      <c r="J12166" s="435"/>
      <c r="K12166" s="435"/>
      <c r="L12166" s="435"/>
      <c r="M12166" s="435"/>
      <c r="N12166" s="435"/>
    </row>
    <row r="12167" spans="2:14" x14ac:dyDescent="0.25">
      <c r="B12167" s="86">
        <v>0.81597222222222221</v>
      </c>
      <c r="E12167" s="99">
        <v>118</v>
      </c>
      <c r="G12167" s="14" t="s">
        <v>3158</v>
      </c>
    </row>
    <row r="12168" spans="2:14" x14ac:dyDescent="0.25">
      <c r="B12168" s="86">
        <v>0.82638888888888884</v>
      </c>
      <c r="E12168" s="62">
        <v>121</v>
      </c>
      <c r="G12168" s="14" t="s">
        <v>3158</v>
      </c>
    </row>
    <row r="12169" spans="2:14" x14ac:dyDescent="0.25">
      <c r="B12169" s="86">
        <v>0.83680555555555558</v>
      </c>
      <c r="E12169" s="99">
        <v>118</v>
      </c>
      <c r="G12169" s="14" t="s">
        <v>3158</v>
      </c>
    </row>
    <row r="12170" spans="2:14" x14ac:dyDescent="0.25">
      <c r="B12170" s="6">
        <v>0.84722222222222221</v>
      </c>
      <c r="E12170" s="62">
        <v>125</v>
      </c>
    </row>
    <row r="12171" spans="2:14" x14ac:dyDescent="0.25">
      <c r="B12171" s="6">
        <v>0.85763888888888884</v>
      </c>
      <c r="E12171" s="102">
        <v>134</v>
      </c>
      <c r="H12171" s="3">
        <v>160</v>
      </c>
      <c r="I12171" s="118" t="s">
        <v>3160</v>
      </c>
      <c r="J12171" s="118"/>
      <c r="K12171" s="118"/>
      <c r="L12171" s="118"/>
      <c r="M12171" s="118"/>
    </row>
    <row r="12172" spans="2:14" x14ac:dyDescent="0.25">
      <c r="B12172" s="6">
        <v>0.86805555555555558</v>
      </c>
      <c r="E12172" s="62">
        <v>127</v>
      </c>
    </row>
    <row r="12173" spans="2:14" x14ac:dyDescent="0.25">
      <c r="B12173" s="6">
        <v>0.87847222222222221</v>
      </c>
      <c r="E12173" s="62">
        <v>128</v>
      </c>
    </row>
    <row r="12174" spans="2:14" x14ac:dyDescent="0.25">
      <c r="B12174" s="6">
        <v>0.88888888888888884</v>
      </c>
      <c r="E12174" s="62">
        <v>126</v>
      </c>
    </row>
    <row r="12175" spans="2:14" x14ac:dyDescent="0.25">
      <c r="B12175" s="6">
        <v>0.89930555555555558</v>
      </c>
      <c r="E12175" s="62">
        <v>129</v>
      </c>
    </row>
    <row r="12176" spans="2:14" x14ac:dyDescent="0.25">
      <c r="B12176" s="6">
        <v>0.90972222222222221</v>
      </c>
      <c r="E12176" s="62">
        <v>129</v>
      </c>
    </row>
    <row r="12177" spans="1:5" x14ac:dyDescent="0.25">
      <c r="B12177" s="6">
        <v>0.92013888888888884</v>
      </c>
      <c r="E12177" s="62">
        <v>127</v>
      </c>
    </row>
    <row r="12178" spans="1:5" x14ac:dyDescent="0.25">
      <c r="B12178" s="6">
        <v>0.93055555555555558</v>
      </c>
      <c r="E12178" s="62">
        <v>122</v>
      </c>
    </row>
    <row r="12179" spans="1:5" x14ac:dyDescent="0.25">
      <c r="B12179" s="6">
        <v>0.94097222222222221</v>
      </c>
      <c r="E12179" s="99">
        <v>119</v>
      </c>
    </row>
    <row r="12180" spans="1:5" x14ac:dyDescent="0.25">
      <c r="B12180" s="6">
        <v>0.95138888888888884</v>
      </c>
      <c r="E12180" s="99">
        <v>111</v>
      </c>
    </row>
    <row r="12181" spans="1:5" x14ac:dyDescent="0.25">
      <c r="B12181" s="6">
        <v>0.96180555555555558</v>
      </c>
      <c r="E12181" s="99">
        <v>115</v>
      </c>
    </row>
    <row r="12182" spans="1:5" x14ac:dyDescent="0.25">
      <c r="B12182" s="6">
        <v>0.97222222222222221</v>
      </c>
      <c r="E12182" s="99">
        <v>116</v>
      </c>
    </row>
    <row r="12183" spans="1:5" x14ac:dyDescent="0.25">
      <c r="B12183" s="6">
        <v>0.98263888888888884</v>
      </c>
      <c r="E12183" s="99">
        <v>112</v>
      </c>
    </row>
    <row r="12184" spans="1:5" ht="15.75" thickBot="1" x14ac:dyDescent="0.3">
      <c r="B12184" s="22">
        <v>0.99305555555555558</v>
      </c>
      <c r="E12184" s="99">
        <v>110</v>
      </c>
    </row>
    <row r="12185" spans="1:5" x14ac:dyDescent="0.25">
      <c r="A12185" s="5">
        <v>45970</v>
      </c>
      <c r="B12185" s="6">
        <v>3.472222222222222E-3</v>
      </c>
      <c r="E12185" s="99">
        <v>110</v>
      </c>
    </row>
    <row r="12186" spans="1:5" x14ac:dyDescent="0.25">
      <c r="A12186" s="5" t="s">
        <v>275</v>
      </c>
      <c r="B12186" s="6">
        <v>1.3888888888888888E-2</v>
      </c>
      <c r="E12186" s="99">
        <v>112</v>
      </c>
    </row>
    <row r="12187" spans="1:5" x14ac:dyDescent="0.25">
      <c r="B12187" s="6">
        <v>2.4305555555555556E-2</v>
      </c>
      <c r="E12187" s="99">
        <v>111</v>
      </c>
    </row>
    <row r="12188" spans="1:5" x14ac:dyDescent="0.25">
      <c r="B12188" s="6">
        <v>3.4722222222222224E-2</v>
      </c>
      <c r="E12188" s="99">
        <v>110</v>
      </c>
    </row>
    <row r="12189" spans="1:5" x14ac:dyDescent="0.25">
      <c r="B12189" s="6">
        <v>4.5138888888888888E-2</v>
      </c>
      <c r="E12189" s="99">
        <v>113</v>
      </c>
    </row>
    <row r="12190" spans="1:5" x14ac:dyDescent="0.25">
      <c r="B12190" s="6">
        <v>5.5555555555555552E-2</v>
      </c>
      <c r="E12190" s="99">
        <v>112</v>
      </c>
    </row>
    <row r="12191" spans="1:5" x14ac:dyDescent="0.25">
      <c r="B12191" s="6">
        <v>6.5972222222222224E-2</v>
      </c>
      <c r="E12191" s="3">
        <v>107</v>
      </c>
    </row>
    <row r="12192" spans="1:5" x14ac:dyDescent="0.25">
      <c r="B12192" s="6">
        <v>7.6388888888888895E-2</v>
      </c>
    </row>
    <row r="12193" spans="1:14" x14ac:dyDescent="0.25">
      <c r="B12193" s="6">
        <v>8.6805555555555552E-2</v>
      </c>
    </row>
    <row r="12194" spans="1:14" ht="15.75" thickBot="1" x14ac:dyDescent="0.3">
      <c r="B12194" s="6">
        <v>9.7222222222222224E-2</v>
      </c>
    </row>
    <row r="12195" spans="1:14" ht="21" thickBot="1" x14ac:dyDescent="0.35">
      <c r="B12195" s="6">
        <v>0.1076388888888889</v>
      </c>
      <c r="G12195" s="605">
        <v>117</v>
      </c>
      <c r="H12195" s="604" t="s">
        <v>1368</v>
      </c>
      <c r="I12195" s="750" t="s">
        <v>3156</v>
      </c>
      <c r="J12195" s="751"/>
      <c r="K12195" s="751"/>
      <c r="L12195" s="751"/>
      <c r="M12195" s="751"/>
      <c r="N12195" s="752"/>
    </row>
    <row r="12196" spans="1:14" ht="19.5" thickBot="1" x14ac:dyDescent="0.35">
      <c r="B12196" s="6">
        <v>0.11805555555555555</v>
      </c>
      <c r="G12196" s="603">
        <f>AVERAGE(E12113:E12201)</f>
        <v>116.98648648648648</v>
      </c>
      <c r="H12196" s="604" t="s">
        <v>1367</v>
      </c>
      <c r="I12196" s="750" t="s">
        <v>3179</v>
      </c>
      <c r="J12196" s="751"/>
      <c r="K12196" s="751"/>
      <c r="L12196" s="751"/>
      <c r="M12196" s="751"/>
      <c r="N12196" s="752"/>
    </row>
    <row r="12197" spans="1:14" ht="19.5" thickBot="1" x14ac:dyDescent="0.35">
      <c r="B12197" s="6">
        <v>0.12847222222222221</v>
      </c>
      <c r="G12197" s="607">
        <v>111.5</v>
      </c>
      <c r="H12197" s="604" t="s">
        <v>1369</v>
      </c>
      <c r="I12197" s="750" t="s">
        <v>3162</v>
      </c>
      <c r="J12197" s="751"/>
      <c r="K12197" s="751"/>
      <c r="L12197" s="751"/>
      <c r="M12197" s="751"/>
      <c r="N12197" s="752"/>
    </row>
    <row r="12198" spans="1:14" ht="18.75" thickBot="1" x14ac:dyDescent="0.3">
      <c r="B12198" s="6">
        <v>0.1388888888888889</v>
      </c>
      <c r="G12198" s="729" t="s">
        <v>2852</v>
      </c>
      <c r="H12198" s="730"/>
    </row>
    <row r="12199" spans="1:14" ht="18.75" thickBot="1" x14ac:dyDescent="0.3">
      <c r="B12199" s="6">
        <v>0.14930555555555555</v>
      </c>
      <c r="G12199" s="758" t="s">
        <v>3169</v>
      </c>
      <c r="H12199" s="759"/>
      <c r="I12199" s="759"/>
      <c r="J12199" s="760"/>
    </row>
    <row r="12200" spans="1:14" ht="16.5" thickBot="1" x14ac:dyDescent="0.3">
      <c r="B12200" s="22">
        <v>0.15972222222222221</v>
      </c>
      <c r="D12200" s="3">
        <v>142</v>
      </c>
      <c r="G12200" s="761" t="s">
        <v>3168</v>
      </c>
      <c r="H12200" s="762"/>
      <c r="I12200" s="762"/>
      <c r="J12200" s="762"/>
      <c r="K12200" s="762"/>
      <c r="L12200" s="762"/>
      <c r="M12200" s="762"/>
      <c r="N12200" s="763"/>
    </row>
    <row r="12201" spans="1:14" x14ac:dyDescent="0.25">
      <c r="A12201" s="5">
        <v>45970</v>
      </c>
      <c r="B12201" s="6">
        <v>0.30555555555555558</v>
      </c>
    </row>
    <row r="12202" spans="1:14" x14ac:dyDescent="0.25">
      <c r="A12202" s="5" t="s">
        <v>275</v>
      </c>
      <c r="B12202" s="6">
        <v>0.31597222222222221</v>
      </c>
    </row>
    <row r="12203" spans="1:14" x14ac:dyDescent="0.25">
      <c r="B12203" s="6">
        <v>0.3263888888888889</v>
      </c>
    </row>
    <row r="12204" spans="1:14" x14ac:dyDescent="0.25">
      <c r="B12204" s="6">
        <v>0.33680555555555558</v>
      </c>
    </row>
    <row r="12205" spans="1:14" x14ac:dyDescent="0.25">
      <c r="B12205" s="6">
        <v>0.34722222222222221</v>
      </c>
    </row>
    <row r="12206" spans="1:14" x14ac:dyDescent="0.25">
      <c r="B12206" s="6">
        <v>0.3576388888888889</v>
      </c>
    </row>
    <row r="12207" spans="1:14" x14ac:dyDescent="0.25">
      <c r="B12207" s="6">
        <v>0.36805555555555558</v>
      </c>
      <c r="E12207" s="3">
        <v>103</v>
      </c>
      <c r="G12207" s="99"/>
    </row>
    <row r="12208" spans="1:14" x14ac:dyDescent="0.25">
      <c r="B12208" s="6">
        <v>0.37847222222222221</v>
      </c>
      <c r="E12208" s="157">
        <v>99</v>
      </c>
      <c r="F12208" s="157">
        <v>99</v>
      </c>
    </row>
    <row r="12209" spans="2:17" x14ac:dyDescent="0.25">
      <c r="B12209" s="90">
        <v>0.38541666666666669</v>
      </c>
      <c r="C12209" s="8">
        <v>9</v>
      </c>
      <c r="D12209" s="8"/>
      <c r="E12209" s="8"/>
      <c r="F12209" s="8"/>
      <c r="G12209" s="8" t="s">
        <v>326</v>
      </c>
      <c r="H12209" s="8"/>
      <c r="I12209" s="36" t="s">
        <v>3194</v>
      </c>
      <c r="J12209" s="36"/>
      <c r="K12209" s="36"/>
    </row>
    <row r="12210" spans="2:17" x14ac:dyDescent="0.25">
      <c r="B12210" s="6">
        <v>0.3888888888888889</v>
      </c>
      <c r="E12210" s="157">
        <v>99</v>
      </c>
    </row>
    <row r="12211" spans="2:17" x14ac:dyDescent="0.25">
      <c r="B12211" s="6">
        <v>0.39930555555555558</v>
      </c>
      <c r="E12211" s="101">
        <v>114</v>
      </c>
      <c r="H12211" s="3">
        <v>20</v>
      </c>
      <c r="I12211" s="674" t="s">
        <v>3195</v>
      </c>
      <c r="J12211" s="674"/>
      <c r="K12211" s="674"/>
      <c r="L12211" s="674"/>
      <c r="M12211" s="674"/>
    </row>
    <row r="12212" spans="2:17" x14ac:dyDescent="0.25">
      <c r="B12212" s="6">
        <v>0.40972222222222221</v>
      </c>
      <c r="E12212" s="3">
        <v>107</v>
      </c>
    </row>
    <row r="12213" spans="2:17" x14ac:dyDescent="0.25">
      <c r="B12213" s="6">
        <v>0.4201388888888889</v>
      </c>
      <c r="E12213" s="157">
        <v>94</v>
      </c>
      <c r="G12213" s="3" t="s">
        <v>3225</v>
      </c>
    </row>
    <row r="12214" spans="2:17" x14ac:dyDescent="0.25">
      <c r="B12214" s="6">
        <v>0.43055555555555558</v>
      </c>
      <c r="E12214" s="99">
        <v>111</v>
      </c>
    </row>
    <row r="12215" spans="2:17" x14ac:dyDescent="0.25">
      <c r="B12215" s="6">
        <v>0.44097222222222221</v>
      </c>
      <c r="E12215" s="62">
        <v>122</v>
      </c>
    </row>
    <row r="12216" spans="2:17" x14ac:dyDescent="0.25">
      <c r="B12216" s="6">
        <v>0.4513888888888889</v>
      </c>
      <c r="E12216" s="62">
        <v>122</v>
      </c>
    </row>
    <row r="12217" spans="2:17" x14ac:dyDescent="0.25">
      <c r="B12217" s="6">
        <v>0.46180555555555558</v>
      </c>
      <c r="E12217" s="97">
        <v>124</v>
      </c>
      <c r="H12217" s="3">
        <v>110</v>
      </c>
      <c r="I12217" s="63" t="s">
        <v>3199</v>
      </c>
      <c r="J12217" s="63"/>
      <c r="K12217" s="63"/>
      <c r="L12217" s="63"/>
      <c r="M12217" s="63"/>
      <c r="N12217" s="63"/>
    </row>
    <row r="12218" spans="2:17" x14ac:dyDescent="0.25">
      <c r="B12218" s="6">
        <v>0.47222222222222221</v>
      </c>
      <c r="E12218" s="62">
        <v>120</v>
      </c>
    </row>
    <row r="12219" spans="2:17" x14ac:dyDescent="0.25">
      <c r="B12219" s="6">
        <v>0.4826388888888889</v>
      </c>
      <c r="E12219" s="62">
        <v>122</v>
      </c>
    </row>
    <row r="12220" spans="2:17" x14ac:dyDescent="0.25">
      <c r="B12220" s="6">
        <v>0.49305555555555558</v>
      </c>
      <c r="E12220" s="99">
        <v>118</v>
      </c>
    </row>
    <row r="12221" spans="2:17" x14ac:dyDescent="0.25">
      <c r="B12221" s="6">
        <v>0.50347222222222221</v>
      </c>
      <c r="E12221" s="99">
        <v>114</v>
      </c>
      <c r="F12221" s="99">
        <v>114</v>
      </c>
    </row>
    <row r="12222" spans="2:17" x14ac:dyDescent="0.25">
      <c r="B12222" s="90">
        <v>0.50347222222222221</v>
      </c>
      <c r="C12222" s="8">
        <v>75</v>
      </c>
      <c r="D12222" s="8"/>
      <c r="E12222" s="8"/>
      <c r="F12222" s="8"/>
      <c r="G12222" s="8" t="s">
        <v>208</v>
      </c>
      <c r="H12222" s="8"/>
      <c r="I12222" s="36" t="s">
        <v>3196</v>
      </c>
      <c r="J12222" s="36"/>
      <c r="K12222" s="36"/>
      <c r="L12222" s="36"/>
      <c r="M12222" s="36"/>
      <c r="N12222" s="36"/>
      <c r="O12222" s="36"/>
      <c r="P12222" s="36"/>
      <c r="Q12222" s="8"/>
    </row>
    <row r="12223" spans="2:17" x14ac:dyDescent="0.25">
      <c r="B12223" s="6">
        <v>0.51388888888888884</v>
      </c>
      <c r="E12223" s="99">
        <v>114</v>
      </c>
      <c r="G12223" s="3" t="s">
        <v>16</v>
      </c>
    </row>
    <row r="12224" spans="2:17" x14ac:dyDescent="0.25">
      <c r="B12224" s="6">
        <v>0.52430555555555558</v>
      </c>
      <c r="E12224" s="119">
        <v>130</v>
      </c>
      <c r="G12224" s="3" t="s">
        <v>16</v>
      </c>
    </row>
    <row r="12225" spans="2:13" x14ac:dyDescent="0.25">
      <c r="B12225" s="6">
        <v>0.53472222222222221</v>
      </c>
      <c r="E12225" s="104">
        <v>142</v>
      </c>
      <c r="G12225" s="3" t="s">
        <v>16</v>
      </c>
    </row>
    <row r="12226" spans="2:13" x14ac:dyDescent="0.25">
      <c r="B12226" s="6">
        <v>0.54513888888888884</v>
      </c>
      <c r="E12226" s="104">
        <v>147</v>
      </c>
      <c r="G12226" s="3" t="s">
        <v>16</v>
      </c>
    </row>
    <row r="12227" spans="2:13" x14ac:dyDescent="0.25">
      <c r="B12227" s="6">
        <v>0.55555555555555558</v>
      </c>
      <c r="E12227" s="104">
        <v>147</v>
      </c>
      <c r="G12227" s="3" t="s">
        <v>16</v>
      </c>
    </row>
    <row r="12228" spans="2:13" x14ac:dyDescent="0.25">
      <c r="B12228" s="6">
        <v>0.56597222222222221</v>
      </c>
      <c r="E12228" s="103">
        <v>148</v>
      </c>
      <c r="G12228" s="3" t="s">
        <v>16</v>
      </c>
      <c r="H12228" s="3">
        <v>80</v>
      </c>
      <c r="I12228" s="144" t="s">
        <v>3197</v>
      </c>
      <c r="J12228" s="144"/>
      <c r="K12228" s="144"/>
      <c r="L12228" s="144"/>
      <c r="M12228" s="144"/>
    </row>
    <row r="12229" spans="2:13" x14ac:dyDescent="0.25">
      <c r="B12229" s="6">
        <v>0.57638888888888884</v>
      </c>
      <c r="E12229" s="119">
        <v>135</v>
      </c>
      <c r="G12229" s="3" t="s">
        <v>16</v>
      </c>
    </row>
    <row r="12230" spans="2:13" x14ac:dyDescent="0.25">
      <c r="B12230" s="6">
        <v>0.58680555555555558</v>
      </c>
      <c r="E12230" s="62">
        <v>123</v>
      </c>
      <c r="G12230" s="3" t="s">
        <v>16</v>
      </c>
    </row>
    <row r="12231" spans="2:13" x14ac:dyDescent="0.25">
      <c r="B12231" s="6">
        <v>0.59722222222222221</v>
      </c>
      <c r="E12231" s="62">
        <v>128</v>
      </c>
      <c r="G12231" s="3" t="s">
        <v>16</v>
      </c>
    </row>
    <row r="12232" spans="2:13" x14ac:dyDescent="0.25">
      <c r="B12232" s="6">
        <v>0.60763888888888884</v>
      </c>
      <c r="E12232" s="119">
        <v>137</v>
      </c>
      <c r="G12232" s="3" t="s">
        <v>16</v>
      </c>
    </row>
    <row r="12233" spans="2:13" x14ac:dyDescent="0.25">
      <c r="B12233" s="6">
        <v>0.61805555555555558</v>
      </c>
      <c r="E12233" s="104">
        <v>148</v>
      </c>
      <c r="G12233" s="3" t="s">
        <v>16</v>
      </c>
    </row>
    <row r="12234" spans="2:13" x14ac:dyDescent="0.25">
      <c r="B12234" s="6">
        <v>0.62847222222222221</v>
      </c>
      <c r="E12234" s="38">
        <v>156</v>
      </c>
      <c r="G12234" s="3" t="s">
        <v>16</v>
      </c>
    </row>
    <row r="12235" spans="2:13" x14ac:dyDescent="0.25">
      <c r="B12235" s="6">
        <v>0.63888888888888884</v>
      </c>
      <c r="E12235" s="13">
        <v>159</v>
      </c>
      <c r="G12235" s="3" t="s">
        <v>16</v>
      </c>
      <c r="H12235" s="3">
        <v>195</v>
      </c>
      <c r="I12235" s="28" t="s">
        <v>3198</v>
      </c>
      <c r="J12235" s="28"/>
      <c r="K12235" s="28"/>
      <c r="L12235" s="28"/>
      <c r="M12235" s="28"/>
    </row>
    <row r="12236" spans="2:13" x14ac:dyDescent="0.25">
      <c r="B12236" s="6">
        <v>0.64930555555555558</v>
      </c>
      <c r="E12236" s="104">
        <v>145</v>
      </c>
      <c r="G12236" s="3" t="s">
        <v>16</v>
      </c>
    </row>
    <row r="12237" spans="2:13" x14ac:dyDescent="0.25">
      <c r="B12237" s="6">
        <v>0.65972222222222221</v>
      </c>
      <c r="E12237" s="62">
        <v>126</v>
      </c>
      <c r="G12237" s="3" t="s">
        <v>16</v>
      </c>
    </row>
    <row r="12238" spans="2:13" x14ac:dyDescent="0.25">
      <c r="B12238" s="6">
        <v>0.67013888888888884</v>
      </c>
      <c r="E12238" s="99">
        <v>115</v>
      </c>
      <c r="G12238" s="3" t="s">
        <v>16</v>
      </c>
    </row>
    <row r="12239" spans="2:13" x14ac:dyDescent="0.25">
      <c r="B12239" s="6">
        <v>0.68055555555555558</v>
      </c>
      <c r="E12239" s="99">
        <v>111</v>
      </c>
      <c r="G12239" s="3" t="s">
        <v>16</v>
      </c>
    </row>
    <row r="12240" spans="2:13" x14ac:dyDescent="0.25">
      <c r="B12240" s="6">
        <v>0.69097222222222221</v>
      </c>
      <c r="E12240" s="3">
        <v>108</v>
      </c>
      <c r="G12240" s="3" t="s">
        <v>16</v>
      </c>
    </row>
    <row r="12241" spans="2:17" x14ac:dyDescent="0.25">
      <c r="B12241" s="6">
        <v>0.70138888888888884</v>
      </c>
      <c r="E12241" s="3">
        <v>105</v>
      </c>
      <c r="G12241" s="3" t="s">
        <v>16</v>
      </c>
    </row>
    <row r="12242" spans="2:17" x14ac:dyDescent="0.25">
      <c r="B12242" s="6">
        <v>0.71180555555555558</v>
      </c>
      <c r="E12242" s="3">
        <v>104</v>
      </c>
      <c r="F12242" s="3">
        <v>104</v>
      </c>
      <c r="G12242" s="3" t="s">
        <v>16</v>
      </c>
    </row>
    <row r="12243" spans="2:17" x14ac:dyDescent="0.25">
      <c r="B12243" s="90">
        <v>0.72222222222222221</v>
      </c>
      <c r="C12243" s="8">
        <v>96</v>
      </c>
      <c r="D12243" s="8"/>
      <c r="E12243" s="8"/>
      <c r="F12243" s="8"/>
      <c r="G12243" s="8" t="s">
        <v>313</v>
      </c>
      <c r="H12243" s="8"/>
      <c r="I12243" s="36" t="s">
        <v>3209</v>
      </c>
      <c r="J12243" s="36"/>
      <c r="K12243" s="36"/>
      <c r="L12243" s="36"/>
      <c r="M12243" s="36"/>
      <c r="N12243" s="36"/>
      <c r="O12243" s="36"/>
      <c r="P12243" s="36"/>
      <c r="Q12243" s="8"/>
    </row>
    <row r="12244" spans="2:17" x14ac:dyDescent="0.25">
      <c r="B12244" s="6">
        <v>0.72222222222222221</v>
      </c>
      <c r="E12244" s="3">
        <v>107</v>
      </c>
      <c r="G12244" s="3" t="s">
        <v>16</v>
      </c>
    </row>
    <row r="12245" spans="2:17" x14ac:dyDescent="0.25">
      <c r="B12245" s="6">
        <v>0.73263888888888884</v>
      </c>
      <c r="E12245" s="3">
        <v>109</v>
      </c>
      <c r="G12245" s="3" t="s">
        <v>16</v>
      </c>
    </row>
    <row r="12246" spans="2:17" x14ac:dyDescent="0.25">
      <c r="B12246" s="6">
        <v>0.74305555555555558</v>
      </c>
      <c r="E12246" s="97">
        <v>124</v>
      </c>
      <c r="G12246" s="3" t="s">
        <v>16</v>
      </c>
      <c r="H12246" s="3">
        <v>30</v>
      </c>
      <c r="I12246" s="63" t="s">
        <v>3203</v>
      </c>
      <c r="J12246" s="63"/>
      <c r="K12246" s="63"/>
      <c r="L12246" s="63"/>
      <c r="M12246" s="63"/>
    </row>
    <row r="12247" spans="2:17" x14ac:dyDescent="0.25">
      <c r="B12247" s="86">
        <v>0.74791666666666667</v>
      </c>
      <c r="G12247" s="14" t="s">
        <v>3201</v>
      </c>
    </row>
    <row r="12248" spans="2:17" x14ac:dyDescent="0.25">
      <c r="B12248" s="86">
        <v>0.75347222222222221</v>
      </c>
      <c r="E12248" s="99">
        <v>119</v>
      </c>
      <c r="G12248" s="14" t="s">
        <v>3201</v>
      </c>
    </row>
    <row r="12249" spans="2:17" x14ac:dyDescent="0.25">
      <c r="B12249" s="86">
        <v>0.76388888888888884</v>
      </c>
      <c r="E12249" s="157">
        <v>93</v>
      </c>
      <c r="G12249" s="14" t="s">
        <v>3201</v>
      </c>
    </row>
    <row r="12250" spans="2:17" x14ac:dyDescent="0.25">
      <c r="B12250" s="86">
        <v>0.77430555555555558</v>
      </c>
      <c r="E12250" s="157">
        <v>97</v>
      </c>
      <c r="G12250" s="14" t="s">
        <v>3201</v>
      </c>
    </row>
    <row r="12251" spans="2:17" x14ac:dyDescent="0.25">
      <c r="B12251" s="6">
        <v>0.78472222222222221</v>
      </c>
      <c r="E12251" s="99">
        <v>118</v>
      </c>
      <c r="G12251" s="3" t="s">
        <v>16</v>
      </c>
    </row>
    <row r="12252" spans="2:17" x14ac:dyDescent="0.25">
      <c r="B12252" s="6">
        <v>0.79513888888888884</v>
      </c>
      <c r="E12252" s="62">
        <v>128</v>
      </c>
      <c r="G12252" s="3" t="s">
        <v>16</v>
      </c>
    </row>
    <row r="12253" spans="2:17" x14ac:dyDescent="0.25">
      <c r="B12253" s="6">
        <v>0.80555555555555558</v>
      </c>
      <c r="E12253" s="119">
        <v>136</v>
      </c>
      <c r="G12253" s="3" t="s">
        <v>16</v>
      </c>
    </row>
    <row r="12254" spans="2:17" x14ac:dyDescent="0.25">
      <c r="B12254" s="6">
        <v>0.81597222222222221</v>
      </c>
      <c r="E12254" s="104">
        <v>140</v>
      </c>
      <c r="G12254" s="3" t="s">
        <v>16</v>
      </c>
    </row>
    <row r="12255" spans="2:17" x14ac:dyDescent="0.25">
      <c r="B12255" s="6">
        <v>0.82638888888888884</v>
      </c>
      <c r="E12255" s="104">
        <v>144</v>
      </c>
      <c r="G12255" s="3" t="s">
        <v>16</v>
      </c>
    </row>
    <row r="12256" spans="2:17" x14ac:dyDescent="0.25">
      <c r="B12256" s="6">
        <v>0.83680555555555558</v>
      </c>
      <c r="E12256" s="104">
        <v>146</v>
      </c>
      <c r="G12256" s="3" t="s">
        <v>16</v>
      </c>
    </row>
    <row r="12257" spans="2:14" x14ac:dyDescent="0.25">
      <c r="B12257" s="6">
        <v>0.84722222222222221</v>
      </c>
      <c r="E12257" s="38">
        <v>151</v>
      </c>
      <c r="G12257" s="3" t="s">
        <v>16</v>
      </c>
    </row>
    <row r="12258" spans="2:14" x14ac:dyDescent="0.25">
      <c r="B12258" s="6">
        <v>0.85763888888888884</v>
      </c>
      <c r="E12258" s="38">
        <v>151</v>
      </c>
      <c r="G12258" s="3" t="s">
        <v>16</v>
      </c>
    </row>
    <row r="12259" spans="2:14" x14ac:dyDescent="0.25">
      <c r="B12259" s="6">
        <v>0.86805555555555558</v>
      </c>
      <c r="E12259" s="38">
        <v>157</v>
      </c>
      <c r="G12259" s="3" t="s">
        <v>16</v>
      </c>
    </row>
    <row r="12260" spans="2:14" x14ac:dyDescent="0.25">
      <c r="B12260" s="6">
        <v>0.87847222222222221</v>
      </c>
      <c r="E12260" s="243">
        <v>165</v>
      </c>
      <c r="G12260" s="3" t="s">
        <v>16</v>
      </c>
      <c r="H12260" s="3">
        <v>225</v>
      </c>
      <c r="I12260" s="235" t="s">
        <v>3204</v>
      </c>
      <c r="J12260" s="235"/>
      <c r="K12260" s="235"/>
      <c r="L12260" s="235"/>
      <c r="M12260" s="235"/>
      <c r="N12260" s="235"/>
    </row>
    <row r="12261" spans="2:14" x14ac:dyDescent="0.25">
      <c r="B12261" s="86">
        <v>0.87986111111111109</v>
      </c>
      <c r="G12261" s="14" t="s">
        <v>3200</v>
      </c>
    </row>
    <row r="12262" spans="2:14" x14ac:dyDescent="0.25">
      <c r="B12262" s="86">
        <v>0.88888888888888884</v>
      </c>
      <c r="E12262" s="119">
        <v>137</v>
      </c>
      <c r="G12262" s="14" t="s">
        <v>3200</v>
      </c>
    </row>
    <row r="12263" spans="2:14" x14ac:dyDescent="0.25">
      <c r="B12263" s="86">
        <v>0.89930555555555558</v>
      </c>
      <c r="E12263" s="157">
        <v>96</v>
      </c>
      <c r="G12263" s="14" t="s">
        <v>3200</v>
      </c>
    </row>
    <row r="12264" spans="2:14" x14ac:dyDescent="0.25">
      <c r="B12264" s="86">
        <v>0.90972222222222221</v>
      </c>
      <c r="E12264" s="157">
        <v>93</v>
      </c>
      <c r="G12264" s="14" t="s">
        <v>3200</v>
      </c>
    </row>
    <row r="12265" spans="2:14" x14ac:dyDescent="0.25">
      <c r="B12265" s="86">
        <v>0.92013888888888884</v>
      </c>
      <c r="E12265" s="157">
        <v>93</v>
      </c>
      <c r="G12265" s="14" t="s">
        <v>3200</v>
      </c>
    </row>
    <row r="12266" spans="2:14" x14ac:dyDescent="0.25">
      <c r="B12266" s="6">
        <v>0.93055555555555558</v>
      </c>
      <c r="E12266" s="99">
        <v>114</v>
      </c>
      <c r="G12266" s="3" t="s">
        <v>16</v>
      </c>
    </row>
    <row r="12267" spans="2:14" x14ac:dyDescent="0.25">
      <c r="B12267" s="6">
        <v>0.94097222222222221</v>
      </c>
      <c r="E12267" s="119">
        <v>137</v>
      </c>
      <c r="G12267" s="3" t="s">
        <v>16</v>
      </c>
    </row>
    <row r="12268" spans="2:14" x14ac:dyDescent="0.25">
      <c r="B12268" s="6">
        <v>0.95138888888888884</v>
      </c>
      <c r="E12268" s="103">
        <v>147</v>
      </c>
      <c r="G12268" s="3" t="s">
        <v>16</v>
      </c>
      <c r="H12268" s="3">
        <v>330</v>
      </c>
      <c r="I12268" s="144" t="s">
        <v>3205</v>
      </c>
      <c r="J12268" s="144"/>
      <c r="K12268" s="144"/>
      <c r="L12268" s="144"/>
      <c r="M12268" s="144"/>
    </row>
    <row r="12269" spans="2:14" x14ac:dyDescent="0.25">
      <c r="B12269" s="6">
        <v>0.96180555555555558</v>
      </c>
      <c r="E12269" s="104">
        <v>142</v>
      </c>
      <c r="G12269" s="3" t="s">
        <v>16</v>
      </c>
    </row>
    <row r="12270" spans="2:14" x14ac:dyDescent="0.25">
      <c r="B12270" s="6">
        <v>0.97222222222222221</v>
      </c>
      <c r="E12270" s="119">
        <v>138</v>
      </c>
      <c r="G12270" s="3" t="s">
        <v>16</v>
      </c>
    </row>
    <row r="12271" spans="2:14" x14ac:dyDescent="0.25">
      <c r="B12271" s="6">
        <v>0.98263888888888884</v>
      </c>
      <c r="E12271" s="62">
        <v>128</v>
      </c>
      <c r="G12271" s="3" t="s">
        <v>16</v>
      </c>
    </row>
    <row r="12272" spans="2:14" ht="15.75" thickBot="1" x14ac:dyDescent="0.3">
      <c r="B12272" s="22">
        <v>0.99305555555555558</v>
      </c>
      <c r="E12272" s="62">
        <v>122</v>
      </c>
      <c r="G12272" s="3" t="s">
        <v>16</v>
      </c>
    </row>
    <row r="12273" spans="1:14" x14ac:dyDescent="0.25">
      <c r="A12273" s="5">
        <v>45971</v>
      </c>
      <c r="B12273" s="6">
        <v>3.472222222222222E-3</v>
      </c>
      <c r="E12273" s="99">
        <v>119</v>
      </c>
      <c r="G12273" s="3" t="s">
        <v>16</v>
      </c>
    </row>
    <row r="12274" spans="1:14" x14ac:dyDescent="0.25">
      <c r="A12274" s="5" t="s">
        <v>303</v>
      </c>
      <c r="B12274" s="6">
        <v>1.3888888888888888E-2</v>
      </c>
      <c r="E12274" s="99">
        <v>116</v>
      </c>
      <c r="G12274" s="3" t="s">
        <v>16</v>
      </c>
    </row>
    <row r="12275" spans="1:14" x14ac:dyDescent="0.25">
      <c r="B12275" s="6">
        <v>2.4305555555555556E-2</v>
      </c>
      <c r="E12275" s="99">
        <v>114</v>
      </c>
      <c r="G12275" s="3" t="s">
        <v>16</v>
      </c>
    </row>
    <row r="12276" spans="1:14" x14ac:dyDescent="0.25">
      <c r="B12276" s="6">
        <v>3.4722222222222224E-2</v>
      </c>
      <c r="E12276" s="99">
        <v>114</v>
      </c>
      <c r="G12276" s="3" t="s">
        <v>16</v>
      </c>
    </row>
    <row r="12277" spans="1:14" x14ac:dyDescent="0.25">
      <c r="B12277" s="6">
        <v>4.5138888888888888E-2</v>
      </c>
      <c r="E12277" s="99">
        <v>116</v>
      </c>
      <c r="G12277" s="3" t="s">
        <v>16</v>
      </c>
    </row>
    <row r="12278" spans="1:14" x14ac:dyDescent="0.25">
      <c r="B12278" s="6">
        <v>5.5555555555555552E-2</v>
      </c>
      <c r="E12278" s="99">
        <v>117</v>
      </c>
      <c r="G12278" s="3" t="s">
        <v>16</v>
      </c>
    </row>
    <row r="12279" spans="1:14" x14ac:dyDescent="0.25">
      <c r="B12279" s="6">
        <v>6.5972222222222224E-2</v>
      </c>
      <c r="E12279" s="99">
        <v>116</v>
      </c>
      <c r="G12279" s="3" t="s">
        <v>16</v>
      </c>
    </row>
    <row r="12280" spans="1:14" x14ac:dyDescent="0.25">
      <c r="B12280" s="6">
        <v>7.6388888888888895E-2</v>
      </c>
      <c r="E12280" s="99">
        <v>113</v>
      </c>
      <c r="G12280" s="3" t="s">
        <v>16</v>
      </c>
    </row>
    <row r="12281" spans="1:14" x14ac:dyDescent="0.25">
      <c r="B12281" s="6">
        <v>8.6805555555555552E-2</v>
      </c>
      <c r="E12281" s="99">
        <v>113</v>
      </c>
      <c r="G12281" s="3" t="s">
        <v>16</v>
      </c>
    </row>
    <row r="12282" spans="1:14" x14ac:dyDescent="0.25">
      <c r="B12282" s="6">
        <v>9.7222222222222224E-2</v>
      </c>
      <c r="E12282" s="99">
        <v>113</v>
      </c>
      <c r="G12282" s="3" t="s">
        <v>16</v>
      </c>
    </row>
    <row r="12283" spans="1:14" ht="15.75" thickBot="1" x14ac:dyDescent="0.3">
      <c r="B12283" s="6">
        <v>0.1076388888888889</v>
      </c>
      <c r="E12283" s="99">
        <v>112</v>
      </c>
      <c r="G12283" s="3" t="s">
        <v>16</v>
      </c>
    </row>
    <row r="12284" spans="1:14" ht="21" thickBot="1" x14ac:dyDescent="0.35">
      <c r="B12284" s="6">
        <v>0.11805555555555555</v>
      </c>
      <c r="E12284" s="99">
        <v>112</v>
      </c>
      <c r="G12284" s="605">
        <v>118</v>
      </c>
      <c r="H12284" s="604" t="s">
        <v>1368</v>
      </c>
      <c r="I12284" s="750" t="s">
        <v>3207</v>
      </c>
      <c r="J12284" s="751"/>
      <c r="K12284" s="751"/>
      <c r="L12284" s="751"/>
      <c r="M12284" s="751"/>
      <c r="N12284" s="752"/>
    </row>
    <row r="12285" spans="1:14" ht="19.5" thickBot="1" x14ac:dyDescent="0.35">
      <c r="B12285" s="6">
        <v>0.12847222222222221</v>
      </c>
      <c r="E12285" s="99">
        <v>113</v>
      </c>
      <c r="G12285" s="603">
        <f>AVERAGE(E12201:E12290)</f>
        <v>122.5</v>
      </c>
      <c r="H12285" s="604" t="s">
        <v>1367</v>
      </c>
      <c r="I12285" s="750" t="s">
        <v>3206</v>
      </c>
      <c r="J12285" s="751"/>
      <c r="K12285" s="751"/>
      <c r="L12285" s="751"/>
      <c r="M12285" s="751"/>
      <c r="N12285" s="752"/>
    </row>
    <row r="12286" spans="1:14" ht="19.5" thickBot="1" x14ac:dyDescent="0.35">
      <c r="B12286" s="6">
        <v>0.1388888888888889</v>
      </c>
      <c r="E12286" s="99">
        <v>114</v>
      </c>
      <c r="G12286" s="612">
        <v>105.7</v>
      </c>
      <c r="H12286" s="610" t="s">
        <v>1369</v>
      </c>
      <c r="I12286" s="734" t="s">
        <v>3208</v>
      </c>
      <c r="J12286" s="735"/>
      <c r="K12286" s="735"/>
      <c r="L12286" s="735"/>
      <c r="M12286" s="735"/>
      <c r="N12286" s="736"/>
    </row>
    <row r="12287" spans="1:14" ht="18.75" thickBot="1" x14ac:dyDescent="0.3">
      <c r="B12287" s="6">
        <v>0.14930555555555555</v>
      </c>
      <c r="E12287" s="99">
        <v>113</v>
      </c>
      <c r="G12287" s="729" t="s">
        <v>3202</v>
      </c>
      <c r="H12287" s="730"/>
    </row>
    <row r="12288" spans="1:14" ht="18.75" thickBot="1" x14ac:dyDescent="0.3">
      <c r="B12288" s="22">
        <v>0.15972222222222221</v>
      </c>
      <c r="D12288" s="3">
        <v>180</v>
      </c>
      <c r="G12288" s="758" t="s">
        <v>3210</v>
      </c>
      <c r="H12288" s="759"/>
      <c r="I12288" s="759"/>
      <c r="J12288" s="760"/>
    </row>
    <row r="12289" spans="1:14" ht="16.5" thickBot="1" x14ac:dyDescent="0.3">
      <c r="A12289" s="5">
        <v>45971</v>
      </c>
      <c r="B12289" s="6">
        <v>0.30555555555555558</v>
      </c>
      <c r="E12289" s="3">
        <v>105</v>
      </c>
      <c r="G12289" s="761" t="s">
        <v>3211</v>
      </c>
      <c r="H12289" s="762"/>
      <c r="I12289" s="762"/>
      <c r="J12289" s="762"/>
      <c r="K12289" s="762"/>
      <c r="L12289" s="762"/>
      <c r="M12289" s="762"/>
      <c r="N12289" s="763"/>
    </row>
    <row r="12290" spans="1:14" x14ac:dyDescent="0.25">
      <c r="A12290" s="5" t="s">
        <v>303</v>
      </c>
      <c r="B12290" s="6">
        <v>0.31597222222222221</v>
      </c>
      <c r="E12290" s="3">
        <v>106</v>
      </c>
    </row>
    <row r="12291" spans="1:14" x14ac:dyDescent="0.25">
      <c r="B12291" s="6">
        <v>0.3263888888888889</v>
      </c>
      <c r="E12291" s="3">
        <v>102</v>
      </c>
    </row>
    <row r="12292" spans="1:14" x14ac:dyDescent="0.25">
      <c r="B12292" s="6">
        <v>0.33680555555555558</v>
      </c>
      <c r="E12292" s="3">
        <v>105</v>
      </c>
    </row>
    <row r="12293" spans="1:14" x14ac:dyDescent="0.25">
      <c r="B12293" s="6">
        <v>0.34722222222222221</v>
      </c>
      <c r="E12293" s="3">
        <v>106</v>
      </c>
    </row>
    <row r="12294" spans="1:14" x14ac:dyDescent="0.25">
      <c r="B12294" s="6">
        <v>0.3576388888888889</v>
      </c>
      <c r="E12294" s="3">
        <v>106</v>
      </c>
    </row>
    <row r="12295" spans="1:14" x14ac:dyDescent="0.25">
      <c r="B12295" s="6">
        <v>0.36805555555555558</v>
      </c>
      <c r="E12295" s="3">
        <v>105</v>
      </c>
    </row>
    <row r="12296" spans="1:14" x14ac:dyDescent="0.25">
      <c r="B12296" s="6">
        <v>0.37847222222222221</v>
      </c>
      <c r="E12296" s="3">
        <v>106</v>
      </c>
    </row>
    <row r="12297" spans="1:14" x14ac:dyDescent="0.25">
      <c r="B12297" s="6">
        <v>0.3888888888888889</v>
      </c>
      <c r="E12297" s="3">
        <v>108</v>
      </c>
    </row>
    <row r="12298" spans="1:14" x14ac:dyDescent="0.25">
      <c r="B12298" s="6">
        <v>0.39930555555555558</v>
      </c>
      <c r="E12298" s="99">
        <v>110</v>
      </c>
    </row>
    <row r="12299" spans="1:14" x14ac:dyDescent="0.25">
      <c r="B12299" s="6">
        <v>0.40972222222222221</v>
      </c>
      <c r="E12299" s="3">
        <v>108</v>
      </c>
    </row>
    <row r="12300" spans="1:14" x14ac:dyDescent="0.25">
      <c r="B12300" s="6">
        <v>0.4201388888888889</v>
      </c>
      <c r="E12300" s="3">
        <v>107</v>
      </c>
    </row>
    <row r="12301" spans="1:14" x14ac:dyDescent="0.25">
      <c r="B12301" s="6">
        <v>0.43055555555555558</v>
      </c>
      <c r="E12301" s="3">
        <v>109</v>
      </c>
    </row>
    <row r="12302" spans="1:14" x14ac:dyDescent="0.25">
      <c r="B12302" s="6">
        <v>0.44097222222222221</v>
      </c>
      <c r="E12302" s="99">
        <v>110</v>
      </c>
    </row>
    <row r="12303" spans="1:14" x14ac:dyDescent="0.25">
      <c r="B12303" s="6">
        <v>0.4513888888888889</v>
      </c>
      <c r="E12303" s="3">
        <v>109</v>
      </c>
    </row>
    <row r="12304" spans="1:14" x14ac:dyDescent="0.25">
      <c r="B12304" s="6">
        <v>0.46180555555555558</v>
      </c>
      <c r="E12304" s="3">
        <v>107</v>
      </c>
    </row>
    <row r="12305" spans="2:17" x14ac:dyDescent="0.25">
      <c r="B12305" s="6">
        <v>0.47222222222222221</v>
      </c>
      <c r="E12305" s="3">
        <v>106</v>
      </c>
    </row>
    <row r="12306" spans="2:17" x14ac:dyDescent="0.25">
      <c r="B12306" s="6">
        <v>0.4826388888888889</v>
      </c>
      <c r="E12306" s="3">
        <v>104</v>
      </c>
      <c r="G12306" s="4" t="s">
        <v>3212</v>
      </c>
    </row>
    <row r="12307" spans="2:17" x14ac:dyDescent="0.25">
      <c r="B12307" s="6">
        <v>0.49305555555555558</v>
      </c>
      <c r="E12307" s="3">
        <v>106</v>
      </c>
      <c r="F12307" s="3">
        <v>106</v>
      </c>
    </row>
    <row r="12308" spans="2:17" x14ac:dyDescent="0.25">
      <c r="B12308" s="90">
        <v>0.49305555555555558</v>
      </c>
      <c r="C12308" s="8">
        <v>94</v>
      </c>
      <c r="D12308" s="8"/>
      <c r="E12308" s="8"/>
      <c r="F12308" s="8"/>
      <c r="G12308" s="8" t="s">
        <v>208</v>
      </c>
      <c r="H12308" s="8"/>
      <c r="I12308" s="36" t="s">
        <v>3213</v>
      </c>
      <c r="J12308" s="36"/>
      <c r="K12308" s="36"/>
      <c r="L12308" s="36"/>
      <c r="M12308" s="36"/>
      <c r="N12308" s="36"/>
      <c r="O12308" s="36"/>
      <c r="P12308" s="36"/>
      <c r="Q12308" s="8"/>
    </row>
    <row r="12309" spans="2:17" x14ac:dyDescent="0.25">
      <c r="B12309" s="6">
        <v>0.50347222222222221</v>
      </c>
      <c r="E12309" s="99">
        <v>111</v>
      </c>
      <c r="G12309" s="3" t="s">
        <v>16</v>
      </c>
    </row>
    <row r="12310" spans="2:17" x14ac:dyDescent="0.25">
      <c r="B12310" s="6">
        <v>0.51388888888888884</v>
      </c>
      <c r="E12310" s="97">
        <v>123</v>
      </c>
      <c r="G12310" s="3" t="s">
        <v>16</v>
      </c>
      <c r="H12310" s="3">
        <v>30</v>
      </c>
      <c r="I12310" s="63" t="s">
        <v>3214</v>
      </c>
      <c r="J12310" s="63"/>
      <c r="K12310" s="63"/>
      <c r="L12310" s="63"/>
      <c r="M12310" s="63"/>
    </row>
    <row r="12311" spans="2:17" x14ac:dyDescent="0.25">
      <c r="B12311" s="6">
        <v>0.52430555555555558</v>
      </c>
      <c r="E12311" s="62">
        <v>123</v>
      </c>
      <c r="G12311" s="3" t="s">
        <v>16</v>
      </c>
    </row>
    <row r="12312" spans="2:17" x14ac:dyDescent="0.25">
      <c r="B12312" s="6">
        <v>0.53472222222222221</v>
      </c>
      <c r="E12312" s="3">
        <v>106</v>
      </c>
      <c r="G12312" s="3" t="s">
        <v>16</v>
      </c>
    </row>
    <row r="12313" spans="2:17" x14ac:dyDescent="0.25">
      <c r="B12313" s="6">
        <v>0.54513888888888884</v>
      </c>
      <c r="E12313" s="3">
        <v>108</v>
      </c>
      <c r="G12313" s="3" t="s">
        <v>16</v>
      </c>
    </row>
    <row r="12314" spans="2:17" x14ac:dyDescent="0.25">
      <c r="B12314" s="6">
        <v>0.55555555555555558</v>
      </c>
      <c r="E12314" s="3">
        <v>105</v>
      </c>
      <c r="G12314" s="3" t="s">
        <v>16</v>
      </c>
    </row>
    <row r="12315" spans="2:17" x14ac:dyDescent="0.25">
      <c r="B12315" s="6">
        <v>0.56597222222222221</v>
      </c>
      <c r="E12315" s="157">
        <v>98</v>
      </c>
      <c r="G12315" s="3" t="s">
        <v>16</v>
      </c>
    </row>
    <row r="12316" spans="2:17" x14ac:dyDescent="0.25">
      <c r="B12316" s="6">
        <v>0.57638888888888884</v>
      </c>
      <c r="E12316" s="99">
        <v>116</v>
      </c>
      <c r="G12316" s="3" t="s">
        <v>16</v>
      </c>
    </row>
    <row r="12317" spans="2:17" x14ac:dyDescent="0.25">
      <c r="B12317" s="6">
        <v>0.58680555555555558</v>
      </c>
      <c r="E12317" s="62">
        <v>123</v>
      </c>
      <c r="G12317" s="3" t="s">
        <v>16</v>
      </c>
    </row>
    <row r="12318" spans="2:17" x14ac:dyDescent="0.25">
      <c r="B12318" s="6">
        <v>0.59722222222222221</v>
      </c>
      <c r="E12318" s="10">
        <v>130</v>
      </c>
      <c r="G12318" s="3" t="s">
        <v>16</v>
      </c>
      <c r="H12318" s="3">
        <v>150</v>
      </c>
      <c r="I12318" s="12" t="s">
        <v>3215</v>
      </c>
      <c r="J12318" s="12"/>
      <c r="K12318" s="12"/>
      <c r="L12318" s="12"/>
      <c r="M12318" s="12"/>
    </row>
    <row r="12319" spans="2:17" x14ac:dyDescent="0.25">
      <c r="B12319" s="6">
        <v>0.60763888888888884</v>
      </c>
      <c r="E12319" s="9">
        <v>123</v>
      </c>
      <c r="G12319" s="3" t="s">
        <v>16</v>
      </c>
    </row>
    <row r="12320" spans="2:17" x14ac:dyDescent="0.25">
      <c r="B12320" s="6">
        <v>0.61805555555555558</v>
      </c>
      <c r="E12320" s="99">
        <v>112</v>
      </c>
      <c r="G12320" s="3" t="s">
        <v>16</v>
      </c>
    </row>
    <row r="12321" spans="2:13" x14ac:dyDescent="0.25">
      <c r="B12321" s="6">
        <v>0.62847222222222221</v>
      </c>
      <c r="E12321" s="62">
        <v>120</v>
      </c>
      <c r="G12321" s="3" t="s">
        <v>16</v>
      </c>
    </row>
    <row r="12322" spans="2:13" x14ac:dyDescent="0.25">
      <c r="B12322" s="6">
        <v>0.63888888888888884</v>
      </c>
      <c r="E12322" s="9">
        <v>132</v>
      </c>
      <c r="G12322" s="3" t="s">
        <v>16</v>
      </c>
    </row>
    <row r="12323" spans="2:13" x14ac:dyDescent="0.25">
      <c r="B12323" s="6">
        <v>0.64930555555555558</v>
      </c>
      <c r="E12323" s="10">
        <v>138</v>
      </c>
      <c r="G12323" s="3" t="s">
        <v>16</v>
      </c>
      <c r="H12323" s="3">
        <v>225</v>
      </c>
      <c r="I12323" s="12" t="s">
        <v>3216</v>
      </c>
      <c r="J12323" s="12"/>
      <c r="K12323" s="12"/>
      <c r="L12323" s="12"/>
      <c r="M12323" s="12"/>
    </row>
    <row r="12324" spans="2:13" x14ac:dyDescent="0.25">
      <c r="B12324" s="6">
        <v>0.65972222222222221</v>
      </c>
      <c r="E12324" s="62">
        <v>124</v>
      </c>
      <c r="G12324" s="3" t="s">
        <v>16</v>
      </c>
    </row>
    <row r="12325" spans="2:13" x14ac:dyDescent="0.25">
      <c r="B12325" s="6">
        <v>0.67013888888888884</v>
      </c>
      <c r="E12325" s="62">
        <v>120</v>
      </c>
      <c r="G12325" s="3" t="s">
        <v>16</v>
      </c>
    </row>
    <row r="12326" spans="2:13" x14ac:dyDescent="0.25">
      <c r="B12326" s="6">
        <v>0.68055555555555558</v>
      </c>
      <c r="E12326" s="62">
        <v>125</v>
      </c>
      <c r="G12326" s="3" t="s">
        <v>16</v>
      </c>
    </row>
    <row r="12327" spans="2:13" x14ac:dyDescent="0.25">
      <c r="B12327" s="6">
        <v>0.69097222222222221</v>
      </c>
      <c r="E12327" s="102">
        <v>130</v>
      </c>
      <c r="G12327" s="3" t="s">
        <v>16</v>
      </c>
      <c r="H12327" s="3">
        <v>285</v>
      </c>
      <c r="I12327" s="118" t="s">
        <v>3217</v>
      </c>
      <c r="J12327" s="118"/>
      <c r="K12327" s="118"/>
      <c r="L12327" s="118"/>
      <c r="M12327" s="118"/>
    </row>
    <row r="12328" spans="2:13" x14ac:dyDescent="0.25">
      <c r="B12328" s="86">
        <v>0.69791666666666663</v>
      </c>
      <c r="E12328" s="4"/>
      <c r="G12328" s="14" t="s">
        <v>3220</v>
      </c>
      <c r="I12328" s="118"/>
      <c r="J12328" s="118"/>
      <c r="K12328" s="118"/>
      <c r="L12328" s="118"/>
      <c r="M12328" s="118"/>
    </row>
    <row r="12329" spans="2:13" x14ac:dyDescent="0.25">
      <c r="B12329" s="86">
        <v>0.70138888888888884</v>
      </c>
      <c r="E12329" s="62">
        <v>126</v>
      </c>
      <c r="G12329" s="14" t="s">
        <v>3220</v>
      </c>
    </row>
    <row r="12330" spans="2:13" x14ac:dyDescent="0.25">
      <c r="B12330" s="86">
        <v>0.71180555555555558</v>
      </c>
      <c r="E12330" s="99">
        <v>112</v>
      </c>
      <c r="G12330" s="14" t="s">
        <v>3220</v>
      </c>
    </row>
    <row r="12331" spans="2:13" x14ac:dyDescent="0.25">
      <c r="B12331" s="6">
        <v>0.72222222222222221</v>
      </c>
      <c r="E12331" s="3">
        <v>108</v>
      </c>
      <c r="F12331" s="3">
        <v>108</v>
      </c>
    </row>
    <row r="12332" spans="2:13" x14ac:dyDescent="0.25">
      <c r="B12332" s="6">
        <v>0.72916666666666663</v>
      </c>
      <c r="C12332" s="3">
        <v>41</v>
      </c>
      <c r="G12332" s="3" t="s">
        <v>313</v>
      </c>
      <c r="I12332" t="s">
        <v>3218</v>
      </c>
    </row>
    <row r="12333" spans="2:13" x14ac:dyDescent="0.25">
      <c r="B12333" s="6">
        <v>0.73263888888888884</v>
      </c>
      <c r="E12333" s="99">
        <v>117</v>
      </c>
    </row>
    <row r="12334" spans="2:13" x14ac:dyDescent="0.25">
      <c r="B12334" s="6">
        <v>0.74305555555555558</v>
      </c>
      <c r="E12334" s="9">
        <v>133</v>
      </c>
      <c r="G12334" s="3" t="s">
        <v>1941</v>
      </c>
    </row>
    <row r="12335" spans="2:13" x14ac:dyDescent="0.25">
      <c r="B12335" s="6">
        <v>0.75347222222222221</v>
      </c>
      <c r="E12335" s="10">
        <v>138</v>
      </c>
      <c r="G12335" s="3" t="s">
        <v>1941</v>
      </c>
      <c r="H12335" s="3">
        <v>45</v>
      </c>
      <c r="I12335" s="12" t="s">
        <v>3222</v>
      </c>
      <c r="J12335" s="12"/>
      <c r="K12335" s="12"/>
      <c r="L12335" s="12"/>
      <c r="M12335" s="12"/>
    </row>
    <row r="12336" spans="2:13" x14ac:dyDescent="0.25">
      <c r="B12336" s="6">
        <v>0.76388888888888884</v>
      </c>
      <c r="E12336" s="62">
        <v>129</v>
      </c>
      <c r="G12336" s="3" t="s">
        <v>1941</v>
      </c>
    </row>
    <row r="12337" spans="2:13" x14ac:dyDescent="0.25">
      <c r="B12337" s="6">
        <v>0.77430555555555558</v>
      </c>
      <c r="E12337" s="62">
        <v>120</v>
      </c>
      <c r="G12337" s="3" t="s">
        <v>3224</v>
      </c>
    </row>
    <row r="12338" spans="2:13" x14ac:dyDescent="0.25">
      <c r="B12338" s="6">
        <v>0.78472222222222221</v>
      </c>
      <c r="E12338" s="9">
        <v>135</v>
      </c>
      <c r="G12338" s="3" t="s">
        <v>3224</v>
      </c>
    </row>
    <row r="12339" spans="2:13" x14ac:dyDescent="0.25">
      <c r="B12339" s="6">
        <v>0.79513888888888884</v>
      </c>
      <c r="E12339" s="104">
        <v>144</v>
      </c>
      <c r="G12339" s="3" t="s">
        <v>3224</v>
      </c>
    </row>
    <row r="12340" spans="2:13" x14ac:dyDescent="0.25">
      <c r="B12340" s="6">
        <v>0.80555555555555558</v>
      </c>
      <c r="E12340" s="103">
        <v>145</v>
      </c>
      <c r="G12340" s="3" t="s">
        <v>3224</v>
      </c>
      <c r="H12340" s="3">
        <v>120</v>
      </c>
      <c r="I12340" s="144" t="s">
        <v>3223</v>
      </c>
      <c r="J12340" s="144"/>
      <c r="K12340" s="144"/>
      <c r="L12340" s="144"/>
      <c r="M12340" s="144"/>
    </row>
    <row r="12341" spans="2:13" x14ac:dyDescent="0.25">
      <c r="B12341" s="6">
        <v>0.81597222222222221</v>
      </c>
      <c r="E12341" s="104">
        <v>144</v>
      </c>
      <c r="G12341" s="3" t="s">
        <v>3224</v>
      </c>
    </row>
    <row r="12342" spans="2:13" x14ac:dyDescent="0.25">
      <c r="B12342" s="6">
        <v>0.82638888888888884</v>
      </c>
      <c r="E12342" s="104">
        <v>142</v>
      </c>
      <c r="G12342" s="3" t="s">
        <v>3224</v>
      </c>
    </row>
    <row r="12343" spans="2:13" x14ac:dyDescent="0.25">
      <c r="B12343" s="6">
        <v>0.83680555555555558</v>
      </c>
      <c r="E12343" s="104">
        <v>140</v>
      </c>
      <c r="G12343" s="3" t="s">
        <v>3224</v>
      </c>
    </row>
    <row r="12344" spans="2:13" x14ac:dyDescent="0.25">
      <c r="B12344" s="6">
        <v>0.84722222222222221</v>
      </c>
      <c r="E12344" s="9">
        <v>131</v>
      </c>
      <c r="G12344" s="3" t="s">
        <v>3224</v>
      </c>
    </row>
    <row r="12345" spans="2:13" x14ac:dyDescent="0.25">
      <c r="B12345" s="6">
        <v>0.85763888888888884</v>
      </c>
      <c r="E12345" s="9">
        <v>132</v>
      </c>
      <c r="G12345" s="3" t="s">
        <v>3224</v>
      </c>
    </row>
    <row r="12346" spans="2:13" x14ac:dyDescent="0.25">
      <c r="B12346" s="6">
        <v>0.86805555555555558</v>
      </c>
      <c r="E12346" s="99">
        <v>114</v>
      </c>
      <c r="G12346" s="3" t="s">
        <v>3224</v>
      </c>
    </row>
    <row r="12347" spans="2:13" x14ac:dyDescent="0.25">
      <c r="B12347" s="6">
        <v>0.87847222222222221</v>
      </c>
      <c r="E12347" s="99">
        <v>113</v>
      </c>
      <c r="G12347" s="3" t="s">
        <v>3224</v>
      </c>
    </row>
    <row r="12348" spans="2:13" x14ac:dyDescent="0.25">
      <c r="B12348" s="6">
        <v>0.88888888888888884</v>
      </c>
      <c r="E12348" s="99">
        <v>116</v>
      </c>
      <c r="G12348" s="3" t="s">
        <v>1442</v>
      </c>
    </row>
    <row r="12349" spans="2:13" x14ac:dyDescent="0.25">
      <c r="B12349" s="6">
        <v>0.89930555555555558</v>
      </c>
      <c r="E12349" s="99">
        <v>118</v>
      </c>
      <c r="G12349" s="3" t="s">
        <v>1442</v>
      </c>
    </row>
    <row r="12350" spans="2:13" x14ac:dyDescent="0.25">
      <c r="B12350" s="6">
        <v>0.90972222222222221</v>
      </c>
      <c r="E12350" s="62">
        <v>121</v>
      </c>
      <c r="G12350" s="3" t="s">
        <v>1442</v>
      </c>
    </row>
    <row r="12351" spans="2:13" x14ac:dyDescent="0.25">
      <c r="B12351" s="6">
        <v>0.92013888888888884</v>
      </c>
      <c r="E12351" s="99">
        <v>115</v>
      </c>
      <c r="G12351" s="3" t="s">
        <v>16</v>
      </c>
    </row>
    <row r="12352" spans="2:13" x14ac:dyDescent="0.25">
      <c r="B12352" s="6">
        <v>0.93055555555555558</v>
      </c>
      <c r="E12352" s="99">
        <v>114</v>
      </c>
      <c r="G12352" s="3" t="s">
        <v>16</v>
      </c>
    </row>
    <row r="12353" spans="1:17" x14ac:dyDescent="0.25">
      <c r="B12353" s="86">
        <v>0.93402777777777779</v>
      </c>
      <c r="G12353" s="14" t="s">
        <v>3226</v>
      </c>
    </row>
    <row r="12354" spans="1:17" ht="15.75" x14ac:dyDescent="0.25">
      <c r="B12354" s="86">
        <v>0.94097222222222221</v>
      </c>
      <c r="E12354" s="3">
        <v>103</v>
      </c>
      <c r="G12354" s="14" t="s">
        <v>3226</v>
      </c>
      <c r="I12354" s="449" t="s">
        <v>3227</v>
      </c>
      <c r="J12354" s="449"/>
      <c r="K12354" s="449"/>
      <c r="L12354" s="449"/>
      <c r="M12354" s="449"/>
      <c r="N12354" s="449"/>
      <c r="O12354" s="444"/>
      <c r="P12354" s="444"/>
      <c r="Q12354" s="228"/>
    </row>
    <row r="12355" spans="1:17" ht="15.75" x14ac:dyDescent="0.25">
      <c r="B12355" s="86">
        <v>0.95138888888888884</v>
      </c>
      <c r="E12355" s="157">
        <v>95</v>
      </c>
      <c r="G12355" s="14" t="s">
        <v>3226</v>
      </c>
      <c r="I12355" s="531" t="s">
        <v>3228</v>
      </c>
      <c r="J12355" s="531"/>
      <c r="K12355" s="531"/>
      <c r="L12355" s="531"/>
      <c r="M12355" s="531"/>
      <c r="N12355" s="531"/>
      <c r="O12355" s="531"/>
      <c r="P12355" s="531"/>
      <c r="Q12355" s="675"/>
    </row>
    <row r="12356" spans="1:17" ht="15.75" x14ac:dyDescent="0.25">
      <c r="B12356" s="6">
        <v>0.96180555555555558</v>
      </c>
      <c r="E12356" s="157">
        <v>90</v>
      </c>
      <c r="G12356" s="3" t="s">
        <v>3237</v>
      </c>
      <c r="I12356" s="531" t="s">
        <v>3229</v>
      </c>
      <c r="J12356" s="531"/>
      <c r="K12356" s="531"/>
      <c r="L12356" s="531"/>
      <c r="M12356" s="531"/>
      <c r="N12356" s="531"/>
      <c r="O12356" s="531"/>
      <c r="P12356" s="531"/>
      <c r="Q12356" s="675"/>
    </row>
    <row r="12357" spans="1:17" ht="15.75" x14ac:dyDescent="0.25">
      <c r="B12357" s="6">
        <v>0.97222222222222221</v>
      </c>
      <c r="E12357" s="14">
        <v>88</v>
      </c>
      <c r="G12357" s="3" t="s">
        <v>1826</v>
      </c>
      <c r="I12357" s="565" t="s">
        <v>3230</v>
      </c>
      <c r="J12357" s="565"/>
      <c r="K12357" s="565"/>
      <c r="L12357" s="565"/>
      <c r="M12357" s="565"/>
      <c r="N12357" s="565"/>
      <c r="O12357" s="565"/>
      <c r="P12357" s="565"/>
      <c r="Q12357" s="227"/>
    </row>
    <row r="12358" spans="1:17" x14ac:dyDescent="0.25">
      <c r="B12358" s="6">
        <v>0.98263888888888884</v>
      </c>
      <c r="E12358" s="157">
        <v>92</v>
      </c>
      <c r="G12358" s="3" t="s">
        <v>1826</v>
      </c>
    </row>
    <row r="12359" spans="1:17" ht="15.75" thickBot="1" x14ac:dyDescent="0.3">
      <c r="B12359" s="22">
        <v>0.99305555555555558</v>
      </c>
      <c r="E12359" s="3">
        <v>103</v>
      </c>
      <c r="G12359" s="3" t="s">
        <v>1826</v>
      </c>
    </row>
    <row r="12360" spans="1:17" x14ac:dyDescent="0.25">
      <c r="A12360" s="5">
        <v>45972</v>
      </c>
      <c r="B12360" s="6">
        <v>3.472222222222222E-3</v>
      </c>
      <c r="E12360" s="3">
        <v>109</v>
      </c>
      <c r="G12360" s="3" t="s">
        <v>1826</v>
      </c>
    </row>
    <row r="12361" spans="1:17" x14ac:dyDescent="0.25">
      <c r="A12361" s="5" t="s">
        <v>422</v>
      </c>
      <c r="B12361" s="6">
        <v>1.3888888888888888E-2</v>
      </c>
      <c r="E12361" s="3">
        <v>106</v>
      </c>
      <c r="G12361" s="3" t="s">
        <v>1826</v>
      </c>
    </row>
    <row r="12362" spans="1:17" x14ac:dyDescent="0.25">
      <c r="B12362" s="6">
        <v>2.4305555555555556E-2</v>
      </c>
      <c r="E12362" s="3">
        <v>104</v>
      </c>
      <c r="G12362" s="3" t="s">
        <v>1826</v>
      </c>
    </row>
    <row r="12363" spans="1:17" x14ac:dyDescent="0.25">
      <c r="B12363" s="6">
        <v>3.4722222222222224E-2</v>
      </c>
      <c r="E12363" s="99">
        <v>111</v>
      </c>
      <c r="G12363" s="3" t="s">
        <v>3236</v>
      </c>
    </row>
    <row r="12364" spans="1:17" x14ac:dyDescent="0.25">
      <c r="B12364" s="6">
        <v>4.5138888888888888E-2</v>
      </c>
      <c r="E12364" s="3">
        <v>108</v>
      </c>
    </row>
    <row r="12365" spans="1:17" x14ac:dyDescent="0.25">
      <c r="B12365" s="6">
        <v>5.5555555555555552E-2</v>
      </c>
    </row>
    <row r="12366" spans="1:17" x14ac:dyDescent="0.25">
      <c r="B12366" s="6">
        <v>6.5972222222222224E-2</v>
      </c>
    </row>
    <row r="12367" spans="1:17" x14ac:dyDescent="0.25">
      <c r="B12367" s="6">
        <v>7.6388888888888895E-2</v>
      </c>
    </row>
    <row r="12368" spans="1:17" x14ac:dyDescent="0.25">
      <c r="B12368" s="6">
        <v>8.6805555555555552E-2</v>
      </c>
    </row>
    <row r="12369" spans="1:14" ht="15.75" thickBot="1" x14ac:dyDescent="0.3">
      <c r="B12369" s="6">
        <v>9.7222222222222224E-2</v>
      </c>
    </row>
    <row r="12370" spans="1:14" ht="21" thickBot="1" x14ac:dyDescent="0.35">
      <c r="B12370" s="6">
        <v>0.1076388888888889</v>
      </c>
      <c r="G12370" s="605">
        <v>115</v>
      </c>
      <c r="H12370" s="604" t="s">
        <v>1368</v>
      </c>
      <c r="I12370" s="750" t="s">
        <v>3235</v>
      </c>
      <c r="J12370" s="751"/>
      <c r="K12370" s="751"/>
      <c r="L12370" s="751"/>
      <c r="M12370" s="751"/>
      <c r="N12370" s="752"/>
    </row>
    <row r="12371" spans="1:14" ht="19.5" thickBot="1" x14ac:dyDescent="0.35">
      <c r="B12371" s="6">
        <v>0.11805555555555555</v>
      </c>
      <c r="G12371" s="603">
        <f>AVERAGE(E12289:E12376)</f>
        <v>115.34246575342466</v>
      </c>
      <c r="H12371" s="604" t="s">
        <v>1367</v>
      </c>
      <c r="I12371" s="750" t="s">
        <v>3233</v>
      </c>
      <c r="J12371" s="751"/>
      <c r="K12371" s="751"/>
      <c r="L12371" s="751"/>
      <c r="M12371" s="751"/>
      <c r="N12371" s="752"/>
    </row>
    <row r="12372" spans="1:14" ht="19.5" thickBot="1" x14ac:dyDescent="0.35">
      <c r="B12372" s="6">
        <v>0.12847222222222221</v>
      </c>
      <c r="G12372" s="612">
        <v>107</v>
      </c>
      <c r="H12372" s="610" t="s">
        <v>1369</v>
      </c>
      <c r="I12372" s="734" t="s">
        <v>3219</v>
      </c>
      <c r="J12372" s="735"/>
      <c r="K12372" s="735"/>
      <c r="L12372" s="735"/>
      <c r="M12372" s="735"/>
      <c r="N12372" s="736"/>
    </row>
    <row r="12373" spans="1:14" ht="18.75" thickBot="1" x14ac:dyDescent="0.3">
      <c r="B12373" s="6">
        <v>0.1388888888888889</v>
      </c>
      <c r="G12373" s="729" t="s">
        <v>3234</v>
      </c>
      <c r="H12373" s="730"/>
    </row>
    <row r="12374" spans="1:14" ht="18.75" thickBot="1" x14ac:dyDescent="0.3">
      <c r="B12374" s="6">
        <v>0.14930555555555555</v>
      </c>
      <c r="G12374" s="758" t="s">
        <v>3231</v>
      </c>
      <c r="H12374" s="759"/>
      <c r="I12374" s="759"/>
      <c r="J12374" s="760"/>
    </row>
    <row r="12375" spans="1:14" ht="16.5" thickBot="1" x14ac:dyDescent="0.3">
      <c r="B12375" s="22">
        <v>0.15972222222222221</v>
      </c>
      <c r="D12375" s="3">
        <v>135</v>
      </c>
      <c r="G12375" s="761" t="s">
        <v>3232</v>
      </c>
      <c r="H12375" s="762"/>
      <c r="I12375" s="762"/>
      <c r="J12375" s="762"/>
      <c r="K12375" s="762"/>
      <c r="L12375" s="762"/>
      <c r="M12375" s="762"/>
      <c r="N12375" s="763"/>
    </row>
    <row r="12376" spans="1:14" x14ac:dyDescent="0.25">
      <c r="A12376" s="5">
        <v>45972</v>
      </c>
      <c r="B12376" s="6">
        <v>0.30555555555555558</v>
      </c>
      <c r="E12376" s="99">
        <v>112</v>
      </c>
    </row>
    <row r="12377" spans="1:14" x14ac:dyDescent="0.25">
      <c r="A12377" s="5" t="s">
        <v>422</v>
      </c>
      <c r="B12377" s="6">
        <v>0.31597222222222221</v>
      </c>
      <c r="E12377" s="3">
        <v>109</v>
      </c>
    </row>
    <row r="12378" spans="1:14" x14ac:dyDescent="0.25">
      <c r="B12378" s="6">
        <v>0.3263888888888889</v>
      </c>
      <c r="E12378" s="3">
        <v>102</v>
      </c>
    </row>
    <row r="12379" spans="1:14" x14ac:dyDescent="0.25">
      <c r="B12379" s="6">
        <v>0.33680555555555558</v>
      </c>
      <c r="E12379" s="157">
        <v>99</v>
      </c>
    </row>
    <row r="12380" spans="1:14" x14ac:dyDescent="0.25">
      <c r="B12380" s="6">
        <v>0.34722222222222221</v>
      </c>
      <c r="E12380" s="157">
        <v>98</v>
      </c>
    </row>
    <row r="12381" spans="1:14" x14ac:dyDescent="0.25">
      <c r="B12381" s="6">
        <v>0.3576388888888889</v>
      </c>
      <c r="E12381" s="3">
        <v>100</v>
      </c>
    </row>
    <row r="12382" spans="1:14" x14ac:dyDescent="0.25">
      <c r="B12382" s="6">
        <v>0.36805555555555558</v>
      </c>
      <c r="E12382" s="99">
        <v>110</v>
      </c>
    </row>
    <row r="12383" spans="1:14" x14ac:dyDescent="0.25">
      <c r="B12383" s="6">
        <v>0.37847222222222221</v>
      </c>
      <c r="E12383" s="99">
        <v>112</v>
      </c>
    </row>
    <row r="12384" spans="1:14" x14ac:dyDescent="0.25">
      <c r="B12384" s="6">
        <v>0.3888888888888889</v>
      </c>
      <c r="E12384" s="3">
        <v>108</v>
      </c>
    </row>
    <row r="12385" spans="2:16" x14ac:dyDescent="0.25">
      <c r="B12385" s="6">
        <v>0.39930555555555558</v>
      </c>
      <c r="E12385" s="99">
        <v>111</v>
      </c>
    </row>
    <row r="12386" spans="2:16" x14ac:dyDescent="0.25">
      <c r="B12386" s="6">
        <v>0.40972222222222221</v>
      </c>
      <c r="E12386" s="99">
        <v>112</v>
      </c>
    </row>
    <row r="12387" spans="2:16" x14ac:dyDescent="0.25">
      <c r="B12387" s="6">
        <v>0.4201388888888889</v>
      </c>
      <c r="E12387" s="99">
        <v>110</v>
      </c>
    </row>
    <row r="12388" spans="2:16" x14ac:dyDescent="0.25">
      <c r="B12388" s="6">
        <v>0.43055555555555558</v>
      </c>
      <c r="E12388" s="3">
        <v>105</v>
      </c>
    </row>
    <row r="12389" spans="2:16" x14ac:dyDescent="0.25">
      <c r="B12389" s="6">
        <v>0.44097222222222221</v>
      </c>
      <c r="E12389" s="3">
        <v>102</v>
      </c>
    </row>
    <row r="12390" spans="2:16" x14ac:dyDescent="0.25">
      <c r="B12390" s="6">
        <v>0.4513888888888889</v>
      </c>
      <c r="E12390" s="14">
        <v>88</v>
      </c>
    </row>
    <row r="12391" spans="2:16" x14ac:dyDescent="0.25">
      <c r="B12391" s="6">
        <v>0.46180555555555558</v>
      </c>
      <c r="E12391" s="99">
        <v>110</v>
      </c>
      <c r="G12391" s="8" t="s">
        <v>2651</v>
      </c>
    </row>
    <row r="12392" spans="2:16" x14ac:dyDescent="0.25">
      <c r="B12392" s="6">
        <v>0.47222222222222221</v>
      </c>
      <c r="E12392" s="3">
        <v>104</v>
      </c>
      <c r="F12392" s="3">
        <v>104</v>
      </c>
    </row>
    <row r="12393" spans="2:16" x14ac:dyDescent="0.25">
      <c r="B12393" s="6">
        <v>0.4826388888888889</v>
      </c>
      <c r="E12393" s="3">
        <v>109</v>
      </c>
    </row>
    <row r="12394" spans="2:16" x14ac:dyDescent="0.25">
      <c r="B12394" s="90">
        <v>0.4861111111111111</v>
      </c>
      <c r="C12394" s="8">
        <v>82</v>
      </c>
      <c r="D12394" s="8"/>
      <c r="E12394" s="8"/>
      <c r="F12394" s="8"/>
      <c r="G12394" s="8" t="s">
        <v>208</v>
      </c>
      <c r="H12394" s="8"/>
      <c r="I12394" s="36" t="s">
        <v>3241</v>
      </c>
      <c r="J12394" s="36"/>
      <c r="K12394" s="36"/>
      <c r="L12394" s="36"/>
      <c r="M12394" s="36"/>
      <c r="N12394" s="36"/>
      <c r="O12394" s="36"/>
      <c r="P12394" s="36"/>
    </row>
    <row r="12395" spans="2:16" x14ac:dyDescent="0.25">
      <c r="B12395" s="6">
        <v>0.49305555555555558</v>
      </c>
      <c r="E12395" s="99">
        <v>112</v>
      </c>
    </row>
    <row r="12396" spans="2:16" x14ac:dyDescent="0.25">
      <c r="B12396" s="6">
        <v>0.50347222222222221</v>
      </c>
      <c r="E12396" s="9">
        <v>137</v>
      </c>
      <c r="H12396" s="3">
        <v>25</v>
      </c>
      <c r="I12396" s="12" t="s">
        <v>3252</v>
      </c>
      <c r="J12396" s="12"/>
      <c r="K12396" s="12"/>
      <c r="L12396" s="12"/>
      <c r="M12396" s="12"/>
    </row>
    <row r="12397" spans="2:16" x14ac:dyDescent="0.25">
      <c r="B12397" s="6">
        <v>0.51388888888888884</v>
      </c>
      <c r="E12397" s="62">
        <v>127</v>
      </c>
    </row>
    <row r="12398" spans="2:16" x14ac:dyDescent="0.25">
      <c r="B12398" s="6">
        <v>0.52430555555555558</v>
      </c>
      <c r="E12398" s="62">
        <v>120</v>
      </c>
    </row>
    <row r="12399" spans="2:16" x14ac:dyDescent="0.25">
      <c r="B12399" s="6">
        <v>0.53472222222222221</v>
      </c>
      <c r="E12399" s="3">
        <v>103</v>
      </c>
    </row>
    <row r="12400" spans="2:16" x14ac:dyDescent="0.25">
      <c r="B12400" s="6">
        <v>0.53472222222222221</v>
      </c>
      <c r="E12400" s="99">
        <v>111</v>
      </c>
    </row>
    <row r="12401" spans="2:13" x14ac:dyDescent="0.25">
      <c r="B12401" s="6">
        <v>0.54513888888888884</v>
      </c>
      <c r="E12401" s="99">
        <v>114</v>
      </c>
    </row>
    <row r="12402" spans="2:13" x14ac:dyDescent="0.25">
      <c r="B12402" s="6">
        <v>0.55555555555555558</v>
      </c>
      <c r="E12402" s="3">
        <v>108</v>
      </c>
    </row>
    <row r="12403" spans="2:13" x14ac:dyDescent="0.25">
      <c r="B12403" s="6">
        <v>0.56597222222222221</v>
      </c>
      <c r="E12403" s="62">
        <v>120</v>
      </c>
    </row>
    <row r="12404" spans="2:13" x14ac:dyDescent="0.25">
      <c r="B12404" s="6">
        <v>0.57638888888888884</v>
      </c>
      <c r="E12404" s="62">
        <v>122</v>
      </c>
    </row>
    <row r="12405" spans="2:13" x14ac:dyDescent="0.25">
      <c r="B12405" s="6">
        <v>0.58680555555555558</v>
      </c>
      <c r="E12405" s="62">
        <v>128</v>
      </c>
    </row>
    <row r="12406" spans="2:13" x14ac:dyDescent="0.25">
      <c r="B12406" s="6">
        <v>0.59722222222222221</v>
      </c>
      <c r="E12406" s="62">
        <v>125</v>
      </c>
    </row>
    <row r="12407" spans="2:13" x14ac:dyDescent="0.25">
      <c r="B12407" s="6">
        <v>0.60763888888888884</v>
      </c>
      <c r="E12407" s="62">
        <v>123</v>
      </c>
    </row>
    <row r="12408" spans="2:13" x14ac:dyDescent="0.25">
      <c r="B12408" s="6">
        <v>0.61805555555555558</v>
      </c>
      <c r="E12408" s="99">
        <v>113</v>
      </c>
    </row>
    <row r="12409" spans="2:13" x14ac:dyDescent="0.25">
      <c r="B12409" s="6">
        <v>0.62847222222222221</v>
      </c>
      <c r="E12409" s="62">
        <v>126</v>
      </c>
    </row>
    <row r="12410" spans="2:13" x14ac:dyDescent="0.25">
      <c r="B12410" s="6">
        <v>0.63888888888888884</v>
      </c>
      <c r="E12410" s="62">
        <v>120</v>
      </c>
    </row>
    <row r="12411" spans="2:13" x14ac:dyDescent="0.25">
      <c r="B12411" s="6">
        <v>0.64930555555555558</v>
      </c>
      <c r="E12411" s="62">
        <v>128</v>
      </c>
    </row>
    <row r="12412" spans="2:13" x14ac:dyDescent="0.25">
      <c r="B12412" s="6">
        <v>0.65972222222222221</v>
      </c>
      <c r="E12412" s="9">
        <v>130</v>
      </c>
    </row>
    <row r="12413" spans="2:13" x14ac:dyDescent="0.25">
      <c r="B12413" s="6">
        <v>0.67013888888888884</v>
      </c>
      <c r="E12413" s="10">
        <v>135</v>
      </c>
      <c r="H12413" s="3">
        <v>265</v>
      </c>
      <c r="I12413" s="12" t="s">
        <v>3253</v>
      </c>
      <c r="J12413" s="12"/>
      <c r="K12413" s="12"/>
      <c r="L12413" s="12"/>
      <c r="M12413" s="12"/>
    </row>
    <row r="12414" spans="2:13" x14ac:dyDescent="0.25">
      <c r="B12414" s="6">
        <v>0.68055555555555558</v>
      </c>
      <c r="E12414" s="62">
        <v>123</v>
      </c>
    </row>
    <row r="12415" spans="2:13" x14ac:dyDescent="0.25">
      <c r="B12415" s="6">
        <v>0.69097222222222221</v>
      </c>
      <c r="E12415" s="62">
        <v>123</v>
      </c>
    </row>
    <row r="12416" spans="2:13" x14ac:dyDescent="0.25">
      <c r="B12416" s="6">
        <v>0.70138888888888884</v>
      </c>
      <c r="E12416" s="99">
        <v>113</v>
      </c>
    </row>
    <row r="12417" spans="2:16" x14ac:dyDescent="0.25">
      <c r="B12417" s="86">
        <v>0.70486111111111116</v>
      </c>
      <c r="G12417" s="14" t="s">
        <v>3240</v>
      </c>
    </row>
    <row r="12418" spans="2:16" x14ac:dyDescent="0.25">
      <c r="B12418" s="86">
        <v>0.71180555555555558</v>
      </c>
      <c r="E12418" s="99">
        <v>110</v>
      </c>
      <c r="G12418" s="14" t="s">
        <v>3240</v>
      </c>
    </row>
    <row r="12419" spans="2:16" ht="15.75" x14ac:dyDescent="0.25">
      <c r="B12419" s="86">
        <v>0.72222222222222221</v>
      </c>
      <c r="E12419" s="3">
        <v>107</v>
      </c>
      <c r="F12419" s="3">
        <v>107</v>
      </c>
      <c r="G12419" s="14" t="s">
        <v>3240</v>
      </c>
      <c r="I12419" s="449" t="s">
        <v>3244</v>
      </c>
      <c r="J12419" s="449"/>
      <c r="K12419" s="449"/>
      <c r="L12419" s="449"/>
      <c r="M12419" s="449"/>
      <c r="N12419" s="449"/>
    </row>
    <row r="12420" spans="2:16" x14ac:dyDescent="0.25">
      <c r="B12420" s="90">
        <v>0.72916666666666663</v>
      </c>
      <c r="C12420" s="8">
        <v>98</v>
      </c>
      <c r="D12420" s="8"/>
      <c r="E12420" s="8"/>
      <c r="F12420" s="8"/>
      <c r="G12420" s="8" t="s">
        <v>313</v>
      </c>
      <c r="H12420" s="8"/>
      <c r="I12420" s="36" t="s">
        <v>3239</v>
      </c>
      <c r="J12420" s="36"/>
      <c r="K12420" s="36"/>
      <c r="L12420" s="36"/>
      <c r="M12420" s="36"/>
      <c r="N12420" s="36"/>
      <c r="O12420" s="36"/>
      <c r="P12420" s="36"/>
    </row>
    <row r="12421" spans="2:16" x14ac:dyDescent="0.25">
      <c r="B12421" s="6">
        <v>0.73263888888888884</v>
      </c>
      <c r="E12421" s="3">
        <v>105</v>
      </c>
    </row>
    <row r="12422" spans="2:16" x14ac:dyDescent="0.25">
      <c r="B12422" s="6">
        <v>0.74305555555555558</v>
      </c>
      <c r="E12422" s="3">
        <v>100</v>
      </c>
    </row>
    <row r="12423" spans="2:16" x14ac:dyDescent="0.25">
      <c r="B12423" s="6">
        <v>0.75347222222222221</v>
      </c>
      <c r="E12423" s="99">
        <v>111</v>
      </c>
    </row>
    <row r="12424" spans="2:16" x14ac:dyDescent="0.25">
      <c r="B12424" s="6">
        <v>0.76388888888888884</v>
      </c>
      <c r="E12424" s="62">
        <v>126</v>
      </c>
    </row>
    <row r="12425" spans="2:16" x14ac:dyDescent="0.25">
      <c r="B12425" s="86">
        <v>0.76388888888888884</v>
      </c>
      <c r="G12425" s="14" t="s">
        <v>3238</v>
      </c>
    </row>
    <row r="12426" spans="2:16" x14ac:dyDescent="0.25">
      <c r="B12426" s="86">
        <v>0.77430555555555558</v>
      </c>
      <c r="E12426" s="10">
        <v>134</v>
      </c>
      <c r="G12426" s="14" t="s">
        <v>3238</v>
      </c>
      <c r="H12426" s="3">
        <v>65</v>
      </c>
      <c r="I12426" s="12" t="s">
        <v>3254</v>
      </c>
      <c r="J12426" s="12"/>
      <c r="K12426" s="12"/>
      <c r="L12426" s="12"/>
      <c r="M12426" s="12"/>
    </row>
    <row r="12427" spans="2:16" ht="15.75" x14ac:dyDescent="0.25">
      <c r="B12427" s="86">
        <v>0.78472222222222221</v>
      </c>
      <c r="E12427" s="99">
        <v>113</v>
      </c>
      <c r="G12427" s="14" t="s">
        <v>3238</v>
      </c>
      <c r="I12427" s="449" t="s">
        <v>3245</v>
      </c>
      <c r="J12427" s="449"/>
      <c r="K12427" s="449"/>
      <c r="L12427" s="449"/>
      <c r="M12427" s="449"/>
      <c r="N12427" s="449"/>
    </row>
    <row r="12428" spans="2:16" x14ac:dyDescent="0.25">
      <c r="B12428" s="6">
        <v>0.79513888888888884</v>
      </c>
      <c r="E12428" s="99">
        <v>117</v>
      </c>
    </row>
    <row r="12429" spans="2:16" x14ac:dyDescent="0.25">
      <c r="B12429" s="6">
        <v>0.80555555555555558</v>
      </c>
      <c r="E12429" s="62">
        <v>122</v>
      </c>
    </row>
    <row r="12430" spans="2:16" x14ac:dyDescent="0.25">
      <c r="B12430" s="6">
        <v>0.81597222222222221</v>
      </c>
      <c r="E12430" s="103">
        <v>141</v>
      </c>
      <c r="H12430" s="3">
        <v>125</v>
      </c>
      <c r="I12430" s="144" t="s">
        <v>3255</v>
      </c>
      <c r="J12430" s="144"/>
      <c r="K12430" s="144"/>
      <c r="L12430" s="144"/>
      <c r="M12430" s="144"/>
    </row>
    <row r="12431" spans="2:16" x14ac:dyDescent="0.25">
      <c r="B12431" s="86">
        <v>0.81597222222222221</v>
      </c>
      <c r="G12431" s="14" t="s">
        <v>3242</v>
      </c>
    </row>
    <row r="12432" spans="2:16" x14ac:dyDescent="0.25">
      <c r="B12432" s="86">
        <v>0.82638888888888884</v>
      </c>
      <c r="E12432" s="62">
        <v>125</v>
      </c>
      <c r="G12432" s="14" t="s">
        <v>3242</v>
      </c>
    </row>
    <row r="12433" spans="2:14" ht="15.75" x14ac:dyDescent="0.25">
      <c r="B12433" s="86">
        <v>0.83680555555555558</v>
      </c>
      <c r="E12433" s="157">
        <v>99</v>
      </c>
      <c r="G12433" s="14" t="s">
        <v>3242</v>
      </c>
      <c r="I12433" s="449" t="s">
        <v>3243</v>
      </c>
      <c r="J12433" s="422"/>
      <c r="K12433" s="422"/>
      <c r="L12433" s="422"/>
      <c r="M12433" s="422"/>
      <c r="N12433" s="422"/>
    </row>
    <row r="12434" spans="2:14" x14ac:dyDescent="0.25">
      <c r="B12434" s="6">
        <v>0.84722222222222221</v>
      </c>
      <c r="E12434" s="99">
        <v>114</v>
      </c>
    </row>
    <row r="12435" spans="2:14" x14ac:dyDescent="0.25">
      <c r="B12435" s="6">
        <v>0.85763888888888884</v>
      </c>
      <c r="E12435" s="10">
        <v>139</v>
      </c>
      <c r="H12435" s="3">
        <v>185</v>
      </c>
      <c r="I12435" s="12" t="s">
        <v>3256</v>
      </c>
      <c r="J12435" s="12"/>
      <c r="K12435" s="12"/>
      <c r="L12435" s="12"/>
      <c r="M12435" s="12"/>
    </row>
    <row r="12436" spans="2:14" x14ac:dyDescent="0.25">
      <c r="B12436" s="86">
        <v>0.86111111111111116</v>
      </c>
      <c r="E12436" s="4"/>
      <c r="G12436" s="14" t="s">
        <v>3248</v>
      </c>
    </row>
    <row r="12437" spans="2:14" x14ac:dyDescent="0.25">
      <c r="B12437" s="86">
        <v>0.86805555555555558</v>
      </c>
      <c r="E12437" s="9">
        <v>139</v>
      </c>
      <c r="G12437" s="14" t="s">
        <v>3248</v>
      </c>
    </row>
    <row r="12438" spans="2:14" ht="15.75" x14ac:dyDescent="0.25">
      <c r="B12438" s="86">
        <v>0.87847222222222221</v>
      </c>
      <c r="E12438" s="3">
        <v>107</v>
      </c>
      <c r="G12438" s="14" t="s">
        <v>3248</v>
      </c>
      <c r="I12438" s="449" t="s">
        <v>3258</v>
      </c>
      <c r="J12438" s="449"/>
      <c r="K12438" s="449"/>
      <c r="L12438" s="449"/>
      <c r="M12438" s="449"/>
      <c r="N12438" s="449"/>
    </row>
    <row r="12439" spans="2:14" ht="15.75" x14ac:dyDescent="0.25">
      <c r="B12439" s="86">
        <v>0.88888888888888884</v>
      </c>
      <c r="E12439" s="3">
        <v>101</v>
      </c>
      <c r="G12439" s="14" t="s">
        <v>3248</v>
      </c>
      <c r="I12439" s="449" t="s">
        <v>3259</v>
      </c>
      <c r="J12439" s="449"/>
      <c r="K12439" s="449"/>
      <c r="L12439" s="449"/>
      <c r="M12439" s="449"/>
      <c r="N12439" s="449"/>
    </row>
    <row r="12440" spans="2:14" x14ac:dyDescent="0.25">
      <c r="B12440" s="6">
        <v>0.89930555555555558</v>
      </c>
      <c r="E12440" s="99">
        <v>111</v>
      </c>
    </row>
    <row r="12441" spans="2:14" x14ac:dyDescent="0.25">
      <c r="B12441" s="6">
        <v>0.90972222222222221</v>
      </c>
      <c r="E12441" s="10">
        <v>136</v>
      </c>
      <c r="H12441" s="3">
        <v>260</v>
      </c>
      <c r="I12441" s="12" t="s">
        <v>3257</v>
      </c>
      <c r="J12441" s="12"/>
      <c r="K12441" s="12"/>
      <c r="L12441" s="12"/>
      <c r="M12441" s="12"/>
    </row>
    <row r="12442" spans="2:14" x14ac:dyDescent="0.25">
      <c r="B12442" s="6">
        <v>0.92013888888888884</v>
      </c>
      <c r="E12442" s="9">
        <v>134</v>
      </c>
    </row>
    <row r="12443" spans="2:14" x14ac:dyDescent="0.25">
      <c r="B12443" s="6">
        <v>0.93055555555555558</v>
      </c>
      <c r="E12443" s="62">
        <v>127</v>
      </c>
    </row>
    <row r="12444" spans="2:14" x14ac:dyDescent="0.25">
      <c r="B12444" s="86">
        <v>0.93819444444444444</v>
      </c>
      <c r="G12444" s="14" t="s">
        <v>3246</v>
      </c>
    </row>
    <row r="12445" spans="2:14" x14ac:dyDescent="0.25">
      <c r="B12445" s="86">
        <v>0.94097222222222221</v>
      </c>
      <c r="E12445" s="62">
        <v>122</v>
      </c>
      <c r="G12445" s="14" t="s">
        <v>3246</v>
      </c>
    </row>
    <row r="12446" spans="2:14" x14ac:dyDescent="0.25">
      <c r="B12446" s="86">
        <v>0.95138888888888884</v>
      </c>
      <c r="E12446" s="99">
        <v>118</v>
      </c>
      <c r="G12446" s="3" t="s">
        <v>3247</v>
      </c>
    </row>
    <row r="12447" spans="2:14" x14ac:dyDescent="0.25">
      <c r="B12447" s="6">
        <v>0.96180555555555558</v>
      </c>
      <c r="E12447" s="3">
        <v>109</v>
      </c>
    </row>
    <row r="12448" spans="2:14" x14ac:dyDescent="0.25">
      <c r="B12448" s="6">
        <v>0.97222222222222221</v>
      </c>
      <c r="E12448" s="99">
        <v>111</v>
      </c>
    </row>
    <row r="12449" spans="1:14" x14ac:dyDescent="0.25">
      <c r="B12449" s="6">
        <v>0.98263888888888884</v>
      </c>
      <c r="E12449" s="99">
        <v>113</v>
      </c>
    </row>
    <row r="12450" spans="1:14" ht="15.75" thickBot="1" x14ac:dyDescent="0.3">
      <c r="B12450" s="22">
        <v>0.99305555555555558</v>
      </c>
      <c r="E12450" s="99">
        <v>110</v>
      </c>
    </row>
    <row r="12451" spans="1:14" x14ac:dyDescent="0.25">
      <c r="A12451" s="5">
        <v>45973</v>
      </c>
      <c r="B12451" s="6">
        <v>3.472222222222222E-3</v>
      </c>
      <c r="E12451" s="3">
        <v>107</v>
      </c>
    </row>
    <row r="12452" spans="1:14" x14ac:dyDescent="0.25">
      <c r="A12452" s="5" t="s">
        <v>571</v>
      </c>
      <c r="B12452" s="6">
        <v>1.3888888888888888E-2</v>
      </c>
      <c r="E12452" s="99">
        <v>111</v>
      </c>
    </row>
    <row r="12453" spans="1:14" x14ac:dyDescent="0.25">
      <c r="B12453" s="6">
        <v>2.4305555555555556E-2</v>
      </c>
      <c r="E12453" s="99">
        <v>110</v>
      </c>
    </row>
    <row r="12454" spans="1:14" x14ac:dyDescent="0.25">
      <c r="B12454" s="6">
        <v>3.4722222222222224E-2</v>
      </c>
      <c r="E12454" s="99">
        <v>111</v>
      </c>
    </row>
    <row r="12455" spans="1:14" x14ac:dyDescent="0.25">
      <c r="B12455" s="6">
        <v>4.5138888888888888E-2</v>
      </c>
    </row>
    <row r="12456" spans="1:14" x14ac:dyDescent="0.25">
      <c r="B12456" s="6">
        <v>5.5555555555555552E-2</v>
      </c>
    </row>
    <row r="12457" spans="1:14" x14ac:dyDescent="0.25">
      <c r="B12457" s="6">
        <v>6.5972222222222224E-2</v>
      </c>
    </row>
    <row r="12458" spans="1:14" x14ac:dyDescent="0.25">
      <c r="B12458" s="6">
        <v>7.6388888888888895E-2</v>
      </c>
    </row>
    <row r="12459" spans="1:14" ht="15.75" thickBot="1" x14ac:dyDescent="0.3">
      <c r="B12459" s="6">
        <v>8.6805555555555552E-2</v>
      </c>
    </row>
    <row r="12460" spans="1:14" ht="21" thickBot="1" x14ac:dyDescent="0.35">
      <c r="B12460" s="6">
        <v>9.7222222222222224E-2</v>
      </c>
      <c r="G12460" s="605">
        <v>113</v>
      </c>
      <c r="H12460" s="604" t="s">
        <v>1368</v>
      </c>
      <c r="I12460" s="750" t="s">
        <v>3221</v>
      </c>
      <c r="J12460" s="751"/>
      <c r="K12460" s="751"/>
      <c r="L12460" s="751"/>
      <c r="M12460" s="751"/>
      <c r="N12460" s="752"/>
    </row>
    <row r="12461" spans="1:14" ht="19.5" thickBot="1" x14ac:dyDescent="0.35">
      <c r="B12461" s="6">
        <v>0.1076388888888889</v>
      </c>
      <c r="G12461" s="603">
        <f>AVERAGE(E12379:E12466)</f>
        <v>115.6376811594203</v>
      </c>
      <c r="H12461" s="604" t="s">
        <v>1367</v>
      </c>
      <c r="I12461" s="750" t="s">
        <v>3260</v>
      </c>
      <c r="J12461" s="751"/>
      <c r="K12461" s="751"/>
      <c r="L12461" s="751"/>
      <c r="M12461" s="751"/>
      <c r="N12461" s="752"/>
    </row>
    <row r="12462" spans="1:14" ht="19.5" thickBot="1" x14ac:dyDescent="0.35">
      <c r="B12462" s="6">
        <v>0.11805555555555555</v>
      </c>
      <c r="G12462" s="612">
        <v>105.5</v>
      </c>
      <c r="H12462" s="610" t="s">
        <v>1369</v>
      </c>
      <c r="I12462" s="734" t="s">
        <v>3251</v>
      </c>
      <c r="J12462" s="735"/>
      <c r="K12462" s="735"/>
      <c r="L12462" s="735"/>
      <c r="M12462" s="735"/>
      <c r="N12462" s="736"/>
    </row>
    <row r="12463" spans="1:14" ht="18.75" thickBot="1" x14ac:dyDescent="0.3">
      <c r="B12463" s="6">
        <v>0.12847222222222221</v>
      </c>
      <c r="G12463" s="729" t="s">
        <v>2922</v>
      </c>
      <c r="H12463" s="730"/>
    </row>
    <row r="12464" spans="1:14" ht="18.75" thickBot="1" x14ac:dyDescent="0.3">
      <c r="B12464" s="6">
        <v>0.1388888888888889</v>
      </c>
      <c r="G12464" s="758" t="s">
        <v>3250</v>
      </c>
      <c r="H12464" s="759"/>
      <c r="I12464" s="759"/>
      <c r="J12464" s="760"/>
    </row>
    <row r="12465" spans="1:14" ht="16.5" thickBot="1" x14ac:dyDescent="0.3">
      <c r="B12465" s="6">
        <v>0.14930555555555555</v>
      </c>
      <c r="G12465" s="761" t="s">
        <v>3249</v>
      </c>
      <c r="H12465" s="762"/>
      <c r="I12465" s="762"/>
      <c r="J12465" s="762"/>
      <c r="K12465" s="762"/>
      <c r="L12465" s="762"/>
      <c r="M12465" s="762"/>
      <c r="N12465" s="763"/>
    </row>
    <row r="12466" spans="1:14" ht="15.75" thickBot="1" x14ac:dyDescent="0.3">
      <c r="B12466" s="22">
        <v>0.15972222222222221</v>
      </c>
      <c r="D12466" s="3">
        <v>180</v>
      </c>
    </row>
    <row r="12467" spans="1:14" x14ac:dyDescent="0.25">
      <c r="A12467" s="5">
        <v>45973</v>
      </c>
      <c r="B12467" s="6">
        <v>0.30555555555555558</v>
      </c>
      <c r="E12467" s="157">
        <v>97</v>
      </c>
    </row>
    <row r="12468" spans="1:14" x14ac:dyDescent="0.25">
      <c r="A12468" s="5" t="s">
        <v>571</v>
      </c>
      <c r="B12468" s="6">
        <v>0.31597222222222221</v>
      </c>
      <c r="E12468" s="157">
        <v>96</v>
      </c>
    </row>
    <row r="12469" spans="1:14" x14ac:dyDescent="0.25">
      <c r="B12469" s="6">
        <v>0.3263888888888889</v>
      </c>
      <c r="E12469" s="157">
        <v>96</v>
      </c>
    </row>
    <row r="12470" spans="1:14" x14ac:dyDescent="0.25">
      <c r="B12470" s="6">
        <v>0.33680555555555558</v>
      </c>
      <c r="E12470" s="157">
        <v>96</v>
      </c>
    </row>
    <row r="12471" spans="1:14" x14ac:dyDescent="0.25">
      <c r="B12471" s="6">
        <v>0.34722222222222221</v>
      </c>
      <c r="E12471" s="157">
        <v>98</v>
      </c>
    </row>
    <row r="12472" spans="1:14" x14ac:dyDescent="0.25">
      <c r="B12472" s="6">
        <v>0.3576388888888889</v>
      </c>
      <c r="E12472" s="157">
        <v>97</v>
      </c>
    </row>
    <row r="12473" spans="1:14" x14ac:dyDescent="0.25">
      <c r="B12473" s="6">
        <v>0.36805555555555558</v>
      </c>
      <c r="E12473" s="157">
        <v>96</v>
      </c>
    </row>
    <row r="12474" spans="1:14" x14ac:dyDescent="0.25">
      <c r="B12474" s="6">
        <v>0.37847222222222221</v>
      </c>
      <c r="E12474" s="157">
        <v>99</v>
      </c>
    </row>
    <row r="12475" spans="1:14" x14ac:dyDescent="0.25">
      <c r="B12475" s="6">
        <v>0.3888888888888889</v>
      </c>
      <c r="E12475" s="3">
        <v>101</v>
      </c>
    </row>
    <row r="12476" spans="1:14" x14ac:dyDescent="0.25">
      <c r="B12476" s="6">
        <v>0.39930555555555558</v>
      </c>
      <c r="E12476" s="3">
        <v>101</v>
      </c>
    </row>
    <row r="12477" spans="1:14" x14ac:dyDescent="0.25">
      <c r="B12477" s="6">
        <v>0.40972222222222221</v>
      </c>
      <c r="E12477" s="3">
        <v>100</v>
      </c>
    </row>
    <row r="12478" spans="1:14" x14ac:dyDescent="0.25">
      <c r="B12478" s="6">
        <v>0.4201388888888889</v>
      </c>
      <c r="E12478" s="3">
        <v>100</v>
      </c>
    </row>
    <row r="12479" spans="1:14" x14ac:dyDescent="0.25">
      <c r="B12479" s="6">
        <v>0.43055555555555558</v>
      </c>
      <c r="E12479" s="3">
        <v>100</v>
      </c>
    </row>
    <row r="12480" spans="1:14" x14ac:dyDescent="0.25">
      <c r="B12480" s="6">
        <v>0.44097222222222221</v>
      </c>
      <c r="E12480" s="157">
        <v>99</v>
      </c>
    </row>
    <row r="12481" spans="2:16" x14ac:dyDescent="0.25">
      <c r="B12481" s="6">
        <v>0.4513888888888889</v>
      </c>
      <c r="E12481" s="157">
        <v>99</v>
      </c>
    </row>
    <row r="12482" spans="2:16" x14ac:dyDescent="0.25">
      <c r="B12482" s="6">
        <v>0.46180555555555558</v>
      </c>
      <c r="E12482" s="157">
        <v>99</v>
      </c>
    </row>
    <row r="12483" spans="2:16" x14ac:dyDescent="0.25">
      <c r="B12483" s="6">
        <v>0.47222222222222221</v>
      </c>
      <c r="E12483" s="157">
        <v>99</v>
      </c>
    </row>
    <row r="12484" spans="2:16" x14ac:dyDescent="0.25">
      <c r="B12484" s="6">
        <v>0.4826388888888889</v>
      </c>
      <c r="E12484" s="3">
        <v>100</v>
      </c>
    </row>
    <row r="12485" spans="2:16" x14ac:dyDescent="0.25">
      <c r="B12485" s="6">
        <v>0.49305555555555558</v>
      </c>
      <c r="E12485" s="3">
        <v>101</v>
      </c>
    </row>
    <row r="12486" spans="2:16" x14ac:dyDescent="0.25">
      <c r="B12486" s="6">
        <v>0.50347222222222221</v>
      </c>
      <c r="E12486" s="3">
        <v>100</v>
      </c>
      <c r="G12486" s="3" t="s">
        <v>3264</v>
      </c>
    </row>
    <row r="12487" spans="2:16" x14ac:dyDescent="0.25">
      <c r="B12487" s="6">
        <v>0.51388888888888884</v>
      </c>
      <c r="E12487" s="157">
        <v>98</v>
      </c>
      <c r="F12487" s="157">
        <v>98</v>
      </c>
    </row>
    <row r="12488" spans="2:16" x14ac:dyDescent="0.25">
      <c r="B12488" s="6">
        <v>0.52430555555555558</v>
      </c>
      <c r="E12488" s="3">
        <v>106</v>
      </c>
    </row>
    <row r="12489" spans="2:16" x14ac:dyDescent="0.25">
      <c r="B12489" s="90">
        <v>0.52777777777777779</v>
      </c>
      <c r="C12489" s="8">
        <v>64</v>
      </c>
      <c r="D12489" s="8"/>
      <c r="E12489" s="8"/>
      <c r="F12489" s="8"/>
      <c r="G12489" s="8" t="s">
        <v>208</v>
      </c>
      <c r="H12489" s="8"/>
      <c r="I12489" s="36" t="s">
        <v>3263</v>
      </c>
      <c r="J12489" s="36"/>
      <c r="K12489" s="36"/>
      <c r="L12489" s="36"/>
      <c r="M12489" s="36"/>
      <c r="N12489" s="36"/>
      <c r="O12489" s="36"/>
      <c r="P12489" s="36"/>
    </row>
    <row r="12490" spans="2:16" x14ac:dyDescent="0.25">
      <c r="B12490" s="6">
        <v>0.53472222222222221</v>
      </c>
      <c r="E12490" s="3">
        <v>106</v>
      </c>
    </row>
    <row r="12491" spans="2:16" x14ac:dyDescent="0.25">
      <c r="B12491" s="6">
        <v>0.54513888888888884</v>
      </c>
      <c r="E12491" s="99">
        <v>116</v>
      </c>
    </row>
    <row r="12492" spans="2:16" x14ac:dyDescent="0.25">
      <c r="B12492" s="6">
        <v>0.55555555555555558</v>
      </c>
      <c r="E12492" s="99">
        <v>117</v>
      </c>
    </row>
    <row r="12493" spans="2:16" x14ac:dyDescent="0.25">
      <c r="B12493" s="6">
        <v>0.56597222222222221</v>
      </c>
      <c r="E12493" s="99">
        <v>111</v>
      </c>
    </row>
    <row r="12494" spans="2:16" x14ac:dyDescent="0.25">
      <c r="B12494" s="6">
        <v>0.57638888888888884</v>
      </c>
      <c r="E12494" s="62">
        <v>127</v>
      </c>
    </row>
    <row r="12495" spans="2:16" x14ac:dyDescent="0.25">
      <c r="B12495" s="6">
        <v>0.58680555555555558</v>
      </c>
      <c r="E12495" s="10">
        <v>133</v>
      </c>
      <c r="H12495" s="3">
        <v>85</v>
      </c>
      <c r="I12495" s="12" t="s">
        <v>3268</v>
      </c>
      <c r="J12495" s="12"/>
      <c r="K12495" s="12"/>
      <c r="L12495" s="12"/>
      <c r="M12495" s="12"/>
    </row>
    <row r="12496" spans="2:16" x14ac:dyDescent="0.25">
      <c r="B12496" s="6">
        <v>0.59722222222222221</v>
      </c>
      <c r="E12496" s="62">
        <v>128</v>
      </c>
    </row>
    <row r="12497" spans="2:13" x14ac:dyDescent="0.25">
      <c r="B12497" s="86">
        <v>0.59722222222222221</v>
      </c>
      <c r="G12497" s="14" t="s">
        <v>3262</v>
      </c>
    </row>
    <row r="12498" spans="2:13" x14ac:dyDescent="0.25">
      <c r="B12498" s="86">
        <v>0.60763888888888884</v>
      </c>
      <c r="E12498" s="99">
        <v>119</v>
      </c>
      <c r="G12498" s="14" t="s">
        <v>3262</v>
      </c>
    </row>
    <row r="12499" spans="2:13" x14ac:dyDescent="0.25">
      <c r="B12499" s="86">
        <v>0.61805555555555558</v>
      </c>
      <c r="E12499" s="3">
        <v>108</v>
      </c>
      <c r="G12499" s="14" t="s">
        <v>3262</v>
      </c>
    </row>
    <row r="12500" spans="2:13" x14ac:dyDescent="0.25">
      <c r="B12500" s="6">
        <v>0.62847222222222221</v>
      </c>
      <c r="E12500" s="62">
        <v>120</v>
      </c>
    </row>
    <row r="12501" spans="2:13" x14ac:dyDescent="0.25">
      <c r="B12501" s="6">
        <v>0.63888888888888884</v>
      </c>
      <c r="E12501" s="99">
        <v>119</v>
      </c>
    </row>
    <row r="12502" spans="2:13" x14ac:dyDescent="0.25">
      <c r="B12502" s="6">
        <v>0.64930555555555558</v>
      </c>
      <c r="E12502" s="62">
        <v>128</v>
      </c>
    </row>
    <row r="12503" spans="2:13" x14ac:dyDescent="0.25">
      <c r="B12503" s="6">
        <v>0.65972222222222221</v>
      </c>
      <c r="E12503" s="10">
        <v>136</v>
      </c>
      <c r="H12503" s="3">
        <v>190</v>
      </c>
      <c r="I12503" s="12" t="s">
        <v>3269</v>
      </c>
      <c r="J12503" s="12"/>
      <c r="K12503" s="12"/>
      <c r="L12503" s="12"/>
      <c r="M12503" s="12"/>
    </row>
    <row r="12504" spans="2:13" x14ac:dyDescent="0.25">
      <c r="B12504" s="6">
        <v>0.67013888888888884</v>
      </c>
      <c r="E12504" s="9">
        <v>132</v>
      </c>
    </row>
    <row r="12505" spans="2:13" x14ac:dyDescent="0.25">
      <c r="B12505" s="6">
        <v>0.68055555555555558</v>
      </c>
      <c r="E12505" s="9">
        <v>130</v>
      </c>
    </row>
    <row r="12506" spans="2:13" x14ac:dyDescent="0.25">
      <c r="B12506" s="6">
        <v>0.69097222222222221</v>
      </c>
      <c r="E12506" s="62">
        <v>128</v>
      </c>
    </row>
    <row r="12507" spans="2:13" x14ac:dyDescent="0.25">
      <c r="B12507" s="6">
        <v>0.70138888888888884</v>
      </c>
      <c r="E12507" s="9">
        <v>133</v>
      </c>
    </row>
    <row r="12508" spans="2:13" x14ac:dyDescent="0.25">
      <c r="B12508" s="6">
        <v>0.71180555555555558</v>
      </c>
      <c r="E12508" s="99">
        <v>118</v>
      </c>
    </row>
    <row r="12509" spans="2:13" x14ac:dyDescent="0.25">
      <c r="B12509" s="6">
        <v>0.72222222222222221</v>
      </c>
      <c r="E12509" s="99">
        <v>116</v>
      </c>
    </row>
    <row r="12510" spans="2:13" x14ac:dyDescent="0.25">
      <c r="B12510" s="6">
        <v>0.73263888888888884</v>
      </c>
      <c r="E12510" s="99">
        <v>118</v>
      </c>
    </row>
    <row r="12511" spans="2:13" x14ac:dyDescent="0.25">
      <c r="B12511" s="6">
        <v>0.74305555555555558</v>
      </c>
      <c r="E12511" s="99">
        <v>116</v>
      </c>
    </row>
    <row r="12512" spans="2:13" x14ac:dyDescent="0.25">
      <c r="B12512" s="6">
        <v>0.75347222222222221</v>
      </c>
      <c r="E12512" s="99">
        <v>113</v>
      </c>
    </row>
    <row r="12513" spans="2:21" x14ac:dyDescent="0.25">
      <c r="B12513" s="6">
        <v>0.76388888888888884</v>
      </c>
      <c r="E12513" s="99">
        <v>110</v>
      </c>
      <c r="F12513" s="3">
        <v>110</v>
      </c>
    </row>
    <row r="12514" spans="2:21" x14ac:dyDescent="0.25">
      <c r="B12514" s="90">
        <v>0.77083333333333337</v>
      </c>
      <c r="C12514" s="8">
        <v>86</v>
      </c>
      <c r="D12514" s="8"/>
      <c r="E12514" s="8"/>
      <c r="F12514" s="8"/>
      <c r="G12514" s="8" t="s">
        <v>313</v>
      </c>
      <c r="H12514" s="8"/>
      <c r="I12514" s="36" t="s">
        <v>3265</v>
      </c>
      <c r="J12514" s="36"/>
      <c r="K12514" s="36"/>
      <c r="L12514" s="36"/>
      <c r="M12514" s="36"/>
      <c r="N12514" s="36"/>
      <c r="O12514" s="36"/>
      <c r="P12514" s="36"/>
      <c r="Q12514" s="8"/>
      <c r="R12514" s="8"/>
      <c r="S12514" s="8"/>
      <c r="T12514" s="8"/>
      <c r="U12514" s="8"/>
    </row>
    <row r="12515" spans="2:21" x14ac:dyDescent="0.25">
      <c r="B12515" s="6">
        <v>0.77430555555555558</v>
      </c>
      <c r="E12515" s="99">
        <v>114</v>
      </c>
    </row>
    <row r="12516" spans="2:21" x14ac:dyDescent="0.25">
      <c r="B12516" s="6">
        <v>0.78472222222222221</v>
      </c>
      <c r="E12516" s="99">
        <v>118</v>
      </c>
    </row>
    <row r="12517" spans="2:21" x14ac:dyDescent="0.25">
      <c r="B12517" s="6">
        <v>0.79513888888888884</v>
      </c>
      <c r="E12517" s="9">
        <v>130</v>
      </c>
    </row>
    <row r="12518" spans="2:21" x14ac:dyDescent="0.25">
      <c r="B12518" s="6">
        <v>0.80555555555555558</v>
      </c>
      <c r="E12518" s="104">
        <v>145</v>
      </c>
    </row>
    <row r="12519" spans="2:21" x14ac:dyDescent="0.25">
      <c r="B12519" s="6">
        <v>0.81597222222222221</v>
      </c>
      <c r="E12519" s="38">
        <v>159</v>
      </c>
    </row>
    <row r="12520" spans="2:21" x14ac:dyDescent="0.25">
      <c r="B12520" s="6">
        <v>0.82638888888888884</v>
      </c>
      <c r="E12520" s="243">
        <v>161</v>
      </c>
      <c r="H12520" s="3">
        <v>80</v>
      </c>
      <c r="I12520" s="28" t="s">
        <v>3266</v>
      </c>
      <c r="J12520" s="28"/>
      <c r="K12520" s="28"/>
      <c r="L12520" s="28"/>
      <c r="M12520" s="28"/>
    </row>
    <row r="12521" spans="2:21" x14ac:dyDescent="0.25">
      <c r="B12521" s="86">
        <v>0.83333333333333337</v>
      </c>
      <c r="G12521" s="14" t="s">
        <v>3261</v>
      </c>
    </row>
    <row r="12522" spans="2:21" x14ac:dyDescent="0.25">
      <c r="B12522" s="86">
        <v>0.83680555555555558</v>
      </c>
      <c r="E12522" s="38">
        <v>150</v>
      </c>
      <c r="G12522" s="14" t="s">
        <v>3261</v>
      </c>
    </row>
    <row r="12523" spans="2:21" x14ac:dyDescent="0.25">
      <c r="B12523" s="86">
        <v>0.84722222222222221</v>
      </c>
      <c r="E12523" s="3">
        <v>102</v>
      </c>
      <c r="G12523" s="14" t="s">
        <v>3261</v>
      </c>
    </row>
    <row r="12524" spans="2:21" x14ac:dyDescent="0.25">
      <c r="B12524" s="86">
        <v>0.85763888888888884</v>
      </c>
      <c r="E12524" s="59">
        <v>77</v>
      </c>
      <c r="G12524" s="14" t="s">
        <v>3261</v>
      </c>
    </row>
    <row r="12525" spans="2:21" x14ac:dyDescent="0.25">
      <c r="B12525" s="86">
        <v>0.86805555555555558</v>
      </c>
      <c r="E12525" s="14">
        <v>80</v>
      </c>
      <c r="G12525" s="14" t="s">
        <v>3261</v>
      </c>
    </row>
    <row r="12526" spans="2:21" x14ac:dyDescent="0.25">
      <c r="B12526" s="86">
        <v>0.87847222222222221</v>
      </c>
      <c r="E12526" s="157">
        <v>97</v>
      </c>
      <c r="G12526" s="14" t="s">
        <v>3261</v>
      </c>
    </row>
    <row r="12527" spans="2:21" x14ac:dyDescent="0.25">
      <c r="B12527" s="86">
        <v>0.88888888888888884</v>
      </c>
      <c r="E12527" s="3">
        <v>100</v>
      </c>
      <c r="G12527" s="14" t="s">
        <v>3261</v>
      </c>
    </row>
    <row r="12528" spans="2:21" x14ac:dyDescent="0.25">
      <c r="B12528" s="6">
        <v>0.89930555555555558</v>
      </c>
      <c r="E12528" s="62">
        <v>128</v>
      </c>
    </row>
    <row r="12529" spans="1:13" x14ac:dyDescent="0.25">
      <c r="B12529" s="6">
        <v>0.90972222222222221</v>
      </c>
      <c r="E12529" s="10">
        <v>136</v>
      </c>
      <c r="H12529" s="3">
        <v>210</v>
      </c>
      <c r="I12529" s="12" t="s">
        <v>3267</v>
      </c>
      <c r="J12529" s="12"/>
      <c r="K12529" s="12"/>
      <c r="L12529" s="12"/>
      <c r="M12529" s="12"/>
    </row>
    <row r="12530" spans="1:13" x14ac:dyDescent="0.25">
      <c r="B12530" s="86">
        <v>0.91319444444444442</v>
      </c>
      <c r="E12530" s="4"/>
      <c r="G12530" s="14" t="s">
        <v>3270</v>
      </c>
    </row>
    <row r="12531" spans="1:13" x14ac:dyDescent="0.25">
      <c r="B12531" s="86">
        <v>0.92013888888888884</v>
      </c>
      <c r="E12531" s="99">
        <v>114</v>
      </c>
      <c r="G12531" s="14" t="s">
        <v>3270</v>
      </c>
    </row>
    <row r="12532" spans="1:13" x14ac:dyDescent="0.25">
      <c r="B12532" s="86">
        <v>0.93055555555555558</v>
      </c>
      <c r="E12532" s="157">
        <v>93</v>
      </c>
      <c r="G12532" s="14" t="s">
        <v>3270</v>
      </c>
    </row>
    <row r="12533" spans="1:13" x14ac:dyDescent="0.25">
      <c r="B12533" s="6">
        <v>0.94097222222222221</v>
      </c>
      <c r="E12533" s="157">
        <v>94</v>
      </c>
    </row>
    <row r="12534" spans="1:13" x14ac:dyDescent="0.25">
      <c r="B12534" s="6">
        <v>0.95138888888888884</v>
      </c>
      <c r="E12534" s="3">
        <v>109</v>
      </c>
    </row>
    <row r="12535" spans="1:13" x14ac:dyDescent="0.25">
      <c r="B12535" s="6">
        <v>0.96180555555555558</v>
      </c>
      <c r="E12535" s="3">
        <v>107</v>
      </c>
    </row>
    <row r="12536" spans="1:13" x14ac:dyDescent="0.25">
      <c r="B12536" s="6">
        <v>0.97222222222222221</v>
      </c>
      <c r="E12536" s="99">
        <v>114</v>
      </c>
    </row>
    <row r="12537" spans="1:13" x14ac:dyDescent="0.25">
      <c r="B12537" s="6">
        <v>0.98263888888888884</v>
      </c>
      <c r="E12537" s="99">
        <v>117</v>
      </c>
    </row>
    <row r="12538" spans="1:13" ht="15.75" thickBot="1" x14ac:dyDescent="0.3">
      <c r="B12538" s="22">
        <v>0.99305555555555558</v>
      </c>
      <c r="E12538" s="99">
        <v>113</v>
      </c>
    </row>
    <row r="12539" spans="1:13" x14ac:dyDescent="0.25">
      <c r="A12539" s="5">
        <v>45974</v>
      </c>
      <c r="B12539" s="6">
        <v>3.472222222222222E-3</v>
      </c>
      <c r="E12539" s="99">
        <v>111</v>
      </c>
    </row>
    <row r="12540" spans="1:13" x14ac:dyDescent="0.25">
      <c r="A12540" s="5" t="s">
        <v>211</v>
      </c>
      <c r="B12540" s="6">
        <v>1.3888888888888888E-2</v>
      </c>
      <c r="E12540" s="99">
        <v>110</v>
      </c>
    </row>
    <row r="12541" spans="1:13" x14ac:dyDescent="0.25">
      <c r="B12541" s="6">
        <v>2.4305555555555556E-2</v>
      </c>
      <c r="E12541" s="99">
        <v>110</v>
      </c>
    </row>
    <row r="12542" spans="1:13" x14ac:dyDescent="0.25">
      <c r="B12542" s="6">
        <v>3.4722222222222224E-2</v>
      </c>
      <c r="E12542" s="99">
        <v>111</v>
      </c>
    </row>
    <row r="12543" spans="1:13" x14ac:dyDescent="0.25">
      <c r="B12543" s="6">
        <v>4.5138888888888888E-2</v>
      </c>
      <c r="E12543" s="99">
        <v>110</v>
      </c>
    </row>
    <row r="12544" spans="1:13" x14ac:dyDescent="0.25">
      <c r="B12544" s="6">
        <v>5.5555555555555552E-2</v>
      </c>
      <c r="E12544" s="3">
        <v>106</v>
      </c>
    </row>
    <row r="12545" spans="1:14" x14ac:dyDescent="0.25">
      <c r="B12545" s="6">
        <v>6.5972222222222224E-2</v>
      </c>
      <c r="E12545" s="3">
        <v>106</v>
      </c>
    </row>
    <row r="12546" spans="1:14" x14ac:dyDescent="0.25">
      <c r="B12546" s="6">
        <v>7.6388888888888895E-2</v>
      </c>
      <c r="E12546" s="3">
        <v>106</v>
      </c>
    </row>
    <row r="12547" spans="1:14" ht="15.75" thickBot="1" x14ac:dyDescent="0.3">
      <c r="B12547" s="6">
        <v>8.6805555555555552E-2</v>
      </c>
      <c r="E12547" s="3">
        <v>108</v>
      </c>
    </row>
    <row r="12548" spans="1:14" ht="21" thickBot="1" x14ac:dyDescent="0.35">
      <c r="B12548" s="6">
        <v>9.7222222222222224E-2</v>
      </c>
      <c r="E12548" s="3">
        <v>107</v>
      </c>
      <c r="G12548" s="605">
        <v>111</v>
      </c>
      <c r="H12548" s="604" t="s">
        <v>1368</v>
      </c>
      <c r="I12548" s="750" t="s">
        <v>3221</v>
      </c>
      <c r="J12548" s="751"/>
      <c r="K12548" s="751"/>
      <c r="L12548" s="751"/>
      <c r="M12548" s="751"/>
      <c r="N12548" s="752"/>
    </row>
    <row r="12549" spans="1:14" ht="19.5" thickBot="1" x14ac:dyDescent="0.35">
      <c r="B12549" s="6">
        <v>0.1076388888888889</v>
      </c>
      <c r="E12549" s="3">
        <v>104</v>
      </c>
      <c r="G12549" s="603">
        <f>AVERAGE(E12467:E12554)</f>
        <v>111.41249999999999</v>
      </c>
      <c r="H12549" s="604" t="s">
        <v>1367</v>
      </c>
      <c r="I12549" s="750" t="s">
        <v>3271</v>
      </c>
      <c r="J12549" s="751"/>
      <c r="K12549" s="751"/>
      <c r="L12549" s="751"/>
      <c r="M12549" s="751"/>
      <c r="N12549" s="752"/>
    </row>
    <row r="12550" spans="1:14" ht="19.5" thickBot="1" x14ac:dyDescent="0.35">
      <c r="B12550" s="6">
        <v>0.11805555555555555</v>
      </c>
      <c r="E12550" s="3">
        <v>105</v>
      </c>
      <c r="G12550" s="612">
        <v>104</v>
      </c>
      <c r="H12550" s="610" t="s">
        <v>1369</v>
      </c>
      <c r="I12550" s="734" t="s">
        <v>3272</v>
      </c>
      <c r="J12550" s="735"/>
      <c r="K12550" s="735"/>
      <c r="L12550" s="735"/>
      <c r="M12550" s="735"/>
      <c r="N12550" s="736"/>
    </row>
    <row r="12551" spans="1:14" ht="18.75" thickBot="1" x14ac:dyDescent="0.3">
      <c r="B12551" s="6">
        <v>0.12847222222222221</v>
      </c>
      <c r="E12551" s="3">
        <v>101</v>
      </c>
      <c r="G12551" s="729" t="s">
        <v>3275</v>
      </c>
      <c r="H12551" s="730"/>
    </row>
    <row r="12552" spans="1:14" ht="18.75" thickBot="1" x14ac:dyDescent="0.3">
      <c r="B12552" s="6">
        <v>0.1388888888888889</v>
      </c>
      <c r="G12552" s="758" t="s">
        <v>3273</v>
      </c>
      <c r="H12552" s="759"/>
      <c r="I12552" s="759"/>
      <c r="J12552" s="760"/>
    </row>
    <row r="12553" spans="1:14" ht="16.5" thickBot="1" x14ac:dyDescent="0.3">
      <c r="B12553" s="6">
        <v>0.14930555555555555</v>
      </c>
      <c r="G12553" s="761" t="s">
        <v>3274</v>
      </c>
      <c r="H12553" s="762"/>
      <c r="I12553" s="762"/>
      <c r="J12553" s="762"/>
      <c r="K12553" s="762"/>
      <c r="L12553" s="762"/>
      <c r="M12553" s="762"/>
      <c r="N12553" s="763"/>
    </row>
    <row r="12554" spans="1:14" ht="15.75" thickBot="1" x14ac:dyDescent="0.3">
      <c r="B12554" s="22">
        <v>0.15972222222222221</v>
      </c>
      <c r="D12554" s="3">
        <v>150</v>
      </c>
    </row>
    <row r="12555" spans="1:14" x14ac:dyDescent="0.25">
      <c r="A12555" s="5">
        <v>45974</v>
      </c>
      <c r="B12555" s="6">
        <v>0.30555555555555558</v>
      </c>
      <c r="E12555" s="14">
        <v>88</v>
      </c>
    </row>
    <row r="12556" spans="1:14" x14ac:dyDescent="0.25">
      <c r="A12556" s="5" t="s">
        <v>211</v>
      </c>
      <c r="B12556" s="6">
        <v>0.31597222222222221</v>
      </c>
      <c r="E12556" s="3">
        <v>100</v>
      </c>
    </row>
    <row r="12557" spans="1:14" x14ac:dyDescent="0.25">
      <c r="B12557" s="6">
        <v>0.3263888888888889</v>
      </c>
      <c r="E12557" s="157">
        <v>96</v>
      </c>
    </row>
    <row r="12558" spans="1:14" x14ac:dyDescent="0.25">
      <c r="B12558" s="6">
        <v>0.33680555555555558</v>
      </c>
      <c r="E12558" s="157">
        <v>98</v>
      </c>
    </row>
    <row r="12559" spans="1:14" x14ac:dyDescent="0.25">
      <c r="B12559" s="6">
        <v>0.34722222222222221</v>
      </c>
      <c r="E12559" s="157">
        <v>98</v>
      </c>
    </row>
    <row r="12560" spans="1:14" x14ac:dyDescent="0.25">
      <c r="B12560" s="6">
        <v>0.3576388888888889</v>
      </c>
      <c r="E12560" s="157">
        <v>99</v>
      </c>
    </row>
    <row r="12561" spans="2:5" x14ac:dyDescent="0.25">
      <c r="B12561" s="6">
        <v>0.36805555555555558</v>
      </c>
      <c r="E12561" s="3">
        <v>100</v>
      </c>
    </row>
    <row r="12562" spans="2:5" x14ac:dyDescent="0.25">
      <c r="B12562" s="6">
        <v>0.37847222222222221</v>
      </c>
      <c r="E12562" s="3">
        <v>102</v>
      </c>
    </row>
    <row r="12563" spans="2:5" x14ac:dyDescent="0.25">
      <c r="B12563" s="6">
        <v>0.3888888888888889</v>
      </c>
      <c r="E12563" s="3">
        <v>102</v>
      </c>
    </row>
    <row r="12564" spans="2:5" x14ac:dyDescent="0.25">
      <c r="B12564" s="6">
        <v>0.39930555555555558</v>
      </c>
      <c r="E12564" s="3">
        <v>103</v>
      </c>
    </row>
    <row r="12565" spans="2:5" x14ac:dyDescent="0.25">
      <c r="B12565" s="6">
        <v>0.40972222222222221</v>
      </c>
      <c r="E12565" s="3">
        <v>100</v>
      </c>
    </row>
    <row r="12566" spans="2:5" x14ac:dyDescent="0.25">
      <c r="B12566" s="6">
        <v>0.4201388888888889</v>
      </c>
      <c r="E12566" s="157">
        <v>99</v>
      </c>
    </row>
    <row r="12567" spans="2:5" x14ac:dyDescent="0.25">
      <c r="B12567" s="6">
        <v>0.43055555555555558</v>
      </c>
      <c r="E12567" s="3">
        <v>101</v>
      </c>
    </row>
    <row r="12568" spans="2:5" x14ac:dyDescent="0.25">
      <c r="B12568" s="6">
        <v>0.44097222222222221</v>
      </c>
      <c r="E12568" s="3">
        <v>101</v>
      </c>
    </row>
    <row r="12569" spans="2:5" x14ac:dyDescent="0.25">
      <c r="B12569" s="6">
        <v>0.4513888888888889</v>
      </c>
      <c r="E12569" s="3">
        <v>102</v>
      </c>
    </row>
    <row r="12570" spans="2:5" x14ac:dyDescent="0.25">
      <c r="B12570" s="6">
        <v>0.46180555555555558</v>
      </c>
      <c r="E12570" s="3">
        <v>106</v>
      </c>
    </row>
    <row r="12571" spans="2:5" x14ac:dyDescent="0.25">
      <c r="B12571" s="6">
        <v>0.47222222222222221</v>
      </c>
      <c r="E12571" s="3">
        <v>106</v>
      </c>
    </row>
    <row r="12572" spans="2:5" x14ac:dyDescent="0.25">
      <c r="B12572" s="6">
        <v>0.4826388888888889</v>
      </c>
      <c r="E12572" s="3">
        <v>105</v>
      </c>
    </row>
    <row r="12573" spans="2:5" x14ac:dyDescent="0.25">
      <c r="B12573" s="6">
        <v>0.49305555555555558</v>
      </c>
      <c r="E12573" s="3">
        <v>104</v>
      </c>
    </row>
    <row r="12574" spans="2:5" x14ac:dyDescent="0.25">
      <c r="B12574" s="6">
        <v>0.50347222222222221</v>
      </c>
      <c r="E12574" s="3">
        <v>103</v>
      </c>
    </row>
    <row r="12575" spans="2:5" x14ac:dyDescent="0.25">
      <c r="B12575" s="6">
        <v>0.51388888888888884</v>
      </c>
      <c r="E12575" s="3">
        <v>104</v>
      </c>
    </row>
    <row r="12576" spans="2:5" x14ac:dyDescent="0.25">
      <c r="B12576" s="6">
        <v>0.52430555555555558</v>
      </c>
      <c r="E12576" s="3">
        <v>106</v>
      </c>
    </row>
    <row r="12577" spans="2:18" x14ac:dyDescent="0.25">
      <c r="B12577" s="6">
        <v>0.53472222222222221</v>
      </c>
      <c r="E12577" s="14">
        <v>88</v>
      </c>
    </row>
    <row r="12578" spans="2:18" x14ac:dyDescent="0.25">
      <c r="B12578" s="6">
        <v>0.53472222222222221</v>
      </c>
    </row>
    <row r="12579" spans="2:18" x14ac:dyDescent="0.25">
      <c r="B12579" s="6">
        <v>0.54513888888888884</v>
      </c>
      <c r="E12579" s="157">
        <v>94</v>
      </c>
      <c r="F12579" s="157">
        <v>94</v>
      </c>
    </row>
    <row r="12580" spans="2:18" x14ac:dyDescent="0.25">
      <c r="B12580" s="90">
        <v>0.54513888888888884</v>
      </c>
      <c r="C12580" s="8">
        <v>98</v>
      </c>
      <c r="D12580" s="8"/>
      <c r="E12580" s="8"/>
      <c r="F12580" s="8"/>
      <c r="G12580" s="8" t="s">
        <v>208</v>
      </c>
      <c r="H12580" s="8"/>
      <c r="I12580" s="36" t="s">
        <v>3276</v>
      </c>
      <c r="J12580" s="36"/>
      <c r="K12580" s="36"/>
      <c r="L12580" s="36"/>
      <c r="M12580" s="36"/>
      <c r="N12580" s="36"/>
      <c r="O12580" s="36"/>
      <c r="P12580" s="36"/>
      <c r="Q12580" s="8"/>
      <c r="R12580" s="8"/>
    </row>
    <row r="12581" spans="2:18" x14ac:dyDescent="0.25">
      <c r="B12581" s="6">
        <v>0.55555555555555558</v>
      </c>
      <c r="E12581" s="157">
        <v>94</v>
      </c>
    </row>
    <row r="12582" spans="2:18" x14ac:dyDescent="0.25">
      <c r="B12582" s="6">
        <v>0.56597222222222221</v>
      </c>
      <c r="E12582" s="4">
        <v>108</v>
      </c>
      <c r="H12582" s="3">
        <v>30</v>
      </c>
      <c r="I12582" s="36" t="s">
        <v>3285</v>
      </c>
      <c r="J12582" s="36"/>
      <c r="K12582" s="36"/>
      <c r="L12582" s="36"/>
      <c r="M12582" s="36"/>
    </row>
    <row r="12583" spans="2:18" x14ac:dyDescent="0.25">
      <c r="B12583" s="6">
        <v>0.57638888888888884</v>
      </c>
      <c r="E12583" s="3">
        <v>106</v>
      </c>
    </row>
    <row r="12584" spans="2:18" x14ac:dyDescent="0.25">
      <c r="B12584" s="6">
        <v>0.58680555555555558</v>
      </c>
      <c r="E12584" s="3">
        <v>107</v>
      </c>
    </row>
    <row r="12585" spans="2:18" x14ac:dyDescent="0.25">
      <c r="B12585" s="6">
        <v>0.59722222222222221</v>
      </c>
      <c r="E12585" s="157">
        <v>99</v>
      </c>
    </row>
    <row r="12586" spans="2:18" x14ac:dyDescent="0.25">
      <c r="B12586" s="6">
        <v>0.60763888888888884</v>
      </c>
      <c r="E12586" s="157">
        <v>99</v>
      </c>
    </row>
    <row r="12587" spans="2:18" x14ac:dyDescent="0.25">
      <c r="B12587" s="6">
        <v>0.61805555555555558</v>
      </c>
      <c r="E12587" s="99">
        <v>113</v>
      </c>
    </row>
    <row r="12588" spans="2:18" x14ac:dyDescent="0.25">
      <c r="B12588" s="6">
        <v>0.62847222222222221</v>
      </c>
      <c r="E12588" s="62">
        <v>127</v>
      </c>
    </row>
    <row r="12589" spans="2:18" x14ac:dyDescent="0.25">
      <c r="B12589" s="6">
        <v>0.63888888888888884</v>
      </c>
      <c r="E12589" s="62">
        <v>128</v>
      </c>
    </row>
    <row r="12590" spans="2:18" x14ac:dyDescent="0.25">
      <c r="B12590" s="6">
        <v>0.64930555555555558</v>
      </c>
      <c r="E12590" s="62">
        <v>126</v>
      </c>
    </row>
    <row r="12591" spans="2:18" x14ac:dyDescent="0.25">
      <c r="B12591" s="6">
        <v>0.65972222222222221</v>
      </c>
      <c r="E12591" s="9">
        <v>130</v>
      </c>
    </row>
    <row r="12592" spans="2:18" x14ac:dyDescent="0.25">
      <c r="B12592" s="6">
        <v>0.67013888888888884</v>
      </c>
      <c r="E12592" s="10">
        <v>132</v>
      </c>
      <c r="H12592" s="3">
        <v>180</v>
      </c>
      <c r="I12592" s="12" t="s">
        <v>3286</v>
      </c>
      <c r="J12592" s="12"/>
      <c r="K12592" s="12"/>
      <c r="L12592" s="12"/>
      <c r="M12592" s="12"/>
    </row>
    <row r="12593" spans="2:15" x14ac:dyDescent="0.25">
      <c r="B12593" s="6">
        <v>0.68055555555555558</v>
      </c>
      <c r="E12593" s="9">
        <v>132</v>
      </c>
    </row>
    <row r="12594" spans="2:15" x14ac:dyDescent="0.25">
      <c r="B12594" s="6">
        <v>0.6875</v>
      </c>
      <c r="E12594" s="9"/>
      <c r="G12594" s="35" t="s">
        <v>3280</v>
      </c>
    </row>
    <row r="12595" spans="2:15" x14ac:dyDescent="0.25">
      <c r="B12595" s="6">
        <v>0.69097222222222221</v>
      </c>
      <c r="E12595" s="3">
        <v>104</v>
      </c>
      <c r="G12595" s="35" t="s">
        <v>3280</v>
      </c>
    </row>
    <row r="12596" spans="2:15" ht="15.75" x14ac:dyDescent="0.25">
      <c r="B12596" s="6">
        <v>0.70138888888888884</v>
      </c>
      <c r="E12596" s="59">
        <v>76</v>
      </c>
      <c r="G12596" s="35" t="s">
        <v>3280</v>
      </c>
      <c r="I12596" s="565" t="s">
        <v>3281</v>
      </c>
      <c r="J12596" s="565"/>
      <c r="K12596" s="565"/>
      <c r="L12596" s="565"/>
      <c r="M12596" s="565"/>
      <c r="N12596" s="565"/>
    </row>
    <row r="12597" spans="2:15" ht="15.75" x14ac:dyDescent="0.25">
      <c r="B12597" s="6">
        <v>0.71180555555555558</v>
      </c>
      <c r="E12597" s="59">
        <v>72</v>
      </c>
      <c r="G12597" s="35" t="s">
        <v>3280</v>
      </c>
      <c r="I12597" s="565" t="s">
        <v>3282</v>
      </c>
      <c r="J12597" s="565"/>
      <c r="K12597" s="565"/>
      <c r="L12597" s="565"/>
      <c r="M12597" s="565"/>
      <c r="N12597" s="565"/>
    </row>
    <row r="12598" spans="2:15" ht="15.75" x14ac:dyDescent="0.25">
      <c r="B12598" s="6">
        <v>0.72222222222222221</v>
      </c>
      <c r="E12598" s="59">
        <v>68</v>
      </c>
      <c r="G12598" s="35" t="s">
        <v>3280</v>
      </c>
      <c r="I12598" s="565" t="s">
        <v>3283</v>
      </c>
      <c r="J12598" s="565"/>
      <c r="K12598" s="565"/>
      <c r="L12598" s="565"/>
      <c r="M12598" s="565"/>
      <c r="N12598" s="565"/>
    </row>
    <row r="12599" spans="2:15" ht="15.75" x14ac:dyDescent="0.25">
      <c r="B12599" s="6">
        <v>0.73263888888888884</v>
      </c>
      <c r="E12599" s="99">
        <v>110</v>
      </c>
      <c r="I12599" s="446" t="s">
        <v>3284</v>
      </c>
      <c r="J12599" s="135"/>
      <c r="K12599" s="135"/>
      <c r="L12599" s="135"/>
      <c r="M12599" s="135"/>
      <c r="N12599" s="135"/>
      <c r="O12599" s="135"/>
    </row>
    <row r="12600" spans="2:15" x14ac:dyDescent="0.25">
      <c r="B12600" s="90">
        <v>0.73958333333333337</v>
      </c>
      <c r="C12600" s="8">
        <v>40</v>
      </c>
      <c r="D12600" s="8"/>
      <c r="E12600" s="8"/>
      <c r="F12600" s="8"/>
      <c r="G12600" s="8" t="s">
        <v>313</v>
      </c>
      <c r="H12600" s="8"/>
      <c r="I12600" s="36" t="s">
        <v>3278</v>
      </c>
      <c r="J12600" s="36"/>
      <c r="K12600" s="36"/>
      <c r="L12600" s="36"/>
      <c r="M12600" s="36"/>
      <c r="N12600" s="36"/>
      <c r="O12600" s="36"/>
    </row>
    <row r="12601" spans="2:15" x14ac:dyDescent="0.25">
      <c r="B12601" s="6">
        <v>0.74305555555555558</v>
      </c>
      <c r="E12601" s="3">
        <v>105</v>
      </c>
      <c r="F12601" s="3">
        <v>105</v>
      </c>
    </row>
    <row r="12602" spans="2:15" x14ac:dyDescent="0.25">
      <c r="B12602" s="6">
        <v>0.75347222222222221</v>
      </c>
      <c r="E12602" s="97">
        <v>120</v>
      </c>
      <c r="H12602" s="3">
        <v>20</v>
      </c>
      <c r="I12602" s="63" t="s">
        <v>3287</v>
      </c>
      <c r="J12602" s="63"/>
      <c r="K12602" s="63"/>
    </row>
    <row r="12603" spans="2:15" x14ac:dyDescent="0.25">
      <c r="B12603" s="6">
        <v>0.76388888888888884</v>
      </c>
      <c r="E12603" s="99">
        <v>118</v>
      </c>
    </row>
    <row r="12604" spans="2:15" x14ac:dyDescent="0.25">
      <c r="B12604" s="6">
        <v>0.77430555555555558</v>
      </c>
      <c r="E12604" s="3">
        <v>109</v>
      </c>
    </row>
    <row r="12605" spans="2:15" x14ac:dyDescent="0.25">
      <c r="B12605" s="6">
        <v>0.78472222222222221</v>
      </c>
      <c r="E12605" s="3">
        <v>108</v>
      </c>
    </row>
    <row r="12606" spans="2:15" x14ac:dyDescent="0.25">
      <c r="B12606" s="6">
        <v>0.79513888888888884</v>
      </c>
      <c r="E12606" s="99">
        <v>117</v>
      </c>
    </row>
    <row r="12607" spans="2:15" x14ac:dyDescent="0.25">
      <c r="B12607" s="6">
        <v>0.80555555555555558</v>
      </c>
      <c r="E12607" s="62">
        <v>120</v>
      </c>
    </row>
    <row r="12608" spans="2:15" x14ac:dyDescent="0.25">
      <c r="B12608" s="6">
        <v>0.81597222222222221</v>
      </c>
      <c r="E12608" s="3">
        <v>117</v>
      </c>
    </row>
    <row r="12609" spans="2:13" x14ac:dyDescent="0.25">
      <c r="B12609" s="6">
        <v>0.82638888888888884</v>
      </c>
      <c r="E12609" s="62">
        <v>122</v>
      </c>
    </row>
    <row r="12610" spans="2:13" x14ac:dyDescent="0.25">
      <c r="B12610" s="6">
        <v>0.83680555555555558</v>
      </c>
      <c r="E12610" s="62">
        <v>121</v>
      </c>
    </row>
    <row r="12611" spans="2:13" x14ac:dyDescent="0.25">
      <c r="B12611" s="6">
        <v>0.84722222222222221</v>
      </c>
      <c r="E12611" s="62">
        <v>120</v>
      </c>
    </row>
    <row r="12612" spans="2:13" x14ac:dyDescent="0.25">
      <c r="B12612" s="6">
        <v>0.85763888888888884</v>
      </c>
      <c r="E12612" s="62">
        <v>123</v>
      </c>
    </row>
    <row r="12613" spans="2:13" x14ac:dyDescent="0.25">
      <c r="B12613" s="6">
        <v>0.86805555555555558</v>
      </c>
      <c r="E12613" s="62">
        <v>129</v>
      </c>
    </row>
    <row r="12614" spans="2:13" x14ac:dyDescent="0.25">
      <c r="B12614" s="6">
        <v>0.87847222222222221</v>
      </c>
      <c r="E12614" s="62">
        <v>125</v>
      </c>
    </row>
    <row r="12615" spans="2:13" x14ac:dyDescent="0.25">
      <c r="B12615" s="6">
        <v>0.88888888888888884</v>
      </c>
      <c r="E12615" s="10">
        <v>132</v>
      </c>
      <c r="H12615" s="3">
        <v>215</v>
      </c>
      <c r="I12615" s="12" t="s">
        <v>3288</v>
      </c>
      <c r="J12615" s="12"/>
      <c r="K12615" s="12"/>
      <c r="L12615" s="12"/>
      <c r="M12615" s="12"/>
    </row>
    <row r="12616" spans="2:13" x14ac:dyDescent="0.25">
      <c r="B12616" s="6">
        <v>0.89930555555555558</v>
      </c>
      <c r="E12616" s="62">
        <v>125</v>
      </c>
    </row>
    <row r="12617" spans="2:13" x14ac:dyDescent="0.25">
      <c r="B12617" s="6">
        <v>0.90972222222222221</v>
      </c>
      <c r="E12617" s="9">
        <v>130</v>
      </c>
    </row>
    <row r="12618" spans="2:13" x14ac:dyDescent="0.25">
      <c r="B12618" s="6">
        <v>0.92013888888888884</v>
      </c>
      <c r="E12618" s="62">
        <v>124</v>
      </c>
    </row>
    <row r="12619" spans="2:13" x14ac:dyDescent="0.25">
      <c r="B12619" s="6">
        <v>0.93055555555555558</v>
      </c>
      <c r="E12619" s="99">
        <v>111</v>
      </c>
    </row>
    <row r="12621" spans="2:13" x14ac:dyDescent="0.25">
      <c r="B12621" s="6">
        <v>0.94097222222222221</v>
      </c>
      <c r="E12621" s="99">
        <v>119</v>
      </c>
    </row>
    <row r="12622" spans="2:13" x14ac:dyDescent="0.25">
      <c r="B12622" s="6">
        <v>0.95138888888888884</v>
      </c>
      <c r="E12622" s="99">
        <v>118</v>
      </c>
    </row>
    <row r="12623" spans="2:13" x14ac:dyDescent="0.25">
      <c r="B12623" s="6">
        <v>0.96180555555555558</v>
      </c>
      <c r="E12623" s="99">
        <v>115</v>
      </c>
    </row>
    <row r="12624" spans="2:13" x14ac:dyDescent="0.25">
      <c r="B12624" s="6">
        <v>0.97222222222222221</v>
      </c>
      <c r="E12624" s="99">
        <v>114</v>
      </c>
    </row>
    <row r="12625" spans="1:14" x14ac:dyDescent="0.25">
      <c r="B12625" s="86">
        <v>0.97569444444444442</v>
      </c>
      <c r="E12625" s="99"/>
      <c r="G12625" s="14" t="s">
        <v>3226</v>
      </c>
    </row>
    <row r="12626" spans="1:14" ht="15.75" x14ac:dyDescent="0.25">
      <c r="B12626" s="86">
        <v>0.98263888888888884</v>
      </c>
      <c r="E12626" s="157">
        <v>90</v>
      </c>
      <c r="G12626" s="14" t="s">
        <v>3226</v>
      </c>
      <c r="I12626" s="531" t="s">
        <v>3291</v>
      </c>
      <c r="J12626" s="531"/>
      <c r="K12626" s="531"/>
      <c r="L12626" s="531"/>
      <c r="M12626" s="531"/>
      <c r="N12626" s="194"/>
    </row>
    <row r="12627" spans="1:14" ht="16.5" thickBot="1" x14ac:dyDescent="0.3">
      <c r="B12627" s="215">
        <v>0.99305555555555558</v>
      </c>
      <c r="E12627" s="59">
        <v>68</v>
      </c>
      <c r="G12627" s="14" t="s">
        <v>3226</v>
      </c>
      <c r="I12627" s="639" t="s">
        <v>3292</v>
      </c>
      <c r="J12627" s="639"/>
      <c r="K12627" s="639"/>
      <c r="L12627" s="639"/>
      <c r="M12627" s="639"/>
      <c r="N12627" s="639"/>
    </row>
    <row r="12628" spans="1:14" ht="15.75" x14ac:dyDescent="0.25">
      <c r="A12628" s="5">
        <v>45975</v>
      </c>
      <c r="B12628" s="6">
        <v>3.472222222222222E-3</v>
      </c>
      <c r="E12628" s="14">
        <v>88</v>
      </c>
      <c r="I12628" s="565" t="s">
        <v>3293</v>
      </c>
      <c r="J12628" s="565"/>
      <c r="K12628" s="565"/>
      <c r="L12628" s="565"/>
      <c r="M12628" s="565"/>
    </row>
    <row r="12629" spans="1:14" x14ac:dyDescent="0.25">
      <c r="A12629" s="5" t="s">
        <v>212</v>
      </c>
      <c r="B12629" s="6">
        <v>1.3888888888888888E-2</v>
      </c>
      <c r="E12629" s="14">
        <v>84</v>
      </c>
    </row>
    <row r="12630" spans="1:14" x14ac:dyDescent="0.25">
      <c r="B12630" s="6">
        <v>2.4305555555555556E-2</v>
      </c>
      <c r="E12630" s="14">
        <v>80</v>
      </c>
    </row>
    <row r="12631" spans="1:14" x14ac:dyDescent="0.25">
      <c r="B12631" s="6">
        <v>3.4722222222222224E-2</v>
      </c>
      <c r="E12631" s="3">
        <v>100</v>
      </c>
    </row>
    <row r="12632" spans="1:14" x14ac:dyDescent="0.25">
      <c r="B12632" s="6">
        <v>4.5138888888888888E-2</v>
      </c>
      <c r="E12632" s="3">
        <v>103</v>
      </c>
    </row>
    <row r="12633" spans="1:14" x14ac:dyDescent="0.25">
      <c r="B12633" s="6">
        <v>5.5555555555555552E-2</v>
      </c>
      <c r="E12633" s="3">
        <v>102</v>
      </c>
    </row>
    <row r="12634" spans="1:14" x14ac:dyDescent="0.25">
      <c r="B12634" s="6">
        <v>6.5972222222222224E-2</v>
      </c>
      <c r="E12634" s="3">
        <v>101</v>
      </c>
    </row>
    <row r="12635" spans="1:14" x14ac:dyDescent="0.25">
      <c r="B12635" s="6">
        <v>7.6388888888888895E-2</v>
      </c>
      <c r="E12635" s="3">
        <v>100</v>
      </c>
    </row>
    <row r="12636" spans="1:14" x14ac:dyDescent="0.25">
      <c r="B12636" s="6">
        <v>8.6805555555555552E-2</v>
      </c>
      <c r="E12636" s="3">
        <v>102</v>
      </c>
    </row>
    <row r="12637" spans="1:14" ht="15.75" thickBot="1" x14ac:dyDescent="0.3">
      <c r="B12637" s="6">
        <v>9.7222222222222224E-2</v>
      </c>
      <c r="E12637" s="3">
        <v>102</v>
      </c>
    </row>
    <row r="12638" spans="1:14" ht="21" thickBot="1" x14ac:dyDescent="0.35">
      <c r="B12638" s="6">
        <v>0.1076388888888889</v>
      </c>
      <c r="E12638" s="3">
        <v>99</v>
      </c>
      <c r="G12638" s="609">
        <v>108</v>
      </c>
      <c r="H12638" s="610" t="s">
        <v>1368</v>
      </c>
      <c r="I12638" s="734" t="s">
        <v>3289</v>
      </c>
      <c r="J12638" s="735"/>
      <c r="K12638" s="735"/>
      <c r="L12638" s="735"/>
      <c r="M12638" s="735"/>
      <c r="N12638" s="736"/>
    </row>
    <row r="12639" spans="1:14" ht="19.5" thickBot="1" x14ac:dyDescent="0.35">
      <c r="B12639" s="6">
        <v>0.11805555555555555</v>
      </c>
      <c r="G12639" s="611">
        <f>AVERAGE(E12555:E12643)</f>
        <v>106.37179487179488</v>
      </c>
      <c r="H12639" s="610" t="s">
        <v>1367</v>
      </c>
      <c r="I12639" s="734" t="s">
        <v>3279</v>
      </c>
      <c r="J12639" s="735"/>
      <c r="K12639" s="735"/>
      <c r="L12639" s="735"/>
      <c r="M12639" s="735"/>
      <c r="N12639" s="736"/>
    </row>
    <row r="12640" spans="1:14" ht="19.5" thickBot="1" x14ac:dyDescent="0.35">
      <c r="B12640" s="6">
        <v>0.12847222222222221</v>
      </c>
      <c r="G12640" s="608">
        <v>99.5</v>
      </c>
      <c r="H12640" s="594" t="s">
        <v>1369</v>
      </c>
      <c r="I12640" s="723" t="s">
        <v>3279</v>
      </c>
      <c r="J12640" s="724"/>
      <c r="K12640" s="724"/>
      <c r="L12640" s="724"/>
      <c r="M12640" s="724"/>
      <c r="N12640" s="725"/>
    </row>
    <row r="12641" spans="1:14" ht="18.75" thickBot="1" x14ac:dyDescent="0.3">
      <c r="B12641" s="6">
        <v>0.1388888888888889</v>
      </c>
      <c r="G12641" s="729" t="s">
        <v>3290</v>
      </c>
      <c r="H12641" s="730"/>
    </row>
    <row r="12642" spans="1:14" ht="18.75" thickBot="1" x14ac:dyDescent="0.3">
      <c r="B12642" s="6">
        <v>0.14930555555555555</v>
      </c>
      <c r="G12642" s="758" t="s">
        <v>1571</v>
      </c>
      <c r="H12642" s="759"/>
      <c r="I12642" s="759"/>
      <c r="J12642" s="760"/>
    </row>
    <row r="12643" spans="1:14" ht="16.5" thickBot="1" x14ac:dyDescent="0.3">
      <c r="B12643" s="22">
        <v>0.15972222222222221</v>
      </c>
      <c r="D12643" s="3">
        <v>138</v>
      </c>
      <c r="G12643" s="761" t="s">
        <v>3375</v>
      </c>
      <c r="H12643" s="762"/>
      <c r="I12643" s="762"/>
      <c r="J12643" s="762"/>
      <c r="K12643" s="762"/>
      <c r="L12643" s="762"/>
      <c r="M12643" s="762"/>
      <c r="N12643" s="763"/>
    </row>
    <row r="12644" spans="1:14" x14ac:dyDescent="0.25">
      <c r="A12644" s="5">
        <v>45975</v>
      </c>
      <c r="B12644" s="6">
        <v>0.30555555555555558</v>
      </c>
      <c r="E12644" s="157">
        <v>92</v>
      </c>
    </row>
    <row r="12645" spans="1:14" x14ac:dyDescent="0.25">
      <c r="A12645" s="5" t="s">
        <v>212</v>
      </c>
      <c r="B12645" s="6">
        <v>0.31597222222222221</v>
      </c>
      <c r="E12645" s="157">
        <v>94</v>
      </c>
    </row>
    <row r="12646" spans="1:14" x14ac:dyDescent="0.25">
      <c r="B12646" s="6">
        <v>0.3263888888888889</v>
      </c>
      <c r="E12646" s="157">
        <v>96</v>
      </c>
    </row>
    <row r="12647" spans="1:14" x14ac:dyDescent="0.25">
      <c r="B12647" s="6">
        <v>0.33680555555555558</v>
      </c>
      <c r="E12647" s="157">
        <v>99</v>
      </c>
    </row>
    <row r="12648" spans="1:14" x14ac:dyDescent="0.25">
      <c r="B12648" s="6">
        <v>0.34722222222222221</v>
      </c>
      <c r="E12648" s="157">
        <v>99</v>
      </c>
    </row>
    <row r="12649" spans="1:14" x14ac:dyDescent="0.25">
      <c r="B12649" s="6">
        <v>0.3576388888888889</v>
      </c>
      <c r="E12649" s="157">
        <v>97</v>
      </c>
    </row>
    <row r="12650" spans="1:14" x14ac:dyDescent="0.25">
      <c r="B12650" s="6">
        <v>0.36805555555555558</v>
      </c>
      <c r="E12650" s="157">
        <v>98</v>
      </c>
    </row>
    <row r="12651" spans="1:14" x14ac:dyDescent="0.25">
      <c r="B12651" s="6">
        <v>0.37847222222222221</v>
      </c>
      <c r="E12651" s="157">
        <v>99</v>
      </c>
    </row>
    <row r="12652" spans="1:14" x14ac:dyDescent="0.25">
      <c r="B12652" s="6">
        <v>0.3888888888888889</v>
      </c>
      <c r="E12652" s="157">
        <v>99</v>
      </c>
    </row>
    <row r="12653" spans="1:14" x14ac:dyDescent="0.25">
      <c r="B12653" s="6">
        <v>0.39930555555555558</v>
      </c>
      <c r="E12653" s="157">
        <v>98</v>
      </c>
    </row>
    <row r="12654" spans="1:14" x14ac:dyDescent="0.25">
      <c r="B12654" s="6">
        <v>0.40972222222222221</v>
      </c>
      <c r="E12654" s="157">
        <v>99</v>
      </c>
    </row>
    <row r="12655" spans="1:14" x14ac:dyDescent="0.25">
      <c r="B12655" s="6">
        <v>0.4201388888888889</v>
      </c>
      <c r="E12655" s="157">
        <v>95</v>
      </c>
    </row>
    <row r="12656" spans="1:14" x14ac:dyDescent="0.25">
      <c r="B12656" s="6">
        <v>0.43055555555555558</v>
      </c>
      <c r="E12656" s="157">
        <v>93</v>
      </c>
      <c r="F12656" s="157">
        <v>93</v>
      </c>
    </row>
    <row r="12657" spans="2:16" x14ac:dyDescent="0.25">
      <c r="B12657" s="90">
        <v>0.43402777777777779</v>
      </c>
      <c r="C12657" s="8">
        <v>3</v>
      </c>
      <c r="D12657" s="8"/>
      <c r="E12657" s="8"/>
      <c r="F12657" s="8"/>
      <c r="G12657" s="8" t="s">
        <v>326</v>
      </c>
      <c r="H12657" s="8"/>
      <c r="I12657" s="36" t="s">
        <v>1678</v>
      </c>
      <c r="J12657" s="36"/>
      <c r="K12657" s="36"/>
    </row>
    <row r="12658" spans="2:16" x14ac:dyDescent="0.25">
      <c r="B12658" s="6">
        <v>0.44097222222222221</v>
      </c>
      <c r="E12658" s="157">
        <v>98</v>
      </c>
    </row>
    <row r="12659" spans="2:16" x14ac:dyDescent="0.25">
      <c r="B12659" s="6">
        <v>0.4513888888888889</v>
      </c>
      <c r="E12659" s="157">
        <v>96</v>
      </c>
    </row>
    <row r="12660" spans="2:16" x14ac:dyDescent="0.25">
      <c r="B12660" s="6">
        <v>0.46180555555555558</v>
      </c>
      <c r="E12660" s="4">
        <v>108</v>
      </c>
      <c r="F12660" s="3">
        <v>108</v>
      </c>
      <c r="I12660" s="36" t="s">
        <v>3297</v>
      </c>
      <c r="J12660" s="36"/>
      <c r="K12660" s="36"/>
      <c r="L12660" s="36"/>
      <c r="M12660" s="36"/>
    </row>
    <row r="12661" spans="2:16" x14ac:dyDescent="0.25">
      <c r="B12661" s="90">
        <v>0.47222222222222221</v>
      </c>
      <c r="C12661" s="8">
        <v>82</v>
      </c>
      <c r="D12661" s="8"/>
      <c r="E12661" s="30"/>
      <c r="F12661" s="8"/>
      <c r="G12661" s="8" t="s">
        <v>208</v>
      </c>
      <c r="H12661" s="8"/>
      <c r="I12661" s="36" t="s">
        <v>3294</v>
      </c>
      <c r="J12661" s="36"/>
      <c r="K12661" s="36"/>
      <c r="L12661" s="36"/>
      <c r="M12661" s="36"/>
      <c r="N12661" s="36"/>
      <c r="O12661" s="36"/>
      <c r="P12661" s="36"/>
    </row>
    <row r="12662" spans="2:16" x14ac:dyDescent="0.25">
      <c r="B12662" s="6">
        <v>0.47222222222222221</v>
      </c>
      <c r="E12662" s="99">
        <v>117</v>
      </c>
    </row>
    <row r="12663" spans="2:16" x14ac:dyDescent="0.25">
      <c r="B12663" s="6">
        <v>0.4826388888888889</v>
      </c>
      <c r="E12663" s="62">
        <v>122</v>
      </c>
    </row>
    <row r="12664" spans="2:16" x14ac:dyDescent="0.25">
      <c r="B12664" s="6">
        <v>0.49305555555555558</v>
      </c>
      <c r="E12664" s="10">
        <v>138</v>
      </c>
      <c r="H12664" s="3">
        <v>30</v>
      </c>
      <c r="I12664" s="12" t="s">
        <v>3295</v>
      </c>
      <c r="J12664" s="12"/>
      <c r="K12664" s="12"/>
      <c r="L12664" s="12"/>
      <c r="M12664" s="12"/>
    </row>
    <row r="12665" spans="2:16" x14ac:dyDescent="0.25">
      <c r="B12665" s="6">
        <v>0.50347222222222221</v>
      </c>
      <c r="E12665" s="9">
        <v>131</v>
      </c>
    </row>
    <row r="12666" spans="2:16" x14ac:dyDescent="0.25">
      <c r="B12666" s="6">
        <v>0.51388888888888884</v>
      </c>
      <c r="E12666" s="62">
        <v>128</v>
      </c>
    </row>
    <row r="12667" spans="2:16" x14ac:dyDescent="0.25">
      <c r="B12667" s="6">
        <v>0.52430555555555558</v>
      </c>
      <c r="E12667" s="99">
        <v>116</v>
      </c>
    </row>
    <row r="12668" spans="2:16" x14ac:dyDescent="0.25">
      <c r="B12668" s="6">
        <v>0.53472222222222221</v>
      </c>
      <c r="E12668" s="3">
        <v>105</v>
      </c>
    </row>
    <row r="12669" spans="2:16" x14ac:dyDescent="0.25">
      <c r="B12669" s="6">
        <v>0.53472222222222221</v>
      </c>
      <c r="E12669" s="3">
        <v>105</v>
      </c>
    </row>
    <row r="12670" spans="2:16" x14ac:dyDescent="0.25">
      <c r="B12670" s="6">
        <v>0.54513888888888884</v>
      </c>
      <c r="E12670" s="157">
        <v>95</v>
      </c>
    </row>
    <row r="12671" spans="2:16" x14ac:dyDescent="0.25">
      <c r="B12671" s="6">
        <v>0.55555555555555558</v>
      </c>
      <c r="E12671" s="157">
        <v>98</v>
      </c>
    </row>
    <row r="12672" spans="2:16" x14ac:dyDescent="0.25">
      <c r="B12672" s="6">
        <v>0.56597222222222221</v>
      </c>
      <c r="E12672" s="10">
        <v>134</v>
      </c>
      <c r="H12672" s="3">
        <v>150</v>
      </c>
      <c r="I12672" s="12" t="s">
        <v>3296</v>
      </c>
      <c r="J12672" s="12"/>
      <c r="K12672" s="12"/>
      <c r="L12672" s="12"/>
      <c r="M12672" s="12"/>
    </row>
    <row r="12673" spans="2:15" x14ac:dyDescent="0.25">
      <c r="B12673" s="6">
        <v>0.57638888888888884</v>
      </c>
      <c r="E12673" s="62">
        <v>128</v>
      </c>
    </row>
    <row r="12674" spans="2:15" x14ac:dyDescent="0.25">
      <c r="B12674" s="6">
        <v>0.58680555555555558</v>
      </c>
      <c r="E12674" s="9">
        <v>132</v>
      </c>
    </row>
    <row r="12675" spans="2:15" x14ac:dyDescent="0.25">
      <c r="B12675" s="6">
        <v>0.59722222222222221</v>
      </c>
      <c r="E12675" s="99">
        <v>110</v>
      </c>
    </row>
    <row r="12676" spans="2:15" x14ac:dyDescent="0.25">
      <c r="B12676" s="6">
        <v>0.60763888888888884</v>
      </c>
      <c r="E12676" s="3">
        <v>108</v>
      </c>
    </row>
    <row r="12677" spans="2:15" x14ac:dyDescent="0.25">
      <c r="B12677" s="6">
        <v>0.61805555555555558</v>
      </c>
      <c r="E12677" s="3">
        <v>107</v>
      </c>
    </row>
    <row r="12678" spans="2:15" x14ac:dyDescent="0.25">
      <c r="B12678" s="6">
        <v>0.62847222222222221</v>
      </c>
      <c r="E12678" s="99">
        <v>114</v>
      </c>
    </row>
    <row r="12679" spans="2:15" x14ac:dyDescent="0.25">
      <c r="B12679" s="6">
        <v>0.63888888888888884</v>
      </c>
      <c r="E12679" s="157">
        <v>95</v>
      </c>
    </row>
    <row r="12680" spans="2:15" x14ac:dyDescent="0.25">
      <c r="B12680" s="6">
        <v>0.64930555555555558</v>
      </c>
      <c r="E12680" s="157">
        <v>96</v>
      </c>
    </row>
    <row r="12681" spans="2:15" x14ac:dyDescent="0.25">
      <c r="B12681" s="6">
        <v>0.65972222222222221</v>
      </c>
      <c r="E12681" s="99">
        <v>114</v>
      </c>
    </row>
    <row r="12682" spans="2:15" x14ac:dyDescent="0.25">
      <c r="B12682" s="6">
        <v>0.67013888888888884</v>
      </c>
      <c r="E12682" s="99">
        <v>117</v>
      </c>
    </row>
    <row r="12683" spans="2:15" x14ac:dyDescent="0.25">
      <c r="B12683" s="6">
        <v>0.68055555555555558</v>
      </c>
      <c r="E12683" s="99">
        <v>117</v>
      </c>
    </row>
    <row r="12684" spans="2:15" x14ac:dyDescent="0.25">
      <c r="B12684" s="6">
        <v>0.69097222222222221</v>
      </c>
      <c r="E12684" s="59">
        <v>78</v>
      </c>
      <c r="G12684" s="30" t="s">
        <v>3304</v>
      </c>
    </row>
    <row r="12685" spans="2:15" x14ac:dyDescent="0.25">
      <c r="B12685" s="6">
        <v>0.70138888888888884</v>
      </c>
      <c r="E12685" s="59">
        <v>72</v>
      </c>
      <c r="G12685" s="30" t="s">
        <v>3304</v>
      </c>
    </row>
    <row r="12686" spans="2:15" x14ac:dyDescent="0.25">
      <c r="B12686" s="6">
        <v>0.71180555555555558</v>
      </c>
      <c r="E12686" s="59">
        <v>76</v>
      </c>
      <c r="G12686" s="30" t="s">
        <v>3304</v>
      </c>
    </row>
    <row r="12687" spans="2:15" x14ac:dyDescent="0.25">
      <c r="B12687" s="6">
        <v>0.72222222222222221</v>
      </c>
      <c r="E12687" s="59">
        <v>76</v>
      </c>
      <c r="F12687" s="59">
        <v>76</v>
      </c>
      <c r="G12687" s="30" t="s">
        <v>3304</v>
      </c>
    </row>
    <row r="12688" spans="2:15" x14ac:dyDescent="0.25">
      <c r="B12688" s="90">
        <v>0.72222222222222221</v>
      </c>
      <c r="C12688" s="8">
        <v>58</v>
      </c>
      <c r="D12688" s="8"/>
      <c r="E12688" s="8"/>
      <c r="F12688" s="8"/>
      <c r="G12688" s="8" t="s">
        <v>313</v>
      </c>
      <c r="H12688" s="8"/>
      <c r="I12688" s="36" t="s">
        <v>3298</v>
      </c>
      <c r="J12688" s="36"/>
      <c r="K12688" s="36"/>
      <c r="L12688" s="36"/>
      <c r="M12688" s="36"/>
      <c r="N12688" s="36"/>
      <c r="O12688" s="36"/>
    </row>
    <row r="12689" spans="2:15" x14ac:dyDescent="0.25">
      <c r="B12689" s="6">
        <v>0.73263888888888884</v>
      </c>
      <c r="G12689" s="30" t="s">
        <v>3299</v>
      </c>
    </row>
    <row r="12690" spans="2:15" x14ac:dyDescent="0.25">
      <c r="B12690" s="6">
        <v>0.74305555555555558</v>
      </c>
      <c r="G12690" s="30" t="s">
        <v>3299</v>
      </c>
    </row>
    <row r="12691" spans="2:15" x14ac:dyDescent="0.25">
      <c r="B12691" s="6">
        <v>0.75347222222222221</v>
      </c>
      <c r="G12691" s="30" t="s">
        <v>3301</v>
      </c>
      <c r="I12691" s="36" t="s">
        <v>3303</v>
      </c>
      <c r="J12691" s="36"/>
      <c r="K12691" s="36"/>
    </row>
    <row r="12692" spans="2:15" x14ac:dyDescent="0.25">
      <c r="B12692" s="6">
        <v>0.76388888888888884</v>
      </c>
      <c r="G12692" s="30" t="s">
        <v>3300</v>
      </c>
    </row>
    <row r="12693" spans="2:15" x14ac:dyDescent="0.25">
      <c r="B12693" s="6">
        <v>0.77430555555555558</v>
      </c>
      <c r="E12693" s="99">
        <v>118</v>
      </c>
    </row>
    <row r="12694" spans="2:15" x14ac:dyDescent="0.25">
      <c r="B12694" s="6">
        <v>0.78472222222222221</v>
      </c>
      <c r="E12694" s="62">
        <v>126</v>
      </c>
    </row>
    <row r="12695" spans="2:15" x14ac:dyDescent="0.25">
      <c r="B12695" s="6">
        <v>0.79513888888888884</v>
      </c>
      <c r="E12695" s="62">
        <v>129</v>
      </c>
    </row>
    <row r="12696" spans="2:15" x14ac:dyDescent="0.25">
      <c r="B12696" s="6">
        <v>0.80555555555555558</v>
      </c>
      <c r="E12696" s="10">
        <v>130</v>
      </c>
      <c r="H12696" s="3">
        <v>120</v>
      </c>
      <c r="I12696" s="12" t="s">
        <v>3302</v>
      </c>
      <c r="J12696" s="12"/>
      <c r="K12696" s="12"/>
      <c r="L12696" s="12"/>
      <c r="M12696" s="12"/>
      <c r="N12696" s="12"/>
      <c r="O12696" s="12"/>
    </row>
    <row r="12697" spans="2:15" x14ac:dyDescent="0.25">
      <c r="B12697" s="6">
        <v>0.81597222222222221</v>
      </c>
      <c r="E12697" s="99">
        <v>116</v>
      </c>
    </row>
    <row r="12698" spans="2:15" x14ac:dyDescent="0.25">
      <c r="B12698" s="6">
        <v>0.82638888888888884</v>
      </c>
      <c r="E12698" s="99">
        <v>111</v>
      </c>
    </row>
    <row r="12699" spans="2:15" x14ac:dyDescent="0.25">
      <c r="B12699" s="6">
        <v>0.83680555555555558</v>
      </c>
      <c r="E12699" s="62">
        <v>125</v>
      </c>
    </row>
    <row r="12700" spans="2:15" x14ac:dyDescent="0.25">
      <c r="B12700" s="6">
        <v>0.84722222222222221</v>
      </c>
      <c r="E12700" s="97">
        <v>129</v>
      </c>
      <c r="H12700" s="3">
        <v>180</v>
      </c>
      <c r="I12700" s="63" t="s">
        <v>3305</v>
      </c>
      <c r="J12700" s="63"/>
      <c r="K12700" s="63"/>
      <c r="L12700" s="63"/>
      <c r="M12700" s="63"/>
      <c r="N12700" s="63"/>
    </row>
    <row r="12701" spans="2:15" x14ac:dyDescent="0.25">
      <c r="B12701" s="6">
        <v>0.85763888888888884</v>
      </c>
      <c r="E12701" s="62">
        <v>128</v>
      </c>
    </row>
    <row r="12702" spans="2:15" x14ac:dyDescent="0.25">
      <c r="B12702" s="6">
        <v>0.86805555555555558</v>
      </c>
      <c r="E12702" s="62">
        <v>123</v>
      </c>
    </row>
    <row r="12703" spans="2:15" x14ac:dyDescent="0.25">
      <c r="B12703" s="6">
        <v>0.87847222222222221</v>
      </c>
      <c r="E12703" s="62">
        <v>123</v>
      </c>
    </row>
    <row r="12704" spans="2:15" x14ac:dyDescent="0.25">
      <c r="B12704" s="6">
        <v>0.88888888888888884</v>
      </c>
      <c r="E12704" s="99">
        <v>118</v>
      </c>
    </row>
    <row r="12705" spans="1:7" x14ac:dyDescent="0.25">
      <c r="B12705" s="6">
        <v>0.89930555555555558</v>
      </c>
      <c r="E12705" s="99">
        <v>117</v>
      </c>
    </row>
    <row r="12706" spans="1:7" x14ac:dyDescent="0.25">
      <c r="B12706" s="6">
        <v>0.90972222222222221</v>
      </c>
      <c r="E12706" s="99">
        <v>118</v>
      </c>
    </row>
    <row r="12707" spans="1:7" x14ac:dyDescent="0.25">
      <c r="B12707" s="6">
        <v>0.92013888888888884</v>
      </c>
      <c r="E12707" s="99">
        <v>119</v>
      </c>
    </row>
    <row r="12708" spans="1:7" x14ac:dyDescent="0.25">
      <c r="B12708" s="6">
        <v>0.93055555555555558</v>
      </c>
      <c r="E12708" s="99">
        <v>119</v>
      </c>
    </row>
    <row r="12709" spans="1:7" x14ac:dyDescent="0.25">
      <c r="B12709" s="6">
        <v>0.94097222222222221</v>
      </c>
      <c r="E12709" s="62">
        <v>120</v>
      </c>
    </row>
    <row r="12710" spans="1:7" x14ac:dyDescent="0.25">
      <c r="B12710" s="6">
        <v>0.95138888888888884</v>
      </c>
      <c r="E12710" s="99">
        <v>118</v>
      </c>
    </row>
    <row r="12711" spans="1:7" x14ac:dyDescent="0.25">
      <c r="B12711" s="6">
        <v>0.96180555555555558</v>
      </c>
      <c r="E12711" s="99">
        <v>118</v>
      </c>
    </row>
    <row r="12712" spans="1:7" x14ac:dyDescent="0.25">
      <c r="B12712" s="6">
        <v>0.97222222222222221</v>
      </c>
      <c r="E12712" s="99">
        <v>116</v>
      </c>
    </row>
    <row r="12713" spans="1:7" x14ac:dyDescent="0.25">
      <c r="B12713" s="6">
        <v>0.97222222222222221</v>
      </c>
      <c r="E12713" s="99"/>
      <c r="G12713" s="14" t="s">
        <v>3308</v>
      </c>
    </row>
    <row r="12714" spans="1:7" x14ac:dyDescent="0.25">
      <c r="B12714" s="6">
        <v>0.98263888888888884</v>
      </c>
      <c r="E12714" s="62">
        <v>122</v>
      </c>
      <c r="G12714" s="14" t="s">
        <v>3308</v>
      </c>
    </row>
    <row r="12715" spans="1:7" ht="15.75" thickBot="1" x14ac:dyDescent="0.3">
      <c r="B12715" s="22">
        <v>0.99305555555555558</v>
      </c>
      <c r="E12715" s="99">
        <v>110</v>
      </c>
      <c r="G12715" s="14" t="s">
        <v>3308</v>
      </c>
    </row>
    <row r="12716" spans="1:7" x14ac:dyDescent="0.25">
      <c r="A12716" s="5">
        <v>45976</v>
      </c>
      <c r="B12716" s="6">
        <v>3.472222222222222E-3</v>
      </c>
    </row>
    <row r="12717" spans="1:7" x14ac:dyDescent="0.25">
      <c r="A12717" s="5" t="s">
        <v>228</v>
      </c>
      <c r="B12717" s="6">
        <v>1.3888888888888888E-2</v>
      </c>
    </row>
    <row r="12718" spans="1:7" x14ac:dyDescent="0.25">
      <c r="B12718" s="6">
        <v>2.4305555555555556E-2</v>
      </c>
    </row>
    <row r="12719" spans="1:7" x14ac:dyDescent="0.25">
      <c r="B12719" s="6">
        <v>3.4722222222222224E-2</v>
      </c>
    </row>
    <row r="12720" spans="1:7" x14ac:dyDescent="0.25">
      <c r="B12720" s="6">
        <v>4.5138888888888888E-2</v>
      </c>
    </row>
    <row r="12721" spans="1:14" x14ac:dyDescent="0.25">
      <c r="B12721" s="6">
        <v>5.5555555555555552E-2</v>
      </c>
    </row>
    <row r="12722" spans="1:14" x14ac:dyDescent="0.25">
      <c r="B12722" s="6">
        <v>6.5972222222222224E-2</v>
      </c>
    </row>
    <row r="12723" spans="1:14" x14ac:dyDescent="0.25">
      <c r="B12723" s="6">
        <v>7.6388888888888895E-2</v>
      </c>
    </row>
    <row r="12724" spans="1:14" x14ac:dyDescent="0.25">
      <c r="B12724" s="6">
        <v>8.6805555555555552E-2</v>
      </c>
    </row>
    <row r="12725" spans="1:14" ht="15.75" thickBot="1" x14ac:dyDescent="0.3">
      <c r="B12725" s="6">
        <v>9.7222222222222224E-2</v>
      </c>
    </row>
    <row r="12726" spans="1:14" ht="21" thickBot="1" x14ac:dyDescent="0.35">
      <c r="B12726" s="6">
        <v>0.1076388888888889</v>
      </c>
      <c r="G12726" s="609">
        <v>108</v>
      </c>
      <c r="H12726" s="610" t="s">
        <v>1368</v>
      </c>
      <c r="I12726" s="734" t="s">
        <v>3307</v>
      </c>
      <c r="J12726" s="735"/>
      <c r="K12726" s="735"/>
      <c r="L12726" s="735"/>
      <c r="M12726" s="735"/>
      <c r="N12726" s="736"/>
    </row>
    <row r="12727" spans="1:14" ht="19.5" thickBot="1" x14ac:dyDescent="0.35">
      <c r="B12727" s="6">
        <v>0.11805555555555555</v>
      </c>
      <c r="G12727" s="603">
        <f>AVERAGE(E12639:E12731)</f>
        <v>110.03125</v>
      </c>
      <c r="H12727" s="604" t="s">
        <v>1367</v>
      </c>
      <c r="I12727" s="750" t="s">
        <v>3306</v>
      </c>
      <c r="J12727" s="751"/>
      <c r="K12727" s="751"/>
      <c r="L12727" s="751"/>
      <c r="M12727" s="751"/>
      <c r="N12727" s="752"/>
    </row>
    <row r="12728" spans="1:14" ht="19.5" thickBot="1" x14ac:dyDescent="0.35">
      <c r="B12728" s="6">
        <v>0.12847222222222221</v>
      </c>
      <c r="G12728" s="612">
        <v>92.3</v>
      </c>
      <c r="H12728" s="610" t="s">
        <v>1369</v>
      </c>
      <c r="I12728" s="734" t="s">
        <v>3277</v>
      </c>
      <c r="J12728" s="735"/>
      <c r="K12728" s="735"/>
      <c r="L12728" s="735"/>
      <c r="M12728" s="735"/>
      <c r="N12728" s="736"/>
    </row>
    <row r="12729" spans="1:14" ht="18.75" thickBot="1" x14ac:dyDescent="0.3">
      <c r="B12729" s="6">
        <v>0.1388888888888889</v>
      </c>
      <c r="G12729" s="729" t="s">
        <v>3290</v>
      </c>
      <c r="H12729" s="730"/>
    </row>
    <row r="12730" spans="1:14" ht="18.75" thickBot="1" x14ac:dyDescent="0.3">
      <c r="B12730" s="6">
        <v>0.14930555555555555</v>
      </c>
      <c r="G12730" s="758" t="s">
        <v>3309</v>
      </c>
      <c r="H12730" s="759"/>
      <c r="I12730" s="759"/>
      <c r="J12730" s="760"/>
    </row>
    <row r="12731" spans="1:14" ht="16.5" thickBot="1" x14ac:dyDescent="0.3">
      <c r="B12731" s="22">
        <v>0.15972222222222221</v>
      </c>
      <c r="D12731" s="3">
        <v>143</v>
      </c>
      <c r="G12731" s="761" t="s">
        <v>3310</v>
      </c>
      <c r="H12731" s="762"/>
      <c r="I12731" s="762"/>
      <c r="J12731" s="762"/>
      <c r="K12731" s="762"/>
      <c r="L12731" s="762"/>
      <c r="M12731" s="762"/>
      <c r="N12731" s="763"/>
    </row>
    <row r="12732" spans="1:14" x14ac:dyDescent="0.25">
      <c r="A12732" s="5">
        <v>45976</v>
      </c>
      <c r="B12732" s="6">
        <v>0.30555555555555558</v>
      </c>
      <c r="E12732" s="99">
        <v>113</v>
      </c>
      <c r="F12732" s="3">
        <v>113</v>
      </c>
      <c r="G12732" s="8" t="s">
        <v>3311</v>
      </c>
    </row>
    <row r="12733" spans="1:14" x14ac:dyDescent="0.25">
      <c r="A12733" s="5" t="s">
        <v>228</v>
      </c>
      <c r="B12733" s="90">
        <v>0.3125</v>
      </c>
      <c r="C12733" s="8">
        <v>80</v>
      </c>
      <c r="D12733" s="8"/>
      <c r="E12733" s="8"/>
      <c r="F12733" s="8"/>
      <c r="G12733" s="8" t="s">
        <v>214</v>
      </c>
      <c r="H12733" s="8"/>
      <c r="I12733" s="36" t="s">
        <v>3315</v>
      </c>
      <c r="J12733" s="36"/>
      <c r="K12733" s="36"/>
      <c r="L12733" s="36"/>
      <c r="M12733" s="36"/>
    </row>
    <row r="12734" spans="1:14" x14ac:dyDescent="0.25">
      <c r="B12734" s="6">
        <v>0.31597222222222221</v>
      </c>
      <c r="E12734" s="99">
        <v>117</v>
      </c>
    </row>
    <row r="12735" spans="1:14" x14ac:dyDescent="0.25">
      <c r="B12735" s="6">
        <v>0.3263888888888889</v>
      </c>
      <c r="E12735" s="62">
        <v>126</v>
      </c>
    </row>
    <row r="12736" spans="1:14" x14ac:dyDescent="0.25">
      <c r="B12736" s="86">
        <v>0.33680555555555558</v>
      </c>
      <c r="E12736" s="103">
        <v>145</v>
      </c>
      <c r="G12736" s="14" t="s">
        <v>3323</v>
      </c>
      <c r="H12736" s="3">
        <v>45</v>
      </c>
      <c r="I12736" s="144" t="s">
        <v>3324</v>
      </c>
      <c r="J12736" s="144"/>
      <c r="K12736" s="144"/>
      <c r="L12736" s="144"/>
      <c r="M12736" s="144"/>
    </row>
    <row r="12737" spans="2:15" ht="15.75" x14ac:dyDescent="0.25">
      <c r="B12737" s="86">
        <v>0.34722222222222221</v>
      </c>
      <c r="E12737" s="14">
        <v>85</v>
      </c>
      <c r="G12737" s="14" t="s">
        <v>3312</v>
      </c>
      <c r="I12737" s="565" t="s">
        <v>3329</v>
      </c>
      <c r="J12737" s="565"/>
      <c r="K12737" s="565"/>
      <c r="L12737" s="565"/>
      <c r="M12737" s="565"/>
      <c r="N12737" s="565"/>
      <c r="O12737" s="565"/>
    </row>
    <row r="12738" spans="2:15" x14ac:dyDescent="0.25">
      <c r="B12738" s="86">
        <v>0.3576388888888889</v>
      </c>
      <c r="E12738" s="3">
        <v>101</v>
      </c>
      <c r="G12738" s="14" t="s">
        <v>3312</v>
      </c>
    </row>
    <row r="12739" spans="2:15" x14ac:dyDescent="0.25">
      <c r="B12739" s="86">
        <v>0.36805555555555558</v>
      </c>
      <c r="E12739" s="99">
        <v>110</v>
      </c>
      <c r="G12739" s="14" t="s">
        <v>3312</v>
      </c>
    </row>
    <row r="12740" spans="2:15" x14ac:dyDescent="0.25">
      <c r="B12740" s="86">
        <v>0.37847222222222221</v>
      </c>
      <c r="E12740" s="62">
        <v>124</v>
      </c>
      <c r="G12740" s="14" t="s">
        <v>3312</v>
      </c>
    </row>
    <row r="12741" spans="2:15" x14ac:dyDescent="0.25">
      <c r="B12741" s="86">
        <v>0.3888888888888889</v>
      </c>
      <c r="E12741" s="62">
        <v>126</v>
      </c>
      <c r="G12741" s="14" t="s">
        <v>3312</v>
      </c>
    </row>
    <row r="12742" spans="2:15" x14ac:dyDescent="0.25">
      <c r="B12742" s="86">
        <v>0.39583333333333331</v>
      </c>
      <c r="C12742" s="8">
        <v>20</v>
      </c>
      <c r="D12742" s="8"/>
      <c r="E12742" s="8"/>
      <c r="F12742" s="8"/>
      <c r="G12742" s="14" t="s">
        <v>141</v>
      </c>
      <c r="H12742" s="8"/>
      <c r="I12742" s="36" t="s">
        <v>3313</v>
      </c>
      <c r="J12742" s="36"/>
      <c r="K12742" s="36"/>
    </row>
    <row r="12743" spans="2:15" x14ac:dyDescent="0.25">
      <c r="B12743" s="86">
        <v>0.39930555555555558</v>
      </c>
      <c r="E12743" s="10">
        <v>133</v>
      </c>
      <c r="G12743" s="14" t="s">
        <v>3312</v>
      </c>
      <c r="H12743" s="3">
        <v>135</v>
      </c>
      <c r="I12743" s="12" t="s">
        <v>3325</v>
      </c>
      <c r="J12743" s="12"/>
      <c r="K12743" s="12"/>
      <c r="L12743" s="12"/>
      <c r="M12743" s="12"/>
      <c r="N12743" s="12"/>
    </row>
    <row r="12744" spans="2:15" x14ac:dyDescent="0.25">
      <c r="B12744" s="86">
        <v>0.40972222222222221</v>
      </c>
      <c r="E12744" s="99">
        <v>117</v>
      </c>
      <c r="G12744" s="14" t="s">
        <v>3312</v>
      </c>
    </row>
    <row r="12745" spans="2:15" x14ac:dyDescent="0.25">
      <c r="B12745" s="86">
        <v>0.4201388888888889</v>
      </c>
      <c r="E12745" s="3">
        <v>105</v>
      </c>
      <c r="G12745" s="14" t="s">
        <v>3312</v>
      </c>
    </row>
    <row r="12746" spans="2:15" x14ac:dyDescent="0.25">
      <c r="B12746" s="86">
        <v>0.43055555555555558</v>
      </c>
      <c r="E12746" s="99">
        <v>116</v>
      </c>
      <c r="G12746" s="14" t="s">
        <v>3312</v>
      </c>
    </row>
    <row r="12747" spans="2:15" x14ac:dyDescent="0.25">
      <c r="B12747" s="86">
        <v>0.44097222222222221</v>
      </c>
      <c r="E12747" s="99">
        <v>115</v>
      </c>
      <c r="G12747" s="14" t="s">
        <v>3312</v>
      </c>
    </row>
    <row r="12748" spans="2:15" x14ac:dyDescent="0.25">
      <c r="B12748" s="86">
        <v>0.4513888888888889</v>
      </c>
      <c r="E12748" s="3">
        <v>106</v>
      </c>
      <c r="G12748" s="14" t="s">
        <v>3312</v>
      </c>
    </row>
    <row r="12749" spans="2:15" x14ac:dyDescent="0.25">
      <c r="B12749" s="6">
        <v>0.46180555555555558</v>
      </c>
      <c r="E12749" s="157">
        <v>98</v>
      </c>
    </row>
    <row r="12750" spans="2:15" x14ac:dyDescent="0.25">
      <c r="B12750" s="6">
        <v>0.47222222222222221</v>
      </c>
      <c r="E12750" s="99">
        <v>114</v>
      </c>
    </row>
    <row r="12751" spans="2:15" x14ac:dyDescent="0.25">
      <c r="B12751" s="6">
        <v>0.4826388888888889</v>
      </c>
      <c r="E12751" s="3">
        <v>101</v>
      </c>
    </row>
    <row r="12752" spans="2:15" x14ac:dyDescent="0.25">
      <c r="B12752" s="6">
        <v>0.49305555555555558</v>
      </c>
      <c r="E12752" s="62">
        <v>120</v>
      </c>
    </row>
    <row r="12753" spans="2:19" x14ac:dyDescent="0.25">
      <c r="B12753" s="6">
        <v>0.50347222222222221</v>
      </c>
      <c r="E12753" s="99">
        <v>114</v>
      </c>
      <c r="G12753" s="8" t="s">
        <v>3316</v>
      </c>
    </row>
    <row r="12754" spans="2:19" x14ac:dyDescent="0.25">
      <c r="B12754" s="6">
        <v>0.51388888888888884</v>
      </c>
      <c r="E12754" s="97">
        <v>126</v>
      </c>
      <c r="G12754" s="8" t="s">
        <v>3316</v>
      </c>
      <c r="H12754" s="3">
        <v>170</v>
      </c>
      <c r="I12754" s="63" t="s">
        <v>3326</v>
      </c>
      <c r="J12754" s="63"/>
      <c r="K12754" s="63"/>
      <c r="L12754" s="63"/>
      <c r="M12754" s="63"/>
    </row>
    <row r="12755" spans="2:19" x14ac:dyDescent="0.25">
      <c r="B12755" s="6">
        <v>0.52430555555555558</v>
      </c>
      <c r="E12755" s="3">
        <v>105</v>
      </c>
      <c r="G12755" s="8" t="s">
        <v>3316</v>
      </c>
    </row>
    <row r="12756" spans="2:19" x14ac:dyDescent="0.25">
      <c r="B12756" s="6">
        <v>0.53472222222222221</v>
      </c>
      <c r="E12756" s="99">
        <v>110</v>
      </c>
      <c r="G12756" s="8" t="s">
        <v>3316</v>
      </c>
    </row>
    <row r="12757" spans="2:19" x14ac:dyDescent="0.25">
      <c r="B12757" s="6">
        <v>0.54513888888888884</v>
      </c>
      <c r="E12757" s="99">
        <v>110</v>
      </c>
    </row>
    <row r="12758" spans="2:19" x14ac:dyDescent="0.25">
      <c r="B12758" s="6">
        <v>0.55555555555555558</v>
      </c>
      <c r="E12758" s="3">
        <v>105</v>
      </c>
      <c r="F12758" s="3">
        <v>105</v>
      </c>
    </row>
    <row r="12759" spans="2:19" x14ac:dyDescent="0.25">
      <c r="B12759" s="90">
        <v>0.55902777777777779</v>
      </c>
      <c r="C12759" s="236">
        <v>127</v>
      </c>
      <c r="D12759" s="8"/>
      <c r="E12759" s="8"/>
      <c r="F12759" s="8"/>
      <c r="G12759" s="8" t="s">
        <v>208</v>
      </c>
      <c r="H12759" s="8"/>
      <c r="I12759" s="36" t="s">
        <v>3314</v>
      </c>
      <c r="J12759" s="36"/>
      <c r="K12759" s="36"/>
      <c r="L12759" s="36"/>
      <c r="M12759" s="36"/>
      <c r="N12759" s="36"/>
      <c r="O12759" s="36"/>
      <c r="P12759" s="36"/>
      <c r="Q12759" s="8"/>
      <c r="R12759" s="8"/>
      <c r="S12759" s="8"/>
    </row>
    <row r="12760" spans="2:19" x14ac:dyDescent="0.25">
      <c r="B12760" s="6">
        <v>0.56597222222222221</v>
      </c>
      <c r="E12760" s="3">
        <v>106</v>
      </c>
    </row>
    <row r="12761" spans="2:19" x14ac:dyDescent="0.25">
      <c r="B12761" s="6">
        <v>0.57638888888888884</v>
      </c>
      <c r="E12761" s="3">
        <v>107</v>
      </c>
    </row>
    <row r="12762" spans="2:19" x14ac:dyDescent="0.25">
      <c r="B12762" s="6">
        <v>0.58680555555555558</v>
      </c>
      <c r="E12762" s="157">
        <v>98</v>
      </c>
    </row>
    <row r="12763" spans="2:19" x14ac:dyDescent="0.25">
      <c r="B12763" s="6">
        <v>0.59722222222222221</v>
      </c>
      <c r="E12763" s="3">
        <v>106</v>
      </c>
    </row>
    <row r="12764" spans="2:19" x14ac:dyDescent="0.25">
      <c r="B12764" s="6">
        <v>0.60763888888888884</v>
      </c>
      <c r="E12764" s="99">
        <v>110</v>
      </c>
    </row>
    <row r="12765" spans="2:19" x14ac:dyDescent="0.25">
      <c r="B12765" s="6">
        <v>0.61805555555555558</v>
      </c>
      <c r="E12765" s="62">
        <v>128</v>
      </c>
    </row>
    <row r="12766" spans="2:19" x14ac:dyDescent="0.25">
      <c r="B12766" s="6">
        <v>0.62847222222222221</v>
      </c>
      <c r="E12766" s="9">
        <v>132</v>
      </c>
    </row>
    <row r="12767" spans="2:19" x14ac:dyDescent="0.25">
      <c r="B12767" s="6">
        <v>0.63888888888888884</v>
      </c>
      <c r="E12767" s="9">
        <v>131</v>
      </c>
    </row>
    <row r="12768" spans="2:19" x14ac:dyDescent="0.25">
      <c r="B12768" s="6">
        <v>0.64930555555555558</v>
      </c>
      <c r="E12768" s="103">
        <v>142</v>
      </c>
      <c r="H12768" s="3">
        <v>130</v>
      </c>
      <c r="I12768" s="144" t="s">
        <v>3327</v>
      </c>
      <c r="J12768" s="144"/>
      <c r="K12768" s="144"/>
      <c r="L12768" s="144"/>
      <c r="M12768" s="144"/>
      <c r="N12768" s="144"/>
    </row>
    <row r="12769" spans="2:20" x14ac:dyDescent="0.25">
      <c r="B12769" s="86">
        <v>0.65486111111111112</v>
      </c>
      <c r="G12769" s="14" t="s">
        <v>3321</v>
      </c>
    </row>
    <row r="12770" spans="2:20" ht="15.75" x14ac:dyDescent="0.25">
      <c r="B12770" s="86">
        <v>0.65972222222222221</v>
      </c>
      <c r="E12770" s="62">
        <v>123</v>
      </c>
      <c r="G12770" s="14" t="s">
        <v>3321</v>
      </c>
      <c r="I12770" s="435" t="s">
        <v>3330</v>
      </c>
      <c r="J12770" s="435"/>
      <c r="K12770" s="435"/>
      <c r="L12770" s="435"/>
      <c r="M12770" s="435"/>
      <c r="N12770" s="435"/>
    </row>
    <row r="12771" spans="2:20" ht="15.75" x14ac:dyDescent="0.25">
      <c r="B12771" s="86">
        <v>0.67013888888888884</v>
      </c>
      <c r="E12771" s="3">
        <v>101</v>
      </c>
      <c r="G12771" s="14" t="s">
        <v>3321</v>
      </c>
      <c r="I12771" s="449" t="s">
        <v>3331</v>
      </c>
      <c r="J12771" s="449"/>
      <c r="K12771" s="449"/>
      <c r="L12771" s="449"/>
      <c r="M12771" s="449"/>
      <c r="N12771" s="449"/>
    </row>
    <row r="12772" spans="2:20" ht="15.75" x14ac:dyDescent="0.25">
      <c r="B12772" s="86">
        <v>0.68055555555555558</v>
      </c>
      <c r="E12772" s="157">
        <v>98</v>
      </c>
      <c r="G12772" s="14" t="s">
        <v>3321</v>
      </c>
      <c r="I12772" s="531" t="s">
        <v>3332</v>
      </c>
      <c r="J12772" s="531"/>
      <c r="K12772" s="531"/>
      <c r="L12772" s="531"/>
      <c r="M12772" s="531"/>
      <c r="N12772" s="531"/>
    </row>
    <row r="12773" spans="2:20" x14ac:dyDescent="0.25">
      <c r="B12773" s="86">
        <v>0.69097222222222221</v>
      </c>
      <c r="E12773" s="3">
        <v>108</v>
      </c>
      <c r="G12773" s="14" t="s">
        <v>3321</v>
      </c>
    </row>
    <row r="12774" spans="2:20" x14ac:dyDescent="0.25">
      <c r="B12774" s="6">
        <v>0.70138888888888884</v>
      </c>
      <c r="E12774" s="9">
        <v>132</v>
      </c>
    </row>
    <row r="12775" spans="2:20" x14ac:dyDescent="0.25">
      <c r="B12775" s="6">
        <v>0.71180555555555558</v>
      </c>
      <c r="E12775" s="9">
        <v>133</v>
      </c>
    </row>
    <row r="12776" spans="2:20" x14ac:dyDescent="0.25">
      <c r="B12776" s="6">
        <v>0.72222222222222221</v>
      </c>
      <c r="E12776" s="9">
        <v>136</v>
      </c>
    </row>
    <row r="12777" spans="2:20" x14ac:dyDescent="0.25">
      <c r="B12777" s="6">
        <v>0.73263888888888884</v>
      </c>
      <c r="E12777" s="10">
        <v>138</v>
      </c>
      <c r="H12777" s="3">
        <v>230</v>
      </c>
      <c r="I12777" s="12" t="s">
        <v>3328</v>
      </c>
      <c r="J12777" s="12"/>
      <c r="K12777" s="12"/>
      <c r="L12777" s="12"/>
      <c r="M12777" s="12"/>
      <c r="N12777" s="12"/>
    </row>
    <row r="12778" spans="2:20" x14ac:dyDescent="0.25">
      <c r="B12778" s="6">
        <v>0.74305555555555558</v>
      </c>
      <c r="E12778" s="9">
        <v>131</v>
      </c>
    </row>
    <row r="12779" spans="2:20" x14ac:dyDescent="0.25">
      <c r="B12779" s="6">
        <v>0.75347222222222221</v>
      </c>
      <c r="E12779" s="9">
        <v>134</v>
      </c>
    </row>
    <row r="12780" spans="2:20" x14ac:dyDescent="0.25">
      <c r="B12780" s="86">
        <v>0.75555555555555554</v>
      </c>
      <c r="G12780" s="14" t="s">
        <v>3320</v>
      </c>
    </row>
    <row r="12781" spans="2:20" ht="15.75" x14ac:dyDescent="0.25">
      <c r="B12781" s="86">
        <v>0.76388888888888884</v>
      </c>
      <c r="E12781" s="99">
        <v>119</v>
      </c>
      <c r="G12781" s="14" t="s">
        <v>3320</v>
      </c>
      <c r="I12781" s="446" t="s">
        <v>3333</v>
      </c>
      <c r="J12781" s="446"/>
      <c r="K12781" s="446"/>
      <c r="L12781" s="446"/>
      <c r="M12781" s="446"/>
      <c r="N12781" s="446"/>
    </row>
    <row r="12782" spans="2:20" ht="15.75" x14ac:dyDescent="0.25">
      <c r="B12782" s="86">
        <v>0.77430555555555558</v>
      </c>
      <c r="E12782" s="3">
        <v>106</v>
      </c>
      <c r="F12782" s="3">
        <v>106</v>
      </c>
      <c r="G12782" s="14" t="s">
        <v>3320</v>
      </c>
      <c r="I12782" s="449" t="s">
        <v>3334</v>
      </c>
      <c r="J12782" s="449"/>
      <c r="K12782" s="449"/>
      <c r="L12782" s="449"/>
      <c r="M12782" s="449"/>
      <c r="N12782" s="449"/>
    </row>
    <row r="12783" spans="2:20" x14ac:dyDescent="0.25">
      <c r="B12783" s="90">
        <v>0.78125</v>
      </c>
      <c r="C12783" s="8">
        <v>67</v>
      </c>
      <c r="D12783" s="8"/>
      <c r="E12783" s="8"/>
      <c r="F12783" s="8"/>
      <c r="G12783" s="8" t="s">
        <v>313</v>
      </c>
      <c r="H12783" s="8"/>
      <c r="I12783" s="36" t="s">
        <v>3319</v>
      </c>
      <c r="J12783" s="36"/>
      <c r="K12783" s="36"/>
      <c r="L12783" s="36"/>
      <c r="M12783" s="36"/>
      <c r="N12783" s="36"/>
      <c r="O12783" s="36"/>
      <c r="P12783" s="36"/>
      <c r="Q12783" s="8"/>
      <c r="R12783" s="8"/>
      <c r="S12783" s="8"/>
      <c r="T12783" s="8"/>
    </row>
    <row r="12784" spans="2:20" x14ac:dyDescent="0.25">
      <c r="B12784" s="6">
        <v>0.78472222222222221</v>
      </c>
      <c r="E12784" s="99">
        <v>117</v>
      </c>
    </row>
    <row r="12785" spans="2:14" x14ac:dyDescent="0.25">
      <c r="B12785" s="6">
        <v>0.79513888888888884</v>
      </c>
      <c r="E12785" s="62">
        <v>121</v>
      </c>
    </row>
    <row r="12786" spans="2:14" x14ac:dyDescent="0.25">
      <c r="B12786" s="6">
        <v>0.80555555555555558</v>
      </c>
      <c r="E12786" s="10">
        <v>133</v>
      </c>
      <c r="H12786" s="3">
        <v>35</v>
      </c>
      <c r="I12786" s="12" t="s">
        <v>3335</v>
      </c>
      <c r="J12786" s="12"/>
      <c r="K12786" s="12"/>
      <c r="L12786" s="12"/>
      <c r="M12786" s="12"/>
      <c r="N12786" s="12"/>
    </row>
    <row r="12787" spans="2:14" x14ac:dyDescent="0.25">
      <c r="B12787" s="86">
        <v>0.80763888888888891</v>
      </c>
      <c r="G12787" s="14" t="s">
        <v>3318</v>
      </c>
    </row>
    <row r="12788" spans="2:14" x14ac:dyDescent="0.25">
      <c r="B12788" s="86">
        <v>0.81597222222222221</v>
      </c>
      <c r="E12788" s="62">
        <v>123</v>
      </c>
      <c r="G12788" s="14" t="s">
        <v>3318</v>
      </c>
    </row>
    <row r="12789" spans="2:14" x14ac:dyDescent="0.25">
      <c r="B12789" s="86">
        <v>0.82638888888888884</v>
      </c>
      <c r="E12789" s="3">
        <v>100</v>
      </c>
      <c r="G12789" s="14" t="s">
        <v>3318</v>
      </c>
    </row>
    <row r="12790" spans="2:14" x14ac:dyDescent="0.25">
      <c r="B12790" s="86">
        <v>0.83680555555555558</v>
      </c>
      <c r="E12790" s="3">
        <v>102</v>
      </c>
      <c r="G12790" s="14" t="s">
        <v>3318</v>
      </c>
    </row>
    <row r="12791" spans="2:14" x14ac:dyDescent="0.25">
      <c r="B12791" s="6">
        <v>0.84722222222222221</v>
      </c>
      <c r="E12791" s="62">
        <v>122</v>
      </c>
    </row>
    <row r="12792" spans="2:14" x14ac:dyDescent="0.25">
      <c r="B12792" s="6">
        <v>0.85763888888888884</v>
      </c>
      <c r="E12792" s="10">
        <v>136</v>
      </c>
      <c r="H12792" s="3">
        <v>110</v>
      </c>
      <c r="I12792" s="12" t="s">
        <v>3336</v>
      </c>
      <c r="J12792" s="12"/>
      <c r="K12792" s="12"/>
      <c r="L12792" s="12"/>
      <c r="M12792" s="12"/>
      <c r="N12792" s="12"/>
    </row>
    <row r="12793" spans="2:14" x14ac:dyDescent="0.25">
      <c r="B12793" s="86">
        <v>0.86111111111111116</v>
      </c>
      <c r="G12793" s="14" t="s">
        <v>3317</v>
      </c>
    </row>
    <row r="12794" spans="2:14" x14ac:dyDescent="0.25">
      <c r="B12794" s="86">
        <v>0.86805555555555558</v>
      </c>
      <c r="E12794" s="62">
        <v>126</v>
      </c>
      <c r="G12794" s="14" t="s">
        <v>3317</v>
      </c>
    </row>
    <row r="12795" spans="2:14" x14ac:dyDescent="0.25">
      <c r="B12795" s="86">
        <v>0.87847222222222221</v>
      </c>
      <c r="E12795" s="157">
        <v>99</v>
      </c>
      <c r="G12795" s="14" t="s">
        <v>3317</v>
      </c>
    </row>
    <row r="12796" spans="2:14" x14ac:dyDescent="0.25">
      <c r="B12796" s="86">
        <v>0.88888888888888884</v>
      </c>
      <c r="E12796" s="3">
        <v>105</v>
      </c>
      <c r="G12796" s="14" t="s">
        <v>3317</v>
      </c>
    </row>
    <row r="12797" spans="2:14" x14ac:dyDescent="0.25">
      <c r="B12797" s="86">
        <v>0.89930555555555558</v>
      </c>
      <c r="E12797" s="99">
        <v>119</v>
      </c>
      <c r="G12797" s="14" t="s">
        <v>3317</v>
      </c>
    </row>
    <row r="12798" spans="2:14" x14ac:dyDescent="0.25">
      <c r="B12798" s="6">
        <v>0.90972222222222221</v>
      </c>
      <c r="E12798" s="62">
        <v>123</v>
      </c>
    </row>
    <row r="12799" spans="2:14" x14ac:dyDescent="0.25">
      <c r="B12799" s="6">
        <v>0.92013888888888884</v>
      </c>
      <c r="E12799" s="62">
        <v>122</v>
      </c>
    </row>
    <row r="12800" spans="2:14" x14ac:dyDescent="0.25">
      <c r="B12800" s="6">
        <v>0.93055555555555558</v>
      </c>
      <c r="E12800" s="99">
        <v>117</v>
      </c>
    </row>
    <row r="12801" spans="1:14" x14ac:dyDescent="0.25">
      <c r="B12801" s="6">
        <v>0.94097222222222221</v>
      </c>
      <c r="E12801" s="3">
        <v>108</v>
      </c>
    </row>
    <row r="12802" spans="1:14" x14ac:dyDescent="0.25">
      <c r="B12802" s="6">
        <v>0.95138888888888884</v>
      </c>
      <c r="E12802" s="3">
        <v>105</v>
      </c>
    </row>
    <row r="12803" spans="1:14" x14ac:dyDescent="0.25">
      <c r="B12803" s="6">
        <v>0.96180555555555558</v>
      </c>
      <c r="E12803" s="3">
        <v>103</v>
      </c>
    </row>
    <row r="12804" spans="1:14" x14ac:dyDescent="0.25">
      <c r="B12804" s="6">
        <v>0.97222222222222221</v>
      </c>
      <c r="E12804" s="3">
        <v>104</v>
      </c>
    </row>
    <row r="12805" spans="1:14" x14ac:dyDescent="0.25">
      <c r="B12805" s="6">
        <v>0.98263888888888884</v>
      </c>
      <c r="E12805" s="3">
        <v>103</v>
      </c>
    </row>
    <row r="12806" spans="1:14" ht="15.75" thickBot="1" x14ac:dyDescent="0.3">
      <c r="B12806" s="22">
        <v>0.99305555555555558</v>
      </c>
      <c r="E12806" s="3">
        <v>103</v>
      </c>
    </row>
    <row r="12807" spans="1:14" x14ac:dyDescent="0.25">
      <c r="A12807" s="5">
        <v>45977</v>
      </c>
      <c r="B12807" s="6">
        <v>3.472222222222222E-3</v>
      </c>
      <c r="E12807" s="3">
        <v>102</v>
      </c>
    </row>
    <row r="12808" spans="1:14" x14ac:dyDescent="0.25">
      <c r="A12808" s="5" t="s">
        <v>275</v>
      </c>
      <c r="B12808" s="6">
        <v>1.3888888888888888E-2</v>
      </c>
      <c r="E12808" s="3">
        <v>100</v>
      </c>
    </row>
    <row r="12809" spans="1:14" x14ac:dyDescent="0.25">
      <c r="B12809" s="6">
        <v>2.4305555555555556E-2</v>
      </c>
      <c r="E12809" s="157">
        <v>99</v>
      </c>
    </row>
    <row r="12810" spans="1:14" x14ac:dyDescent="0.25">
      <c r="B12810" s="6">
        <v>3.4722222222222224E-2</v>
      </c>
      <c r="E12810" s="3">
        <v>101</v>
      </c>
    </row>
    <row r="12811" spans="1:14" ht="15.75" thickBot="1" x14ac:dyDescent="0.3">
      <c r="B12811" s="6">
        <v>4.5138888888888888E-2</v>
      </c>
      <c r="E12811" s="3">
        <v>102</v>
      </c>
    </row>
    <row r="12812" spans="1:14" ht="21" thickBot="1" x14ac:dyDescent="0.35">
      <c r="B12812" s="6">
        <v>5.5555555555555552E-2</v>
      </c>
      <c r="G12812" s="605">
        <v>111</v>
      </c>
      <c r="H12812" s="604" t="s">
        <v>1368</v>
      </c>
      <c r="I12812" s="750" t="s">
        <v>3340</v>
      </c>
      <c r="J12812" s="751"/>
      <c r="K12812" s="751"/>
      <c r="L12812" s="751"/>
      <c r="M12812" s="751"/>
      <c r="N12812" s="752"/>
    </row>
    <row r="12813" spans="1:14" ht="19.5" thickBot="1" x14ac:dyDescent="0.35">
      <c r="B12813" s="6">
        <v>6.5972222222222224E-2</v>
      </c>
      <c r="G12813" s="603">
        <f>AVERAGE(E12732:E12817)</f>
        <v>114.66666666666667</v>
      </c>
      <c r="H12813" s="604" t="s">
        <v>1367</v>
      </c>
      <c r="I12813" s="750" t="s">
        <v>3362</v>
      </c>
      <c r="J12813" s="751"/>
      <c r="K12813" s="751"/>
      <c r="L12813" s="751"/>
      <c r="M12813" s="751"/>
      <c r="N12813" s="752"/>
    </row>
    <row r="12814" spans="1:14" ht="19.5" thickBot="1" x14ac:dyDescent="0.35">
      <c r="B12814" s="6">
        <v>7.6388888888888895E-2</v>
      </c>
      <c r="G12814" s="612">
        <v>108</v>
      </c>
      <c r="H12814" s="610" t="s">
        <v>1369</v>
      </c>
      <c r="I12814" s="734" t="s">
        <v>3322</v>
      </c>
      <c r="J12814" s="735"/>
      <c r="K12814" s="735"/>
      <c r="L12814" s="735"/>
      <c r="M12814" s="735"/>
      <c r="N12814" s="736"/>
    </row>
    <row r="12815" spans="1:14" ht="18.75" thickBot="1" x14ac:dyDescent="0.3">
      <c r="B12815" s="6">
        <v>8.6805555555555552E-2</v>
      </c>
      <c r="G12815" s="729" t="s">
        <v>3339</v>
      </c>
      <c r="H12815" s="730"/>
    </row>
    <row r="12816" spans="1:14" ht="18.75" thickBot="1" x14ac:dyDescent="0.3">
      <c r="B12816" s="6">
        <v>9.7222222222222224E-2</v>
      </c>
      <c r="G12816" s="758" t="s">
        <v>3338</v>
      </c>
      <c r="H12816" s="759"/>
      <c r="I12816" s="759"/>
      <c r="J12816" s="760"/>
    </row>
    <row r="12817" spans="2:14" ht="16.5" thickBot="1" x14ac:dyDescent="0.3">
      <c r="B12817" s="6">
        <v>0.1076388888888889</v>
      </c>
      <c r="G12817" s="761" t="s">
        <v>3337</v>
      </c>
      <c r="H12817" s="762"/>
      <c r="I12817" s="762"/>
      <c r="J12817" s="762"/>
      <c r="K12817" s="762"/>
      <c r="L12817" s="762"/>
      <c r="M12817" s="762"/>
      <c r="N12817" s="763"/>
    </row>
    <row r="12818" spans="2:14" x14ac:dyDescent="0.25">
      <c r="B12818" s="6">
        <v>0.11805555555555555</v>
      </c>
    </row>
    <row r="12819" spans="2:14" x14ac:dyDescent="0.25">
      <c r="B12819" s="6">
        <v>0.12847222222222221</v>
      </c>
    </row>
    <row r="12820" spans="2:14" x14ac:dyDescent="0.25">
      <c r="B12820" s="6">
        <v>0.1388888888888889</v>
      </c>
    </row>
    <row r="12821" spans="2:14" x14ac:dyDescent="0.25">
      <c r="B12821" s="6">
        <v>0.14930555555555555</v>
      </c>
    </row>
    <row r="12822" spans="2:14" ht="15.75" thickBot="1" x14ac:dyDescent="0.3">
      <c r="B12822" s="22">
        <v>0.15972222222222221</v>
      </c>
      <c r="D12822" s="243">
        <v>294</v>
      </c>
    </row>
    <row r="12823" spans="2:14" x14ac:dyDescent="0.25">
      <c r="B12823" s="6">
        <v>0.30555555555555558</v>
      </c>
      <c r="E12823" s="14">
        <v>84</v>
      </c>
    </row>
    <row r="12824" spans="2:14" x14ac:dyDescent="0.25">
      <c r="B12824" s="6">
        <v>0.31597222222222221</v>
      </c>
      <c r="E12824" s="14">
        <v>86</v>
      </c>
    </row>
    <row r="12825" spans="2:14" x14ac:dyDescent="0.25">
      <c r="B12825" s="6">
        <v>0.3263888888888889</v>
      </c>
      <c r="E12825" s="14">
        <v>88</v>
      </c>
    </row>
    <row r="12826" spans="2:14" x14ac:dyDescent="0.25">
      <c r="B12826" s="6">
        <v>0.33680555555555558</v>
      </c>
      <c r="E12826" s="157">
        <v>90</v>
      </c>
    </row>
    <row r="12827" spans="2:14" x14ac:dyDescent="0.25">
      <c r="B12827" s="6">
        <v>0.34722222222222221</v>
      </c>
      <c r="E12827" s="14">
        <v>84</v>
      </c>
    </row>
    <row r="12828" spans="2:14" x14ac:dyDescent="0.25">
      <c r="B12828" s="6">
        <v>0.3576388888888889</v>
      </c>
      <c r="E12828" s="59">
        <v>68</v>
      </c>
    </row>
    <row r="12829" spans="2:14" x14ac:dyDescent="0.25">
      <c r="B12829" s="6">
        <v>0.36805555555555558</v>
      </c>
      <c r="E12829" s="59">
        <v>68</v>
      </c>
    </row>
    <row r="12830" spans="2:14" x14ac:dyDescent="0.25">
      <c r="B12830" s="6">
        <v>0.37847222222222221</v>
      </c>
      <c r="E12830" s="59">
        <v>68</v>
      </c>
    </row>
    <row r="12831" spans="2:14" x14ac:dyDescent="0.25">
      <c r="B12831" s="6">
        <v>0.3888888888888889</v>
      </c>
      <c r="E12831" s="59">
        <v>74</v>
      </c>
    </row>
    <row r="12832" spans="2:14" x14ac:dyDescent="0.25">
      <c r="B12832" s="6">
        <v>0.39930555555555558</v>
      </c>
      <c r="E12832" s="3">
        <v>100</v>
      </c>
      <c r="G12832" s="3" t="s">
        <v>3344</v>
      </c>
    </row>
    <row r="12833" spans="2:17" x14ac:dyDescent="0.25">
      <c r="B12833" s="6">
        <v>0.40972222222222221</v>
      </c>
      <c r="E12833" s="3">
        <v>106</v>
      </c>
      <c r="F12833" s="3">
        <v>106</v>
      </c>
    </row>
    <row r="12834" spans="2:17" x14ac:dyDescent="0.25">
      <c r="B12834" s="90">
        <v>0.41666666666666669</v>
      </c>
      <c r="C12834" s="8">
        <v>64</v>
      </c>
      <c r="D12834" s="8"/>
      <c r="E12834" s="8"/>
      <c r="F12834" s="8"/>
      <c r="G12834" s="8" t="s">
        <v>326</v>
      </c>
      <c r="H12834" s="8"/>
      <c r="I12834" s="36" t="s">
        <v>3345</v>
      </c>
      <c r="J12834" s="36"/>
      <c r="K12834" s="36"/>
      <c r="L12834" s="36"/>
      <c r="M12834" s="36"/>
    </row>
    <row r="12835" spans="2:17" x14ac:dyDescent="0.25">
      <c r="B12835" s="6">
        <v>0.4201388888888889</v>
      </c>
      <c r="E12835" s="3">
        <v>108</v>
      </c>
    </row>
    <row r="12836" spans="2:17" x14ac:dyDescent="0.25">
      <c r="B12836" s="6">
        <v>0.43055555555555558</v>
      </c>
      <c r="E12836" s="99">
        <v>115</v>
      </c>
    </row>
    <row r="12837" spans="2:17" x14ac:dyDescent="0.25">
      <c r="B12837" s="6">
        <v>0.44097222222222221</v>
      </c>
      <c r="E12837" s="97">
        <v>129</v>
      </c>
      <c r="H12837" s="3">
        <v>35</v>
      </c>
      <c r="I12837" s="63" t="s">
        <v>3346</v>
      </c>
      <c r="J12837" s="63"/>
      <c r="K12837" s="63"/>
      <c r="L12837" s="63"/>
      <c r="M12837" s="63"/>
      <c r="N12837" s="63"/>
    </row>
    <row r="12838" spans="2:17" x14ac:dyDescent="0.25">
      <c r="B12838" s="6">
        <v>0.4513888888888889</v>
      </c>
      <c r="E12838" s="99">
        <v>114</v>
      </c>
    </row>
    <row r="12839" spans="2:17" x14ac:dyDescent="0.25">
      <c r="B12839" s="6">
        <v>0.46180555555555558</v>
      </c>
      <c r="E12839" s="99">
        <v>110</v>
      </c>
    </row>
    <row r="12840" spans="2:17" x14ac:dyDescent="0.25">
      <c r="B12840" s="6">
        <v>0.47222222222222221</v>
      </c>
      <c r="E12840" s="99">
        <v>112</v>
      </c>
    </row>
    <row r="12841" spans="2:17" x14ac:dyDescent="0.25">
      <c r="B12841" s="6">
        <v>0.4826388888888889</v>
      </c>
      <c r="E12841" s="99">
        <v>110</v>
      </c>
    </row>
    <row r="12842" spans="2:17" x14ac:dyDescent="0.25">
      <c r="B12842" s="6">
        <v>0.49305555555555558</v>
      </c>
      <c r="E12842" s="97">
        <v>128</v>
      </c>
      <c r="H12842" s="3">
        <v>110</v>
      </c>
      <c r="I12842" s="63" t="s">
        <v>3347</v>
      </c>
      <c r="J12842" s="63"/>
      <c r="K12842" s="63"/>
      <c r="L12842" s="63"/>
      <c r="M12842" s="63"/>
      <c r="N12842" s="63"/>
    </row>
    <row r="12843" spans="2:17" x14ac:dyDescent="0.25">
      <c r="B12843" s="6">
        <v>0.50347222222222221</v>
      </c>
      <c r="E12843" s="62">
        <v>120</v>
      </c>
    </row>
    <row r="12844" spans="2:17" x14ac:dyDescent="0.25">
      <c r="B12844" s="90">
        <v>0.51041666666666663</v>
      </c>
      <c r="C12844" s="8">
        <v>36</v>
      </c>
      <c r="D12844" s="8"/>
      <c r="E12844" s="8"/>
      <c r="F12844" s="8"/>
      <c r="G12844" s="8" t="s">
        <v>141</v>
      </c>
      <c r="H12844" s="8"/>
      <c r="I12844" s="36" t="s">
        <v>3349</v>
      </c>
      <c r="J12844" s="36"/>
      <c r="K12844" s="36"/>
    </row>
    <row r="12845" spans="2:17" x14ac:dyDescent="0.25">
      <c r="B12845" s="6">
        <v>0.51388888888888884</v>
      </c>
      <c r="E12845" s="99">
        <v>112</v>
      </c>
      <c r="F12845" s="99">
        <v>112</v>
      </c>
    </row>
    <row r="12846" spans="2:17" x14ac:dyDescent="0.25">
      <c r="B12846" s="6">
        <v>0.52430555555555558</v>
      </c>
      <c r="E12846" s="62">
        <v>121</v>
      </c>
    </row>
    <row r="12847" spans="2:17" x14ac:dyDescent="0.25">
      <c r="B12847" s="6">
        <v>0.53472222222222221</v>
      </c>
      <c r="E12847" s="9">
        <v>136</v>
      </c>
    </row>
    <row r="12848" spans="2:17" x14ac:dyDescent="0.25">
      <c r="B12848" s="90">
        <v>0.54166666666666663</v>
      </c>
      <c r="C12848" s="8">
        <v>90</v>
      </c>
      <c r="D12848" s="8"/>
      <c r="E12848" s="8"/>
      <c r="F12848" s="8"/>
      <c r="G12848" s="8" t="s">
        <v>3343</v>
      </c>
      <c r="H12848" s="8"/>
      <c r="I12848" s="36" t="s">
        <v>3376</v>
      </c>
      <c r="J12848" s="36"/>
      <c r="K12848" s="36"/>
      <c r="L12848" s="36"/>
      <c r="M12848" s="36"/>
      <c r="N12848" s="36"/>
      <c r="O12848" s="36"/>
      <c r="P12848" s="36"/>
      <c r="Q12848" s="8"/>
    </row>
    <row r="12849" spans="2:14" x14ac:dyDescent="0.25">
      <c r="B12849" s="6">
        <v>0.54513888888888884</v>
      </c>
      <c r="E12849" s="103">
        <v>147</v>
      </c>
      <c r="H12849" s="3">
        <v>50</v>
      </c>
      <c r="I12849" s="144" t="s">
        <v>3348</v>
      </c>
      <c r="J12849" s="144"/>
      <c r="K12849" s="144"/>
      <c r="L12849" s="144"/>
      <c r="M12849" s="144"/>
      <c r="N12849" s="144"/>
    </row>
    <row r="12850" spans="2:14" x14ac:dyDescent="0.25">
      <c r="B12850" s="6">
        <v>0.55555555555555558</v>
      </c>
      <c r="E12850" s="3">
        <v>108</v>
      </c>
      <c r="F12850" s="3">
        <v>108</v>
      </c>
    </row>
    <row r="12851" spans="2:14" x14ac:dyDescent="0.25">
      <c r="B12851" s="6">
        <v>0.56597222222222221</v>
      </c>
      <c r="E12851" s="99">
        <v>115</v>
      </c>
    </row>
    <row r="12852" spans="2:14" x14ac:dyDescent="0.25">
      <c r="B12852" s="6">
        <v>0.57638888888888884</v>
      </c>
      <c r="E12852" s="97">
        <v>127</v>
      </c>
      <c r="H12852" s="3">
        <v>30</v>
      </c>
      <c r="I12852" s="63" t="s">
        <v>2356</v>
      </c>
      <c r="J12852" s="63"/>
      <c r="K12852" s="63"/>
      <c r="L12852" s="63"/>
      <c r="M12852" s="63"/>
    </row>
    <row r="12853" spans="2:14" x14ac:dyDescent="0.25">
      <c r="B12853" s="6">
        <v>0.58680555555555558</v>
      </c>
      <c r="E12853" s="99">
        <v>111</v>
      </c>
    </row>
    <row r="12854" spans="2:14" x14ac:dyDescent="0.25">
      <c r="B12854" s="6">
        <v>0.59722222222222221</v>
      </c>
      <c r="E12854" s="99">
        <v>118</v>
      </c>
    </row>
    <row r="12855" spans="2:14" x14ac:dyDescent="0.25">
      <c r="B12855" s="6">
        <v>0.60763888888888884</v>
      </c>
      <c r="E12855" s="62">
        <v>122</v>
      </c>
      <c r="G12855" s="3" t="s">
        <v>3367</v>
      </c>
    </row>
    <row r="12856" spans="2:14" x14ac:dyDescent="0.25">
      <c r="B12856" s="6">
        <v>0.61805555555555558</v>
      </c>
      <c r="E12856" s="99">
        <v>118</v>
      </c>
      <c r="G12856" s="3" t="s">
        <v>3367</v>
      </c>
    </row>
    <row r="12857" spans="2:14" x14ac:dyDescent="0.25">
      <c r="B12857" s="6">
        <v>0.62847222222222221</v>
      </c>
      <c r="E12857" s="62">
        <v>124</v>
      </c>
      <c r="G12857" s="3" t="s">
        <v>3367</v>
      </c>
    </row>
    <row r="12858" spans="2:14" x14ac:dyDescent="0.25">
      <c r="B12858" s="6">
        <v>0.63888888888888884</v>
      </c>
      <c r="E12858" s="62">
        <v>122</v>
      </c>
      <c r="G12858" s="3" t="s">
        <v>3367</v>
      </c>
    </row>
    <row r="12859" spans="2:14" x14ac:dyDescent="0.25">
      <c r="B12859" s="6">
        <v>0.64930555555555558</v>
      </c>
      <c r="E12859" s="62">
        <v>122</v>
      </c>
      <c r="G12859" s="3" t="s">
        <v>3367</v>
      </c>
    </row>
    <row r="12860" spans="2:14" x14ac:dyDescent="0.25">
      <c r="B12860" s="6">
        <v>0.65972222222222221</v>
      </c>
      <c r="E12860" s="62"/>
      <c r="G12860" s="3" t="s">
        <v>3367</v>
      </c>
    </row>
    <row r="12861" spans="2:14" x14ac:dyDescent="0.25">
      <c r="B12861" s="6">
        <v>0.67013888888888884</v>
      </c>
      <c r="E12861" s="62"/>
      <c r="G12861" s="3" t="s">
        <v>3367</v>
      </c>
    </row>
    <row r="12862" spans="2:14" x14ac:dyDescent="0.25">
      <c r="B12862" s="6">
        <v>0.68055555555555558</v>
      </c>
      <c r="E12862" s="62">
        <v>124</v>
      </c>
      <c r="G12862" s="3" t="s">
        <v>3367</v>
      </c>
    </row>
    <row r="12863" spans="2:14" x14ac:dyDescent="0.25">
      <c r="B12863" s="6">
        <v>0.69097222222222221</v>
      </c>
      <c r="E12863" s="62">
        <v>120</v>
      </c>
      <c r="G12863" s="3" t="s">
        <v>3367</v>
      </c>
    </row>
    <row r="12864" spans="2:14" x14ac:dyDescent="0.25">
      <c r="B12864" s="6">
        <v>0.70138888888888884</v>
      </c>
      <c r="E12864" s="99">
        <v>116</v>
      </c>
      <c r="G12864" s="3" t="s">
        <v>3367</v>
      </c>
    </row>
    <row r="12865" spans="2:15" x14ac:dyDescent="0.25">
      <c r="B12865" s="6">
        <v>0.71180555555555558</v>
      </c>
      <c r="E12865" s="99">
        <v>115</v>
      </c>
    </row>
    <row r="12866" spans="2:15" x14ac:dyDescent="0.25">
      <c r="B12866" s="6">
        <v>0.72222222222222221</v>
      </c>
      <c r="E12866" s="3">
        <v>107</v>
      </c>
    </row>
    <row r="12867" spans="2:15" x14ac:dyDescent="0.25">
      <c r="B12867" s="86">
        <v>0.73124999999999996</v>
      </c>
      <c r="G12867" s="14" t="s">
        <v>3366</v>
      </c>
    </row>
    <row r="12868" spans="2:15" x14ac:dyDescent="0.25">
      <c r="B12868" s="86">
        <v>0.73263888888888884</v>
      </c>
      <c r="E12868" s="3">
        <v>104</v>
      </c>
      <c r="G12868" s="14" t="s">
        <v>3366</v>
      </c>
    </row>
    <row r="12869" spans="2:15" x14ac:dyDescent="0.25">
      <c r="B12869" s="86">
        <v>0.74305555555555558</v>
      </c>
      <c r="E12869" s="14">
        <v>84</v>
      </c>
      <c r="G12869" s="14" t="s">
        <v>3366</v>
      </c>
    </row>
    <row r="12870" spans="2:15" x14ac:dyDescent="0.25">
      <c r="B12870" s="86">
        <v>0.75347222222222221</v>
      </c>
      <c r="E12870" s="157">
        <v>98</v>
      </c>
      <c r="G12870" s="14" t="s">
        <v>3366</v>
      </c>
    </row>
    <row r="12871" spans="2:15" x14ac:dyDescent="0.25">
      <c r="B12871" s="6">
        <v>0.76388888888888884</v>
      </c>
      <c r="E12871" s="99">
        <v>112</v>
      </c>
    </row>
    <row r="12872" spans="2:15" x14ac:dyDescent="0.25">
      <c r="B12872" s="6">
        <v>0.77430555555555558</v>
      </c>
      <c r="E12872" s="157">
        <v>90</v>
      </c>
    </row>
    <row r="12873" spans="2:15" x14ac:dyDescent="0.25">
      <c r="B12873" s="6">
        <v>0.78472222222222221</v>
      </c>
      <c r="E12873" s="3">
        <v>101</v>
      </c>
      <c r="F12873" s="3">
        <v>101</v>
      </c>
    </row>
    <row r="12874" spans="2:15" x14ac:dyDescent="0.25">
      <c r="B12874" s="90">
        <v>0.78819444444444442</v>
      </c>
      <c r="C12874" s="8">
        <v>30</v>
      </c>
      <c r="D12874" s="8"/>
      <c r="E12874" s="8"/>
      <c r="F12874" s="8"/>
      <c r="G12874" s="8" t="s">
        <v>313</v>
      </c>
      <c r="H12874" s="8">
        <v>30</v>
      </c>
      <c r="I12874" s="36" t="s">
        <v>3351</v>
      </c>
      <c r="J12874" s="36"/>
      <c r="K12874" s="36"/>
      <c r="L12874" s="36"/>
      <c r="M12874" s="36"/>
      <c r="N12874" s="36"/>
      <c r="O12874" s="36"/>
    </row>
    <row r="12875" spans="2:15" x14ac:dyDescent="0.25">
      <c r="B12875" s="6">
        <v>0.79513888888888884</v>
      </c>
      <c r="E12875" s="99">
        <v>112</v>
      </c>
      <c r="G12875" s="3" t="s">
        <v>3354</v>
      </c>
    </row>
    <row r="12876" spans="2:15" x14ac:dyDescent="0.25">
      <c r="B12876" s="6">
        <v>0.80555555555555558</v>
      </c>
      <c r="E12876" s="9">
        <v>135</v>
      </c>
      <c r="G12876" s="3" t="s">
        <v>3354</v>
      </c>
    </row>
    <row r="12877" spans="2:15" ht="30" x14ac:dyDescent="0.25">
      <c r="B12877" s="6">
        <v>0.81597222222222221</v>
      </c>
      <c r="E12877" s="236">
        <v>168</v>
      </c>
      <c r="G12877" s="3" t="s">
        <v>3354</v>
      </c>
      <c r="H12877" s="661" t="s">
        <v>3342</v>
      </c>
      <c r="I12877" s="235" t="s">
        <v>3350</v>
      </c>
      <c r="J12877" s="235"/>
      <c r="K12877" s="235"/>
      <c r="L12877" s="235"/>
      <c r="M12877" s="235"/>
    </row>
    <row r="12878" spans="2:15" x14ac:dyDescent="0.25">
      <c r="B12878" s="86">
        <v>0.81805555555555554</v>
      </c>
      <c r="G12878" s="14" t="s">
        <v>3341</v>
      </c>
    </row>
    <row r="12879" spans="2:15" ht="15.75" x14ac:dyDescent="0.25">
      <c r="B12879" s="86">
        <v>0.82638888888888884</v>
      </c>
      <c r="E12879" s="99">
        <v>117</v>
      </c>
      <c r="G12879" s="14" t="s">
        <v>3341</v>
      </c>
      <c r="I12879" s="446" t="s">
        <v>3352</v>
      </c>
      <c r="J12879" s="446"/>
      <c r="K12879" s="446"/>
      <c r="L12879" s="446"/>
      <c r="M12879" s="446"/>
      <c r="N12879" s="446"/>
    </row>
    <row r="12880" spans="2:15" ht="15.75" x14ac:dyDescent="0.25">
      <c r="B12880" s="86">
        <v>0.83680555555555558</v>
      </c>
      <c r="E12880" s="59">
        <v>72</v>
      </c>
      <c r="G12880" s="14" t="s">
        <v>3341</v>
      </c>
      <c r="I12880" s="639" t="s">
        <v>3353</v>
      </c>
      <c r="J12880" s="639"/>
      <c r="K12880" s="639"/>
      <c r="L12880" s="639"/>
      <c r="M12880" s="639"/>
      <c r="N12880" s="639"/>
    </row>
    <row r="12881" spans="1:16" ht="15.75" x14ac:dyDescent="0.25">
      <c r="B12881" s="6">
        <v>0.84722222222222221</v>
      </c>
      <c r="E12881" s="157">
        <v>98</v>
      </c>
      <c r="G12881" s="3" t="s">
        <v>3355</v>
      </c>
      <c r="I12881" s="531" t="s">
        <v>3356</v>
      </c>
      <c r="J12881" s="194"/>
      <c r="K12881" s="194"/>
      <c r="L12881" s="194"/>
      <c r="M12881" s="194"/>
      <c r="N12881" s="194"/>
    </row>
    <row r="12882" spans="1:16" ht="15.75" x14ac:dyDescent="0.25">
      <c r="B12882" s="6">
        <v>0.85763888888888884</v>
      </c>
      <c r="E12882" s="99">
        <v>114</v>
      </c>
      <c r="G12882" s="3" t="s">
        <v>3355</v>
      </c>
      <c r="I12882" s="446" t="s">
        <v>3357</v>
      </c>
      <c r="J12882" s="135"/>
      <c r="K12882" s="135"/>
      <c r="L12882" s="135"/>
      <c r="M12882" s="135"/>
      <c r="N12882" s="135"/>
    </row>
    <row r="12883" spans="1:16" ht="15.75" x14ac:dyDescent="0.25">
      <c r="B12883" s="6">
        <v>0.86805555555555558</v>
      </c>
      <c r="E12883" s="62">
        <v>126</v>
      </c>
      <c r="G12883" s="3" t="s">
        <v>3355</v>
      </c>
      <c r="I12883" s="435" t="s">
        <v>3358</v>
      </c>
      <c r="J12883" s="63"/>
      <c r="K12883" s="63"/>
      <c r="L12883" s="63"/>
      <c r="M12883" s="63"/>
      <c r="N12883" s="63"/>
    </row>
    <row r="12884" spans="1:16" ht="15.75" x14ac:dyDescent="0.25">
      <c r="B12884" s="6">
        <v>0.87847222222222221</v>
      </c>
      <c r="E12884" s="9">
        <v>138</v>
      </c>
      <c r="G12884" s="3" t="s">
        <v>3355</v>
      </c>
      <c r="I12884" s="436" t="s">
        <v>3359</v>
      </c>
      <c r="J12884" s="12"/>
      <c r="K12884" s="12"/>
      <c r="L12884" s="12"/>
      <c r="M12884" s="12"/>
      <c r="N12884" s="12"/>
    </row>
    <row r="12885" spans="1:16" x14ac:dyDescent="0.25">
      <c r="B12885" s="6">
        <v>0.88888888888888884</v>
      </c>
      <c r="E12885" s="103">
        <v>146</v>
      </c>
      <c r="G12885" s="3" t="s">
        <v>3355</v>
      </c>
      <c r="I12885" s="144" t="s">
        <v>3360</v>
      </c>
      <c r="J12885" s="144"/>
      <c r="K12885" s="144"/>
      <c r="L12885" s="144"/>
      <c r="M12885" s="144"/>
      <c r="N12885" s="144"/>
      <c r="O12885" s="144"/>
      <c r="P12885" s="144"/>
    </row>
    <row r="12886" spans="1:16" x14ac:dyDescent="0.25">
      <c r="B12886" s="6">
        <v>0.89930555555555558</v>
      </c>
      <c r="E12886" s="104">
        <v>144</v>
      </c>
      <c r="G12886" s="3" t="s">
        <v>3355</v>
      </c>
    </row>
    <row r="12887" spans="1:16" x14ac:dyDescent="0.25">
      <c r="B12887" s="6">
        <v>0.90972222222222221</v>
      </c>
      <c r="E12887" s="104">
        <v>145</v>
      </c>
      <c r="G12887" s="3" t="s">
        <v>3355</v>
      </c>
    </row>
    <row r="12888" spans="1:16" x14ac:dyDescent="0.25">
      <c r="B12888" s="6">
        <v>0.92013888888888884</v>
      </c>
      <c r="E12888" s="104">
        <v>140</v>
      </c>
      <c r="G12888" s="3" t="s">
        <v>3355</v>
      </c>
    </row>
    <row r="12889" spans="1:16" x14ac:dyDescent="0.25">
      <c r="B12889" s="6">
        <v>0.93055555555555558</v>
      </c>
      <c r="E12889" s="62">
        <v>127</v>
      </c>
      <c r="G12889" s="3" t="s">
        <v>3355</v>
      </c>
    </row>
    <row r="12890" spans="1:16" x14ac:dyDescent="0.25">
      <c r="B12890" s="6">
        <v>0.94097222222222221</v>
      </c>
      <c r="E12890" s="99">
        <v>114</v>
      </c>
      <c r="G12890" s="3" t="s">
        <v>3355</v>
      </c>
    </row>
    <row r="12891" spans="1:16" x14ac:dyDescent="0.25">
      <c r="B12891" s="6">
        <v>0.95138888888888884</v>
      </c>
      <c r="E12891" s="3">
        <v>106</v>
      </c>
      <c r="G12891" s="3" t="s">
        <v>3355</v>
      </c>
    </row>
    <row r="12892" spans="1:16" x14ac:dyDescent="0.25">
      <c r="B12892" s="6">
        <v>0.96180555555555558</v>
      </c>
      <c r="E12892" s="157">
        <v>97</v>
      </c>
      <c r="G12892" s="3" t="s">
        <v>3355</v>
      </c>
    </row>
    <row r="12893" spans="1:16" x14ac:dyDescent="0.25">
      <c r="B12893" s="6">
        <v>0.97222222222222221</v>
      </c>
      <c r="E12893" s="157">
        <v>97</v>
      </c>
      <c r="G12893" s="3" t="s">
        <v>3355</v>
      </c>
    </row>
    <row r="12894" spans="1:16" x14ac:dyDescent="0.25">
      <c r="B12894" s="6">
        <v>0.98263888888888884</v>
      </c>
      <c r="E12894" s="157">
        <v>95</v>
      </c>
      <c r="G12894" s="3" t="s">
        <v>3355</v>
      </c>
    </row>
    <row r="12895" spans="1:16" ht="15.75" thickBot="1" x14ac:dyDescent="0.3">
      <c r="B12895" s="22">
        <v>0.99305555555555558</v>
      </c>
      <c r="E12895" s="157">
        <v>96</v>
      </c>
      <c r="G12895" s="3" t="s">
        <v>3355</v>
      </c>
    </row>
    <row r="12896" spans="1:16" x14ac:dyDescent="0.25">
      <c r="A12896" s="5">
        <v>45978</v>
      </c>
      <c r="B12896" s="6">
        <v>3.472222222222222E-3</v>
      </c>
      <c r="E12896" s="157">
        <v>96</v>
      </c>
      <c r="G12896" s="3" t="s">
        <v>3355</v>
      </c>
    </row>
    <row r="12897" spans="1:14" x14ac:dyDescent="0.25">
      <c r="A12897" s="5" t="s">
        <v>303</v>
      </c>
      <c r="B12897" s="6">
        <v>1.3888888888888888E-2</v>
      </c>
      <c r="E12897" s="157">
        <v>95</v>
      </c>
      <c r="G12897" s="3" t="s">
        <v>3355</v>
      </c>
    </row>
    <row r="12898" spans="1:14" x14ac:dyDescent="0.25">
      <c r="B12898" s="6">
        <v>2.4305555555555556E-2</v>
      </c>
      <c r="E12898" s="157">
        <v>97</v>
      </c>
    </row>
    <row r="12899" spans="1:14" x14ac:dyDescent="0.25">
      <c r="B12899" s="6">
        <v>3.4722222222222224E-2</v>
      </c>
      <c r="E12899" s="157">
        <v>97</v>
      </c>
    </row>
    <row r="12900" spans="1:14" x14ac:dyDescent="0.25">
      <c r="B12900" s="6">
        <v>4.5138888888888888E-2</v>
      </c>
      <c r="E12900" s="157">
        <v>96</v>
      </c>
    </row>
    <row r="12901" spans="1:14" x14ac:dyDescent="0.25">
      <c r="B12901" s="6">
        <v>5.5555555555555552E-2</v>
      </c>
      <c r="E12901" s="157">
        <v>97</v>
      </c>
    </row>
    <row r="12902" spans="1:14" x14ac:dyDescent="0.25">
      <c r="B12902" s="6">
        <v>6.5972222222222224E-2</v>
      </c>
      <c r="E12902" s="157">
        <v>97</v>
      </c>
    </row>
    <row r="12903" spans="1:14" x14ac:dyDescent="0.25">
      <c r="B12903" s="6">
        <v>7.6388888888888895E-2</v>
      </c>
      <c r="E12903" s="157">
        <v>97</v>
      </c>
    </row>
    <row r="12904" spans="1:14" x14ac:dyDescent="0.25">
      <c r="B12904" s="6">
        <v>8.6805555555555552E-2</v>
      </c>
      <c r="E12904" s="157">
        <v>98</v>
      </c>
    </row>
    <row r="12905" spans="1:14" ht="15.75" thickBot="1" x14ac:dyDescent="0.3">
      <c r="B12905" s="6">
        <v>9.7222222222222224E-2</v>
      </c>
      <c r="E12905" s="157">
        <v>98</v>
      </c>
    </row>
    <row r="12906" spans="1:14" ht="21" thickBot="1" x14ac:dyDescent="0.35">
      <c r="B12906" s="6">
        <v>0.1076388888888889</v>
      </c>
      <c r="G12906" s="609">
        <v>107</v>
      </c>
      <c r="H12906" s="610" t="s">
        <v>1368</v>
      </c>
      <c r="I12906" s="734" t="s">
        <v>3363</v>
      </c>
      <c r="J12906" s="735"/>
      <c r="K12906" s="735"/>
      <c r="L12906" s="735"/>
      <c r="M12906" s="735"/>
      <c r="N12906" s="736"/>
    </row>
    <row r="12907" spans="1:14" ht="19.5" thickBot="1" x14ac:dyDescent="0.35">
      <c r="B12907" s="6">
        <v>0.11805555555555555</v>
      </c>
      <c r="G12907" s="611">
        <f>AVERAGE(E12823:E12911)</f>
        <v>109.21333333333334</v>
      </c>
      <c r="H12907" s="610" t="s">
        <v>1367</v>
      </c>
      <c r="I12907" s="734" t="s">
        <v>3369</v>
      </c>
      <c r="J12907" s="735"/>
      <c r="K12907" s="735"/>
      <c r="L12907" s="735"/>
      <c r="M12907" s="735"/>
      <c r="N12907" s="736"/>
    </row>
    <row r="12908" spans="1:14" ht="19.5" thickBot="1" x14ac:dyDescent="0.35">
      <c r="B12908" s="6">
        <v>0.12847222222222221</v>
      </c>
      <c r="G12908" s="612">
        <v>106.8</v>
      </c>
      <c r="H12908" s="610" t="s">
        <v>1369</v>
      </c>
      <c r="I12908" s="734" t="s">
        <v>3361</v>
      </c>
      <c r="J12908" s="735"/>
      <c r="K12908" s="735"/>
      <c r="L12908" s="735"/>
      <c r="M12908" s="735"/>
      <c r="N12908" s="736"/>
    </row>
    <row r="12909" spans="1:14" ht="18.75" thickBot="1" x14ac:dyDescent="0.3">
      <c r="B12909" s="6">
        <v>0.1388888888888889</v>
      </c>
      <c r="G12909" s="729" t="s">
        <v>3364</v>
      </c>
      <c r="H12909" s="730"/>
    </row>
    <row r="12910" spans="1:14" ht="18.75" thickBot="1" x14ac:dyDescent="0.3">
      <c r="B12910" s="6">
        <v>0.14930555555555555</v>
      </c>
      <c r="G12910" s="758" t="s">
        <v>3365</v>
      </c>
      <c r="H12910" s="759"/>
      <c r="I12910" s="759"/>
      <c r="J12910" s="760"/>
    </row>
    <row r="12911" spans="1:14" ht="16.5" thickBot="1" x14ac:dyDescent="0.3">
      <c r="B12911" s="22">
        <v>0.15972222222222221</v>
      </c>
      <c r="D12911" s="243">
        <v>220</v>
      </c>
      <c r="G12911" s="761" t="s">
        <v>3368</v>
      </c>
      <c r="H12911" s="762"/>
      <c r="I12911" s="762"/>
      <c r="J12911" s="762"/>
      <c r="K12911" s="762"/>
      <c r="L12911" s="762"/>
      <c r="M12911" s="762"/>
      <c r="N12911" s="763"/>
    </row>
    <row r="12912" spans="1:14" x14ac:dyDescent="0.25">
      <c r="A12912" s="5">
        <v>45978</v>
      </c>
      <c r="B12912" s="6">
        <v>0.30555555555555558</v>
      </c>
      <c r="E12912" s="59">
        <v>74</v>
      </c>
    </row>
    <row r="12913" spans="1:5" x14ac:dyDescent="0.25">
      <c r="A12913" s="5" t="s">
        <v>303</v>
      </c>
      <c r="B12913" s="6">
        <v>0.31597222222222221</v>
      </c>
      <c r="E12913" s="59">
        <v>78</v>
      </c>
    </row>
    <row r="12914" spans="1:5" x14ac:dyDescent="0.25">
      <c r="B12914" s="6">
        <v>0.3263888888888889</v>
      </c>
      <c r="E12914" s="14">
        <v>84</v>
      </c>
    </row>
    <row r="12915" spans="1:5" x14ac:dyDescent="0.25">
      <c r="B12915" s="6">
        <v>0.33680555555555558</v>
      </c>
      <c r="E12915" s="59">
        <v>74</v>
      </c>
    </row>
    <row r="12916" spans="1:5" x14ac:dyDescent="0.25">
      <c r="B12916" s="6">
        <v>0.34722222222222221</v>
      </c>
      <c r="E12916" s="59">
        <v>70</v>
      </c>
    </row>
    <row r="12917" spans="1:5" x14ac:dyDescent="0.25">
      <c r="B12917" s="6">
        <v>0.3576388888888889</v>
      </c>
      <c r="E12917" s="14">
        <v>80</v>
      </c>
    </row>
    <row r="12918" spans="1:5" x14ac:dyDescent="0.25">
      <c r="B12918" s="6">
        <v>0.36805555555555558</v>
      </c>
      <c r="E12918" s="14">
        <v>80</v>
      </c>
    </row>
    <row r="12919" spans="1:5" x14ac:dyDescent="0.25">
      <c r="B12919" s="6">
        <v>0.37847222222222221</v>
      </c>
      <c r="E12919" s="14">
        <v>84</v>
      </c>
    </row>
    <row r="12920" spans="1:5" x14ac:dyDescent="0.25">
      <c r="B12920" s="6">
        <v>0.3888888888888889</v>
      </c>
      <c r="E12920" s="14">
        <v>88</v>
      </c>
    </row>
    <row r="12921" spans="1:5" x14ac:dyDescent="0.25">
      <c r="B12921" s="6">
        <v>0.39930555555555558</v>
      </c>
      <c r="E12921" s="14">
        <v>88</v>
      </c>
    </row>
    <row r="12922" spans="1:5" x14ac:dyDescent="0.25">
      <c r="B12922" s="6">
        <v>0.40972222222222221</v>
      </c>
      <c r="E12922" s="14">
        <v>82</v>
      </c>
    </row>
    <row r="12923" spans="1:5" x14ac:dyDescent="0.25">
      <c r="B12923" s="6">
        <v>0.4201388888888889</v>
      </c>
      <c r="E12923" s="59">
        <v>68</v>
      </c>
    </row>
    <row r="12924" spans="1:5" x14ac:dyDescent="0.25">
      <c r="B12924" s="6">
        <v>0.43055555555555558</v>
      </c>
      <c r="E12924" s="14">
        <v>82</v>
      </c>
    </row>
    <row r="12925" spans="1:5" x14ac:dyDescent="0.25">
      <c r="B12925" s="6">
        <v>0.44097222222222221</v>
      </c>
      <c r="E12925" s="14">
        <v>83</v>
      </c>
    </row>
    <row r="12926" spans="1:5" x14ac:dyDescent="0.25">
      <c r="B12926" s="6">
        <v>0.4513888888888889</v>
      </c>
      <c r="E12926" s="14">
        <v>81</v>
      </c>
    </row>
    <row r="12927" spans="1:5" x14ac:dyDescent="0.25">
      <c r="B12927" s="6">
        <v>0.46180555555555558</v>
      </c>
      <c r="E12927" s="59">
        <v>79</v>
      </c>
    </row>
    <row r="12928" spans="1:5" x14ac:dyDescent="0.25">
      <c r="B12928" s="6">
        <v>0.47222222222222221</v>
      </c>
      <c r="E12928" s="59">
        <v>74</v>
      </c>
    </row>
    <row r="12929" spans="2:13" x14ac:dyDescent="0.25">
      <c r="B12929" s="6">
        <v>0.4826388888888889</v>
      </c>
      <c r="E12929" s="59">
        <v>68</v>
      </c>
    </row>
    <row r="12930" spans="2:13" x14ac:dyDescent="0.25">
      <c r="B12930" s="6">
        <v>0.49305555555555558</v>
      </c>
      <c r="E12930" s="14">
        <v>83</v>
      </c>
    </row>
    <row r="12931" spans="2:13" x14ac:dyDescent="0.25">
      <c r="B12931" s="6">
        <v>0.50347222222222221</v>
      </c>
      <c r="E12931" s="14">
        <v>86</v>
      </c>
    </row>
    <row r="12932" spans="2:13" x14ac:dyDescent="0.25">
      <c r="B12932" s="6">
        <v>0.51388888888888884</v>
      </c>
      <c r="E12932" s="14">
        <v>84</v>
      </c>
    </row>
    <row r="12933" spans="2:13" x14ac:dyDescent="0.25">
      <c r="B12933" s="6">
        <v>0.52430555555555558</v>
      </c>
      <c r="E12933" s="14">
        <v>84</v>
      </c>
      <c r="F12933" s="14">
        <v>84</v>
      </c>
    </row>
    <row r="12934" spans="2:13" x14ac:dyDescent="0.25">
      <c r="B12934" s="90">
        <v>0.52430555555555558</v>
      </c>
      <c r="C12934" s="8">
        <v>39</v>
      </c>
      <c r="D12934" s="8"/>
      <c r="E12934" s="8"/>
      <c r="F12934" s="8"/>
      <c r="G12934" s="8" t="s">
        <v>326</v>
      </c>
      <c r="H12934" s="8"/>
      <c r="I12934" s="36" t="s">
        <v>3370</v>
      </c>
      <c r="J12934" s="36"/>
      <c r="K12934" s="36"/>
      <c r="L12934" s="36"/>
      <c r="M12934" s="36"/>
    </row>
    <row r="12935" spans="2:13" x14ac:dyDescent="0.25">
      <c r="B12935" s="6">
        <v>0.53472222222222221</v>
      </c>
      <c r="E12935" s="14">
        <v>88</v>
      </c>
    </row>
    <row r="12936" spans="2:13" x14ac:dyDescent="0.25">
      <c r="B12936" s="6">
        <v>0.54513888888888884</v>
      </c>
      <c r="E12936" s="14">
        <v>84</v>
      </c>
    </row>
    <row r="12937" spans="2:13" x14ac:dyDescent="0.25">
      <c r="B12937" s="6">
        <v>0.55555555555555558</v>
      </c>
      <c r="E12937" s="59">
        <v>73</v>
      </c>
    </row>
    <row r="12938" spans="2:13" x14ac:dyDescent="0.25">
      <c r="B12938" s="6">
        <v>0.56597222222222221</v>
      </c>
      <c r="E12938" s="59">
        <v>68</v>
      </c>
    </row>
    <row r="12939" spans="2:13" x14ac:dyDescent="0.25">
      <c r="B12939" s="6">
        <v>0.57638888888888884</v>
      </c>
      <c r="E12939" s="59">
        <v>72</v>
      </c>
    </row>
    <row r="12940" spans="2:13" x14ac:dyDescent="0.25">
      <c r="B12940" s="6">
        <v>0.58680555555555558</v>
      </c>
      <c r="E12940" s="14">
        <v>81</v>
      </c>
    </row>
    <row r="12941" spans="2:13" x14ac:dyDescent="0.25">
      <c r="B12941" s="6">
        <v>0.59722222222222221</v>
      </c>
      <c r="E12941" s="14">
        <v>84</v>
      </c>
    </row>
    <row r="12942" spans="2:13" x14ac:dyDescent="0.25">
      <c r="B12942" s="6">
        <v>0.60763888888888884</v>
      </c>
      <c r="E12942" s="14">
        <v>88</v>
      </c>
    </row>
    <row r="12943" spans="2:13" x14ac:dyDescent="0.25">
      <c r="B12943" s="6">
        <v>0.61805555555555558</v>
      </c>
      <c r="E12943" s="14">
        <v>84</v>
      </c>
    </row>
    <row r="12944" spans="2:13" x14ac:dyDescent="0.25">
      <c r="B12944" s="6">
        <v>0.62847222222222221</v>
      </c>
      <c r="E12944" s="162">
        <v>92</v>
      </c>
      <c r="H12944" s="3">
        <v>150</v>
      </c>
      <c r="I12944" s="194" t="s">
        <v>3371</v>
      </c>
      <c r="J12944" s="194"/>
      <c r="K12944" s="194"/>
      <c r="L12944" s="194"/>
      <c r="M12944" s="194"/>
    </row>
    <row r="12945" spans="2:15" x14ac:dyDescent="0.25">
      <c r="B12945" s="6">
        <v>0.63888888888888884</v>
      </c>
      <c r="E12945" s="14">
        <v>89</v>
      </c>
    </row>
    <row r="12946" spans="2:15" x14ac:dyDescent="0.25">
      <c r="B12946" s="6">
        <v>0.64930555555555558</v>
      </c>
      <c r="E12946" s="157">
        <v>90</v>
      </c>
    </row>
    <row r="12947" spans="2:15" x14ac:dyDescent="0.25">
      <c r="B12947" s="6">
        <v>0.65972222222222221</v>
      </c>
      <c r="E12947" s="14">
        <v>88</v>
      </c>
    </row>
    <row r="12948" spans="2:15" x14ac:dyDescent="0.25">
      <c r="B12948" s="6">
        <v>0.67013888888888884</v>
      </c>
      <c r="E12948" s="14">
        <v>86</v>
      </c>
    </row>
    <row r="12949" spans="2:15" x14ac:dyDescent="0.25">
      <c r="B12949" s="6">
        <v>0.68055555555555558</v>
      </c>
      <c r="E12949" s="157">
        <v>92</v>
      </c>
    </row>
    <row r="12950" spans="2:15" x14ac:dyDescent="0.25">
      <c r="B12950" s="6">
        <v>0.69097222222222221</v>
      </c>
      <c r="E12950" s="14">
        <v>87</v>
      </c>
    </row>
    <row r="12951" spans="2:15" x14ac:dyDescent="0.25">
      <c r="B12951" s="6">
        <v>0.70138888888888884</v>
      </c>
      <c r="E12951" s="14">
        <v>89</v>
      </c>
    </row>
    <row r="12952" spans="2:15" x14ac:dyDescent="0.25">
      <c r="B12952" s="6">
        <v>0.71180555555555558</v>
      </c>
      <c r="E12952" s="157">
        <v>92</v>
      </c>
    </row>
    <row r="12953" spans="2:15" x14ac:dyDescent="0.25">
      <c r="B12953" s="6">
        <v>0.72222222222222221</v>
      </c>
      <c r="E12953" s="14">
        <v>85</v>
      </c>
      <c r="F12953" s="14">
        <v>85</v>
      </c>
    </row>
    <row r="12954" spans="2:15" x14ac:dyDescent="0.25">
      <c r="B12954" s="90">
        <v>0.72916666666666663</v>
      </c>
      <c r="C12954" s="8">
        <v>80</v>
      </c>
      <c r="D12954" s="8"/>
      <c r="E12954" s="8"/>
      <c r="F12954" s="8"/>
      <c r="G12954" s="8" t="s">
        <v>114</v>
      </c>
      <c r="H12954" s="8"/>
      <c r="I12954" s="36" t="s">
        <v>3372</v>
      </c>
      <c r="J12954" s="36"/>
      <c r="K12954" s="36"/>
      <c r="L12954" s="36"/>
      <c r="M12954" s="36"/>
      <c r="N12954" s="36"/>
      <c r="O12954" s="36"/>
    </row>
    <row r="12955" spans="2:15" x14ac:dyDescent="0.25">
      <c r="B12955" s="6">
        <v>0.73263888888888884</v>
      </c>
      <c r="E12955" s="14">
        <v>84</v>
      </c>
    </row>
    <row r="12956" spans="2:15" x14ac:dyDescent="0.25">
      <c r="B12956" s="6">
        <v>0.74305555555555558</v>
      </c>
      <c r="E12956" s="157">
        <v>98</v>
      </c>
    </row>
    <row r="12957" spans="2:15" x14ac:dyDescent="0.25">
      <c r="B12957" s="6">
        <v>0.75347222222222221</v>
      </c>
      <c r="E12957" s="9">
        <v>131</v>
      </c>
    </row>
    <row r="12958" spans="2:15" x14ac:dyDescent="0.25">
      <c r="B12958" s="6">
        <v>0.76388888888888884</v>
      </c>
      <c r="E12958" s="9">
        <v>134</v>
      </c>
    </row>
    <row r="12959" spans="2:15" x14ac:dyDescent="0.25">
      <c r="B12959" s="6">
        <v>0.77430555555555558</v>
      </c>
      <c r="E12959" s="10">
        <v>139</v>
      </c>
      <c r="H12959" s="3">
        <v>65</v>
      </c>
      <c r="I12959" s="12" t="s">
        <v>3379</v>
      </c>
      <c r="J12959" s="12"/>
      <c r="K12959" s="12"/>
      <c r="L12959" s="12"/>
      <c r="M12959" s="12"/>
    </row>
    <row r="12960" spans="2:15" x14ac:dyDescent="0.25">
      <c r="B12960" s="6">
        <v>0.78472222222222221</v>
      </c>
      <c r="E12960" s="62">
        <v>128</v>
      </c>
    </row>
    <row r="12961" spans="2:5" x14ac:dyDescent="0.25">
      <c r="B12961" s="6">
        <v>0.79513888888888884</v>
      </c>
      <c r="E12961" s="62">
        <v>125</v>
      </c>
    </row>
    <row r="12962" spans="2:5" x14ac:dyDescent="0.25">
      <c r="B12962" s="6">
        <v>0.80555555555555558</v>
      </c>
      <c r="E12962" s="9">
        <v>130</v>
      </c>
    </row>
    <row r="12963" spans="2:5" x14ac:dyDescent="0.25">
      <c r="B12963" s="6">
        <v>0.81597222222222221</v>
      </c>
      <c r="E12963" s="9">
        <v>130</v>
      </c>
    </row>
    <row r="12964" spans="2:5" x14ac:dyDescent="0.25">
      <c r="B12964" s="6">
        <v>0.82638888888888884</v>
      </c>
      <c r="E12964" s="62">
        <v>129</v>
      </c>
    </row>
    <row r="12965" spans="2:5" x14ac:dyDescent="0.25">
      <c r="B12965" s="6">
        <v>0.83680555555555558</v>
      </c>
      <c r="E12965" s="9">
        <v>133</v>
      </c>
    </row>
    <row r="12966" spans="2:5" x14ac:dyDescent="0.25">
      <c r="B12966" s="6">
        <v>0.84722222222222221</v>
      </c>
      <c r="E12966" s="62">
        <v>129</v>
      </c>
    </row>
    <row r="12967" spans="2:5" x14ac:dyDescent="0.25">
      <c r="B12967" s="6">
        <v>0.85763888888888884</v>
      </c>
      <c r="E12967" s="62">
        <v>129</v>
      </c>
    </row>
    <row r="12968" spans="2:5" x14ac:dyDescent="0.25">
      <c r="B12968" s="6">
        <v>0.86805555555555558</v>
      </c>
      <c r="E12968" s="3">
        <v>103</v>
      </c>
    </row>
    <row r="12969" spans="2:5" x14ac:dyDescent="0.25">
      <c r="B12969" s="6">
        <v>0.87847222222222221</v>
      </c>
      <c r="E12969" s="3">
        <v>102</v>
      </c>
    </row>
    <row r="12970" spans="2:5" x14ac:dyDescent="0.25">
      <c r="B12970" s="6">
        <v>0.88888888888888884</v>
      </c>
      <c r="E12970" s="3">
        <v>104</v>
      </c>
    </row>
    <row r="12971" spans="2:5" x14ac:dyDescent="0.25">
      <c r="B12971" s="6">
        <v>0.89930555555555558</v>
      </c>
      <c r="E12971" s="3">
        <v>103</v>
      </c>
    </row>
    <row r="12972" spans="2:5" x14ac:dyDescent="0.25">
      <c r="B12972" s="6">
        <v>0.90972222222222221</v>
      </c>
      <c r="E12972" s="3">
        <v>108</v>
      </c>
    </row>
    <row r="12973" spans="2:5" x14ac:dyDescent="0.25">
      <c r="B12973" s="6">
        <v>0.92013888888888884</v>
      </c>
      <c r="E12973" s="99">
        <v>110</v>
      </c>
    </row>
    <row r="12974" spans="2:5" x14ac:dyDescent="0.25">
      <c r="B12974" s="6">
        <v>0.93055555555555558</v>
      </c>
      <c r="E12974" s="3">
        <v>101</v>
      </c>
    </row>
    <row r="12975" spans="2:5" x14ac:dyDescent="0.25">
      <c r="B12975" s="6">
        <v>0.94097222222222221</v>
      </c>
      <c r="E12975" s="3">
        <v>101</v>
      </c>
    </row>
    <row r="12976" spans="2:5" x14ac:dyDescent="0.25">
      <c r="B12976" s="6">
        <v>0.95138888888888884</v>
      </c>
      <c r="E12976" s="14">
        <v>88</v>
      </c>
    </row>
    <row r="12977" spans="1:14" x14ac:dyDescent="0.25">
      <c r="B12977" s="6">
        <v>0.96180555555555558</v>
      </c>
      <c r="E12977" s="14">
        <v>80</v>
      </c>
    </row>
    <row r="12978" spans="1:14" x14ac:dyDescent="0.25">
      <c r="B12978" s="6">
        <v>0.97222222222222221</v>
      </c>
      <c r="E12978" s="59">
        <v>71</v>
      </c>
    </row>
    <row r="12979" spans="1:14" x14ac:dyDescent="0.25">
      <c r="B12979" s="6">
        <v>0.98263888888888884</v>
      </c>
      <c r="E12979" s="59">
        <v>68</v>
      </c>
    </row>
    <row r="12980" spans="1:14" ht="15.75" thickBot="1" x14ac:dyDescent="0.3">
      <c r="B12980" s="22">
        <v>0.99305555555555558</v>
      </c>
      <c r="E12980" s="59">
        <v>78</v>
      </c>
    </row>
    <row r="12981" spans="1:14" x14ac:dyDescent="0.25">
      <c r="A12981" s="5" t="s">
        <v>3383</v>
      </c>
      <c r="B12981" s="6">
        <v>3.472222222222222E-3</v>
      </c>
      <c r="E12981" s="59">
        <v>79</v>
      </c>
    </row>
    <row r="12982" spans="1:14" x14ac:dyDescent="0.25">
      <c r="A12982" s="5" t="s">
        <v>422</v>
      </c>
      <c r="B12982" s="6">
        <v>1.3888888888888888E-2</v>
      </c>
      <c r="E12982" s="59">
        <v>79</v>
      </c>
    </row>
    <row r="12983" spans="1:14" x14ac:dyDescent="0.25">
      <c r="B12983" s="6">
        <v>2.4305555555555556E-2</v>
      </c>
      <c r="E12983" s="59">
        <v>79</v>
      </c>
    </row>
    <row r="12984" spans="1:14" x14ac:dyDescent="0.25">
      <c r="B12984" s="6">
        <v>3.4722222222222224E-2</v>
      </c>
      <c r="E12984" s="14">
        <v>80</v>
      </c>
    </row>
    <row r="12985" spans="1:14" x14ac:dyDescent="0.25">
      <c r="B12985" s="6">
        <v>4.5138888888888888E-2</v>
      </c>
      <c r="E12985" s="14">
        <v>82</v>
      </c>
    </row>
    <row r="12986" spans="1:14" x14ac:dyDescent="0.25">
      <c r="B12986" s="6">
        <v>5.5555555555555552E-2</v>
      </c>
    </row>
    <row r="12987" spans="1:14" x14ac:dyDescent="0.25">
      <c r="B12987" s="6">
        <v>6.5972222222222224E-2</v>
      </c>
    </row>
    <row r="12988" spans="1:14" x14ac:dyDescent="0.25">
      <c r="B12988" s="6">
        <v>7.6388888888888895E-2</v>
      </c>
    </row>
    <row r="12989" spans="1:14" x14ac:dyDescent="0.25">
      <c r="B12989" s="6">
        <v>8.6805555555555552E-2</v>
      </c>
    </row>
    <row r="12990" spans="1:14" ht="15.75" thickBot="1" x14ac:dyDescent="0.3">
      <c r="B12990" s="6">
        <v>9.7222222222222224E-2</v>
      </c>
    </row>
    <row r="12991" spans="1:14" ht="21" thickBot="1" x14ac:dyDescent="0.35">
      <c r="B12991" s="6">
        <v>0.1076388888888889</v>
      </c>
      <c r="G12991" s="593">
        <v>94</v>
      </c>
      <c r="H12991" s="594" t="s">
        <v>1368</v>
      </c>
      <c r="I12991" s="723" t="s">
        <v>3381</v>
      </c>
      <c r="J12991" s="724"/>
      <c r="K12991" s="724"/>
      <c r="L12991" s="724"/>
      <c r="M12991" s="724"/>
      <c r="N12991" s="725"/>
    </row>
    <row r="12992" spans="1:14" ht="19.5" thickBot="1" x14ac:dyDescent="0.35">
      <c r="B12992" s="6">
        <v>0.11805555555555555</v>
      </c>
      <c r="G12992" s="595">
        <f>AVERAGE(E12912:E12996)</f>
        <v>91.680555555555557</v>
      </c>
      <c r="H12992" s="594" t="s">
        <v>1367</v>
      </c>
      <c r="I12992" s="723" t="s">
        <v>3380</v>
      </c>
      <c r="J12992" s="724"/>
      <c r="K12992" s="724"/>
      <c r="L12992" s="724"/>
      <c r="M12992" s="724"/>
      <c r="N12992" s="725"/>
    </row>
    <row r="12993" spans="1:14" ht="19.5" thickBot="1" x14ac:dyDescent="0.35">
      <c r="B12993" s="6">
        <v>0.12847222222222221</v>
      </c>
      <c r="G12993" s="596">
        <v>84.5</v>
      </c>
      <c r="H12993" s="597" t="s">
        <v>1369</v>
      </c>
      <c r="I12993" s="726" t="s">
        <v>3374</v>
      </c>
      <c r="J12993" s="727"/>
      <c r="K12993" s="727"/>
      <c r="L12993" s="727"/>
      <c r="M12993" s="727"/>
      <c r="N12993" s="728"/>
    </row>
    <row r="12994" spans="1:14" ht="18.75" thickBot="1" x14ac:dyDescent="0.3">
      <c r="B12994" s="6">
        <v>0.1388888888888889</v>
      </c>
      <c r="G12994" s="729" t="s">
        <v>3377</v>
      </c>
      <c r="H12994" s="730"/>
    </row>
    <row r="12995" spans="1:14" ht="18.75" thickBot="1" x14ac:dyDescent="0.3">
      <c r="B12995" s="6">
        <v>0.14930555555555555</v>
      </c>
      <c r="G12995" s="758" t="s">
        <v>3373</v>
      </c>
      <c r="H12995" s="759"/>
      <c r="I12995" s="759"/>
      <c r="J12995" s="760"/>
    </row>
    <row r="12996" spans="1:14" ht="16.5" thickBot="1" x14ac:dyDescent="0.3">
      <c r="B12996" s="22">
        <v>0.15972222222222221</v>
      </c>
      <c r="D12996" s="3">
        <v>119</v>
      </c>
      <c r="G12996" s="761" t="s">
        <v>3378</v>
      </c>
      <c r="H12996" s="762"/>
      <c r="I12996" s="762"/>
      <c r="J12996" s="762"/>
      <c r="K12996" s="762"/>
      <c r="L12996" s="762"/>
      <c r="M12996" s="762"/>
      <c r="N12996" s="763"/>
    </row>
    <row r="12997" spans="1:14" x14ac:dyDescent="0.25">
      <c r="A12997" s="5" t="s">
        <v>3383</v>
      </c>
      <c r="B12997" s="6">
        <v>0.30555555555555558</v>
      </c>
      <c r="E12997" s="14">
        <v>82</v>
      </c>
    </row>
    <row r="12998" spans="1:14" x14ac:dyDescent="0.25">
      <c r="A12998" s="5" t="s">
        <v>422</v>
      </c>
      <c r="B12998" s="6">
        <v>0.31597222222222221</v>
      </c>
      <c r="E12998" s="14">
        <v>84</v>
      </c>
    </row>
    <row r="12999" spans="1:14" x14ac:dyDescent="0.25">
      <c r="B12999" s="6">
        <v>0.3263888888888889</v>
      </c>
      <c r="E12999" s="14">
        <v>84</v>
      </c>
    </row>
    <row r="13000" spans="1:14" x14ac:dyDescent="0.25">
      <c r="B13000" s="6">
        <v>0.33680555555555558</v>
      </c>
      <c r="E13000" s="14">
        <v>84</v>
      </c>
    </row>
    <row r="13001" spans="1:14" x14ac:dyDescent="0.25">
      <c r="B13001" s="6">
        <v>0.34722222222222221</v>
      </c>
      <c r="E13001" s="14">
        <v>89</v>
      </c>
    </row>
    <row r="13002" spans="1:14" x14ac:dyDescent="0.25">
      <c r="B13002" s="6">
        <v>0.3576388888888889</v>
      </c>
      <c r="E13002" s="14">
        <v>89</v>
      </c>
    </row>
    <row r="13003" spans="1:14" x14ac:dyDescent="0.25">
      <c r="B13003" s="6">
        <v>0.36805555555555558</v>
      </c>
      <c r="E13003" s="14">
        <v>88</v>
      </c>
    </row>
    <row r="13004" spans="1:14" x14ac:dyDescent="0.25">
      <c r="B13004" s="6">
        <v>0.37847222222222221</v>
      </c>
      <c r="E13004" s="14">
        <v>84</v>
      </c>
    </row>
    <row r="13005" spans="1:14" x14ac:dyDescent="0.25">
      <c r="B13005" s="6">
        <v>0.3888888888888889</v>
      </c>
      <c r="E13005" s="59">
        <v>76</v>
      </c>
    </row>
    <row r="13006" spans="1:14" x14ac:dyDescent="0.25">
      <c r="B13006" s="6">
        <v>0.39930555555555558</v>
      </c>
      <c r="E13006" s="14">
        <v>84</v>
      </c>
    </row>
    <row r="13007" spans="1:14" x14ac:dyDescent="0.25">
      <c r="B13007" s="6">
        <v>0.40972222222222221</v>
      </c>
      <c r="E13007" s="14">
        <v>86</v>
      </c>
    </row>
    <row r="13008" spans="1:14" x14ac:dyDescent="0.25">
      <c r="B13008" s="6">
        <v>0.4201388888888889</v>
      </c>
      <c r="E13008" s="14">
        <v>88</v>
      </c>
    </row>
    <row r="13009" spans="2:18" x14ac:dyDescent="0.25">
      <c r="B13009" s="6">
        <v>0.43055555555555558</v>
      </c>
      <c r="E13009" s="14">
        <v>89</v>
      </c>
    </row>
    <row r="13010" spans="2:18" x14ac:dyDescent="0.25">
      <c r="B13010" s="6">
        <v>0.44097222222222221</v>
      </c>
      <c r="E13010" s="14">
        <v>86</v>
      </c>
    </row>
    <row r="13011" spans="2:18" x14ac:dyDescent="0.25">
      <c r="B13011" s="6">
        <v>0.4513888888888889</v>
      </c>
      <c r="E13011" s="59">
        <v>77</v>
      </c>
    </row>
    <row r="13012" spans="2:18" x14ac:dyDescent="0.25">
      <c r="B13012" s="6">
        <v>0.46180555555555558</v>
      </c>
      <c r="E13012" s="59">
        <v>68</v>
      </c>
    </row>
    <row r="13013" spans="2:18" x14ac:dyDescent="0.25">
      <c r="B13013" s="6">
        <v>0.47222222222222221</v>
      </c>
      <c r="E13013" s="59">
        <v>70</v>
      </c>
    </row>
    <row r="13014" spans="2:18" x14ac:dyDescent="0.25">
      <c r="B13014" s="6">
        <v>0.4826388888888889</v>
      </c>
      <c r="E13014" s="59">
        <v>68</v>
      </c>
      <c r="G13014" s="3" t="s">
        <v>3387</v>
      </c>
    </row>
    <row r="13015" spans="2:18" x14ac:dyDescent="0.25">
      <c r="B13015" s="6">
        <v>0.49305555555555558</v>
      </c>
      <c r="E13015" s="14">
        <v>89</v>
      </c>
    </row>
    <row r="13016" spans="2:18" x14ac:dyDescent="0.25">
      <c r="B13016" s="6">
        <v>0.50347222222222221</v>
      </c>
      <c r="E13016" s="14">
        <v>89</v>
      </c>
    </row>
    <row r="13017" spans="2:18" x14ac:dyDescent="0.25">
      <c r="B13017" s="90">
        <v>0.50694444444444442</v>
      </c>
      <c r="C13017" s="8">
        <v>3</v>
      </c>
      <c r="D13017" s="8"/>
      <c r="E13017" s="8"/>
      <c r="F13017" s="8"/>
      <c r="G13017" s="8" t="s">
        <v>3385</v>
      </c>
      <c r="H13017" s="8"/>
      <c r="I13017" s="36" t="s">
        <v>3386</v>
      </c>
      <c r="J13017" s="36"/>
      <c r="K13017" s="36"/>
    </row>
    <row r="13018" spans="2:18" x14ac:dyDescent="0.25">
      <c r="B13018" s="6">
        <v>0.51388888888888884</v>
      </c>
      <c r="E13018" s="157">
        <v>93</v>
      </c>
    </row>
    <row r="13019" spans="2:18" x14ac:dyDescent="0.25">
      <c r="B13019" s="86">
        <v>0.51388888888888884</v>
      </c>
      <c r="E13019" s="157">
        <v>91</v>
      </c>
      <c r="G13019" s="14" t="s">
        <v>3384</v>
      </c>
    </row>
    <row r="13020" spans="2:18" x14ac:dyDescent="0.25">
      <c r="B13020" s="86">
        <v>0.52430555555555558</v>
      </c>
      <c r="E13020" s="14">
        <v>89</v>
      </c>
      <c r="G13020" s="14" t="s">
        <v>3384</v>
      </c>
    </row>
    <row r="13021" spans="2:18" x14ac:dyDescent="0.25">
      <c r="B13021" s="86">
        <v>0.53472222222222221</v>
      </c>
      <c r="E13021" s="14">
        <v>87</v>
      </c>
      <c r="G13021" s="14" t="s">
        <v>3384</v>
      </c>
    </row>
    <row r="13022" spans="2:18" x14ac:dyDescent="0.25">
      <c r="B13022" s="6">
        <v>0.54513888888888884</v>
      </c>
      <c r="E13022" s="14">
        <v>86</v>
      </c>
    </row>
    <row r="13023" spans="2:18" x14ac:dyDescent="0.25">
      <c r="B13023" s="6">
        <v>0.55555555555555558</v>
      </c>
      <c r="E13023" s="14">
        <v>84</v>
      </c>
      <c r="F13023" s="14">
        <v>84</v>
      </c>
    </row>
    <row r="13024" spans="2:18" x14ac:dyDescent="0.25">
      <c r="B13024" s="90">
        <v>0.55555555555555558</v>
      </c>
      <c r="C13024" s="8">
        <v>20</v>
      </c>
      <c r="D13024" s="8"/>
      <c r="E13024" s="8"/>
      <c r="F13024" s="8"/>
      <c r="G13024" s="8" t="s">
        <v>112</v>
      </c>
      <c r="H13024" s="8"/>
      <c r="I13024" s="36" t="s">
        <v>3392</v>
      </c>
      <c r="J13024" s="36"/>
      <c r="K13024" s="36"/>
      <c r="L13024" s="36"/>
      <c r="M13024" s="36"/>
      <c r="N13024" s="36"/>
      <c r="O13024" s="36"/>
      <c r="P13024" s="36"/>
      <c r="Q13024" s="8"/>
      <c r="R13024" s="8"/>
    </row>
    <row r="13025" spans="2:14" x14ac:dyDescent="0.25">
      <c r="B13025" s="6">
        <v>0.56597222222222221</v>
      </c>
      <c r="E13025" s="3">
        <v>101</v>
      </c>
    </row>
    <row r="13026" spans="2:14" x14ac:dyDescent="0.25">
      <c r="B13026" s="6">
        <v>0.57638888888888884</v>
      </c>
      <c r="E13026" s="4">
        <v>108</v>
      </c>
      <c r="H13026" s="3">
        <v>30</v>
      </c>
      <c r="I13026" s="36" t="s">
        <v>3391</v>
      </c>
      <c r="J13026" s="36"/>
      <c r="K13026" s="36"/>
      <c r="L13026" s="36"/>
      <c r="M13026" s="36"/>
      <c r="N13026" s="36"/>
    </row>
    <row r="13027" spans="2:14" x14ac:dyDescent="0.25">
      <c r="B13027" s="6">
        <v>0.58680555555555558</v>
      </c>
      <c r="E13027" s="3">
        <v>101</v>
      </c>
    </row>
    <row r="13028" spans="2:14" x14ac:dyDescent="0.25">
      <c r="B13028" s="6">
        <v>0.59722222222222221</v>
      </c>
      <c r="E13028" s="157">
        <v>99</v>
      </c>
    </row>
    <row r="13029" spans="2:14" x14ac:dyDescent="0.25">
      <c r="B13029" s="6">
        <v>0.60763888888888884</v>
      </c>
      <c r="E13029" s="157">
        <v>99</v>
      </c>
    </row>
    <row r="13030" spans="2:14" x14ac:dyDescent="0.25">
      <c r="B13030" s="6">
        <v>0.61805555555555558</v>
      </c>
      <c r="E13030" s="157">
        <v>92</v>
      </c>
    </row>
    <row r="13031" spans="2:14" x14ac:dyDescent="0.25">
      <c r="B13031" s="6">
        <v>0.62847222222222221</v>
      </c>
      <c r="E13031" s="157">
        <v>94</v>
      </c>
    </row>
    <row r="13032" spans="2:14" x14ac:dyDescent="0.25">
      <c r="B13032" s="6">
        <v>0.63888888888888884</v>
      </c>
      <c r="E13032" s="157">
        <v>98</v>
      </c>
    </row>
    <row r="13033" spans="2:14" x14ac:dyDescent="0.25">
      <c r="B13033" s="6">
        <v>0.64930555555555558</v>
      </c>
      <c r="E13033" s="157">
        <v>96</v>
      </c>
    </row>
    <row r="13034" spans="2:14" x14ac:dyDescent="0.25">
      <c r="B13034" s="6">
        <v>0.65972222222222221</v>
      </c>
      <c r="E13034" s="157">
        <v>95</v>
      </c>
    </row>
    <row r="13035" spans="2:14" x14ac:dyDescent="0.25">
      <c r="B13035" s="6">
        <v>0.67013888888888884</v>
      </c>
      <c r="E13035" s="157">
        <v>94</v>
      </c>
    </row>
    <row r="13036" spans="2:14" x14ac:dyDescent="0.25">
      <c r="B13036" s="6">
        <v>0.68055555555555558</v>
      </c>
      <c r="E13036" s="3">
        <v>100</v>
      </c>
    </row>
    <row r="13037" spans="2:14" x14ac:dyDescent="0.25">
      <c r="B13037" s="6">
        <v>0.69097222222222221</v>
      </c>
      <c r="E13037" s="157">
        <v>95</v>
      </c>
    </row>
    <row r="13038" spans="2:14" x14ac:dyDescent="0.25">
      <c r="B13038" s="6">
        <v>0.70138888888888884</v>
      </c>
      <c r="E13038" s="157">
        <v>93</v>
      </c>
    </row>
    <row r="13039" spans="2:14" x14ac:dyDescent="0.25">
      <c r="B13039" s="6">
        <v>0.71180555555555558</v>
      </c>
      <c r="E13039" s="157">
        <v>99</v>
      </c>
    </row>
    <row r="13040" spans="2:14" x14ac:dyDescent="0.25">
      <c r="B13040" s="6">
        <v>0.72222222222222221</v>
      </c>
      <c r="E13040" s="3">
        <v>103</v>
      </c>
    </row>
    <row r="13041" spans="2:15" x14ac:dyDescent="0.25">
      <c r="B13041" s="6">
        <v>0.73263888888888884</v>
      </c>
      <c r="E13041" s="99">
        <v>110</v>
      </c>
    </row>
    <row r="13042" spans="2:15" x14ac:dyDescent="0.25">
      <c r="B13042" s="6">
        <v>0.74305555555555558</v>
      </c>
      <c r="E13042" s="62">
        <v>123</v>
      </c>
      <c r="I13042" s="63" t="s">
        <v>3393</v>
      </c>
      <c r="J13042" s="63"/>
      <c r="K13042" s="63"/>
    </row>
    <row r="13043" spans="2:15" x14ac:dyDescent="0.25">
      <c r="B13043" s="6">
        <v>0.75347222222222221</v>
      </c>
      <c r="E13043" s="157">
        <v>96</v>
      </c>
      <c r="F13043" s="157">
        <v>96</v>
      </c>
    </row>
    <row r="13044" spans="2:15" x14ac:dyDescent="0.25">
      <c r="B13044" s="90">
        <v>0.75555555555555554</v>
      </c>
      <c r="C13044" s="243">
        <v>173</v>
      </c>
      <c r="D13044" s="8"/>
      <c r="E13044" s="8"/>
      <c r="F13044" s="8"/>
      <c r="G13044" s="8" t="s">
        <v>313</v>
      </c>
      <c r="H13044" s="8"/>
      <c r="I13044" s="36" t="s">
        <v>3390</v>
      </c>
      <c r="J13044" s="36"/>
      <c r="K13044" s="36"/>
      <c r="L13044" s="36"/>
      <c r="M13044" s="36"/>
      <c r="N13044" s="36"/>
      <c r="O13044" s="36"/>
    </row>
    <row r="13045" spans="2:15" x14ac:dyDescent="0.25">
      <c r="B13045" s="6">
        <v>0.76388888888888884</v>
      </c>
      <c r="E13045" s="157">
        <v>95</v>
      </c>
    </row>
    <row r="13046" spans="2:15" x14ac:dyDescent="0.25">
      <c r="B13046" s="6">
        <v>0.77430555555555558</v>
      </c>
      <c r="E13046" s="101">
        <v>119</v>
      </c>
      <c r="H13046" s="3">
        <v>27</v>
      </c>
      <c r="I13046" s="135" t="s">
        <v>3397</v>
      </c>
      <c r="J13046" s="135"/>
      <c r="K13046" s="135"/>
      <c r="L13046" s="135"/>
      <c r="M13046" s="135"/>
      <c r="N13046" s="135"/>
    </row>
    <row r="13047" spans="2:15" x14ac:dyDescent="0.25">
      <c r="B13047" s="6">
        <v>0.78472222222222221</v>
      </c>
      <c r="E13047" s="3">
        <v>108</v>
      </c>
    </row>
    <row r="13048" spans="2:15" x14ac:dyDescent="0.25">
      <c r="B13048" s="6">
        <v>0.79513888888888884</v>
      </c>
      <c r="E13048" s="3">
        <v>104</v>
      </c>
    </row>
    <row r="13049" spans="2:15" x14ac:dyDescent="0.25">
      <c r="B13049" s="86">
        <v>0.7993055555555556</v>
      </c>
      <c r="G13049" s="14" t="s">
        <v>3389</v>
      </c>
    </row>
    <row r="13050" spans="2:15" x14ac:dyDescent="0.25">
      <c r="B13050" s="86">
        <v>0.80555555555555558</v>
      </c>
      <c r="E13050" s="99">
        <v>110</v>
      </c>
      <c r="G13050" s="14" t="s">
        <v>3389</v>
      </c>
    </row>
    <row r="13051" spans="2:15" x14ac:dyDescent="0.25">
      <c r="B13051" s="86">
        <v>0.81597222222222221</v>
      </c>
      <c r="E13051" s="3">
        <v>108</v>
      </c>
      <c r="G13051" s="14" t="s">
        <v>3389</v>
      </c>
    </row>
    <row r="13052" spans="2:15" x14ac:dyDescent="0.25">
      <c r="B13052" s="86">
        <v>0.82638888888888884</v>
      </c>
      <c r="E13052" s="99">
        <v>111</v>
      </c>
      <c r="G13052" s="14" t="s">
        <v>3389</v>
      </c>
    </row>
    <row r="13053" spans="2:15" x14ac:dyDescent="0.25">
      <c r="B13053" s="86">
        <v>0.83680555555555558</v>
      </c>
      <c r="E13053" s="99">
        <v>114</v>
      </c>
      <c r="G13053" s="14" t="s">
        <v>3389</v>
      </c>
    </row>
    <row r="13054" spans="2:15" x14ac:dyDescent="0.25">
      <c r="B13054" s="6">
        <v>0.84722222222222221</v>
      </c>
      <c r="E13054" s="9">
        <v>133</v>
      </c>
    </row>
    <row r="13055" spans="2:15" x14ac:dyDescent="0.25">
      <c r="B13055" s="86">
        <v>0.84861111111111109</v>
      </c>
      <c r="G13055" s="14" t="s">
        <v>3388</v>
      </c>
    </row>
    <row r="13056" spans="2:15" x14ac:dyDescent="0.25">
      <c r="B13056" s="86">
        <v>0.85763888888888884</v>
      </c>
      <c r="E13056" s="10">
        <v>134</v>
      </c>
      <c r="G13056" s="14" t="s">
        <v>3388</v>
      </c>
      <c r="H13056" s="3">
        <v>147</v>
      </c>
      <c r="I13056" s="12" t="s">
        <v>3398</v>
      </c>
      <c r="J13056" s="12"/>
      <c r="K13056" s="12"/>
      <c r="L13056" s="12"/>
      <c r="M13056" s="12"/>
    </row>
    <row r="13057" spans="1:13" x14ac:dyDescent="0.25">
      <c r="B13057" s="86">
        <v>0.86805555555555558</v>
      </c>
      <c r="E13057" s="157">
        <v>93</v>
      </c>
      <c r="G13057" s="14" t="s">
        <v>3388</v>
      </c>
    </row>
    <row r="13058" spans="1:13" x14ac:dyDescent="0.25">
      <c r="B13058" s="6">
        <v>0.87847222222222221</v>
      </c>
      <c r="E13058" s="99">
        <v>115</v>
      </c>
    </row>
    <row r="13059" spans="1:13" x14ac:dyDescent="0.25">
      <c r="B13059" s="6">
        <v>0.88888888888888884</v>
      </c>
      <c r="E13059" s="62">
        <v>120</v>
      </c>
    </row>
    <row r="13060" spans="1:13" x14ac:dyDescent="0.25">
      <c r="B13060" s="6">
        <v>0.89930555555555558</v>
      </c>
      <c r="E13060" s="62">
        <v>120</v>
      </c>
    </row>
    <row r="13061" spans="1:13" x14ac:dyDescent="0.25">
      <c r="B13061" s="6">
        <v>0.90972222222222221</v>
      </c>
      <c r="E13061" s="97">
        <v>123</v>
      </c>
    </row>
    <row r="13062" spans="1:13" x14ac:dyDescent="0.25">
      <c r="B13062" s="6">
        <v>0.92013888888888884</v>
      </c>
      <c r="E13062" s="99">
        <v>111</v>
      </c>
    </row>
    <row r="13063" spans="1:13" x14ac:dyDescent="0.25">
      <c r="B13063" s="6">
        <v>0.93055555555555558</v>
      </c>
      <c r="E13063" s="3">
        <v>102</v>
      </c>
    </row>
    <row r="13064" spans="1:13" x14ac:dyDescent="0.25">
      <c r="B13064" s="6">
        <v>0.94097222222222221</v>
      </c>
      <c r="E13064" s="3">
        <v>102</v>
      </c>
    </row>
    <row r="13065" spans="1:13" x14ac:dyDescent="0.25">
      <c r="B13065" s="6">
        <v>0.95138888888888884</v>
      </c>
      <c r="E13065" s="97">
        <v>126</v>
      </c>
      <c r="H13065" s="3">
        <v>282</v>
      </c>
      <c r="I13065" s="63" t="s">
        <v>3399</v>
      </c>
      <c r="J13065" s="63"/>
      <c r="K13065" s="63"/>
      <c r="L13065" s="63"/>
      <c r="M13065" s="63"/>
    </row>
    <row r="13066" spans="1:13" x14ac:dyDescent="0.25">
      <c r="B13066" s="6">
        <v>0.96180555555555558</v>
      </c>
      <c r="E13066" s="62">
        <v>126</v>
      </c>
    </row>
    <row r="13067" spans="1:13" x14ac:dyDescent="0.25">
      <c r="B13067" s="6">
        <v>0.97222222222222221</v>
      </c>
      <c r="E13067" s="99">
        <v>118</v>
      </c>
    </row>
    <row r="13068" spans="1:13" x14ac:dyDescent="0.25">
      <c r="B13068" s="6">
        <v>0.98263888888888884</v>
      </c>
      <c r="E13068" s="62">
        <v>127</v>
      </c>
    </row>
    <row r="13069" spans="1:13" ht="15.75" thickBot="1" x14ac:dyDescent="0.3">
      <c r="B13069" s="22">
        <v>0.99305555555555558</v>
      </c>
      <c r="E13069" s="62">
        <v>125</v>
      </c>
    </row>
    <row r="13070" spans="1:13" x14ac:dyDescent="0.25">
      <c r="A13070" s="5">
        <v>45980</v>
      </c>
      <c r="B13070" s="6">
        <v>3.472222222222222E-3</v>
      </c>
      <c r="E13070" s="62">
        <v>123</v>
      </c>
    </row>
    <row r="13071" spans="1:13" x14ac:dyDescent="0.25">
      <c r="A13071" s="5" t="s">
        <v>571</v>
      </c>
      <c r="B13071" s="6">
        <v>1.3888888888888888E-2</v>
      </c>
      <c r="E13071" s="3">
        <v>106</v>
      </c>
    </row>
    <row r="13072" spans="1:13" x14ac:dyDescent="0.25">
      <c r="B13072" s="6">
        <v>2.4305555555555556E-2</v>
      </c>
      <c r="E13072" s="3">
        <v>103</v>
      </c>
    </row>
    <row r="13073" spans="1:14" x14ac:dyDescent="0.25">
      <c r="B13073" s="6">
        <v>3.4722222222222224E-2</v>
      </c>
      <c r="E13073" s="3">
        <v>103</v>
      </c>
    </row>
    <row r="13074" spans="1:14" x14ac:dyDescent="0.25">
      <c r="B13074" s="6">
        <v>4.5138888888888888E-2</v>
      </c>
      <c r="E13074" s="157">
        <v>99</v>
      </c>
    </row>
    <row r="13075" spans="1:14" x14ac:dyDescent="0.25">
      <c r="B13075" s="6">
        <v>5.5555555555555552E-2</v>
      </c>
      <c r="E13075" s="157">
        <v>95</v>
      </c>
    </row>
    <row r="13076" spans="1:14" x14ac:dyDescent="0.25">
      <c r="B13076" s="6">
        <v>6.5972222222222224E-2</v>
      </c>
      <c r="E13076" s="157">
        <v>95</v>
      </c>
    </row>
    <row r="13077" spans="1:14" x14ac:dyDescent="0.25">
      <c r="B13077" s="6">
        <v>7.6388888888888895E-2</v>
      </c>
      <c r="E13077" s="157">
        <v>95</v>
      </c>
    </row>
    <row r="13078" spans="1:14" ht="15.75" thickBot="1" x14ac:dyDescent="0.3">
      <c r="B13078" s="6">
        <v>8.6805555555555552E-2</v>
      </c>
      <c r="E13078" s="157">
        <v>96</v>
      </c>
    </row>
    <row r="13079" spans="1:14" ht="21" thickBot="1" x14ac:dyDescent="0.35">
      <c r="B13079" s="6">
        <v>9.7222222222222224E-2</v>
      </c>
      <c r="E13079" s="157">
        <v>96</v>
      </c>
      <c r="G13079" s="593">
        <v>97</v>
      </c>
      <c r="H13079" s="594" t="s">
        <v>1368</v>
      </c>
      <c r="I13079" s="723" t="s">
        <v>3400</v>
      </c>
      <c r="J13079" s="724"/>
      <c r="K13079" s="724"/>
      <c r="L13079" s="724"/>
      <c r="M13079" s="724"/>
      <c r="N13079" s="725"/>
    </row>
    <row r="13080" spans="1:14" ht="19.5" thickBot="1" x14ac:dyDescent="0.35">
      <c r="B13080" s="6">
        <v>0.1076388888888889</v>
      </c>
      <c r="E13080" s="157">
        <v>96</v>
      </c>
      <c r="G13080" s="595">
        <f>AVERAGE(E12997:E13084)</f>
        <v>99.074074074074076</v>
      </c>
      <c r="H13080" s="594" t="s">
        <v>1367</v>
      </c>
      <c r="I13080" s="723" t="s">
        <v>3403</v>
      </c>
      <c r="J13080" s="724"/>
      <c r="K13080" s="724"/>
      <c r="L13080" s="724"/>
      <c r="M13080" s="724"/>
      <c r="N13080" s="725"/>
    </row>
    <row r="13081" spans="1:14" ht="19.5" thickBot="1" x14ac:dyDescent="0.35">
      <c r="B13081" s="6">
        <v>0.11805555555555555</v>
      </c>
      <c r="E13081" s="157">
        <v>96</v>
      </c>
      <c r="G13081" s="608">
        <v>90</v>
      </c>
      <c r="H13081" s="594" t="s">
        <v>1369</v>
      </c>
      <c r="I13081" s="723" t="s">
        <v>3396</v>
      </c>
      <c r="J13081" s="724"/>
      <c r="K13081" s="724"/>
      <c r="L13081" s="724"/>
      <c r="M13081" s="724"/>
      <c r="N13081" s="725"/>
    </row>
    <row r="13082" spans="1:14" ht="18.75" thickBot="1" x14ac:dyDescent="0.3">
      <c r="B13082" s="6">
        <v>0.12847222222222221</v>
      </c>
      <c r="E13082" s="157">
        <v>98</v>
      </c>
      <c r="G13082" s="729" t="s">
        <v>3401</v>
      </c>
      <c r="H13082" s="730"/>
    </row>
    <row r="13083" spans="1:14" ht="18.75" thickBot="1" x14ac:dyDescent="0.3">
      <c r="B13083" s="6">
        <v>0.1388888888888889</v>
      </c>
      <c r="G13083" s="758" t="s">
        <v>3394</v>
      </c>
      <c r="H13083" s="759"/>
      <c r="I13083" s="759"/>
      <c r="J13083" s="760"/>
    </row>
    <row r="13084" spans="1:14" ht="16.5" thickBot="1" x14ac:dyDescent="0.3">
      <c r="B13084" s="6">
        <v>0.14930555555555555</v>
      </c>
      <c r="G13084" s="761" t="s">
        <v>3395</v>
      </c>
      <c r="H13084" s="762"/>
      <c r="I13084" s="762"/>
      <c r="J13084" s="762"/>
      <c r="K13084" s="762"/>
      <c r="L13084" s="762"/>
      <c r="M13084" s="762"/>
      <c r="N13084" s="763"/>
    </row>
    <row r="13085" spans="1:14" ht="15.75" thickBot="1" x14ac:dyDescent="0.3">
      <c r="B13085" s="22">
        <v>0.15972222222222221</v>
      </c>
      <c r="D13085" s="3">
        <v>196</v>
      </c>
    </row>
    <row r="13086" spans="1:14" x14ac:dyDescent="0.25">
      <c r="A13086" s="5">
        <v>45980</v>
      </c>
      <c r="B13086" s="6">
        <v>0.30555555555555558</v>
      </c>
      <c r="E13086" s="14">
        <v>82</v>
      </c>
    </row>
    <row r="13087" spans="1:14" x14ac:dyDescent="0.25">
      <c r="A13087" s="5" t="s">
        <v>571</v>
      </c>
      <c r="B13087" s="6">
        <v>0.31597222222222221</v>
      </c>
      <c r="E13087" s="59">
        <v>78</v>
      </c>
    </row>
    <row r="13088" spans="1:14" x14ac:dyDescent="0.25">
      <c r="B13088" s="6">
        <v>0.3263888888888889</v>
      </c>
      <c r="E13088" s="59">
        <v>77</v>
      </c>
    </row>
    <row r="13089" spans="2:5" x14ac:dyDescent="0.25">
      <c r="B13089" s="6">
        <v>0.33680555555555558</v>
      </c>
      <c r="E13089" s="59">
        <v>78</v>
      </c>
    </row>
    <row r="13090" spans="2:5" x14ac:dyDescent="0.25">
      <c r="B13090" s="6">
        <v>0.34722222222222221</v>
      </c>
      <c r="E13090" s="14">
        <v>83</v>
      </c>
    </row>
    <row r="13091" spans="2:5" x14ac:dyDescent="0.25">
      <c r="B13091" s="6">
        <v>0.3576388888888889</v>
      </c>
      <c r="E13091" s="14">
        <v>81</v>
      </c>
    </row>
    <row r="13092" spans="2:5" x14ac:dyDescent="0.25">
      <c r="B13092" s="6">
        <v>0.36805555555555558</v>
      </c>
      <c r="E13092" s="14">
        <v>80</v>
      </c>
    </row>
    <row r="13093" spans="2:5" x14ac:dyDescent="0.25">
      <c r="B13093" s="6">
        <v>0.37847222222222221</v>
      </c>
      <c r="E13093" s="14">
        <v>80</v>
      </c>
    </row>
    <row r="13094" spans="2:5" x14ac:dyDescent="0.25">
      <c r="B13094" s="6">
        <v>0.3888888888888889</v>
      </c>
      <c r="E13094" s="14">
        <v>82</v>
      </c>
    </row>
    <row r="13095" spans="2:5" x14ac:dyDescent="0.25">
      <c r="B13095" s="6">
        <v>0.39930555555555558</v>
      </c>
      <c r="E13095" s="14">
        <v>83</v>
      </c>
    </row>
    <row r="13096" spans="2:5" x14ac:dyDescent="0.25">
      <c r="B13096" s="6">
        <v>0.40972222222222221</v>
      </c>
      <c r="E13096" s="14">
        <v>83</v>
      </c>
    </row>
    <row r="13097" spans="2:5" x14ac:dyDescent="0.25">
      <c r="B13097" s="6">
        <v>0.4201388888888889</v>
      </c>
      <c r="E13097" s="14">
        <v>82</v>
      </c>
    </row>
    <row r="13098" spans="2:5" x14ac:dyDescent="0.25">
      <c r="B13098" s="6">
        <v>0.43055555555555558</v>
      </c>
      <c r="E13098" s="14">
        <v>81</v>
      </c>
    </row>
    <row r="13099" spans="2:5" x14ac:dyDescent="0.25">
      <c r="B13099" s="6">
        <v>0.44097222222222221</v>
      </c>
      <c r="E13099" s="14">
        <v>80</v>
      </c>
    </row>
    <row r="13100" spans="2:5" x14ac:dyDescent="0.25">
      <c r="B13100" s="6">
        <v>0.4513888888888889</v>
      </c>
      <c r="E13100" s="14">
        <v>80</v>
      </c>
    </row>
    <row r="13101" spans="2:5" x14ac:dyDescent="0.25">
      <c r="B13101" s="6">
        <v>0.46180555555555558</v>
      </c>
      <c r="E13101" s="14">
        <v>82</v>
      </c>
    </row>
    <row r="13102" spans="2:5" x14ac:dyDescent="0.25">
      <c r="B13102" s="6">
        <v>0.47222222222222221</v>
      </c>
      <c r="E13102" s="14">
        <v>80</v>
      </c>
    </row>
    <row r="13103" spans="2:5" x14ac:dyDescent="0.25">
      <c r="B13103" s="6">
        <v>0.4826388888888889</v>
      </c>
      <c r="E13103" s="59">
        <v>78</v>
      </c>
    </row>
    <row r="13104" spans="2:5" x14ac:dyDescent="0.25">
      <c r="B13104" s="6">
        <v>0.49305555555555558</v>
      </c>
      <c r="E13104" s="14">
        <v>80</v>
      </c>
    </row>
    <row r="13105" spans="2:16" x14ac:dyDescent="0.25">
      <c r="B13105" s="6">
        <v>0.50347222222222221</v>
      </c>
      <c r="E13105" s="14">
        <v>88</v>
      </c>
    </row>
    <row r="13106" spans="2:16" x14ac:dyDescent="0.25">
      <c r="B13106" s="6">
        <v>0.51388888888888884</v>
      </c>
      <c r="E13106" s="157">
        <v>98</v>
      </c>
    </row>
    <row r="13107" spans="2:16" x14ac:dyDescent="0.25">
      <c r="B13107" s="6">
        <v>0.52430555555555558</v>
      </c>
      <c r="E13107" s="157">
        <v>96</v>
      </c>
      <c r="F13107" s="157">
        <v>96</v>
      </c>
    </row>
    <row r="13108" spans="2:16" x14ac:dyDescent="0.25">
      <c r="B13108" s="90">
        <v>0.52430555555555558</v>
      </c>
      <c r="C13108" s="8">
        <v>47</v>
      </c>
      <c r="D13108" s="8"/>
      <c r="E13108" s="8"/>
      <c r="F13108" s="8"/>
      <c r="G13108" s="8" t="s">
        <v>208</v>
      </c>
      <c r="H13108" s="8"/>
      <c r="I13108" s="36" t="s">
        <v>3402</v>
      </c>
      <c r="J13108" s="36"/>
      <c r="K13108" s="36"/>
      <c r="L13108" s="36"/>
      <c r="M13108" s="36"/>
      <c r="N13108" s="36"/>
      <c r="O13108" s="36"/>
      <c r="P13108" s="36"/>
    </row>
    <row r="13109" spans="2:16" x14ac:dyDescent="0.25">
      <c r="B13109" s="6">
        <v>0.53472222222222221</v>
      </c>
      <c r="E13109" s="157">
        <v>95</v>
      </c>
    </row>
    <row r="13110" spans="2:16" x14ac:dyDescent="0.25">
      <c r="B13110" s="6">
        <v>0.54513888888888884</v>
      </c>
      <c r="E13110" s="3">
        <v>106</v>
      </c>
    </row>
    <row r="13111" spans="2:16" x14ac:dyDescent="0.25">
      <c r="B13111" s="6">
        <v>0.55555555555555558</v>
      </c>
      <c r="E13111" s="99">
        <v>117</v>
      </c>
      <c r="H13111" s="3">
        <v>45</v>
      </c>
      <c r="I13111" s="135" t="s">
        <v>3405</v>
      </c>
      <c r="J13111" s="135"/>
      <c r="K13111" s="135"/>
      <c r="L13111" s="135"/>
      <c r="M13111" s="135"/>
    </row>
    <row r="13112" spans="2:16" x14ac:dyDescent="0.25">
      <c r="B13112" s="6">
        <v>0.56597222222222221</v>
      </c>
      <c r="E13112" s="3">
        <v>100</v>
      </c>
    </row>
    <row r="13113" spans="2:16" x14ac:dyDescent="0.25">
      <c r="B13113" s="6">
        <v>0.57638888888888884</v>
      </c>
      <c r="E13113" s="3">
        <v>109</v>
      </c>
    </row>
    <row r="13114" spans="2:16" x14ac:dyDescent="0.25">
      <c r="B13114" s="6">
        <v>0.58680555555555558</v>
      </c>
      <c r="E13114" s="3">
        <v>101</v>
      </c>
    </row>
    <row r="13115" spans="2:16" x14ac:dyDescent="0.25">
      <c r="B13115" s="6">
        <v>0.59722222222222221</v>
      </c>
      <c r="E13115" s="3">
        <v>103</v>
      </c>
    </row>
    <row r="13116" spans="2:16" x14ac:dyDescent="0.25">
      <c r="B13116" s="6">
        <v>0.60763888888888884</v>
      </c>
      <c r="E13116" s="99">
        <v>111</v>
      </c>
      <c r="H13116" s="3">
        <v>120</v>
      </c>
      <c r="I13116" s="135" t="s">
        <v>3409</v>
      </c>
      <c r="J13116" s="135"/>
      <c r="K13116" s="135"/>
      <c r="L13116" s="135"/>
      <c r="M13116" s="135"/>
    </row>
    <row r="13117" spans="2:16" x14ac:dyDescent="0.25">
      <c r="B13117" s="6">
        <v>0.61805555555555558</v>
      </c>
      <c r="E13117" s="3">
        <v>103</v>
      </c>
    </row>
    <row r="13118" spans="2:16" x14ac:dyDescent="0.25">
      <c r="B13118" s="6">
        <v>0.62847222222222221</v>
      </c>
      <c r="E13118" s="3">
        <v>102</v>
      </c>
    </row>
    <row r="13119" spans="2:16" x14ac:dyDescent="0.25">
      <c r="B13119" s="6">
        <v>0.63888888888888884</v>
      </c>
      <c r="E13119" s="3">
        <v>101</v>
      </c>
    </row>
    <row r="13120" spans="2:16" x14ac:dyDescent="0.25">
      <c r="B13120" s="6">
        <v>0.64930555555555558</v>
      </c>
      <c r="E13120" s="3">
        <v>100</v>
      </c>
    </row>
    <row r="13121" spans="2:18" x14ac:dyDescent="0.25">
      <c r="B13121" s="6">
        <v>0.65486111111111112</v>
      </c>
      <c r="E13121" s="3">
        <v>100</v>
      </c>
    </row>
    <row r="13122" spans="2:18" x14ac:dyDescent="0.25">
      <c r="B13122" s="6">
        <v>0.65972222222222221</v>
      </c>
      <c r="E13122" s="3">
        <v>101</v>
      </c>
    </row>
    <row r="13123" spans="2:18" x14ac:dyDescent="0.25">
      <c r="B13123" s="6">
        <v>0.67013888888888884</v>
      </c>
      <c r="E13123" s="3">
        <v>102</v>
      </c>
    </row>
    <row r="13124" spans="2:18" x14ac:dyDescent="0.25">
      <c r="B13124" s="6">
        <v>0.68055555555555558</v>
      </c>
      <c r="E13124" s="3">
        <v>102</v>
      </c>
    </row>
    <row r="13125" spans="2:18" x14ac:dyDescent="0.25">
      <c r="B13125" s="6">
        <v>0.69097222222222221</v>
      </c>
      <c r="E13125" s="3">
        <v>103</v>
      </c>
    </row>
    <row r="13126" spans="2:18" x14ac:dyDescent="0.25">
      <c r="B13126" s="6">
        <v>0.70138888888888884</v>
      </c>
      <c r="E13126" s="3">
        <v>104</v>
      </c>
    </row>
    <row r="13127" spans="2:18" x14ac:dyDescent="0.25">
      <c r="B13127" s="6">
        <v>0.71180555555555558</v>
      </c>
      <c r="E13127" s="3">
        <v>102</v>
      </c>
    </row>
    <row r="13128" spans="2:18" x14ac:dyDescent="0.25">
      <c r="B13128" s="6">
        <v>0.72222222222222221</v>
      </c>
      <c r="E13128" s="3">
        <v>103</v>
      </c>
    </row>
    <row r="13129" spans="2:18" x14ac:dyDescent="0.25">
      <c r="B13129" s="6">
        <v>0.73263888888888884</v>
      </c>
      <c r="E13129" s="3">
        <v>104</v>
      </c>
    </row>
    <row r="13130" spans="2:18" x14ac:dyDescent="0.25">
      <c r="B13130" s="6">
        <v>0.74305555555555558</v>
      </c>
      <c r="E13130" s="3">
        <v>106</v>
      </c>
    </row>
    <row r="13131" spans="2:18" x14ac:dyDescent="0.25">
      <c r="B13131" s="6">
        <v>0.75347222222222221</v>
      </c>
      <c r="E13131" s="3">
        <v>107</v>
      </c>
    </row>
    <row r="13132" spans="2:18" x14ac:dyDescent="0.25">
      <c r="B13132" s="90">
        <v>0.76388888888888884</v>
      </c>
      <c r="C13132" s="8">
        <v>124</v>
      </c>
      <c r="D13132" s="8"/>
      <c r="E13132" s="8"/>
      <c r="F13132" s="8"/>
      <c r="G13132" s="8" t="s">
        <v>313</v>
      </c>
      <c r="H13132" s="8"/>
      <c r="I13132" s="36" t="s">
        <v>3404</v>
      </c>
      <c r="J13132" s="36"/>
      <c r="K13132" s="36"/>
      <c r="L13132" s="36"/>
      <c r="M13132" s="36"/>
      <c r="N13132" s="36"/>
      <c r="O13132" s="36"/>
      <c r="P13132" s="36"/>
      <c r="Q13132" s="8"/>
      <c r="R13132" s="8"/>
    </row>
    <row r="13133" spans="2:18" x14ac:dyDescent="0.25">
      <c r="B13133" s="6">
        <v>0.76388888888888884</v>
      </c>
      <c r="E13133" s="3">
        <v>102</v>
      </c>
      <c r="F13133" s="3">
        <v>102</v>
      </c>
    </row>
    <row r="13134" spans="2:18" x14ac:dyDescent="0.25">
      <c r="B13134" s="6">
        <v>0.77430555555555558</v>
      </c>
      <c r="E13134" s="3">
        <v>109</v>
      </c>
    </row>
    <row r="13135" spans="2:18" x14ac:dyDescent="0.25">
      <c r="B13135" s="6">
        <v>0.78472222222222221</v>
      </c>
      <c r="E13135" s="99">
        <v>110</v>
      </c>
    </row>
    <row r="13136" spans="2:18" x14ac:dyDescent="0.25">
      <c r="B13136" s="6">
        <v>0.79513888888888884</v>
      </c>
      <c r="E13136" s="62">
        <v>124</v>
      </c>
    </row>
    <row r="13137" spans="2:16" x14ac:dyDescent="0.25">
      <c r="B13137" s="6">
        <v>0.80555555555555558</v>
      </c>
      <c r="E13137" s="10">
        <v>137</v>
      </c>
      <c r="H13137" s="3">
        <v>60</v>
      </c>
      <c r="I13137" s="12" t="s">
        <v>3408</v>
      </c>
      <c r="J13137" s="12"/>
      <c r="K13137" s="12"/>
      <c r="L13137" s="12"/>
      <c r="M13137" s="12"/>
    </row>
    <row r="13138" spans="2:16" x14ac:dyDescent="0.25">
      <c r="B13138" s="86">
        <v>0.8125</v>
      </c>
      <c r="G13138" s="14" t="s">
        <v>3406</v>
      </c>
    </row>
    <row r="13139" spans="2:16" x14ac:dyDescent="0.25">
      <c r="B13139" s="86">
        <v>0.81597222222222221</v>
      </c>
      <c r="E13139" s="9">
        <v>137</v>
      </c>
      <c r="G13139" s="14" t="s">
        <v>3406</v>
      </c>
    </row>
    <row r="13140" spans="2:16" ht="15.75" x14ac:dyDescent="0.25">
      <c r="B13140" s="86">
        <v>0.82638888888888884</v>
      </c>
      <c r="E13140" s="3">
        <v>106</v>
      </c>
      <c r="G13140" s="14" t="s">
        <v>3406</v>
      </c>
      <c r="I13140" s="449" t="s">
        <v>3410</v>
      </c>
      <c r="J13140" s="449"/>
      <c r="K13140" s="449"/>
      <c r="L13140" s="449"/>
      <c r="M13140" s="449"/>
      <c r="N13140" s="449"/>
      <c r="O13140" s="449"/>
    </row>
    <row r="13141" spans="2:16" ht="15.75" x14ac:dyDescent="0.25">
      <c r="B13141" s="86">
        <v>0.83680555555555558</v>
      </c>
      <c r="E13141" s="3">
        <v>102</v>
      </c>
      <c r="G13141" s="14" t="s">
        <v>3406</v>
      </c>
      <c r="I13141" s="449" t="s">
        <v>3411</v>
      </c>
      <c r="J13141" s="449"/>
      <c r="K13141" s="449"/>
      <c r="L13141" s="449"/>
      <c r="M13141" s="449"/>
      <c r="N13141" s="449"/>
      <c r="O13141" s="449"/>
    </row>
    <row r="13142" spans="2:16" x14ac:dyDescent="0.25">
      <c r="B13142" s="86">
        <v>0.84722222222222221</v>
      </c>
      <c r="E13142" s="99">
        <v>111</v>
      </c>
      <c r="G13142" s="14" t="s">
        <v>3406</v>
      </c>
      <c r="I13142" t="s">
        <v>3412</v>
      </c>
    </row>
    <row r="13143" spans="2:16" x14ac:dyDescent="0.25">
      <c r="B13143" s="6">
        <v>0.85763888888888884</v>
      </c>
      <c r="E13143" s="62">
        <v>123</v>
      </c>
      <c r="I13143" t="s">
        <v>3413</v>
      </c>
    </row>
    <row r="13144" spans="2:16" x14ac:dyDescent="0.25">
      <c r="B13144" s="6">
        <v>0.86805555555555558</v>
      </c>
      <c r="E13144" s="10">
        <v>132</v>
      </c>
      <c r="H13144" s="3">
        <v>150</v>
      </c>
      <c r="I13144" s="15" t="s">
        <v>3414</v>
      </c>
      <c r="J13144" s="12"/>
      <c r="K13144" s="12"/>
      <c r="L13144" s="12"/>
      <c r="M13144" s="12"/>
      <c r="N13144" s="12"/>
      <c r="O13144" s="12"/>
      <c r="P13144" s="12"/>
    </row>
    <row r="13145" spans="2:16" x14ac:dyDescent="0.25">
      <c r="B13145" s="86">
        <v>0.87222222222222223</v>
      </c>
      <c r="G13145" s="14" t="s">
        <v>3407</v>
      </c>
    </row>
    <row r="13146" spans="2:16" x14ac:dyDescent="0.25">
      <c r="B13146" s="86">
        <v>0.87847222222222221</v>
      </c>
      <c r="E13146" s="9">
        <v>130</v>
      </c>
      <c r="G13146" s="14" t="s">
        <v>3407</v>
      </c>
    </row>
    <row r="13147" spans="2:16" ht="15.75" x14ac:dyDescent="0.25">
      <c r="B13147" s="86">
        <v>0.88888888888888884</v>
      </c>
      <c r="E13147" s="157">
        <v>97</v>
      </c>
      <c r="G13147" s="14" t="s">
        <v>3407</v>
      </c>
      <c r="I13147" s="531" t="s">
        <v>3415</v>
      </c>
      <c r="J13147" s="531"/>
      <c r="K13147" s="531"/>
      <c r="L13147" s="531"/>
      <c r="M13147" s="531"/>
      <c r="N13147" s="531"/>
      <c r="O13147" s="531"/>
    </row>
    <row r="13148" spans="2:16" x14ac:dyDescent="0.25">
      <c r="B13148" s="6">
        <v>0.89930555555555558</v>
      </c>
    </row>
    <row r="13149" spans="2:16" x14ac:dyDescent="0.25">
      <c r="B13149" s="6">
        <v>0.90972222222222221</v>
      </c>
      <c r="E13149" s="99">
        <v>116</v>
      </c>
      <c r="I13149" t="s">
        <v>3416</v>
      </c>
    </row>
    <row r="13150" spans="2:16" x14ac:dyDescent="0.25">
      <c r="B13150" s="6">
        <v>0.92013888888888884</v>
      </c>
      <c r="E13150" s="62">
        <v>124</v>
      </c>
      <c r="I13150" t="s">
        <v>3417</v>
      </c>
    </row>
    <row r="13151" spans="2:16" x14ac:dyDescent="0.25">
      <c r="B13151" s="6">
        <v>0.93055555555555558</v>
      </c>
      <c r="E13151" s="10">
        <v>133</v>
      </c>
      <c r="H13151" s="3">
        <v>240</v>
      </c>
      <c r="I13151" s="15" t="s">
        <v>3418</v>
      </c>
      <c r="J13151" s="12"/>
      <c r="K13151" s="12"/>
      <c r="L13151" s="12"/>
      <c r="M13151" s="12"/>
      <c r="N13151" s="12"/>
      <c r="O13151" s="12"/>
      <c r="P13151" s="12"/>
    </row>
    <row r="13152" spans="2:16" x14ac:dyDescent="0.25">
      <c r="B13152" s="6">
        <v>0.94097222222222221</v>
      </c>
      <c r="E13152" s="62">
        <v>126</v>
      </c>
    </row>
    <row r="13153" spans="1:14" x14ac:dyDescent="0.25">
      <c r="B13153" s="86">
        <v>0.94444444444444442</v>
      </c>
      <c r="E13153" s="62"/>
      <c r="G13153" s="14" t="s">
        <v>3419</v>
      </c>
    </row>
    <row r="13154" spans="1:14" ht="15.75" x14ac:dyDescent="0.25">
      <c r="B13154" s="86">
        <v>0.95138888888888884</v>
      </c>
      <c r="E13154" s="99">
        <v>113</v>
      </c>
      <c r="G13154" s="14" t="s">
        <v>3419</v>
      </c>
      <c r="I13154" s="446" t="s">
        <v>3420</v>
      </c>
      <c r="J13154" s="446"/>
      <c r="K13154" s="446"/>
      <c r="L13154" s="446"/>
      <c r="M13154" s="446"/>
      <c r="N13154" s="446"/>
    </row>
    <row r="13155" spans="1:14" ht="15.75" x14ac:dyDescent="0.25">
      <c r="B13155" s="86">
        <v>0.96180555555555558</v>
      </c>
      <c r="E13155" s="157">
        <v>90</v>
      </c>
      <c r="G13155" s="14" t="s">
        <v>3419</v>
      </c>
      <c r="I13155" s="531" t="s">
        <v>3421</v>
      </c>
      <c r="J13155" s="531"/>
      <c r="K13155" s="531"/>
      <c r="L13155" s="531"/>
      <c r="M13155" s="531"/>
      <c r="N13155" s="531"/>
    </row>
    <row r="13156" spans="1:14" x14ac:dyDescent="0.25">
      <c r="B13156" s="6">
        <v>0.97222222222222221</v>
      </c>
      <c r="E13156" s="3">
        <v>100</v>
      </c>
    </row>
    <row r="13157" spans="1:14" x14ac:dyDescent="0.25">
      <c r="B13157" s="6">
        <v>0.98263888888888884</v>
      </c>
      <c r="E13157" s="99">
        <v>111</v>
      </c>
    </row>
    <row r="13158" spans="1:14" ht="15.75" thickBot="1" x14ac:dyDescent="0.3">
      <c r="B13158" s="22">
        <v>0.99305555555555558</v>
      </c>
      <c r="E13158" s="99">
        <v>115</v>
      </c>
    </row>
    <row r="13159" spans="1:14" x14ac:dyDescent="0.25">
      <c r="A13159" s="5">
        <v>45981</v>
      </c>
      <c r="B13159" s="6">
        <v>3.472222222222222E-3</v>
      </c>
      <c r="E13159" s="99">
        <v>116</v>
      </c>
    </row>
    <row r="13160" spans="1:14" x14ac:dyDescent="0.25">
      <c r="A13160" s="5" t="s">
        <v>211</v>
      </c>
      <c r="B13160" s="6">
        <v>1.3888888888888888E-2</v>
      </c>
      <c r="E13160" s="99">
        <v>114</v>
      </c>
    </row>
    <row r="13161" spans="1:14" x14ac:dyDescent="0.25">
      <c r="B13161" s="6">
        <v>2.4305555555555556E-2</v>
      </c>
      <c r="E13161" s="3">
        <v>104</v>
      </c>
    </row>
    <row r="13162" spans="1:14" x14ac:dyDescent="0.25">
      <c r="B13162" s="6">
        <v>3.4722222222222224E-2</v>
      </c>
      <c r="E13162" s="3">
        <v>102</v>
      </c>
    </row>
    <row r="13163" spans="1:14" x14ac:dyDescent="0.25">
      <c r="B13163" s="6">
        <v>4.5138888888888888E-2</v>
      </c>
      <c r="E13163" s="99">
        <v>111</v>
      </c>
    </row>
    <row r="13164" spans="1:14" x14ac:dyDescent="0.25">
      <c r="B13164" s="6">
        <v>5.5555555555555552E-2</v>
      </c>
      <c r="E13164" s="99">
        <v>112</v>
      </c>
    </row>
    <row r="13165" spans="1:14" x14ac:dyDescent="0.25">
      <c r="B13165" s="6">
        <v>6.5972222222222224E-2</v>
      </c>
    </row>
    <row r="13166" spans="1:14" x14ac:dyDescent="0.25">
      <c r="B13166" s="6">
        <v>7.6388888888888895E-2</v>
      </c>
    </row>
    <row r="13167" spans="1:14" x14ac:dyDescent="0.25">
      <c r="B13167" s="6">
        <v>8.6805555555555552E-2</v>
      </c>
    </row>
    <row r="13168" spans="1:14" ht="15.75" thickBot="1" x14ac:dyDescent="0.3">
      <c r="B13168" s="6">
        <v>9.7222222222222224E-2</v>
      </c>
    </row>
    <row r="13169" spans="1:14" ht="21" thickBot="1" x14ac:dyDescent="0.35">
      <c r="B13169" s="6">
        <v>0.1076388888888889</v>
      </c>
      <c r="G13169" s="609">
        <v>100</v>
      </c>
      <c r="H13169" s="610" t="s">
        <v>1368</v>
      </c>
      <c r="I13169" s="734" t="s">
        <v>3400</v>
      </c>
      <c r="J13169" s="735"/>
      <c r="K13169" s="735"/>
      <c r="L13169" s="735"/>
      <c r="M13169" s="735"/>
      <c r="N13169" s="736"/>
    </row>
    <row r="13170" spans="1:14" ht="19.5" thickBot="1" x14ac:dyDescent="0.35">
      <c r="B13170" s="6">
        <v>0.11805555555555555</v>
      </c>
      <c r="G13170" s="611">
        <f>AVERAGE(E13086:E13174)</f>
        <v>101.38356164383562</v>
      </c>
      <c r="H13170" s="610" t="s">
        <v>1367</v>
      </c>
      <c r="I13170" s="734" t="s">
        <v>3426</v>
      </c>
      <c r="J13170" s="735"/>
      <c r="K13170" s="735"/>
      <c r="L13170" s="735"/>
      <c r="M13170" s="735"/>
      <c r="N13170" s="736"/>
    </row>
    <row r="13171" spans="1:14" ht="19.5" thickBot="1" x14ac:dyDescent="0.35">
      <c r="B13171" s="6">
        <v>0.12847222222222221</v>
      </c>
      <c r="G13171" s="608">
        <v>99</v>
      </c>
      <c r="H13171" s="594" t="s">
        <v>1369</v>
      </c>
      <c r="I13171" s="723" t="s">
        <v>3422</v>
      </c>
      <c r="J13171" s="724"/>
      <c r="K13171" s="724"/>
      <c r="L13171" s="724"/>
      <c r="M13171" s="724"/>
      <c r="N13171" s="725"/>
    </row>
    <row r="13172" spans="1:14" ht="18.75" thickBot="1" x14ac:dyDescent="0.3">
      <c r="B13172" s="6">
        <v>0.1388888888888889</v>
      </c>
      <c r="G13172" s="729" t="s">
        <v>3423</v>
      </c>
      <c r="H13172" s="730"/>
    </row>
    <row r="13173" spans="1:14" ht="18.75" thickBot="1" x14ac:dyDescent="0.3">
      <c r="B13173" s="6">
        <v>0.14930555555555555</v>
      </c>
      <c r="G13173" s="758" t="s">
        <v>3424</v>
      </c>
      <c r="H13173" s="759"/>
      <c r="I13173" s="759"/>
      <c r="J13173" s="760"/>
    </row>
    <row r="13174" spans="1:14" ht="16.5" thickBot="1" x14ac:dyDescent="0.3">
      <c r="B13174" s="22">
        <v>0.15972222222222221</v>
      </c>
      <c r="D13174" s="3">
        <v>171</v>
      </c>
      <c r="G13174" s="761" t="s">
        <v>3425</v>
      </c>
      <c r="H13174" s="762"/>
      <c r="I13174" s="762"/>
      <c r="J13174" s="762"/>
      <c r="K13174" s="762"/>
      <c r="L13174" s="762"/>
      <c r="M13174" s="762"/>
      <c r="N13174" s="763"/>
    </row>
    <row r="13175" spans="1:14" x14ac:dyDescent="0.25">
      <c r="A13175" s="5">
        <v>45981</v>
      </c>
      <c r="B13175" s="6">
        <v>0.30555555555555558</v>
      </c>
      <c r="E13175" s="14">
        <v>85</v>
      </c>
    </row>
    <row r="13176" spans="1:14" x14ac:dyDescent="0.25">
      <c r="A13176" s="5" t="s">
        <v>211</v>
      </c>
      <c r="B13176" s="6">
        <v>0.31597222222222221</v>
      </c>
      <c r="E13176" s="14">
        <v>82</v>
      </c>
    </row>
    <row r="13177" spans="1:14" x14ac:dyDescent="0.25">
      <c r="B13177" s="6">
        <v>0.3263888888888889</v>
      </c>
      <c r="E13177" s="14">
        <v>84</v>
      </c>
    </row>
    <row r="13178" spans="1:14" x14ac:dyDescent="0.25">
      <c r="B13178" s="6">
        <v>0.33680555555555558</v>
      </c>
      <c r="E13178" s="14">
        <v>84</v>
      </c>
    </row>
    <row r="13179" spans="1:14" x14ac:dyDescent="0.25">
      <c r="B13179" s="6">
        <v>0.34722222222222221</v>
      </c>
      <c r="E13179" s="14">
        <v>81</v>
      </c>
    </row>
    <row r="13180" spans="1:14" x14ac:dyDescent="0.25">
      <c r="B13180" s="6">
        <v>0.3576388888888889</v>
      </c>
      <c r="E13180" s="14">
        <v>85</v>
      </c>
    </row>
    <row r="13181" spans="1:14" x14ac:dyDescent="0.25">
      <c r="B13181" s="6">
        <v>0.36805555555555558</v>
      </c>
      <c r="E13181" s="157">
        <v>93</v>
      </c>
    </row>
    <row r="13182" spans="1:14" x14ac:dyDescent="0.25">
      <c r="B13182" s="6">
        <v>0.37847222222222221</v>
      </c>
      <c r="E13182" s="157">
        <v>91</v>
      </c>
    </row>
    <row r="13183" spans="1:14" x14ac:dyDescent="0.25">
      <c r="B13183" s="6">
        <v>0.3888888888888889</v>
      </c>
      <c r="E13183" s="14">
        <v>89</v>
      </c>
    </row>
    <row r="13184" spans="1:14" x14ac:dyDescent="0.25">
      <c r="B13184" s="6">
        <v>0.39583333333333331</v>
      </c>
      <c r="E13184" s="14">
        <v>88</v>
      </c>
    </row>
    <row r="13185" spans="2:17" x14ac:dyDescent="0.25">
      <c r="B13185" s="6">
        <v>0.39930555555555558</v>
      </c>
      <c r="E13185" s="14">
        <v>87</v>
      </c>
    </row>
    <row r="13186" spans="2:17" x14ac:dyDescent="0.25">
      <c r="B13186" s="6">
        <v>0.40972222222222221</v>
      </c>
      <c r="E13186" s="157">
        <v>90</v>
      </c>
    </row>
    <row r="13187" spans="2:17" x14ac:dyDescent="0.25">
      <c r="B13187" s="6">
        <v>0.4201388888888889</v>
      </c>
      <c r="E13187" s="157">
        <v>93</v>
      </c>
    </row>
    <row r="13188" spans="2:17" x14ac:dyDescent="0.25">
      <c r="B13188" s="6">
        <v>0.43055555555555558</v>
      </c>
      <c r="E13188" s="14">
        <v>89</v>
      </c>
    </row>
    <row r="13189" spans="2:17" x14ac:dyDescent="0.25">
      <c r="B13189" s="6">
        <v>0.44097222222222221</v>
      </c>
      <c r="E13189" s="157">
        <v>92</v>
      </c>
    </row>
    <row r="13190" spans="2:17" x14ac:dyDescent="0.25">
      <c r="B13190" s="6">
        <v>0.4513888888888889</v>
      </c>
      <c r="E13190" s="14">
        <v>88</v>
      </c>
    </row>
    <row r="13191" spans="2:17" x14ac:dyDescent="0.25">
      <c r="B13191" s="6">
        <v>0.46180555555555558</v>
      </c>
      <c r="E13191" s="14">
        <v>89</v>
      </c>
    </row>
    <row r="13192" spans="2:17" x14ac:dyDescent="0.25">
      <c r="B13192" s="6">
        <v>0.47222222222222221</v>
      </c>
      <c r="E13192" s="157">
        <v>92</v>
      </c>
      <c r="F13192" s="157">
        <v>92</v>
      </c>
    </row>
    <row r="13193" spans="2:17" x14ac:dyDescent="0.25">
      <c r="B13193" s="90">
        <v>0.47916666666666669</v>
      </c>
      <c r="C13193" s="8">
        <v>72</v>
      </c>
      <c r="D13193" s="8"/>
      <c r="E13193" s="8"/>
      <c r="F13193" s="8"/>
      <c r="G13193" s="8" t="s">
        <v>208</v>
      </c>
      <c r="H13193" s="8"/>
      <c r="I13193" s="36" t="s">
        <v>3427</v>
      </c>
      <c r="J13193" s="36"/>
      <c r="K13193" s="36"/>
      <c r="L13193" s="36"/>
      <c r="M13193" s="36"/>
      <c r="N13193" s="36"/>
      <c r="O13193" s="36"/>
      <c r="P13193" s="36"/>
      <c r="Q13193" s="8"/>
    </row>
    <row r="13194" spans="2:17" x14ac:dyDescent="0.25">
      <c r="B13194" s="6">
        <v>0.4826388888888889</v>
      </c>
      <c r="E13194" s="157">
        <v>98</v>
      </c>
    </row>
    <row r="13195" spans="2:17" x14ac:dyDescent="0.25">
      <c r="B13195" s="6">
        <v>0.49305555555555558</v>
      </c>
      <c r="E13195" s="157">
        <v>95</v>
      </c>
    </row>
    <row r="13196" spans="2:17" x14ac:dyDescent="0.25">
      <c r="B13196" s="6">
        <v>0.50347222222222221</v>
      </c>
      <c r="E13196" s="62">
        <v>127</v>
      </c>
      <c r="H13196" s="3">
        <v>35</v>
      </c>
      <c r="I13196" s="63" t="s">
        <v>3428</v>
      </c>
      <c r="J13196" s="63"/>
      <c r="K13196" s="63"/>
      <c r="L13196" s="63"/>
      <c r="M13196" s="63"/>
    </row>
    <row r="13197" spans="2:17" x14ac:dyDescent="0.25">
      <c r="B13197" s="6">
        <v>0.51388888888888884</v>
      </c>
      <c r="E13197" s="157">
        <v>96</v>
      </c>
    </row>
    <row r="13198" spans="2:17" x14ac:dyDescent="0.25">
      <c r="B13198" s="6">
        <v>0.52430555555555558</v>
      </c>
      <c r="E13198" s="157">
        <v>90</v>
      </c>
    </row>
    <row r="13199" spans="2:17" x14ac:dyDescent="0.25">
      <c r="B13199" s="6">
        <v>0.53472222222222221</v>
      </c>
      <c r="E13199" s="157">
        <v>91</v>
      </c>
    </row>
    <row r="13200" spans="2:17" x14ac:dyDescent="0.25">
      <c r="B13200" s="6">
        <v>0.54513888888888884</v>
      </c>
      <c r="E13200" s="14">
        <v>89</v>
      </c>
    </row>
    <row r="13201" spans="2:13" x14ac:dyDescent="0.25">
      <c r="B13201" s="6">
        <v>0.55555555555555558</v>
      </c>
      <c r="E13201" s="157">
        <v>99</v>
      </c>
    </row>
    <row r="13202" spans="2:13" x14ac:dyDescent="0.25">
      <c r="B13202" s="6">
        <v>0.56597222222222221</v>
      </c>
      <c r="E13202" s="99">
        <v>114</v>
      </c>
    </row>
    <row r="13203" spans="2:13" x14ac:dyDescent="0.25">
      <c r="B13203" s="6">
        <v>0.57638888888888884</v>
      </c>
      <c r="E13203" s="99">
        <v>114</v>
      </c>
    </row>
    <row r="13204" spans="2:13" x14ac:dyDescent="0.25">
      <c r="B13204" s="6">
        <v>0.58680555555555558</v>
      </c>
      <c r="E13204" s="157">
        <v>92</v>
      </c>
    </row>
    <row r="13205" spans="2:13" x14ac:dyDescent="0.25">
      <c r="B13205" s="6">
        <v>0.59722222222222221</v>
      </c>
      <c r="E13205" s="99">
        <v>114</v>
      </c>
    </row>
    <row r="13206" spans="2:13" x14ac:dyDescent="0.25">
      <c r="B13206" s="6">
        <v>0.60763888888888884</v>
      </c>
      <c r="E13206" s="99">
        <v>118</v>
      </c>
    </row>
    <row r="13207" spans="2:13" x14ac:dyDescent="0.25">
      <c r="B13207" s="6">
        <v>0.61805555555555558</v>
      </c>
      <c r="E13207" s="97">
        <v>126</v>
      </c>
      <c r="H13207" s="3">
        <v>200</v>
      </c>
      <c r="I13207" s="63" t="s">
        <v>3432</v>
      </c>
      <c r="J13207" s="63"/>
      <c r="K13207" s="63"/>
      <c r="L13207" s="63"/>
      <c r="M13207" s="63"/>
    </row>
    <row r="13208" spans="2:13" x14ac:dyDescent="0.25">
      <c r="B13208" s="6">
        <v>0.62847222222222221</v>
      </c>
      <c r="E13208" s="99">
        <v>119</v>
      </c>
    </row>
    <row r="13209" spans="2:13" x14ac:dyDescent="0.25">
      <c r="B13209" s="6">
        <v>0.63888888888888884</v>
      </c>
      <c r="E13209" s="99">
        <v>115</v>
      </c>
    </row>
    <row r="13210" spans="2:13" x14ac:dyDescent="0.25">
      <c r="B13210" s="6">
        <v>0.64930555555555558</v>
      </c>
      <c r="E13210" s="62">
        <v>124</v>
      </c>
    </row>
    <row r="13211" spans="2:13" x14ac:dyDescent="0.25">
      <c r="B13211" s="6">
        <v>0.65972222222222221</v>
      </c>
      <c r="E13211" s="62">
        <v>124</v>
      </c>
    </row>
    <row r="13212" spans="2:13" x14ac:dyDescent="0.25">
      <c r="B13212" s="6">
        <v>0.67013888888888884</v>
      </c>
      <c r="E13212" s="62">
        <v>126</v>
      </c>
    </row>
    <row r="13213" spans="2:13" x14ac:dyDescent="0.25">
      <c r="B13213" s="6">
        <v>0.68055555555555558</v>
      </c>
      <c r="E13213" s="62">
        <v>126</v>
      </c>
    </row>
    <row r="13214" spans="2:13" x14ac:dyDescent="0.25">
      <c r="B13214" s="6">
        <v>0.69097222222222221</v>
      </c>
      <c r="E13214" s="62">
        <v>124</v>
      </c>
    </row>
    <row r="13215" spans="2:13" x14ac:dyDescent="0.25">
      <c r="B13215" s="6">
        <v>0.70138888888888884</v>
      </c>
      <c r="E13215" s="62">
        <v>120</v>
      </c>
    </row>
    <row r="13216" spans="2:13" x14ac:dyDescent="0.25">
      <c r="B13216" s="86">
        <v>0.70138888888888884</v>
      </c>
      <c r="G13216" s="14" t="s">
        <v>3431</v>
      </c>
    </row>
    <row r="13217" spans="2:13" x14ac:dyDescent="0.25">
      <c r="B13217" s="86">
        <v>0.71180555555555558</v>
      </c>
      <c r="E13217" s="3">
        <v>102</v>
      </c>
      <c r="F13217" s="3">
        <v>102</v>
      </c>
      <c r="G13217" s="14" t="s">
        <v>3431</v>
      </c>
    </row>
    <row r="13218" spans="2:13" x14ac:dyDescent="0.25">
      <c r="B13218" s="90">
        <v>0.71180555555555558</v>
      </c>
      <c r="C13218" s="8">
        <v>75</v>
      </c>
      <c r="D13218" s="8"/>
      <c r="E13218" s="8"/>
      <c r="F13218" s="8"/>
      <c r="G13218" s="8" t="s">
        <v>313</v>
      </c>
      <c r="H13218" s="8"/>
      <c r="I13218" s="36" t="s">
        <v>3430</v>
      </c>
      <c r="J13218" s="36"/>
      <c r="K13218" s="36"/>
      <c r="L13218" s="36"/>
    </row>
    <row r="13219" spans="2:13" x14ac:dyDescent="0.25">
      <c r="B13219" s="6">
        <v>0.72222222222222221</v>
      </c>
      <c r="E13219" s="3">
        <v>106</v>
      </c>
    </row>
    <row r="13220" spans="2:13" x14ac:dyDescent="0.25">
      <c r="B13220" s="6">
        <v>0.73263888888888884</v>
      </c>
      <c r="E13220" s="99">
        <v>118</v>
      </c>
    </row>
    <row r="13221" spans="2:13" x14ac:dyDescent="0.25">
      <c r="B13221" s="6">
        <v>0.74305555555555558</v>
      </c>
      <c r="E13221" s="9">
        <v>130</v>
      </c>
    </row>
    <row r="13222" spans="2:13" x14ac:dyDescent="0.25">
      <c r="B13222" s="6">
        <v>0.75347222222222221</v>
      </c>
      <c r="E13222" s="104">
        <v>144</v>
      </c>
    </row>
    <row r="13223" spans="2:13" x14ac:dyDescent="0.25">
      <c r="B13223" s="6">
        <v>0.76388888888888884</v>
      </c>
      <c r="E13223" s="13">
        <v>150</v>
      </c>
      <c r="H13223" s="3">
        <v>60</v>
      </c>
      <c r="I13223" s="28" t="s">
        <v>2054</v>
      </c>
      <c r="J13223" s="28"/>
      <c r="K13223" s="28"/>
      <c r="L13223" s="28"/>
      <c r="M13223" s="28"/>
    </row>
    <row r="13224" spans="2:13" x14ac:dyDescent="0.25">
      <c r="B13224" s="6">
        <v>0.77430555555555558</v>
      </c>
      <c r="E13224" s="104">
        <v>145</v>
      </c>
    </row>
    <row r="13225" spans="2:13" x14ac:dyDescent="0.25">
      <c r="B13225" s="6">
        <v>0.78472222222222221</v>
      </c>
      <c r="E13225" s="9">
        <v>138</v>
      </c>
    </row>
    <row r="13226" spans="2:13" x14ac:dyDescent="0.25">
      <c r="B13226" s="6">
        <v>0.79513888888888884</v>
      </c>
      <c r="E13226" s="9">
        <v>138</v>
      </c>
    </row>
    <row r="13227" spans="2:13" x14ac:dyDescent="0.25">
      <c r="B13227" s="6">
        <v>0.80555555555555558</v>
      </c>
      <c r="E13227" s="9">
        <v>134</v>
      </c>
    </row>
    <row r="13228" spans="2:13" x14ac:dyDescent="0.25">
      <c r="B13228" s="6">
        <v>0.81597222222222221</v>
      </c>
      <c r="E13228" s="99">
        <v>118</v>
      </c>
    </row>
    <row r="13229" spans="2:13" x14ac:dyDescent="0.25">
      <c r="B13229" s="6">
        <v>0.82638888888888884</v>
      </c>
      <c r="E13229" s="3">
        <v>107</v>
      </c>
    </row>
    <row r="13230" spans="2:13" x14ac:dyDescent="0.25">
      <c r="B13230" s="6">
        <v>0.83680555555555558</v>
      </c>
      <c r="E13230" s="3">
        <v>103</v>
      </c>
    </row>
    <row r="13231" spans="2:13" x14ac:dyDescent="0.25">
      <c r="B13231" s="6">
        <v>0.84722222222222221</v>
      </c>
      <c r="E13231" s="157">
        <v>98</v>
      </c>
    </row>
    <row r="13232" spans="2:13" x14ac:dyDescent="0.25">
      <c r="B13232" s="6">
        <v>0.85763888888888884</v>
      </c>
      <c r="E13232" s="3">
        <v>101</v>
      </c>
    </row>
    <row r="13233" spans="1:14" x14ac:dyDescent="0.25">
      <c r="B13233" s="6">
        <v>0.86805555555555558</v>
      </c>
      <c r="E13233" s="3">
        <v>107</v>
      </c>
    </row>
    <row r="13234" spans="1:14" x14ac:dyDescent="0.25">
      <c r="B13234" s="6">
        <v>0.87847222222222221</v>
      </c>
      <c r="E13234" s="3">
        <v>102</v>
      </c>
    </row>
    <row r="13235" spans="1:14" x14ac:dyDescent="0.25">
      <c r="B13235" s="6">
        <v>0.88888888888888884</v>
      </c>
      <c r="E13235" s="157">
        <v>96</v>
      </c>
      <c r="F13235" s="157">
        <v>96</v>
      </c>
    </row>
    <row r="13236" spans="1:14" x14ac:dyDescent="0.25">
      <c r="B13236" s="90">
        <v>0.89236111111111116</v>
      </c>
      <c r="C13236" s="8">
        <v>29</v>
      </c>
      <c r="D13236" s="8"/>
      <c r="E13236" s="8"/>
      <c r="F13236" s="8"/>
      <c r="G13236" s="8" t="s">
        <v>239</v>
      </c>
      <c r="H13236" s="8"/>
      <c r="I13236" s="36" t="s">
        <v>3429</v>
      </c>
      <c r="J13236" s="36"/>
      <c r="K13236" s="36"/>
      <c r="L13236" s="36"/>
    </row>
    <row r="13237" spans="1:14" x14ac:dyDescent="0.25">
      <c r="B13237" s="6">
        <v>0.89930555555555558</v>
      </c>
      <c r="E13237" s="157">
        <v>99</v>
      </c>
    </row>
    <row r="13238" spans="1:14" x14ac:dyDescent="0.25">
      <c r="B13238" s="6">
        <v>0.90972222222222221</v>
      </c>
      <c r="E13238" s="99">
        <v>115</v>
      </c>
    </row>
    <row r="13239" spans="1:14" x14ac:dyDescent="0.25">
      <c r="B13239" s="6">
        <v>0.92013888888888884</v>
      </c>
      <c r="E13239" s="99">
        <v>116</v>
      </c>
    </row>
    <row r="13240" spans="1:14" x14ac:dyDescent="0.25">
      <c r="B13240" s="6">
        <v>0.93055555555555558</v>
      </c>
      <c r="E13240" s="97">
        <v>128</v>
      </c>
      <c r="H13240" s="3">
        <v>55</v>
      </c>
      <c r="I13240" s="63" t="s">
        <v>3433</v>
      </c>
      <c r="J13240" s="63"/>
      <c r="K13240" s="63"/>
      <c r="L13240" s="63"/>
      <c r="M13240" s="63"/>
    </row>
    <row r="13241" spans="1:14" x14ac:dyDescent="0.25">
      <c r="B13241" s="6">
        <v>0.94097222222222221</v>
      </c>
      <c r="E13241" s="62">
        <v>121</v>
      </c>
    </row>
    <row r="13242" spans="1:14" x14ac:dyDescent="0.25">
      <c r="B13242" s="6">
        <v>0.95138888888888884</v>
      </c>
      <c r="E13242" s="62">
        <v>124</v>
      </c>
    </row>
    <row r="13243" spans="1:14" x14ac:dyDescent="0.25">
      <c r="B13243" s="6">
        <v>0.96180555555555558</v>
      </c>
      <c r="E13243" s="62">
        <v>125</v>
      </c>
    </row>
    <row r="13244" spans="1:14" x14ac:dyDescent="0.25">
      <c r="B13244" s="86">
        <v>0.96875</v>
      </c>
      <c r="G13244" s="14" t="s">
        <v>3436</v>
      </c>
    </row>
    <row r="13245" spans="1:14" x14ac:dyDescent="0.25">
      <c r="B13245" s="86">
        <v>0.97222222222222221</v>
      </c>
      <c r="E13245" s="3">
        <v>121</v>
      </c>
      <c r="G13245" s="14" t="s">
        <v>3436</v>
      </c>
    </row>
    <row r="13246" spans="1:14" ht="15.75" x14ac:dyDescent="0.25">
      <c r="B13246" s="86">
        <v>0.98263888888888884</v>
      </c>
      <c r="E13246" s="157">
        <v>98</v>
      </c>
      <c r="G13246" s="14" t="s">
        <v>3436</v>
      </c>
      <c r="I13246" s="531" t="s">
        <v>3438</v>
      </c>
      <c r="J13246" s="531"/>
      <c r="K13246" s="531"/>
      <c r="L13246" s="531"/>
      <c r="M13246" s="531"/>
      <c r="N13246" s="531"/>
    </row>
    <row r="13247" spans="1:14" ht="16.5" thickBot="1" x14ac:dyDescent="0.3">
      <c r="B13247" s="215">
        <v>0.99305555555555558</v>
      </c>
      <c r="E13247" s="157">
        <v>98</v>
      </c>
      <c r="G13247" s="14" t="s">
        <v>3436</v>
      </c>
      <c r="I13247" s="531" t="s">
        <v>3437</v>
      </c>
      <c r="J13247" s="531"/>
      <c r="K13247" s="531"/>
      <c r="L13247" s="531"/>
      <c r="M13247" s="531"/>
      <c r="N13247" s="531"/>
    </row>
    <row r="13248" spans="1:14" x14ac:dyDescent="0.25">
      <c r="A13248" s="5">
        <v>45982</v>
      </c>
      <c r="B13248" s="6">
        <v>3.472222222222222E-3</v>
      </c>
      <c r="E13248" s="3">
        <v>109</v>
      </c>
    </row>
    <row r="13249" spans="1:14" x14ac:dyDescent="0.25">
      <c r="A13249" s="5" t="s">
        <v>212</v>
      </c>
      <c r="B13249" s="6">
        <v>1.3888888888888888E-2</v>
      </c>
      <c r="E13249" s="99">
        <v>111</v>
      </c>
    </row>
    <row r="13250" spans="1:14" x14ac:dyDescent="0.25">
      <c r="B13250" s="6">
        <v>2.4305555555555556E-2</v>
      </c>
      <c r="E13250" s="3">
        <v>110</v>
      </c>
    </row>
    <row r="13251" spans="1:14" x14ac:dyDescent="0.25">
      <c r="B13251" s="6">
        <v>3.4722222222222224E-2</v>
      </c>
      <c r="E13251" s="3">
        <v>108</v>
      </c>
    </row>
    <row r="13252" spans="1:14" x14ac:dyDescent="0.25">
      <c r="B13252" s="6">
        <v>4.5138888888888888E-2</v>
      </c>
      <c r="E13252" s="3">
        <v>106</v>
      </c>
    </row>
    <row r="13253" spans="1:14" x14ac:dyDescent="0.25">
      <c r="B13253" s="6">
        <v>5.5555555555555552E-2</v>
      </c>
    </row>
    <row r="13254" spans="1:14" x14ac:dyDescent="0.25">
      <c r="B13254" s="6">
        <v>6.5972222222222224E-2</v>
      </c>
    </row>
    <row r="13255" spans="1:14" ht="15.75" thickBot="1" x14ac:dyDescent="0.3">
      <c r="B13255" s="6">
        <v>7.6388888888888895E-2</v>
      </c>
    </row>
    <row r="13256" spans="1:14" ht="21" thickBot="1" x14ac:dyDescent="0.35">
      <c r="B13256" s="6">
        <v>8.6805555555555552E-2</v>
      </c>
      <c r="G13256" s="609">
        <v>107</v>
      </c>
      <c r="H13256" s="610" t="s">
        <v>1368</v>
      </c>
      <c r="I13256" s="734" t="s">
        <v>3445</v>
      </c>
      <c r="J13256" s="735"/>
      <c r="K13256" s="735"/>
      <c r="L13256" s="735"/>
      <c r="M13256" s="735"/>
      <c r="N13256" s="736"/>
    </row>
    <row r="13257" spans="1:14" ht="19.5" thickBot="1" x14ac:dyDescent="0.35">
      <c r="B13257" s="6">
        <v>9.7222222222222224E-2</v>
      </c>
      <c r="G13257" s="611">
        <f>AVERAGE(E13175:E13261)</f>
        <v>107.52054794520548</v>
      </c>
      <c r="H13257" s="610" t="s">
        <v>1367</v>
      </c>
      <c r="I13257" s="734" t="s">
        <v>3446</v>
      </c>
      <c r="J13257" s="735"/>
      <c r="K13257" s="735"/>
      <c r="L13257" s="735"/>
      <c r="M13257" s="735"/>
      <c r="N13257" s="736"/>
    </row>
    <row r="13258" spans="1:14" ht="19.5" thickBot="1" x14ac:dyDescent="0.35">
      <c r="B13258" s="6">
        <v>0.1076388888888889</v>
      </c>
      <c r="G13258" s="608">
        <v>96.7</v>
      </c>
      <c r="H13258" s="594" t="s">
        <v>1369</v>
      </c>
      <c r="I13258" s="723" t="s">
        <v>3434</v>
      </c>
      <c r="J13258" s="724"/>
      <c r="K13258" s="724"/>
      <c r="L13258" s="724"/>
      <c r="M13258" s="724"/>
      <c r="N13258" s="725"/>
    </row>
    <row r="13259" spans="1:14" ht="18.75" thickBot="1" x14ac:dyDescent="0.3">
      <c r="B13259" s="6">
        <v>0.11805555555555555</v>
      </c>
      <c r="G13259" s="729" t="s">
        <v>3444</v>
      </c>
      <c r="H13259" s="730"/>
    </row>
    <row r="13260" spans="1:14" ht="18.75" thickBot="1" x14ac:dyDescent="0.3">
      <c r="B13260" s="6">
        <v>0.12847222222222221</v>
      </c>
      <c r="G13260" s="758" t="s">
        <v>3447</v>
      </c>
      <c r="H13260" s="759"/>
      <c r="I13260" s="759"/>
      <c r="J13260" s="760"/>
    </row>
    <row r="13261" spans="1:14" ht="16.5" thickBot="1" x14ac:dyDescent="0.3">
      <c r="B13261" s="6">
        <v>0.1388888888888889</v>
      </c>
      <c r="G13261" s="761" t="s">
        <v>3435</v>
      </c>
      <c r="H13261" s="762"/>
      <c r="I13261" s="762"/>
      <c r="J13261" s="762"/>
      <c r="K13261" s="762"/>
      <c r="L13261" s="762"/>
      <c r="M13261" s="762"/>
      <c r="N13261" s="763"/>
    </row>
    <row r="13262" spans="1:14" x14ac:dyDescent="0.25">
      <c r="B13262" s="6">
        <v>0.14930555555555555</v>
      </c>
    </row>
    <row r="13263" spans="1:14" ht="15.75" thickBot="1" x14ac:dyDescent="0.3">
      <c r="B13263" s="22">
        <v>0.15972222222222221</v>
      </c>
      <c r="D13263" s="3">
        <v>176</v>
      </c>
    </row>
    <row r="13264" spans="1:14" x14ac:dyDescent="0.25">
      <c r="A13264" s="5">
        <v>45982</v>
      </c>
      <c r="B13264" s="6">
        <v>0.30555555555555558</v>
      </c>
      <c r="E13264" s="14">
        <v>88</v>
      </c>
    </row>
    <row r="13265" spans="1:18" x14ac:dyDescent="0.25">
      <c r="A13265" s="5" t="s">
        <v>212</v>
      </c>
      <c r="B13265" s="6">
        <v>0.31597222222222221</v>
      </c>
      <c r="E13265" s="14">
        <v>86</v>
      </c>
    </row>
    <row r="13266" spans="1:18" x14ac:dyDescent="0.25">
      <c r="B13266" s="6">
        <v>0.3263888888888889</v>
      </c>
      <c r="E13266" s="14">
        <v>82</v>
      </c>
    </row>
    <row r="13267" spans="1:18" x14ac:dyDescent="0.25">
      <c r="B13267" s="6">
        <v>0.33680555555555558</v>
      </c>
      <c r="E13267" s="14">
        <v>85</v>
      </c>
    </row>
    <row r="13268" spans="1:18" x14ac:dyDescent="0.25">
      <c r="B13268" s="6">
        <v>0.34722222222222221</v>
      </c>
      <c r="E13268" s="157">
        <v>92</v>
      </c>
    </row>
    <row r="13269" spans="1:18" x14ac:dyDescent="0.25">
      <c r="B13269" s="6">
        <v>0.3576388888888889</v>
      </c>
      <c r="E13269" s="14">
        <v>85</v>
      </c>
    </row>
    <row r="13270" spans="1:18" x14ac:dyDescent="0.25">
      <c r="B13270" s="6">
        <v>0.36805555555555558</v>
      </c>
      <c r="E13270" s="14">
        <v>86</v>
      </c>
    </row>
    <row r="13271" spans="1:18" x14ac:dyDescent="0.25">
      <c r="B13271" s="6">
        <v>0.37847222222222221</v>
      </c>
      <c r="E13271" s="157">
        <v>90</v>
      </c>
      <c r="F13271" s="157">
        <v>90</v>
      </c>
    </row>
    <row r="13272" spans="1:18" x14ac:dyDescent="0.25">
      <c r="B13272" s="90">
        <v>0.38541666666666669</v>
      </c>
      <c r="C13272" s="8">
        <v>74</v>
      </c>
      <c r="D13272" s="8"/>
      <c r="E13272" s="8"/>
      <c r="F13272" s="8"/>
      <c r="G13272" s="8" t="s">
        <v>3451</v>
      </c>
      <c r="H13272" s="8"/>
      <c r="I13272" s="36" t="s">
        <v>3439</v>
      </c>
      <c r="J13272" s="36"/>
      <c r="K13272" s="36"/>
      <c r="L13272" s="36"/>
      <c r="M13272" s="36"/>
      <c r="N13272" s="36"/>
      <c r="O13272" s="36"/>
      <c r="P13272" s="36"/>
      <c r="Q13272" s="8"/>
      <c r="R13272" s="8"/>
    </row>
    <row r="13273" spans="1:18" x14ac:dyDescent="0.25">
      <c r="B13273" s="6">
        <v>0.3888888888888889</v>
      </c>
      <c r="E13273" s="3">
        <v>103</v>
      </c>
      <c r="G13273" s="8" t="s">
        <v>3451</v>
      </c>
    </row>
    <row r="13274" spans="1:18" x14ac:dyDescent="0.25">
      <c r="B13274" s="6">
        <v>0.39930555555555558</v>
      </c>
      <c r="E13274" s="97">
        <v>128</v>
      </c>
      <c r="G13274" s="8" t="s">
        <v>3451</v>
      </c>
      <c r="H13274" s="3">
        <v>30</v>
      </c>
      <c r="I13274" s="63" t="s">
        <v>3440</v>
      </c>
      <c r="J13274" s="63"/>
      <c r="K13274" s="63"/>
      <c r="L13274" s="63"/>
      <c r="M13274" s="63"/>
      <c r="N13274" s="63"/>
    </row>
    <row r="13275" spans="1:18" x14ac:dyDescent="0.25">
      <c r="B13275" s="6">
        <v>0.40972222222222221</v>
      </c>
      <c r="E13275" s="3">
        <v>101</v>
      </c>
      <c r="G13275" s="8" t="s">
        <v>3451</v>
      </c>
    </row>
    <row r="13276" spans="1:18" x14ac:dyDescent="0.25">
      <c r="B13276" s="6">
        <v>0.4201388888888889</v>
      </c>
      <c r="E13276" s="157">
        <v>98</v>
      </c>
      <c r="G13276" s="8" t="s">
        <v>3451</v>
      </c>
    </row>
    <row r="13277" spans="1:18" x14ac:dyDescent="0.25">
      <c r="B13277" s="6">
        <v>0.43055555555555558</v>
      </c>
      <c r="E13277" s="99">
        <v>113</v>
      </c>
      <c r="G13277" s="8" t="s">
        <v>3451</v>
      </c>
    </row>
    <row r="13278" spans="1:18" x14ac:dyDescent="0.25">
      <c r="B13278" s="6">
        <v>0.44097222222222221</v>
      </c>
      <c r="E13278" s="99">
        <v>112</v>
      </c>
      <c r="G13278" s="8" t="s">
        <v>3451</v>
      </c>
    </row>
    <row r="13279" spans="1:18" x14ac:dyDescent="0.25">
      <c r="B13279" s="6">
        <v>0.4513888888888889</v>
      </c>
      <c r="E13279" s="99">
        <v>113</v>
      </c>
      <c r="G13279" s="8" t="s">
        <v>3451</v>
      </c>
    </row>
    <row r="13280" spans="1:18" x14ac:dyDescent="0.25">
      <c r="B13280" s="6">
        <v>0.46180555555555558</v>
      </c>
      <c r="E13280" s="99">
        <v>115</v>
      </c>
      <c r="G13280" s="8" t="s">
        <v>3451</v>
      </c>
    </row>
    <row r="13281" spans="2:14" x14ac:dyDescent="0.25">
      <c r="B13281" s="6">
        <v>0.47222222222222221</v>
      </c>
      <c r="E13281" s="3">
        <v>102</v>
      </c>
      <c r="G13281" s="8" t="s">
        <v>3451</v>
      </c>
    </row>
    <row r="13282" spans="2:14" x14ac:dyDescent="0.25">
      <c r="B13282" s="6">
        <v>0.4826388888888889</v>
      </c>
      <c r="E13282" s="97">
        <v>127</v>
      </c>
      <c r="H13282" s="3">
        <v>140</v>
      </c>
      <c r="I13282" s="63" t="s">
        <v>3441</v>
      </c>
      <c r="J13282" s="63"/>
      <c r="K13282" s="63"/>
      <c r="L13282" s="63"/>
      <c r="M13282" s="63"/>
      <c r="N13282" s="63"/>
    </row>
    <row r="13283" spans="2:14" x14ac:dyDescent="0.25">
      <c r="B13283" s="6">
        <v>0.49305555555555558</v>
      </c>
      <c r="E13283" s="99">
        <v>117</v>
      </c>
    </row>
    <row r="13284" spans="2:14" x14ac:dyDescent="0.25">
      <c r="B13284" s="6">
        <v>0.50347222222222221</v>
      </c>
      <c r="E13284" s="14">
        <v>88</v>
      </c>
    </row>
    <row r="13285" spans="2:14" x14ac:dyDescent="0.25">
      <c r="B13285" s="6">
        <v>0.51388888888888884</v>
      </c>
      <c r="E13285" s="99">
        <v>112</v>
      </c>
    </row>
    <row r="13286" spans="2:14" x14ac:dyDescent="0.25">
      <c r="B13286" s="6">
        <v>0.52430555555555558</v>
      </c>
      <c r="E13286" s="3">
        <v>105</v>
      </c>
    </row>
    <row r="13287" spans="2:14" x14ac:dyDescent="0.25">
      <c r="B13287" s="6">
        <v>0.53472222222222221</v>
      </c>
      <c r="E13287" s="3">
        <v>101</v>
      </c>
    </row>
    <row r="13288" spans="2:14" x14ac:dyDescent="0.25">
      <c r="B13288" s="6">
        <v>0.54513888888888884</v>
      </c>
      <c r="E13288" s="99">
        <v>114</v>
      </c>
      <c r="G13288" s="8" t="s">
        <v>1443</v>
      </c>
    </row>
    <row r="13289" spans="2:14" x14ac:dyDescent="0.25">
      <c r="B13289" s="6">
        <v>0.55555555555555558</v>
      </c>
      <c r="E13289" s="97">
        <v>126</v>
      </c>
      <c r="F13289" s="3" t="s">
        <v>4346</v>
      </c>
      <c r="G13289" s="8" t="s">
        <v>1443</v>
      </c>
      <c r="H13289" s="3">
        <v>245</v>
      </c>
      <c r="I13289" s="63" t="s">
        <v>3442</v>
      </c>
      <c r="J13289" s="63"/>
      <c r="K13289" s="63"/>
      <c r="L13289" s="63"/>
      <c r="M13289" s="63"/>
      <c r="N13289" s="63"/>
    </row>
    <row r="13290" spans="2:14" x14ac:dyDescent="0.25">
      <c r="B13290" s="6">
        <v>0.56597222222222221</v>
      </c>
      <c r="E13290" s="62">
        <v>120</v>
      </c>
      <c r="G13290" s="8" t="s">
        <v>1443</v>
      </c>
    </row>
    <row r="13291" spans="2:14" x14ac:dyDescent="0.25">
      <c r="B13291" s="6">
        <v>0.57638888888888884</v>
      </c>
      <c r="E13291" s="99">
        <v>114</v>
      </c>
      <c r="G13291" s="8" t="s">
        <v>1443</v>
      </c>
    </row>
    <row r="13292" spans="2:14" x14ac:dyDescent="0.25">
      <c r="B13292" s="6">
        <v>0.58680555555555558</v>
      </c>
      <c r="E13292" s="3">
        <v>107</v>
      </c>
      <c r="G13292" s="8" t="s">
        <v>1443</v>
      </c>
    </row>
    <row r="13293" spans="2:14" x14ac:dyDescent="0.25">
      <c r="B13293" s="6">
        <v>0.59722222222222221</v>
      </c>
      <c r="E13293" s="3">
        <v>101</v>
      </c>
      <c r="G13293" s="8" t="s">
        <v>1443</v>
      </c>
    </row>
    <row r="13294" spans="2:14" x14ac:dyDescent="0.25">
      <c r="B13294" s="6">
        <v>0.60763888888888884</v>
      </c>
      <c r="E13294" s="99">
        <v>103</v>
      </c>
      <c r="G13294" s="8" t="s">
        <v>1443</v>
      </c>
    </row>
    <row r="13295" spans="2:14" x14ac:dyDescent="0.25">
      <c r="B13295" s="6">
        <v>0.61805555555555558</v>
      </c>
      <c r="E13295" s="99">
        <v>110</v>
      </c>
      <c r="G13295" s="8" t="s">
        <v>1443</v>
      </c>
    </row>
    <row r="13296" spans="2:14" x14ac:dyDescent="0.25">
      <c r="B13296" s="6">
        <v>0.62847222222222221</v>
      </c>
      <c r="E13296" s="3">
        <v>108</v>
      </c>
      <c r="G13296" s="8" t="s">
        <v>1443</v>
      </c>
    </row>
    <row r="13297" spans="2:21" x14ac:dyDescent="0.25">
      <c r="B13297" s="6">
        <v>0.63888888888888884</v>
      </c>
      <c r="E13297" s="3">
        <v>105</v>
      </c>
      <c r="G13297" s="8" t="s">
        <v>1443</v>
      </c>
    </row>
    <row r="13298" spans="2:21" x14ac:dyDescent="0.25">
      <c r="B13298" s="6">
        <v>0.64930555555555558</v>
      </c>
      <c r="E13298" s="157">
        <v>98</v>
      </c>
      <c r="G13298" s="8" t="s">
        <v>1443</v>
      </c>
    </row>
    <row r="13299" spans="2:21" x14ac:dyDescent="0.25">
      <c r="B13299" s="6">
        <v>0.65972222222222221</v>
      </c>
      <c r="E13299" s="3">
        <v>107</v>
      </c>
    </row>
    <row r="13300" spans="2:21" x14ac:dyDescent="0.25">
      <c r="B13300" s="6">
        <v>0.67013888888888884</v>
      </c>
      <c r="E13300" s="3">
        <v>105</v>
      </c>
    </row>
    <row r="13301" spans="2:21" x14ac:dyDescent="0.25">
      <c r="B13301" s="6">
        <v>0.68055555555555558</v>
      </c>
      <c r="E13301" s="3">
        <v>102</v>
      </c>
    </row>
    <row r="13302" spans="2:21" x14ac:dyDescent="0.25">
      <c r="B13302" s="6">
        <v>0.69097222222222221</v>
      </c>
      <c r="E13302" s="3">
        <v>104</v>
      </c>
      <c r="F13302" s="3" t="s">
        <v>73</v>
      </c>
    </row>
    <row r="13303" spans="2:21" x14ac:dyDescent="0.25">
      <c r="B13303" s="6">
        <v>0.70138888888888884</v>
      </c>
      <c r="E13303" s="3">
        <v>103</v>
      </c>
    </row>
    <row r="13304" spans="2:21" x14ac:dyDescent="0.25">
      <c r="B13304" s="6">
        <v>0.71180555555555558</v>
      </c>
      <c r="E13304" s="3">
        <v>102</v>
      </c>
      <c r="G13304" s="3" t="s">
        <v>3457</v>
      </c>
    </row>
    <row r="13305" spans="2:21" x14ac:dyDescent="0.25">
      <c r="B13305" s="6">
        <v>0.72222222222222221</v>
      </c>
      <c r="E13305" s="3">
        <v>101</v>
      </c>
      <c r="G13305" s="3" t="s">
        <v>3457</v>
      </c>
    </row>
    <row r="13306" spans="2:21" x14ac:dyDescent="0.25">
      <c r="B13306" s="6">
        <v>0.73263888888888884</v>
      </c>
      <c r="E13306" s="3">
        <v>100</v>
      </c>
      <c r="G13306" s="3" t="s">
        <v>3458</v>
      </c>
    </row>
    <row r="13307" spans="2:21" x14ac:dyDescent="0.25">
      <c r="B13307" s="6">
        <v>0.74305555555555558</v>
      </c>
      <c r="E13307" s="3">
        <v>100</v>
      </c>
      <c r="G13307" s="3" t="s">
        <v>3458</v>
      </c>
    </row>
    <row r="13308" spans="2:21" x14ac:dyDescent="0.25">
      <c r="B13308" s="6">
        <v>0.75347222222222221</v>
      </c>
      <c r="E13308" s="3">
        <v>100</v>
      </c>
      <c r="G13308" s="3" t="s">
        <v>3458</v>
      </c>
    </row>
    <row r="13309" spans="2:21" x14ac:dyDescent="0.25">
      <c r="B13309" s="6">
        <v>0.76388888888888884</v>
      </c>
      <c r="E13309" s="3">
        <v>100</v>
      </c>
      <c r="F13309" s="3">
        <v>100</v>
      </c>
    </row>
    <row r="13310" spans="2:21" x14ac:dyDescent="0.25">
      <c r="B13310" s="90">
        <v>0.76388888888888884</v>
      </c>
      <c r="C13310" s="8">
        <v>96</v>
      </c>
      <c r="D13310" s="8"/>
      <c r="E13310" s="8"/>
      <c r="F13310" s="8"/>
      <c r="G13310" s="8" t="s">
        <v>313</v>
      </c>
      <c r="H13310" s="8"/>
      <c r="I13310" s="36" t="s">
        <v>3443</v>
      </c>
      <c r="J13310" s="36"/>
      <c r="K13310" s="36"/>
      <c r="L13310" s="36"/>
      <c r="M13310" s="36"/>
      <c r="N13310" s="36"/>
      <c r="O13310" s="36"/>
      <c r="P13310" s="36"/>
      <c r="Q13310" s="8"/>
      <c r="R13310" s="8"/>
      <c r="S13310" s="8"/>
      <c r="T13310" s="8"/>
      <c r="U13310" s="8"/>
    </row>
    <row r="13311" spans="2:21" x14ac:dyDescent="0.25">
      <c r="B13311" s="6">
        <v>0.77430555555555558</v>
      </c>
      <c r="E13311" s="62">
        <v>126</v>
      </c>
      <c r="G13311" s="3" t="s">
        <v>1824</v>
      </c>
    </row>
    <row r="13312" spans="2:21" x14ac:dyDescent="0.25">
      <c r="B13312" s="6">
        <v>0.78472222222222221</v>
      </c>
      <c r="E13312" s="9">
        <v>130</v>
      </c>
      <c r="G13312" s="3" t="s">
        <v>1824</v>
      </c>
    </row>
    <row r="13313" spans="2:14" x14ac:dyDescent="0.25">
      <c r="B13313" s="6">
        <v>0.79513888888888884</v>
      </c>
      <c r="E13313" s="9">
        <v>135</v>
      </c>
      <c r="G13313" s="3" t="s">
        <v>1824</v>
      </c>
    </row>
    <row r="13314" spans="2:14" x14ac:dyDescent="0.25">
      <c r="B13314" s="6">
        <v>0.80555555555555558</v>
      </c>
      <c r="E13314" s="9">
        <v>138</v>
      </c>
      <c r="G13314" s="3" t="s">
        <v>1824</v>
      </c>
    </row>
    <row r="13315" spans="2:14" x14ac:dyDescent="0.25">
      <c r="B13315" s="6">
        <v>0.81597222222222221</v>
      </c>
      <c r="E13315" s="9">
        <v>134</v>
      </c>
      <c r="G13315" s="3" t="s">
        <v>1824</v>
      </c>
    </row>
    <row r="13316" spans="2:14" x14ac:dyDescent="0.25">
      <c r="B13316" s="6">
        <v>0.82638888888888884</v>
      </c>
      <c r="E13316" s="13">
        <v>146</v>
      </c>
      <c r="H13316" s="3">
        <v>90</v>
      </c>
      <c r="I13316" s="144" t="s">
        <v>3448</v>
      </c>
      <c r="J13316" s="144"/>
      <c r="K13316" s="144"/>
      <c r="L13316" s="144"/>
      <c r="M13316" s="144"/>
    </row>
    <row r="13317" spans="2:14" x14ac:dyDescent="0.25">
      <c r="B13317" s="86">
        <v>0.8305555555555556</v>
      </c>
      <c r="E13317" s="4"/>
      <c r="G13317" s="14" t="s">
        <v>3452</v>
      </c>
    </row>
    <row r="13318" spans="2:14" ht="15.75" x14ac:dyDescent="0.25">
      <c r="B13318" s="86">
        <v>0.83680555555555558</v>
      </c>
      <c r="E13318" s="9">
        <v>135</v>
      </c>
      <c r="G13318" s="14" t="s">
        <v>3452</v>
      </c>
      <c r="I13318" s="436" t="s">
        <v>3453</v>
      </c>
      <c r="J13318" s="436"/>
      <c r="K13318" s="436"/>
      <c r="L13318" s="436"/>
      <c r="M13318" s="436"/>
      <c r="N13318" s="436"/>
    </row>
    <row r="13319" spans="2:14" ht="15.75" x14ac:dyDescent="0.25">
      <c r="B13319" s="86">
        <v>0.84722222222222221</v>
      </c>
      <c r="E13319" s="157">
        <v>92</v>
      </c>
      <c r="G13319" s="14" t="s">
        <v>3452</v>
      </c>
      <c r="I13319" s="531" t="s">
        <v>3454</v>
      </c>
      <c r="J13319" s="531"/>
      <c r="K13319" s="531"/>
      <c r="L13319" s="531"/>
      <c r="M13319" s="531"/>
      <c r="N13319" s="531"/>
    </row>
    <row r="13320" spans="2:14" x14ac:dyDescent="0.25">
      <c r="B13320" s="6">
        <v>0.85763888888888884</v>
      </c>
      <c r="E13320" s="3">
        <v>100</v>
      </c>
    </row>
    <row r="13321" spans="2:14" x14ac:dyDescent="0.25">
      <c r="B13321" s="6">
        <v>0.86805555555555558</v>
      </c>
      <c r="E13321" s="3">
        <v>108</v>
      </c>
    </row>
    <row r="13322" spans="2:14" x14ac:dyDescent="0.25">
      <c r="B13322" s="86">
        <v>0.87638888888888888</v>
      </c>
      <c r="G13322" s="14" t="s">
        <v>3449</v>
      </c>
    </row>
    <row r="13323" spans="2:14" x14ac:dyDescent="0.25">
      <c r="B13323" s="86">
        <v>0.87847222222222221</v>
      </c>
      <c r="E13323" s="97">
        <v>129</v>
      </c>
      <c r="G13323" s="14" t="s">
        <v>3449</v>
      </c>
      <c r="H13323" s="3">
        <v>165</v>
      </c>
      <c r="I13323" s="63" t="s">
        <v>3450</v>
      </c>
      <c r="J13323" s="63"/>
      <c r="K13323" s="63"/>
      <c r="L13323" s="63"/>
      <c r="M13323" s="63"/>
    </row>
    <row r="13324" spans="2:14" ht="15.75" x14ac:dyDescent="0.25">
      <c r="B13324" s="86">
        <v>0.88888888888888884</v>
      </c>
      <c r="E13324" s="3">
        <v>106</v>
      </c>
      <c r="G13324" s="14" t="s">
        <v>3449</v>
      </c>
      <c r="I13324" s="449" t="s">
        <v>3455</v>
      </c>
      <c r="J13324" s="449"/>
      <c r="K13324" s="449"/>
      <c r="L13324" s="449"/>
      <c r="M13324" s="449"/>
      <c r="N13324" s="449"/>
    </row>
    <row r="13325" spans="2:14" ht="15.75" x14ac:dyDescent="0.25">
      <c r="B13325" s="86">
        <v>0.89930555555555558</v>
      </c>
      <c r="E13325" s="157">
        <v>95</v>
      </c>
      <c r="G13325" s="14" t="s">
        <v>3449</v>
      </c>
      <c r="I13325" s="531" t="s">
        <v>3456</v>
      </c>
      <c r="J13325" s="531"/>
      <c r="K13325" s="531"/>
      <c r="L13325" s="531"/>
      <c r="M13325" s="531"/>
      <c r="N13325" s="531"/>
    </row>
    <row r="13326" spans="2:14" x14ac:dyDescent="0.25">
      <c r="B13326" s="6">
        <v>0.90972222222222221</v>
      </c>
      <c r="E13326" s="99">
        <v>110</v>
      </c>
    </row>
    <row r="13327" spans="2:14" x14ac:dyDescent="0.25">
      <c r="B13327" s="6">
        <v>0.92013888888888884</v>
      </c>
      <c r="E13327" s="99">
        <v>115</v>
      </c>
    </row>
    <row r="13328" spans="2:14" x14ac:dyDescent="0.25">
      <c r="B13328" s="6">
        <v>0.93055555555555558</v>
      </c>
      <c r="E13328" s="62">
        <v>120</v>
      </c>
    </row>
    <row r="13329" spans="1:14" x14ac:dyDescent="0.25">
      <c r="B13329" s="6">
        <v>0.94097222222222221</v>
      </c>
      <c r="E13329" s="99">
        <v>118</v>
      </c>
    </row>
    <row r="13330" spans="1:14" x14ac:dyDescent="0.25">
      <c r="B13330" s="6">
        <v>0.95138888888888884</v>
      </c>
      <c r="E13330" s="99">
        <v>110</v>
      </c>
    </row>
    <row r="13331" spans="1:14" x14ac:dyDescent="0.25">
      <c r="B13331" s="6">
        <v>0.96180555555555558</v>
      </c>
      <c r="E13331" s="3">
        <v>104</v>
      </c>
    </row>
    <row r="13332" spans="1:14" x14ac:dyDescent="0.25">
      <c r="B13332" s="6">
        <v>0.97222222222222221</v>
      </c>
      <c r="E13332" s="3">
        <v>106</v>
      </c>
    </row>
    <row r="13333" spans="1:14" x14ac:dyDescent="0.25">
      <c r="B13333" s="6">
        <v>0.98263888888888884</v>
      </c>
      <c r="E13333" s="3">
        <v>106</v>
      </c>
    </row>
    <row r="13334" spans="1:14" ht="15.75" thickBot="1" x14ac:dyDescent="0.3">
      <c r="B13334" s="22">
        <v>0.99305555555555558</v>
      </c>
      <c r="E13334" s="3">
        <v>102</v>
      </c>
    </row>
    <row r="13335" spans="1:14" x14ac:dyDescent="0.25">
      <c r="A13335" s="5">
        <v>45983</v>
      </c>
      <c r="B13335" s="6">
        <v>3.472222222222222E-3</v>
      </c>
      <c r="E13335" s="157">
        <v>98</v>
      </c>
    </row>
    <row r="13336" spans="1:14" x14ac:dyDescent="0.25">
      <c r="A13336" s="5" t="s">
        <v>228</v>
      </c>
      <c r="B13336" s="6">
        <v>1.3888888888888888E-2</v>
      </c>
      <c r="E13336" s="3">
        <v>100</v>
      </c>
    </row>
    <row r="13337" spans="1:14" x14ac:dyDescent="0.25">
      <c r="B13337" s="6">
        <v>2.4305555555555556E-2</v>
      </c>
      <c r="E13337" s="3">
        <v>103</v>
      </c>
    </row>
    <row r="13338" spans="1:14" x14ac:dyDescent="0.25">
      <c r="B13338" s="6">
        <v>3.4722222222222224E-2</v>
      </c>
      <c r="E13338" s="3">
        <v>102</v>
      </c>
    </row>
    <row r="13339" spans="1:14" x14ac:dyDescent="0.25">
      <c r="B13339" s="6">
        <v>4.5138888888888888E-2</v>
      </c>
      <c r="E13339" s="3">
        <v>102</v>
      </c>
    </row>
    <row r="13340" spans="1:14" x14ac:dyDescent="0.25">
      <c r="B13340" s="6">
        <v>5.5555555555555552E-2</v>
      </c>
      <c r="E13340" s="3">
        <v>100</v>
      </c>
    </row>
    <row r="13341" spans="1:14" x14ac:dyDescent="0.25">
      <c r="B13341" s="6">
        <v>6.5972222222222224E-2</v>
      </c>
      <c r="E13341" s="3">
        <v>100</v>
      </c>
    </row>
    <row r="13342" spans="1:14" x14ac:dyDescent="0.25">
      <c r="B13342" s="6">
        <v>7.6388888888888895E-2</v>
      </c>
      <c r="E13342" s="3">
        <v>100</v>
      </c>
    </row>
    <row r="13343" spans="1:14" ht="15.75" thickBot="1" x14ac:dyDescent="0.3">
      <c r="B13343" s="6">
        <v>8.6805555555555552E-2</v>
      </c>
      <c r="E13343" s="3">
        <v>100</v>
      </c>
    </row>
    <row r="13344" spans="1:14" ht="21" thickBot="1" x14ac:dyDescent="0.35">
      <c r="B13344" s="6">
        <v>9.7222222222222224E-2</v>
      </c>
      <c r="E13344" s="3">
        <v>101</v>
      </c>
      <c r="G13344" s="609">
        <v>105</v>
      </c>
      <c r="H13344" s="610" t="s">
        <v>1368</v>
      </c>
      <c r="I13344" s="734" t="s">
        <v>3459</v>
      </c>
      <c r="J13344" s="735"/>
      <c r="K13344" s="735"/>
      <c r="L13344" s="735"/>
      <c r="M13344" s="735"/>
      <c r="N13344" s="736"/>
    </row>
    <row r="13345" spans="1:14" ht="19.5" thickBot="1" x14ac:dyDescent="0.35">
      <c r="B13345" s="6">
        <v>0.1076388888888889</v>
      </c>
      <c r="E13345" s="3">
        <v>101</v>
      </c>
      <c r="G13345" s="611">
        <f>AVERAGE(E13260:E13349)</f>
        <v>106.78481012658227</v>
      </c>
      <c r="H13345" s="610" t="s">
        <v>1367</v>
      </c>
      <c r="I13345" s="734" t="s">
        <v>3463</v>
      </c>
      <c r="J13345" s="735"/>
      <c r="K13345" s="735"/>
      <c r="L13345" s="735"/>
      <c r="M13345" s="735"/>
      <c r="N13345" s="736"/>
    </row>
    <row r="13346" spans="1:14" ht="19.5" thickBot="1" x14ac:dyDescent="0.35">
      <c r="B13346" s="6">
        <v>0.11805555555555555</v>
      </c>
      <c r="E13346" s="3">
        <v>105</v>
      </c>
      <c r="G13346" s="608">
        <v>95</v>
      </c>
      <c r="H13346" s="594" t="s">
        <v>1369</v>
      </c>
      <c r="I13346" s="723" t="s">
        <v>3460</v>
      </c>
      <c r="J13346" s="724"/>
      <c r="K13346" s="724"/>
      <c r="L13346" s="724"/>
      <c r="M13346" s="724"/>
      <c r="N13346" s="725"/>
    </row>
    <row r="13347" spans="1:14" ht="18.75" thickBot="1" x14ac:dyDescent="0.3">
      <c r="B13347" s="6">
        <v>0.12847222222222221</v>
      </c>
      <c r="G13347" s="729" t="s">
        <v>3423</v>
      </c>
      <c r="H13347" s="730"/>
    </row>
    <row r="13348" spans="1:14" ht="18.75" thickBot="1" x14ac:dyDescent="0.3">
      <c r="B13348" s="6">
        <v>0.1388888888888889</v>
      </c>
      <c r="G13348" s="758" t="s">
        <v>3461</v>
      </c>
      <c r="H13348" s="759"/>
      <c r="I13348" s="759"/>
      <c r="J13348" s="760"/>
    </row>
    <row r="13349" spans="1:14" ht="16.5" thickBot="1" x14ac:dyDescent="0.3">
      <c r="B13349" s="6">
        <v>0.14930555555555555</v>
      </c>
      <c r="G13349" s="761" t="s">
        <v>3462</v>
      </c>
      <c r="H13349" s="762"/>
      <c r="I13349" s="762"/>
      <c r="J13349" s="762"/>
      <c r="K13349" s="762"/>
      <c r="L13349" s="762"/>
      <c r="M13349" s="762"/>
      <c r="N13349" s="763"/>
    </row>
    <row r="13350" spans="1:14" ht="15.75" thickBot="1" x14ac:dyDescent="0.3">
      <c r="B13350" s="22">
        <v>0.15972222222222221</v>
      </c>
      <c r="D13350" s="3">
        <v>170</v>
      </c>
    </row>
    <row r="13351" spans="1:14" x14ac:dyDescent="0.25">
      <c r="A13351" s="5">
        <v>45983</v>
      </c>
      <c r="B13351" s="6">
        <v>0.30555555555555558</v>
      </c>
      <c r="E13351" s="157">
        <v>90</v>
      </c>
    </row>
    <row r="13352" spans="1:14" x14ac:dyDescent="0.25">
      <c r="A13352" s="5" t="s">
        <v>228</v>
      </c>
      <c r="B13352" s="6">
        <v>0.31597222222222221</v>
      </c>
      <c r="E13352" s="157">
        <v>94</v>
      </c>
    </row>
    <row r="13353" spans="1:14" x14ac:dyDescent="0.25">
      <c r="B13353" s="6">
        <v>0.3263888888888889</v>
      </c>
      <c r="E13353" s="157">
        <v>96</v>
      </c>
    </row>
    <row r="13354" spans="1:14" x14ac:dyDescent="0.25">
      <c r="B13354" s="6">
        <v>0.33680555555555558</v>
      </c>
      <c r="E13354" s="157">
        <v>96</v>
      </c>
    </row>
    <row r="13355" spans="1:14" x14ac:dyDescent="0.25">
      <c r="B13355" s="6">
        <v>0.34722222222222221</v>
      </c>
      <c r="E13355" s="157">
        <v>94</v>
      </c>
    </row>
    <row r="13356" spans="1:14" x14ac:dyDescent="0.25">
      <c r="B13356" s="6">
        <v>0.3576388888888889</v>
      </c>
      <c r="E13356" s="157">
        <v>96</v>
      </c>
    </row>
    <row r="13357" spans="1:14" x14ac:dyDescent="0.25">
      <c r="B13357" s="6">
        <v>0.36805555555555558</v>
      </c>
      <c r="E13357" s="157">
        <v>94</v>
      </c>
    </row>
    <row r="13358" spans="1:14" x14ac:dyDescent="0.25">
      <c r="B13358" s="6">
        <v>0.37847222222222221</v>
      </c>
      <c r="E13358" s="157">
        <v>94</v>
      </c>
    </row>
    <row r="13359" spans="1:14" x14ac:dyDescent="0.25">
      <c r="B13359" s="6">
        <v>0.3888888888888889</v>
      </c>
      <c r="E13359" s="157">
        <v>94</v>
      </c>
    </row>
    <row r="13360" spans="1:14" x14ac:dyDescent="0.25">
      <c r="B13360" s="6">
        <v>0.39930555555555558</v>
      </c>
      <c r="E13360" s="157">
        <v>96</v>
      </c>
    </row>
    <row r="13361" spans="2:15" x14ac:dyDescent="0.25">
      <c r="B13361" s="6">
        <v>0.40972222222222221</v>
      </c>
      <c r="E13361" s="157">
        <v>95</v>
      </c>
    </row>
    <row r="13362" spans="2:15" x14ac:dyDescent="0.25">
      <c r="B13362" s="6">
        <v>0.4201388888888889</v>
      </c>
      <c r="E13362" s="157">
        <v>93</v>
      </c>
    </row>
    <row r="13363" spans="2:15" x14ac:dyDescent="0.25">
      <c r="B13363" s="6">
        <v>0.43055555555555558</v>
      </c>
      <c r="E13363" s="157">
        <v>95</v>
      </c>
    </row>
    <row r="13364" spans="2:15" x14ac:dyDescent="0.25">
      <c r="B13364" s="6">
        <v>0.44097222222222221</v>
      </c>
      <c r="E13364" s="157">
        <v>96</v>
      </c>
    </row>
    <row r="13365" spans="2:15" x14ac:dyDescent="0.25">
      <c r="B13365" s="6">
        <v>0.4513888888888889</v>
      </c>
      <c r="E13365" s="157">
        <v>98</v>
      </c>
    </row>
    <row r="13366" spans="2:15" x14ac:dyDescent="0.25">
      <c r="B13366" s="6">
        <v>0.46180555555555558</v>
      </c>
      <c r="E13366" s="3">
        <v>102</v>
      </c>
      <c r="F13366" s="3">
        <v>102</v>
      </c>
    </row>
    <row r="13367" spans="2:15" x14ac:dyDescent="0.25">
      <c r="B13367" s="90">
        <v>0.47222222222222221</v>
      </c>
      <c r="C13367" s="236">
        <v>96</v>
      </c>
      <c r="D13367" s="8"/>
      <c r="E13367" s="8"/>
      <c r="F13367" s="8"/>
      <c r="G13367" s="8" t="s">
        <v>112</v>
      </c>
      <c r="H13367" s="8"/>
      <c r="I13367" s="36" t="s">
        <v>3464</v>
      </c>
      <c r="J13367" s="36"/>
      <c r="K13367" s="36"/>
      <c r="L13367" s="36"/>
      <c r="M13367" s="36"/>
      <c r="N13367" s="36"/>
      <c r="O13367" s="36"/>
    </row>
    <row r="13368" spans="2:15" x14ac:dyDescent="0.25">
      <c r="B13368" s="6">
        <v>0.47222222222222221</v>
      </c>
      <c r="E13368" s="3">
        <v>103</v>
      </c>
    </row>
    <row r="13369" spans="2:15" x14ac:dyDescent="0.25">
      <c r="B13369" s="6">
        <v>0.4826388888888889</v>
      </c>
      <c r="E13369" s="99">
        <v>112</v>
      </c>
    </row>
    <row r="13370" spans="2:15" x14ac:dyDescent="0.25">
      <c r="B13370" s="6">
        <v>0.49305555555555558</v>
      </c>
      <c r="E13370" s="62">
        <v>120</v>
      </c>
    </row>
    <row r="13371" spans="2:15" x14ac:dyDescent="0.25">
      <c r="B13371" s="6">
        <v>0.50347222222222221</v>
      </c>
      <c r="E13371" s="97">
        <v>125</v>
      </c>
      <c r="H13371" s="3">
        <v>60</v>
      </c>
      <c r="I13371" s="63" t="s">
        <v>3465</v>
      </c>
      <c r="J13371" s="63"/>
      <c r="K13371" s="63"/>
      <c r="L13371" s="63"/>
      <c r="M13371" s="63"/>
    </row>
    <row r="13372" spans="2:15" x14ac:dyDescent="0.25">
      <c r="B13372" s="6">
        <v>0.51388888888888884</v>
      </c>
      <c r="E13372" s="99">
        <v>115</v>
      </c>
    </row>
    <row r="13373" spans="2:15" x14ac:dyDescent="0.25">
      <c r="B13373" s="6">
        <v>0.52430555555555558</v>
      </c>
      <c r="E13373" s="99">
        <v>111</v>
      </c>
    </row>
    <row r="13374" spans="2:15" x14ac:dyDescent="0.25">
      <c r="B13374" s="6">
        <v>0.53472222222222221</v>
      </c>
      <c r="E13374" s="3">
        <v>103</v>
      </c>
    </row>
    <row r="13375" spans="2:15" x14ac:dyDescent="0.25">
      <c r="B13375" s="6">
        <v>0.54513888888888884</v>
      </c>
      <c r="E13375" s="3">
        <v>101</v>
      </c>
    </row>
    <row r="13376" spans="2:15" x14ac:dyDescent="0.25">
      <c r="B13376" s="6">
        <v>0.55555555555555558</v>
      </c>
      <c r="E13376" s="3">
        <v>104</v>
      </c>
    </row>
    <row r="13377" spans="2:14" x14ac:dyDescent="0.25">
      <c r="B13377" s="86">
        <v>0.5625</v>
      </c>
      <c r="G13377" s="14" t="s">
        <v>3472</v>
      </c>
    </row>
    <row r="13378" spans="2:14" x14ac:dyDescent="0.25">
      <c r="B13378" s="86">
        <v>0.56597222222222221</v>
      </c>
      <c r="E13378" s="3">
        <v>109</v>
      </c>
      <c r="G13378" s="14" t="s">
        <v>3472</v>
      </c>
    </row>
    <row r="13379" spans="2:14" x14ac:dyDescent="0.25">
      <c r="B13379" s="86">
        <v>0.57638888888888884</v>
      </c>
      <c r="E13379" s="14">
        <v>86</v>
      </c>
      <c r="G13379" s="14" t="s">
        <v>3472</v>
      </c>
    </row>
    <row r="13380" spans="2:14" x14ac:dyDescent="0.25">
      <c r="B13380" s="86">
        <v>0.58680555555555558</v>
      </c>
      <c r="E13380" s="157">
        <v>90</v>
      </c>
      <c r="G13380" s="14" t="s">
        <v>3472</v>
      </c>
    </row>
    <row r="13381" spans="2:14" x14ac:dyDescent="0.25">
      <c r="B13381" s="6">
        <v>0.59722222222222221</v>
      </c>
      <c r="E13381" s="3">
        <v>102</v>
      </c>
    </row>
    <row r="13382" spans="2:14" x14ac:dyDescent="0.25">
      <c r="B13382" s="6">
        <v>0.60763888888888884</v>
      </c>
      <c r="E13382" s="99">
        <v>114</v>
      </c>
    </row>
    <row r="13383" spans="2:14" x14ac:dyDescent="0.25">
      <c r="B13383" s="6">
        <v>0.61805555555555558</v>
      </c>
      <c r="E13383" s="10">
        <v>134</v>
      </c>
      <c r="H13383" s="3">
        <v>210</v>
      </c>
      <c r="I13383" s="12" t="s">
        <v>1554</v>
      </c>
      <c r="J13383" s="12"/>
      <c r="K13383" s="12"/>
      <c r="L13383" s="12"/>
      <c r="M13383" s="12"/>
      <c r="N13383" s="12"/>
    </row>
    <row r="13384" spans="2:14" x14ac:dyDescent="0.25">
      <c r="B13384" s="6">
        <v>0.62847222222222221</v>
      </c>
      <c r="E13384" s="62">
        <v>122</v>
      </c>
    </row>
    <row r="13385" spans="2:14" x14ac:dyDescent="0.25">
      <c r="B13385" s="6">
        <v>0.63888888888888884</v>
      </c>
      <c r="E13385" s="3">
        <v>108</v>
      </c>
    </row>
    <row r="13386" spans="2:14" x14ac:dyDescent="0.25">
      <c r="B13386" s="6">
        <v>0.64930555555555558</v>
      </c>
      <c r="E13386" s="3">
        <v>106</v>
      </c>
    </row>
    <row r="13387" spans="2:14" x14ac:dyDescent="0.25">
      <c r="B13387" s="6">
        <v>0.65972222222222221</v>
      </c>
      <c r="E13387" s="99">
        <v>112</v>
      </c>
    </row>
    <row r="13388" spans="2:14" x14ac:dyDescent="0.25">
      <c r="B13388" s="6">
        <v>0.67013888888888884</v>
      </c>
      <c r="E13388" s="3">
        <v>107</v>
      </c>
    </row>
    <row r="13389" spans="2:14" x14ac:dyDescent="0.25">
      <c r="B13389" s="6">
        <v>0.68055555555555558</v>
      </c>
      <c r="E13389" s="3">
        <v>107</v>
      </c>
    </row>
    <row r="13390" spans="2:14" x14ac:dyDescent="0.25">
      <c r="B13390" s="6">
        <v>0.69097222222222221</v>
      </c>
      <c r="E13390" s="10">
        <v>131</v>
      </c>
      <c r="H13390" s="3">
        <v>315</v>
      </c>
      <c r="I13390" s="12" t="s">
        <v>3474</v>
      </c>
      <c r="J13390" s="12"/>
      <c r="K13390" s="12"/>
      <c r="L13390" s="12"/>
      <c r="M13390" s="12"/>
    </row>
    <row r="13391" spans="2:14" x14ac:dyDescent="0.25">
      <c r="B13391" s="6">
        <v>0.70138888888888884</v>
      </c>
      <c r="E13391" s="62">
        <v>124</v>
      </c>
    </row>
    <row r="13392" spans="2:14" x14ac:dyDescent="0.25">
      <c r="B13392" s="86">
        <v>0.70277777777777772</v>
      </c>
      <c r="G13392" s="14" t="s">
        <v>3471</v>
      </c>
    </row>
    <row r="13393" spans="2:16" x14ac:dyDescent="0.25">
      <c r="B13393" s="86">
        <v>0.71180555555555558</v>
      </c>
      <c r="E13393" s="157">
        <v>90</v>
      </c>
      <c r="G13393" s="14" t="s">
        <v>3471</v>
      </c>
    </row>
    <row r="13394" spans="2:16" x14ac:dyDescent="0.25">
      <c r="B13394" s="86">
        <v>0.72222222222222221</v>
      </c>
      <c r="E13394" s="14">
        <v>86</v>
      </c>
      <c r="G13394" s="14" t="s">
        <v>3471</v>
      </c>
    </row>
    <row r="13395" spans="2:16" x14ac:dyDescent="0.25">
      <c r="B13395" s="86">
        <v>0.73263888888888884</v>
      </c>
      <c r="E13395" s="3">
        <v>105</v>
      </c>
      <c r="G13395" s="14" t="s">
        <v>3471</v>
      </c>
    </row>
    <row r="13396" spans="2:16" x14ac:dyDescent="0.25">
      <c r="B13396" s="6">
        <v>0.74305555555555558</v>
      </c>
      <c r="E13396" s="62">
        <v>125</v>
      </c>
    </row>
    <row r="13397" spans="2:16" x14ac:dyDescent="0.25">
      <c r="B13397" s="6">
        <v>0.75347222222222221</v>
      </c>
      <c r="E13397" s="99">
        <v>116</v>
      </c>
    </row>
    <row r="13398" spans="2:16" x14ac:dyDescent="0.25">
      <c r="B13398" s="6">
        <v>0.76388888888888884</v>
      </c>
      <c r="E13398" s="99">
        <v>114</v>
      </c>
    </row>
    <row r="13399" spans="2:16" x14ac:dyDescent="0.25">
      <c r="B13399" s="6">
        <v>0.77430555555555558</v>
      </c>
      <c r="E13399" s="3">
        <v>106</v>
      </c>
      <c r="F13399" s="3">
        <v>106</v>
      </c>
    </row>
    <row r="13400" spans="2:16" x14ac:dyDescent="0.25">
      <c r="B13400" s="90">
        <v>0.77430555555555558</v>
      </c>
      <c r="C13400" s="236">
        <v>155</v>
      </c>
      <c r="D13400" s="8"/>
      <c r="E13400" s="8"/>
      <c r="F13400" s="8"/>
      <c r="G13400" s="8" t="s">
        <v>313</v>
      </c>
      <c r="H13400" s="8"/>
      <c r="I13400" s="36" t="s">
        <v>3473</v>
      </c>
      <c r="J13400" s="36"/>
      <c r="K13400" s="36"/>
      <c r="L13400" s="36"/>
      <c r="M13400" s="36"/>
      <c r="N13400" s="36"/>
      <c r="O13400" s="36"/>
      <c r="P13400" s="36"/>
    </row>
    <row r="13401" spans="2:16" x14ac:dyDescent="0.25">
      <c r="B13401" s="6">
        <v>0.78472222222222221</v>
      </c>
      <c r="E13401" s="99">
        <v>117</v>
      </c>
    </row>
    <row r="13402" spans="2:16" x14ac:dyDescent="0.25">
      <c r="B13402" s="86">
        <v>0.79374999999999996</v>
      </c>
      <c r="G13402" s="14" t="s">
        <v>3469</v>
      </c>
    </row>
    <row r="13403" spans="2:16" x14ac:dyDescent="0.25">
      <c r="B13403" s="86">
        <v>0.79513888888888884</v>
      </c>
      <c r="E13403" s="3">
        <v>106</v>
      </c>
      <c r="G13403" s="14" t="s">
        <v>3469</v>
      </c>
    </row>
    <row r="13404" spans="2:16" ht="15.75" x14ac:dyDescent="0.25">
      <c r="B13404" s="86">
        <v>0.80555555555555558</v>
      </c>
      <c r="E13404" s="157">
        <v>91</v>
      </c>
      <c r="G13404" s="14" t="s">
        <v>3469</v>
      </c>
      <c r="I13404" s="531" t="s">
        <v>3537</v>
      </c>
      <c r="J13404" s="531"/>
      <c r="K13404" s="531"/>
      <c r="L13404" s="531"/>
      <c r="M13404" s="531"/>
    </row>
    <row r="13405" spans="2:16" x14ac:dyDescent="0.25">
      <c r="B13405" s="86">
        <v>0.81597222222222221</v>
      </c>
      <c r="E13405" s="3">
        <v>100</v>
      </c>
      <c r="G13405" s="14" t="s">
        <v>3469</v>
      </c>
    </row>
    <row r="13406" spans="2:16" x14ac:dyDescent="0.25">
      <c r="B13406" s="6">
        <v>0.82638888888888884</v>
      </c>
      <c r="E13406" s="10">
        <v>130</v>
      </c>
      <c r="H13406" s="3">
        <v>75</v>
      </c>
      <c r="I13406" s="12" t="s">
        <v>3475</v>
      </c>
      <c r="J13406" s="12"/>
      <c r="K13406" s="12"/>
      <c r="L13406" s="12"/>
      <c r="M13406" s="12"/>
    </row>
    <row r="13407" spans="2:16" x14ac:dyDescent="0.25">
      <c r="B13407" s="6">
        <v>0.83680555555555558</v>
      </c>
      <c r="E13407" s="3">
        <v>106</v>
      </c>
    </row>
    <row r="13408" spans="2:16" x14ac:dyDescent="0.25">
      <c r="B13408" s="86">
        <v>0.84027777777777779</v>
      </c>
      <c r="G13408" s="14" t="s">
        <v>3468</v>
      </c>
    </row>
    <row r="13409" spans="2:13" x14ac:dyDescent="0.25">
      <c r="B13409" s="86">
        <v>0.84722222222222221</v>
      </c>
      <c r="E13409" s="3">
        <v>101</v>
      </c>
      <c r="G13409" s="14" t="s">
        <v>3468</v>
      </c>
    </row>
    <row r="13410" spans="2:13" x14ac:dyDescent="0.25">
      <c r="B13410" s="86">
        <v>0.85763888888888884</v>
      </c>
      <c r="E13410" s="3">
        <v>107</v>
      </c>
      <c r="G13410" s="14" t="s">
        <v>3468</v>
      </c>
    </row>
    <row r="13411" spans="2:13" x14ac:dyDescent="0.25">
      <c r="B13411" s="6">
        <v>0.86805555555555558</v>
      </c>
      <c r="E13411" s="10">
        <v>134</v>
      </c>
      <c r="H13411" s="3">
        <v>135</v>
      </c>
      <c r="I13411" s="12" t="s">
        <v>3476</v>
      </c>
      <c r="J13411" s="12"/>
      <c r="K13411" s="12"/>
      <c r="L13411" s="12"/>
      <c r="M13411" s="12"/>
    </row>
    <row r="13412" spans="2:13" x14ac:dyDescent="0.25">
      <c r="B13412" s="86">
        <v>0.87708333333333333</v>
      </c>
      <c r="G13412" s="14" t="s">
        <v>3467</v>
      </c>
    </row>
    <row r="13413" spans="2:13" x14ac:dyDescent="0.25">
      <c r="B13413" s="86">
        <v>0.87847222222222221</v>
      </c>
      <c r="E13413" s="9">
        <v>134</v>
      </c>
      <c r="G13413" s="14" t="s">
        <v>3467</v>
      </c>
    </row>
    <row r="13414" spans="2:13" x14ac:dyDescent="0.25">
      <c r="B13414" s="86">
        <v>0.88888888888888884</v>
      </c>
      <c r="E13414" s="3">
        <v>100</v>
      </c>
      <c r="G13414" s="14" t="s">
        <v>3467</v>
      </c>
    </row>
    <row r="13415" spans="2:13" x14ac:dyDescent="0.25">
      <c r="B13415" s="6">
        <v>0.89930555555555558</v>
      </c>
      <c r="E13415" s="3">
        <v>108</v>
      </c>
    </row>
    <row r="13416" spans="2:13" x14ac:dyDescent="0.25">
      <c r="B13416" s="6">
        <v>0.90972222222222221</v>
      </c>
      <c r="E13416" s="9">
        <v>136</v>
      </c>
    </row>
    <row r="13417" spans="2:13" x14ac:dyDescent="0.25">
      <c r="B13417" s="6">
        <v>0.92013888888888884</v>
      </c>
      <c r="E13417" s="10">
        <v>138</v>
      </c>
      <c r="H13417" s="3">
        <v>210</v>
      </c>
      <c r="I13417" s="12" t="s">
        <v>3477</v>
      </c>
      <c r="J13417" s="12"/>
      <c r="K13417" s="12"/>
      <c r="L13417" s="12"/>
      <c r="M13417" s="12"/>
    </row>
    <row r="13418" spans="2:13" x14ac:dyDescent="0.25">
      <c r="B13418" s="6">
        <v>0.93055555555555558</v>
      </c>
      <c r="E13418" s="3">
        <v>105</v>
      </c>
    </row>
    <row r="13419" spans="2:13" x14ac:dyDescent="0.25">
      <c r="B13419" s="6">
        <v>0.94097222222222221</v>
      </c>
      <c r="E13419" s="157">
        <v>99</v>
      </c>
    </row>
    <row r="13420" spans="2:13" x14ac:dyDescent="0.25">
      <c r="B13420" s="6">
        <v>0.95138888888888884</v>
      </c>
      <c r="E13420" s="10">
        <v>132</v>
      </c>
      <c r="H13420" s="3">
        <v>255</v>
      </c>
      <c r="I13420" s="12" t="s">
        <v>3478</v>
      </c>
      <c r="J13420" s="12"/>
      <c r="K13420" s="12"/>
      <c r="L13420" s="12"/>
      <c r="M13420" s="12"/>
    </row>
    <row r="13421" spans="2:13" x14ac:dyDescent="0.25">
      <c r="B13421" s="86">
        <v>0.95416666666666672</v>
      </c>
      <c r="G13421" s="14" t="s">
        <v>3466</v>
      </c>
    </row>
    <row r="13422" spans="2:13" x14ac:dyDescent="0.25">
      <c r="B13422" s="86">
        <v>0.96180555555555558</v>
      </c>
      <c r="E13422" s="62">
        <v>128</v>
      </c>
      <c r="G13422" s="14" t="s">
        <v>3466</v>
      </c>
    </row>
    <row r="13423" spans="2:13" x14ac:dyDescent="0.25">
      <c r="B13423" s="86">
        <v>0.97222222222222221</v>
      </c>
      <c r="E13423" s="157">
        <v>98</v>
      </c>
      <c r="G13423" s="14" t="s">
        <v>3466</v>
      </c>
    </row>
    <row r="13424" spans="2:13" x14ac:dyDescent="0.25">
      <c r="B13424" s="6">
        <v>0.98263888888888884</v>
      </c>
      <c r="E13424" s="3">
        <v>104</v>
      </c>
    </row>
    <row r="13425" spans="1:14" ht="15.75" thickBot="1" x14ac:dyDescent="0.3">
      <c r="B13425" s="22">
        <v>0.99305555555555558</v>
      </c>
      <c r="E13425" s="3">
        <v>101</v>
      </c>
    </row>
    <row r="13426" spans="1:14" x14ac:dyDescent="0.25">
      <c r="A13426" s="5">
        <v>45984</v>
      </c>
      <c r="B13426" s="6">
        <v>3.472222222222222E-3</v>
      </c>
      <c r="E13426" s="3">
        <v>100</v>
      </c>
    </row>
    <row r="13427" spans="1:14" x14ac:dyDescent="0.25">
      <c r="A13427" s="5" t="s">
        <v>275</v>
      </c>
      <c r="B13427" s="6">
        <v>1.3888888888888888E-2</v>
      </c>
      <c r="E13427" s="157">
        <v>98</v>
      </c>
    </row>
    <row r="13428" spans="1:14" x14ac:dyDescent="0.25">
      <c r="B13428" s="6">
        <v>2.4305555555555556E-2</v>
      </c>
      <c r="E13428" s="3">
        <v>103</v>
      </c>
    </row>
    <row r="13429" spans="1:14" x14ac:dyDescent="0.25">
      <c r="B13429" s="6">
        <v>3.4722222222222224E-2</v>
      </c>
      <c r="E13429" s="3">
        <v>105</v>
      </c>
    </row>
    <row r="13430" spans="1:14" x14ac:dyDescent="0.25">
      <c r="B13430" s="6">
        <v>4.5138888888888888E-2</v>
      </c>
      <c r="E13430" s="3">
        <v>106</v>
      </c>
    </row>
    <row r="13431" spans="1:14" x14ac:dyDescent="0.25">
      <c r="B13431" s="6">
        <v>5.5555555555555552E-2</v>
      </c>
      <c r="E13431" s="3">
        <v>106</v>
      </c>
    </row>
    <row r="13432" spans="1:14" x14ac:dyDescent="0.25">
      <c r="B13432" s="6">
        <v>6.5972222222222224E-2</v>
      </c>
    </row>
    <row r="13433" spans="1:14" x14ac:dyDescent="0.25">
      <c r="B13433" s="6">
        <v>7.6388888888888895E-2</v>
      </c>
    </row>
    <row r="13434" spans="1:14" ht="15.75" thickBot="1" x14ac:dyDescent="0.3">
      <c r="B13434" s="6">
        <v>8.6805555555555552E-2</v>
      </c>
    </row>
    <row r="13435" spans="1:14" ht="21" thickBot="1" x14ac:dyDescent="0.35">
      <c r="B13435" s="6">
        <v>9.7222222222222224E-2</v>
      </c>
      <c r="G13435" s="609">
        <v>105</v>
      </c>
      <c r="H13435" s="610" t="s">
        <v>1368</v>
      </c>
      <c r="I13435" s="734" t="s">
        <v>3260</v>
      </c>
      <c r="J13435" s="735"/>
      <c r="K13435" s="735"/>
      <c r="L13435" s="735"/>
      <c r="M13435" s="735"/>
      <c r="N13435" s="736"/>
    </row>
    <row r="13436" spans="1:14" ht="19.5" thickBot="1" x14ac:dyDescent="0.35">
      <c r="B13436" s="6">
        <v>0.1076388888888889</v>
      </c>
      <c r="G13436" s="611">
        <f>AVERAGE(E13350:E13440)</f>
        <v>106.9041095890411</v>
      </c>
      <c r="H13436" s="610" t="s">
        <v>1367</v>
      </c>
      <c r="I13436" s="734" t="s">
        <v>3260</v>
      </c>
      <c r="J13436" s="735"/>
      <c r="K13436" s="735"/>
      <c r="L13436" s="735"/>
      <c r="M13436" s="735"/>
      <c r="N13436" s="736"/>
    </row>
    <row r="13437" spans="1:14" ht="19.5" thickBot="1" x14ac:dyDescent="0.35">
      <c r="B13437" s="6">
        <v>0.11805555555555555</v>
      </c>
      <c r="G13437" s="612">
        <v>104</v>
      </c>
      <c r="H13437" s="610" t="s">
        <v>1369</v>
      </c>
      <c r="I13437" s="734" t="s">
        <v>3422</v>
      </c>
      <c r="J13437" s="735"/>
      <c r="K13437" s="735"/>
      <c r="L13437" s="735"/>
      <c r="M13437" s="735"/>
      <c r="N13437" s="736"/>
    </row>
    <row r="13438" spans="1:14" ht="18.75" thickBot="1" x14ac:dyDescent="0.3">
      <c r="B13438" s="6">
        <v>0.12847222222222221</v>
      </c>
      <c r="G13438" s="729" t="s">
        <v>3423</v>
      </c>
      <c r="H13438" s="730"/>
    </row>
    <row r="13439" spans="1:14" ht="18.75" thickBot="1" x14ac:dyDescent="0.3">
      <c r="B13439" s="6">
        <v>0.1388888888888889</v>
      </c>
      <c r="G13439" s="758" t="s">
        <v>3470</v>
      </c>
      <c r="H13439" s="759"/>
      <c r="I13439" s="759"/>
      <c r="J13439" s="760"/>
    </row>
    <row r="13440" spans="1:14" ht="16.5" thickBot="1" x14ac:dyDescent="0.3">
      <c r="B13440" s="6">
        <v>0.14930555555555555</v>
      </c>
      <c r="G13440" s="761" t="s">
        <v>3479</v>
      </c>
      <c r="H13440" s="762"/>
      <c r="I13440" s="762"/>
      <c r="J13440" s="762"/>
      <c r="K13440" s="762"/>
      <c r="L13440" s="762"/>
      <c r="M13440" s="762"/>
      <c r="N13440" s="763"/>
    </row>
    <row r="13441" spans="1:15" ht="15.75" thickBot="1" x14ac:dyDescent="0.3">
      <c r="B13441" s="22">
        <v>0.15972222222222221</v>
      </c>
      <c r="D13441" s="243">
        <v>251</v>
      </c>
    </row>
    <row r="13442" spans="1:15" x14ac:dyDescent="0.25">
      <c r="A13442" s="5">
        <v>45984</v>
      </c>
      <c r="B13442" s="6">
        <v>0.30555555555555558</v>
      </c>
      <c r="E13442" s="157">
        <v>90</v>
      </c>
    </row>
    <row r="13443" spans="1:15" x14ac:dyDescent="0.25">
      <c r="A13443" s="5" t="s">
        <v>275</v>
      </c>
      <c r="B13443" s="6">
        <v>0.31597222222222221</v>
      </c>
      <c r="E13443" s="157">
        <v>90</v>
      </c>
    </row>
    <row r="13444" spans="1:15" x14ac:dyDescent="0.25">
      <c r="B13444" s="6">
        <v>0.3263888888888889</v>
      </c>
      <c r="E13444" s="157">
        <v>93</v>
      </c>
    </row>
    <row r="13445" spans="1:15" x14ac:dyDescent="0.25">
      <c r="B13445" s="6">
        <v>0.33680555555555558</v>
      </c>
      <c r="E13445" s="157">
        <v>92</v>
      </c>
    </row>
    <row r="13446" spans="1:15" x14ac:dyDescent="0.25">
      <c r="B13446" s="6">
        <v>0.34722222222222221</v>
      </c>
      <c r="E13446" s="157">
        <v>90</v>
      </c>
    </row>
    <row r="13447" spans="1:15" x14ac:dyDescent="0.25">
      <c r="B13447" s="6">
        <v>0.3576388888888889</v>
      </c>
      <c r="E13447" s="14">
        <v>89</v>
      </c>
    </row>
    <row r="13448" spans="1:15" x14ac:dyDescent="0.25">
      <c r="B13448" s="6">
        <v>0.36805555555555558</v>
      </c>
      <c r="E13448" s="14">
        <v>88</v>
      </c>
    </row>
    <row r="13449" spans="1:15" x14ac:dyDescent="0.25">
      <c r="B13449" s="6">
        <v>0.37847222222222221</v>
      </c>
      <c r="E13449" s="157">
        <v>94</v>
      </c>
      <c r="F13449" s="157">
        <v>94</v>
      </c>
    </row>
    <row r="13450" spans="1:15" x14ac:dyDescent="0.25">
      <c r="B13450" s="90">
        <v>0.3888888888888889</v>
      </c>
      <c r="C13450" s="8"/>
      <c r="D13450" s="8"/>
      <c r="E13450" s="8"/>
      <c r="F13450" s="8"/>
      <c r="G13450" s="8" t="s">
        <v>326</v>
      </c>
      <c r="H13450" s="8"/>
      <c r="I13450" s="36" t="s">
        <v>3484</v>
      </c>
      <c r="J13450" s="36"/>
      <c r="K13450" s="36"/>
      <c r="L13450" s="36"/>
      <c r="M13450" s="36"/>
      <c r="N13450" s="36"/>
      <c r="O13450" s="36"/>
    </row>
    <row r="13451" spans="1:15" x14ac:dyDescent="0.25">
      <c r="B13451" s="6">
        <v>0.3888888888888889</v>
      </c>
      <c r="E13451" s="3">
        <v>103</v>
      </c>
    </row>
    <row r="13452" spans="1:15" x14ac:dyDescent="0.25">
      <c r="B13452" s="6">
        <v>0.39930555555555558</v>
      </c>
      <c r="E13452" s="10">
        <v>130</v>
      </c>
      <c r="H13452" s="3">
        <v>25</v>
      </c>
      <c r="I13452" s="12" t="s">
        <v>3486</v>
      </c>
      <c r="J13452" s="12"/>
      <c r="K13452" s="12"/>
      <c r="L13452" s="12"/>
      <c r="M13452" s="12"/>
    </row>
    <row r="13453" spans="1:15" x14ac:dyDescent="0.25">
      <c r="B13453" s="6">
        <v>0.40972222222222221</v>
      </c>
      <c r="E13453" s="99">
        <v>114</v>
      </c>
    </row>
    <row r="13454" spans="1:15" x14ac:dyDescent="0.25">
      <c r="B13454" s="6">
        <v>0.4201388888888889</v>
      </c>
      <c r="E13454" s="14">
        <v>88</v>
      </c>
    </row>
    <row r="13455" spans="1:15" x14ac:dyDescent="0.25">
      <c r="B13455" s="6">
        <v>0.43055555555555558</v>
      </c>
      <c r="E13455" s="157">
        <v>96</v>
      </c>
    </row>
    <row r="13456" spans="1:15" x14ac:dyDescent="0.25">
      <c r="B13456" s="6">
        <v>0.44097222222222221</v>
      </c>
      <c r="E13456" s="3">
        <v>108</v>
      </c>
    </row>
    <row r="13457" spans="2:21" x14ac:dyDescent="0.25">
      <c r="B13457" s="6">
        <v>0.4513888888888889</v>
      </c>
      <c r="E13457" s="99">
        <v>112</v>
      </c>
    </row>
    <row r="13458" spans="2:21" x14ac:dyDescent="0.25">
      <c r="B13458" s="6">
        <v>0.46180555555555558</v>
      </c>
      <c r="E13458" s="101">
        <v>118</v>
      </c>
      <c r="H13458" s="3">
        <v>105</v>
      </c>
      <c r="I13458" s="135" t="s">
        <v>3487</v>
      </c>
      <c r="J13458" s="135"/>
      <c r="K13458" s="135"/>
      <c r="L13458" s="135"/>
      <c r="M13458" s="135"/>
      <c r="N13458" s="135"/>
    </row>
    <row r="13459" spans="2:21" x14ac:dyDescent="0.25">
      <c r="B13459" s="6">
        <v>0.47222222222222221</v>
      </c>
      <c r="E13459" s="99">
        <v>116</v>
      </c>
    </row>
    <row r="13460" spans="2:21" x14ac:dyDescent="0.25">
      <c r="B13460" s="6">
        <v>0.4826388888888889</v>
      </c>
      <c r="E13460" s="99">
        <v>118</v>
      </c>
    </row>
    <row r="13461" spans="2:21" x14ac:dyDescent="0.25">
      <c r="B13461" s="6">
        <v>0.49305555555555558</v>
      </c>
      <c r="E13461" s="99">
        <v>115</v>
      </c>
    </row>
    <row r="13462" spans="2:21" x14ac:dyDescent="0.25">
      <c r="B13462" s="6">
        <v>0.50347222222222221</v>
      </c>
      <c r="E13462" s="3">
        <v>109</v>
      </c>
      <c r="F13462" s="3">
        <v>109</v>
      </c>
    </row>
    <row r="13463" spans="2:21" x14ac:dyDescent="0.25">
      <c r="B13463" s="90">
        <v>0.50347222222222221</v>
      </c>
      <c r="C13463" s="236">
        <v>125</v>
      </c>
      <c r="D13463" s="8"/>
      <c r="E13463" s="8"/>
      <c r="F13463" s="8"/>
      <c r="G13463" s="8" t="s">
        <v>208</v>
      </c>
      <c r="H13463" s="8"/>
      <c r="I13463" s="36" t="s">
        <v>3482</v>
      </c>
      <c r="J13463" s="36"/>
      <c r="K13463" s="36"/>
      <c r="L13463" s="36"/>
      <c r="M13463" s="36"/>
      <c r="N13463" s="36"/>
      <c r="O13463" s="36"/>
      <c r="P13463" s="36"/>
      <c r="Q13463" s="8"/>
      <c r="R13463" s="8"/>
      <c r="S13463" s="8"/>
      <c r="T13463" s="8"/>
      <c r="U13463" s="8"/>
    </row>
    <row r="13464" spans="2:21" x14ac:dyDescent="0.25">
      <c r="B13464" s="6">
        <v>0.51388888888888884</v>
      </c>
    </row>
    <row r="13465" spans="2:21" x14ac:dyDescent="0.25">
      <c r="B13465" s="6">
        <v>0.52430555555555558</v>
      </c>
      <c r="E13465" s="99">
        <v>113</v>
      </c>
    </row>
    <row r="13466" spans="2:21" x14ac:dyDescent="0.25">
      <c r="B13466" s="6">
        <v>0.53472222222222221</v>
      </c>
      <c r="E13466" s="99">
        <v>112</v>
      </c>
    </row>
    <row r="13467" spans="2:21" x14ac:dyDescent="0.25">
      <c r="B13467" s="6">
        <v>0.54513888888888884</v>
      </c>
      <c r="E13467" s="99">
        <v>116</v>
      </c>
    </row>
    <row r="13468" spans="2:21" x14ac:dyDescent="0.25">
      <c r="B13468" s="6">
        <v>0.55555555555555558</v>
      </c>
      <c r="E13468" s="97">
        <v>118</v>
      </c>
      <c r="H13468" s="3">
        <v>75</v>
      </c>
      <c r="I13468" s="63" t="s">
        <v>3483</v>
      </c>
      <c r="J13468" s="63"/>
      <c r="K13468" s="63"/>
      <c r="L13468" s="63"/>
      <c r="M13468" s="63"/>
    </row>
    <row r="13469" spans="2:21" x14ac:dyDescent="0.25">
      <c r="B13469" s="6">
        <v>0.56597222222222221</v>
      </c>
      <c r="E13469" s="99">
        <v>111</v>
      </c>
    </row>
    <row r="13470" spans="2:21" x14ac:dyDescent="0.25">
      <c r="B13470" s="86">
        <v>0.56944444444444442</v>
      </c>
      <c r="G13470" s="14" t="s">
        <v>3481</v>
      </c>
    </row>
    <row r="13471" spans="2:21" x14ac:dyDescent="0.25">
      <c r="B13471" s="86">
        <v>0.57638888888888884</v>
      </c>
      <c r="E13471" s="3">
        <v>104</v>
      </c>
      <c r="G13471" s="14" t="s">
        <v>3481</v>
      </c>
    </row>
    <row r="13472" spans="2:21" x14ac:dyDescent="0.25">
      <c r="B13472" s="86">
        <v>0.58680555555555558</v>
      </c>
      <c r="E13472" s="99">
        <v>110</v>
      </c>
      <c r="G13472" s="14" t="s">
        <v>3481</v>
      </c>
    </row>
    <row r="13473" spans="2:15" x14ac:dyDescent="0.25">
      <c r="B13473" s="86">
        <v>0.59722222222222221</v>
      </c>
      <c r="E13473" s="99">
        <v>115</v>
      </c>
      <c r="G13473" s="14" t="s">
        <v>3481</v>
      </c>
    </row>
    <row r="13474" spans="2:15" x14ac:dyDescent="0.25">
      <c r="B13474" s="86">
        <v>0.60763888888888884</v>
      </c>
      <c r="E13474" s="99">
        <v>118</v>
      </c>
      <c r="G13474" s="14" t="s">
        <v>3481</v>
      </c>
    </row>
    <row r="13475" spans="2:15" x14ac:dyDescent="0.25">
      <c r="B13475" s="86">
        <v>0.61805555555555558</v>
      </c>
      <c r="E13475" s="99">
        <v>113</v>
      </c>
      <c r="G13475" s="14" t="s">
        <v>3481</v>
      </c>
    </row>
    <row r="13476" spans="2:15" x14ac:dyDescent="0.25">
      <c r="B13476" s="86">
        <v>0.62847222222222221</v>
      </c>
      <c r="E13476" s="99">
        <v>114</v>
      </c>
      <c r="G13476" s="14" t="s">
        <v>3481</v>
      </c>
    </row>
    <row r="13477" spans="2:15" x14ac:dyDescent="0.25">
      <c r="B13477" s="6">
        <v>0.63888888888888884</v>
      </c>
      <c r="E13477" s="62">
        <v>120</v>
      </c>
    </row>
    <row r="13478" spans="2:15" x14ac:dyDescent="0.25">
      <c r="B13478" s="6">
        <v>0.64930555555555558</v>
      </c>
      <c r="E13478" s="10">
        <v>130</v>
      </c>
      <c r="H13478" s="3">
        <v>210</v>
      </c>
      <c r="I13478" s="12" t="s">
        <v>3485</v>
      </c>
      <c r="J13478" s="12"/>
      <c r="K13478" s="12"/>
      <c r="L13478" s="12"/>
      <c r="M13478" s="12"/>
      <c r="N13478" s="12"/>
      <c r="O13478" s="12"/>
    </row>
    <row r="13479" spans="2:15" x14ac:dyDescent="0.25">
      <c r="B13479" s="6">
        <v>0.65972222222222221</v>
      </c>
      <c r="E13479" s="99">
        <v>113</v>
      </c>
    </row>
    <row r="13480" spans="2:15" x14ac:dyDescent="0.25">
      <c r="B13480" s="86">
        <v>0.6645833333333333</v>
      </c>
      <c r="G13480" s="14" t="s">
        <v>3480</v>
      </c>
    </row>
    <row r="13481" spans="2:15" x14ac:dyDescent="0.25">
      <c r="B13481" s="86">
        <v>0.67013888888888884</v>
      </c>
      <c r="E13481" s="99">
        <v>116</v>
      </c>
      <c r="G13481" s="14" t="s">
        <v>3480</v>
      </c>
    </row>
    <row r="13482" spans="2:15" x14ac:dyDescent="0.25">
      <c r="B13482" s="86">
        <v>0.68055555555555558</v>
      </c>
      <c r="E13482" s="157">
        <v>97</v>
      </c>
      <c r="G13482" s="14" t="s">
        <v>3480</v>
      </c>
      <c r="I13482" t="s">
        <v>3532</v>
      </c>
    </row>
    <row r="13483" spans="2:15" x14ac:dyDescent="0.25">
      <c r="B13483" s="6">
        <v>0.69097222222222221</v>
      </c>
      <c r="E13483" s="62">
        <v>127</v>
      </c>
    </row>
    <row r="13484" spans="2:15" x14ac:dyDescent="0.25">
      <c r="B13484" s="6">
        <v>0.70138888888888884</v>
      </c>
      <c r="E13484" s="10">
        <v>131</v>
      </c>
      <c r="H13484" s="3">
        <v>285</v>
      </c>
      <c r="I13484" s="12" t="s">
        <v>4347</v>
      </c>
      <c r="J13484" s="12"/>
      <c r="K13484" s="12"/>
      <c r="L13484" s="12"/>
      <c r="M13484" s="12"/>
    </row>
    <row r="13485" spans="2:15" x14ac:dyDescent="0.25">
      <c r="B13485" s="6">
        <v>0.71180555555555558</v>
      </c>
      <c r="E13485" s="62">
        <v>128</v>
      </c>
    </row>
    <row r="13486" spans="2:15" x14ac:dyDescent="0.25">
      <c r="B13486" s="86">
        <v>0.71875</v>
      </c>
      <c r="G13486" s="14" t="s">
        <v>3491</v>
      </c>
    </row>
    <row r="13487" spans="2:15" x14ac:dyDescent="0.25">
      <c r="B13487" s="86">
        <v>0.72222222222222221</v>
      </c>
      <c r="E13487" s="62">
        <v>125</v>
      </c>
      <c r="G13487" s="14" t="s">
        <v>3491</v>
      </c>
    </row>
    <row r="13488" spans="2:15" x14ac:dyDescent="0.25">
      <c r="B13488" s="86">
        <v>0.73263888888888884</v>
      </c>
      <c r="E13488" s="14">
        <v>89</v>
      </c>
      <c r="F13488" s="14">
        <v>89</v>
      </c>
      <c r="G13488" s="14" t="s">
        <v>3491</v>
      </c>
      <c r="I13488" t="s">
        <v>3533</v>
      </c>
    </row>
    <row r="13489" spans="2:17" x14ac:dyDescent="0.25">
      <c r="B13489" s="90">
        <v>0.73958333333333337</v>
      </c>
      <c r="C13489" s="8">
        <v>80</v>
      </c>
      <c r="D13489" s="8"/>
      <c r="E13489" s="8"/>
      <c r="F13489" s="8"/>
      <c r="G13489" s="8" t="s">
        <v>313</v>
      </c>
      <c r="H13489" s="8"/>
      <c r="I13489" s="36" t="s">
        <v>3490</v>
      </c>
      <c r="J13489" s="36"/>
      <c r="K13489" s="36"/>
      <c r="L13489" s="36"/>
      <c r="M13489" s="36"/>
      <c r="N13489" s="36"/>
      <c r="O13489" s="36"/>
      <c r="P13489" s="36"/>
      <c r="Q13489" s="8"/>
    </row>
    <row r="13490" spans="2:17" x14ac:dyDescent="0.25">
      <c r="B13490" s="6">
        <v>0.74305555555555558</v>
      </c>
      <c r="E13490" s="99">
        <v>112</v>
      </c>
    </row>
    <row r="13491" spans="2:17" x14ac:dyDescent="0.25">
      <c r="B13491" s="6">
        <v>0.75347222222222221</v>
      </c>
      <c r="E13491" s="99">
        <v>115</v>
      </c>
    </row>
    <row r="13492" spans="2:17" x14ac:dyDescent="0.25">
      <c r="B13492" s="6">
        <v>0.76388888888888884</v>
      </c>
      <c r="E13492" s="99">
        <v>112</v>
      </c>
    </row>
    <row r="13493" spans="2:17" x14ac:dyDescent="0.25">
      <c r="B13493" s="6">
        <v>0.77430555555555558</v>
      </c>
      <c r="E13493" s="99">
        <v>110</v>
      </c>
    </row>
    <row r="13494" spans="2:17" x14ac:dyDescent="0.25">
      <c r="B13494" s="6">
        <v>0.78472222222222221</v>
      </c>
      <c r="E13494" s="101">
        <v>119</v>
      </c>
      <c r="H13494" s="3">
        <v>65</v>
      </c>
      <c r="I13494" s="135" t="s">
        <v>3528</v>
      </c>
      <c r="J13494" s="135"/>
      <c r="K13494" s="135"/>
      <c r="L13494" s="135"/>
      <c r="M13494" s="135"/>
    </row>
    <row r="13495" spans="2:17" x14ac:dyDescent="0.25">
      <c r="B13495" s="86">
        <v>0.79374999999999996</v>
      </c>
      <c r="G13495" s="14" t="s">
        <v>3489</v>
      </c>
    </row>
    <row r="13496" spans="2:17" x14ac:dyDescent="0.25">
      <c r="B13496" s="86">
        <v>0.79513888888888884</v>
      </c>
      <c r="E13496" s="99">
        <v>118</v>
      </c>
      <c r="G13496" s="14" t="s">
        <v>3489</v>
      </c>
    </row>
    <row r="13497" spans="2:17" x14ac:dyDescent="0.25">
      <c r="B13497" s="86">
        <v>0.80555555555555558</v>
      </c>
      <c r="E13497" s="157">
        <v>98</v>
      </c>
      <c r="G13497" s="14" t="s">
        <v>3489</v>
      </c>
      <c r="I13497" t="s">
        <v>3534</v>
      </c>
    </row>
    <row r="13498" spans="2:17" x14ac:dyDescent="0.25">
      <c r="B13498" s="6">
        <v>0.81597222222222221</v>
      </c>
      <c r="E13498" s="3">
        <v>105</v>
      </c>
    </row>
    <row r="13499" spans="2:17" x14ac:dyDescent="0.25">
      <c r="B13499" s="6">
        <v>0.82638888888888884</v>
      </c>
      <c r="E13499" s="62">
        <v>120</v>
      </c>
    </row>
    <row r="13500" spans="2:17" x14ac:dyDescent="0.25">
      <c r="B13500" s="6">
        <v>0.83680555555555558</v>
      </c>
      <c r="E13500" s="62">
        <v>127</v>
      </c>
    </row>
    <row r="13501" spans="2:17" x14ac:dyDescent="0.25">
      <c r="B13501" s="6">
        <v>0.84722222222222221</v>
      </c>
      <c r="E13501" s="9">
        <v>136</v>
      </c>
    </row>
    <row r="13502" spans="2:17" x14ac:dyDescent="0.25">
      <c r="B13502" s="6">
        <v>0.85763888888888884</v>
      </c>
      <c r="E13502" s="10">
        <v>139</v>
      </c>
      <c r="H13502" s="3">
        <v>170</v>
      </c>
      <c r="I13502" s="12" t="s">
        <v>3529</v>
      </c>
      <c r="J13502" s="12"/>
      <c r="K13502" s="12"/>
      <c r="L13502" s="12"/>
      <c r="M13502" s="12"/>
    </row>
    <row r="13503" spans="2:17" x14ac:dyDescent="0.25">
      <c r="B13503" s="86">
        <v>0.85972222222222228</v>
      </c>
      <c r="G13503" s="14" t="s">
        <v>3488</v>
      </c>
    </row>
    <row r="13504" spans="2:17" ht="15.75" x14ac:dyDescent="0.25">
      <c r="B13504" s="86">
        <v>0.86805555555555558</v>
      </c>
      <c r="E13504" s="157">
        <v>99</v>
      </c>
      <c r="G13504" s="14" t="s">
        <v>3488</v>
      </c>
      <c r="I13504" s="531" t="s">
        <v>3535</v>
      </c>
      <c r="J13504" s="531"/>
      <c r="K13504" s="531"/>
      <c r="L13504" s="531"/>
      <c r="M13504" s="531"/>
      <c r="N13504" s="531"/>
    </row>
    <row r="13505" spans="1:14" ht="15.75" x14ac:dyDescent="0.25">
      <c r="B13505" s="86">
        <v>0.87847222222222221</v>
      </c>
      <c r="E13505" s="157">
        <v>90</v>
      </c>
      <c r="G13505" s="14" t="s">
        <v>3488</v>
      </c>
      <c r="I13505" s="531" t="s">
        <v>3536</v>
      </c>
      <c r="J13505" s="531"/>
      <c r="K13505" s="531"/>
      <c r="L13505" s="531"/>
      <c r="M13505" s="531"/>
      <c r="N13505" s="531"/>
    </row>
    <row r="13506" spans="1:14" x14ac:dyDescent="0.25">
      <c r="B13506" s="86">
        <v>0.88888888888888884</v>
      </c>
      <c r="E13506" s="157">
        <v>98</v>
      </c>
      <c r="G13506" s="14" t="s">
        <v>3488</v>
      </c>
    </row>
    <row r="13507" spans="1:14" x14ac:dyDescent="0.25">
      <c r="B13507" s="6">
        <v>0.89930555555555558</v>
      </c>
      <c r="E13507" s="99">
        <v>114</v>
      </c>
    </row>
    <row r="13508" spans="1:14" x14ac:dyDescent="0.25">
      <c r="B13508" s="6">
        <v>0.90972222222222221</v>
      </c>
      <c r="E13508" s="99">
        <v>119</v>
      </c>
    </row>
    <row r="13509" spans="1:14" x14ac:dyDescent="0.25">
      <c r="B13509" s="6">
        <v>0.92013888888888884</v>
      </c>
      <c r="E13509" s="62">
        <v>121</v>
      </c>
    </row>
    <row r="13510" spans="1:14" x14ac:dyDescent="0.25">
      <c r="B13510" s="6">
        <v>0.93055555555555558</v>
      </c>
      <c r="E13510" s="97">
        <v>126</v>
      </c>
      <c r="H13510" s="3">
        <v>283</v>
      </c>
      <c r="I13510" s="63" t="s">
        <v>3530</v>
      </c>
      <c r="J13510" s="63"/>
      <c r="K13510" s="63"/>
      <c r="L13510" s="63"/>
      <c r="M13510" s="63"/>
    </row>
    <row r="13511" spans="1:14" x14ac:dyDescent="0.25">
      <c r="B13511" s="86">
        <v>0.93611111111111112</v>
      </c>
      <c r="G13511" s="14" t="s">
        <v>3495</v>
      </c>
    </row>
    <row r="13512" spans="1:14" ht="15.75" x14ac:dyDescent="0.25">
      <c r="B13512" s="86">
        <v>0.94097222222222221</v>
      </c>
      <c r="E13512" s="99">
        <v>110</v>
      </c>
      <c r="G13512" s="14" t="s">
        <v>3495</v>
      </c>
      <c r="I13512" s="446" t="s">
        <v>3496</v>
      </c>
      <c r="J13512" s="135"/>
      <c r="K13512" s="135"/>
      <c r="L13512" s="135"/>
      <c r="M13512" s="135"/>
      <c r="N13512" s="135"/>
    </row>
    <row r="13513" spans="1:14" ht="15.75" x14ac:dyDescent="0.25">
      <c r="B13513" s="86">
        <v>0.95138888888888884</v>
      </c>
      <c r="E13513" s="14">
        <v>85</v>
      </c>
      <c r="G13513" s="14" t="s">
        <v>3495</v>
      </c>
      <c r="I13513" s="565" t="s">
        <v>3331</v>
      </c>
      <c r="J13513" s="11"/>
      <c r="K13513" s="11"/>
      <c r="L13513" s="11"/>
      <c r="M13513" s="11"/>
      <c r="N13513" s="11"/>
    </row>
    <row r="13514" spans="1:14" x14ac:dyDescent="0.25">
      <c r="B13514" s="6">
        <v>0.96180555555555558</v>
      </c>
      <c r="E13514" s="3">
        <v>103</v>
      </c>
    </row>
    <row r="13515" spans="1:14" x14ac:dyDescent="0.25">
      <c r="B13515" s="6">
        <v>0.97222222222222221</v>
      </c>
      <c r="E13515" s="99">
        <v>110</v>
      </c>
    </row>
    <row r="13516" spans="1:14" x14ac:dyDescent="0.25">
      <c r="B13516" s="6">
        <v>0.98263888888888884</v>
      </c>
      <c r="E13516" s="99">
        <v>119</v>
      </c>
    </row>
    <row r="13517" spans="1:14" ht="15.75" thickBot="1" x14ac:dyDescent="0.3">
      <c r="B13517" s="22">
        <v>0.99305555555555558</v>
      </c>
      <c r="E13517" s="97">
        <v>120</v>
      </c>
      <c r="H13517" s="3">
        <v>373</v>
      </c>
      <c r="I13517" s="63" t="s">
        <v>3531</v>
      </c>
      <c r="J13517" s="63"/>
      <c r="K13517" s="63"/>
      <c r="L13517" s="63"/>
      <c r="M13517" s="63"/>
    </row>
    <row r="13518" spans="1:14" x14ac:dyDescent="0.25">
      <c r="A13518" s="5">
        <v>45985</v>
      </c>
      <c r="B13518" s="6">
        <v>3.472222222222222E-3</v>
      </c>
      <c r="E13518" s="99">
        <v>117</v>
      </c>
    </row>
    <row r="13519" spans="1:14" x14ac:dyDescent="0.25">
      <c r="A13519" s="5" t="s">
        <v>303</v>
      </c>
      <c r="B13519" s="6">
        <v>1.3888888888888888E-2</v>
      </c>
      <c r="E13519" s="99">
        <v>113</v>
      </c>
    </row>
    <row r="13520" spans="1:14" x14ac:dyDescent="0.25">
      <c r="B13520" s="6">
        <v>2.4305555555555556E-2</v>
      </c>
      <c r="E13520" s="99">
        <v>112</v>
      </c>
    </row>
    <row r="13521" spans="1:14" x14ac:dyDescent="0.25">
      <c r="B13521" s="6">
        <v>3.4722222222222224E-2</v>
      </c>
    </row>
    <row r="13522" spans="1:14" x14ac:dyDescent="0.25">
      <c r="B13522" s="6">
        <v>4.5138888888888888E-2</v>
      </c>
    </row>
    <row r="13523" spans="1:14" x14ac:dyDescent="0.25">
      <c r="B13523" s="6">
        <v>5.5555555555555552E-2</v>
      </c>
    </row>
    <row r="13524" spans="1:14" x14ac:dyDescent="0.25">
      <c r="B13524" s="6">
        <v>6.5972222222222224E-2</v>
      </c>
    </row>
    <row r="13525" spans="1:14" x14ac:dyDescent="0.25">
      <c r="B13525" s="6">
        <v>7.6388888888888895E-2</v>
      </c>
    </row>
    <row r="13526" spans="1:14" ht="15.75" thickBot="1" x14ac:dyDescent="0.3">
      <c r="B13526" s="6">
        <v>8.6805555555555552E-2</v>
      </c>
    </row>
    <row r="13527" spans="1:14" ht="21" thickBot="1" x14ac:dyDescent="0.35">
      <c r="B13527" s="6">
        <v>9.7222222222222224E-2</v>
      </c>
      <c r="G13527" s="609">
        <v>108</v>
      </c>
      <c r="H13527" s="610" t="s">
        <v>1368</v>
      </c>
      <c r="I13527" s="734" t="s">
        <v>3493</v>
      </c>
      <c r="J13527" s="735"/>
      <c r="K13527" s="735"/>
      <c r="L13527" s="735"/>
      <c r="M13527" s="735"/>
      <c r="N13527" s="736"/>
    </row>
    <row r="13528" spans="1:14" ht="19.5" thickBot="1" x14ac:dyDescent="0.35">
      <c r="B13528" s="6">
        <v>0.1076388888888889</v>
      </c>
      <c r="G13528" s="611">
        <f>AVERAGE(E13442:E13532)</f>
        <v>110.72463768115942</v>
      </c>
      <c r="H13528" s="610" t="s">
        <v>1367</v>
      </c>
      <c r="I13528" s="734" t="s">
        <v>3497</v>
      </c>
      <c r="J13528" s="735"/>
      <c r="K13528" s="735"/>
      <c r="L13528" s="735"/>
      <c r="M13528" s="735"/>
      <c r="N13528" s="736"/>
    </row>
    <row r="13529" spans="1:14" ht="19.5" thickBot="1" x14ac:dyDescent="0.35">
      <c r="B13529" s="6">
        <v>0.11805555555555555</v>
      </c>
      <c r="G13529" s="608">
        <v>97.3</v>
      </c>
      <c r="H13529" s="594" t="s">
        <v>1369</v>
      </c>
      <c r="I13529" s="723" t="s">
        <v>3492</v>
      </c>
      <c r="J13529" s="724"/>
      <c r="K13529" s="724"/>
      <c r="L13529" s="724"/>
      <c r="M13529" s="724"/>
      <c r="N13529" s="725"/>
    </row>
    <row r="13530" spans="1:14" ht="18.75" thickBot="1" x14ac:dyDescent="0.3">
      <c r="B13530" s="6">
        <v>0.12847222222222221</v>
      </c>
      <c r="G13530" s="729" t="s">
        <v>3498</v>
      </c>
      <c r="H13530" s="730"/>
    </row>
    <row r="13531" spans="1:14" ht="18.75" thickBot="1" x14ac:dyDescent="0.3">
      <c r="B13531" s="6">
        <v>0.1388888888888889</v>
      </c>
      <c r="G13531" s="758" t="s">
        <v>3494</v>
      </c>
      <c r="H13531" s="759"/>
      <c r="I13531" s="759"/>
      <c r="J13531" s="760"/>
    </row>
    <row r="13532" spans="1:14" ht="16.5" thickBot="1" x14ac:dyDescent="0.3">
      <c r="B13532" s="6">
        <v>0.14930555555555555</v>
      </c>
      <c r="G13532" s="761" t="s">
        <v>3499</v>
      </c>
      <c r="H13532" s="762"/>
      <c r="I13532" s="762"/>
      <c r="J13532" s="762"/>
      <c r="K13532" s="762"/>
      <c r="L13532" s="762"/>
      <c r="M13532" s="762"/>
      <c r="N13532" s="763"/>
    </row>
    <row r="13533" spans="1:14" ht="15.75" thickBot="1" x14ac:dyDescent="0.3">
      <c r="B13533" s="22">
        <v>0.15972222222222221</v>
      </c>
      <c r="D13533" s="243">
        <v>205</v>
      </c>
    </row>
    <row r="13534" spans="1:14" x14ac:dyDescent="0.25">
      <c r="A13534" s="5">
        <v>45985</v>
      </c>
      <c r="B13534" s="6">
        <v>0.30555555555555558</v>
      </c>
      <c r="E13534" s="14">
        <v>89</v>
      </c>
    </row>
    <row r="13535" spans="1:14" x14ac:dyDescent="0.25">
      <c r="A13535" s="5" t="s">
        <v>303</v>
      </c>
      <c r="B13535" s="6">
        <v>0.31597222222222221</v>
      </c>
      <c r="E13535" s="14">
        <v>87</v>
      </c>
    </row>
    <row r="13536" spans="1:14" x14ac:dyDescent="0.25">
      <c r="B13536" s="6">
        <v>0.3263888888888889</v>
      </c>
      <c r="E13536" s="157">
        <v>90</v>
      </c>
    </row>
    <row r="13537" spans="2:16" x14ac:dyDescent="0.25">
      <c r="B13537" s="6">
        <v>0.33680555555555558</v>
      </c>
      <c r="E13537" s="157">
        <v>93</v>
      </c>
    </row>
    <row r="13538" spans="2:16" x14ac:dyDescent="0.25">
      <c r="B13538" s="6">
        <v>0.34722222222222221</v>
      </c>
      <c r="E13538" s="157">
        <v>93</v>
      </c>
    </row>
    <row r="13539" spans="2:16" x14ac:dyDescent="0.25">
      <c r="B13539" s="6">
        <v>0.3576388888888889</v>
      </c>
      <c r="E13539" s="157">
        <v>93</v>
      </c>
    </row>
    <row r="13540" spans="2:16" x14ac:dyDescent="0.25">
      <c r="B13540" s="6">
        <v>0.36805555555555558</v>
      </c>
      <c r="E13540" s="157">
        <v>92</v>
      </c>
    </row>
    <row r="13541" spans="2:16" x14ac:dyDescent="0.25">
      <c r="B13541" s="6">
        <v>0.37847222222222221</v>
      </c>
      <c r="E13541" s="157">
        <v>90</v>
      </c>
    </row>
    <row r="13542" spans="2:16" x14ac:dyDescent="0.25">
      <c r="B13542" s="6">
        <v>0.3888888888888889</v>
      </c>
      <c r="E13542" s="157">
        <v>93</v>
      </c>
    </row>
    <row r="13543" spans="2:16" x14ac:dyDescent="0.25">
      <c r="B13543" s="6">
        <v>0.3888888888888889</v>
      </c>
      <c r="E13543" s="157">
        <v>92</v>
      </c>
    </row>
    <row r="13544" spans="2:16" x14ac:dyDescent="0.25">
      <c r="B13544" s="6">
        <v>0.39930555555555558</v>
      </c>
      <c r="E13544" s="157">
        <v>90</v>
      </c>
    </row>
    <row r="13545" spans="2:16" x14ac:dyDescent="0.25">
      <c r="B13545" s="6">
        <v>0.40972222222222221</v>
      </c>
      <c r="E13545" s="14">
        <v>88</v>
      </c>
    </row>
    <row r="13546" spans="2:16" x14ac:dyDescent="0.25">
      <c r="B13546" s="6">
        <v>0.4201388888888889</v>
      </c>
      <c r="E13546" s="157">
        <v>98</v>
      </c>
    </row>
    <row r="13547" spans="2:16" x14ac:dyDescent="0.25">
      <c r="B13547" s="6">
        <v>0.43055555555555558</v>
      </c>
      <c r="E13547" s="157">
        <v>99</v>
      </c>
    </row>
    <row r="13548" spans="2:16" x14ac:dyDescent="0.25">
      <c r="B13548" s="6">
        <v>0.44097222222222221</v>
      </c>
      <c r="E13548" s="3">
        <v>100</v>
      </c>
      <c r="F13548" s="3">
        <v>100</v>
      </c>
    </row>
    <row r="13549" spans="2:16" x14ac:dyDescent="0.25">
      <c r="B13549" s="90">
        <v>0.44097222222222221</v>
      </c>
      <c r="C13549" s="8">
        <v>80</v>
      </c>
      <c r="D13549" s="8"/>
      <c r="E13549" s="8"/>
      <c r="F13549" s="8"/>
      <c r="G13549" s="8" t="s">
        <v>3508</v>
      </c>
      <c r="H13549" s="8"/>
      <c r="I13549" s="36" t="s">
        <v>3509</v>
      </c>
      <c r="J13549" s="36"/>
      <c r="K13549" s="36"/>
      <c r="L13549" s="36"/>
      <c r="M13549" s="36"/>
      <c r="N13549" s="36"/>
      <c r="O13549" s="36"/>
      <c r="P13549" s="36"/>
    </row>
    <row r="13550" spans="2:16" x14ac:dyDescent="0.25">
      <c r="B13550" s="6">
        <v>0.4513888888888889</v>
      </c>
      <c r="E13550" s="3">
        <v>102</v>
      </c>
    </row>
    <row r="13551" spans="2:16" x14ac:dyDescent="0.25">
      <c r="B13551" s="6">
        <v>0.46180555555555558</v>
      </c>
      <c r="E13551" s="99">
        <v>113</v>
      </c>
      <c r="H13551" s="3">
        <v>30</v>
      </c>
      <c r="I13551" s="135" t="s">
        <v>3511</v>
      </c>
      <c r="J13551" s="135"/>
      <c r="K13551" s="135"/>
      <c r="L13551" s="135"/>
      <c r="M13551" s="135"/>
    </row>
    <row r="13552" spans="2:16" x14ac:dyDescent="0.25">
      <c r="B13552" s="6">
        <v>0.47222222222222221</v>
      </c>
      <c r="E13552" s="3">
        <v>101</v>
      </c>
    </row>
    <row r="13553" spans="2:13" x14ac:dyDescent="0.25">
      <c r="B13553" s="6">
        <v>0.4826388888888889</v>
      </c>
      <c r="E13553" s="14">
        <v>81</v>
      </c>
    </row>
    <row r="13554" spans="2:13" x14ac:dyDescent="0.25">
      <c r="B13554" s="6">
        <v>0.49305555555555558</v>
      </c>
      <c r="E13554" s="3">
        <v>102</v>
      </c>
    </row>
    <row r="13555" spans="2:13" x14ac:dyDescent="0.25">
      <c r="B13555" s="6">
        <v>0.50347222222222221</v>
      </c>
      <c r="E13555" s="3">
        <v>106</v>
      </c>
    </row>
    <row r="13556" spans="2:13" x14ac:dyDescent="0.25">
      <c r="B13556" s="86">
        <v>0.50347222222222221</v>
      </c>
      <c r="G13556" s="14" t="s">
        <v>3507</v>
      </c>
    </row>
    <row r="13557" spans="2:13" x14ac:dyDescent="0.25">
      <c r="B13557" s="86">
        <v>0.51388888888888884</v>
      </c>
      <c r="E13557" s="3">
        <v>104</v>
      </c>
      <c r="G13557" s="14" t="s">
        <v>3507</v>
      </c>
    </row>
    <row r="13558" spans="2:13" x14ac:dyDescent="0.25">
      <c r="B13558" s="86">
        <v>0.52430555555555558</v>
      </c>
      <c r="E13558" s="99">
        <v>119</v>
      </c>
      <c r="G13558" s="14" t="s">
        <v>3507</v>
      </c>
    </row>
    <row r="13559" spans="2:13" x14ac:dyDescent="0.25">
      <c r="B13559" s="6">
        <v>0.53472222222222221</v>
      </c>
    </row>
    <row r="13560" spans="2:13" x14ac:dyDescent="0.25">
      <c r="B13560" s="6">
        <v>0.54513888888888884</v>
      </c>
      <c r="E13560" s="97">
        <v>121</v>
      </c>
      <c r="H13560" s="3">
        <v>150</v>
      </c>
      <c r="I13560" s="63" t="s">
        <v>3512</v>
      </c>
      <c r="J13560" s="63"/>
      <c r="K13560" s="63"/>
      <c r="L13560" s="63"/>
      <c r="M13560" s="63"/>
    </row>
    <row r="13561" spans="2:13" x14ac:dyDescent="0.25">
      <c r="B13561" s="6">
        <v>0.55555555555555558</v>
      </c>
      <c r="E13561" s="3">
        <v>105</v>
      </c>
    </row>
    <row r="13562" spans="2:13" x14ac:dyDescent="0.25">
      <c r="B13562" s="6">
        <v>0.56597222222222221</v>
      </c>
      <c r="E13562" s="157">
        <v>95</v>
      </c>
    </row>
    <row r="13563" spans="2:13" x14ac:dyDescent="0.25">
      <c r="B13563" s="6">
        <v>0.57638888888888884</v>
      </c>
      <c r="E13563" s="3">
        <v>108</v>
      </c>
    </row>
    <row r="13564" spans="2:13" x14ac:dyDescent="0.25">
      <c r="B13564" s="6">
        <v>0.58680555555555558</v>
      </c>
      <c r="E13564" s="99">
        <v>116</v>
      </c>
    </row>
    <row r="13565" spans="2:13" x14ac:dyDescent="0.25">
      <c r="B13565" s="6">
        <v>0.59722222222222221</v>
      </c>
      <c r="E13565" s="62">
        <v>120</v>
      </c>
    </row>
    <row r="13566" spans="2:13" x14ac:dyDescent="0.25">
      <c r="B13566" s="6">
        <v>0.60763888888888884</v>
      </c>
      <c r="E13566" s="97">
        <v>123</v>
      </c>
      <c r="H13566" s="3">
        <v>240</v>
      </c>
      <c r="I13566" s="63" t="s">
        <v>3513</v>
      </c>
      <c r="J13566" s="63"/>
      <c r="K13566" s="63"/>
      <c r="L13566" s="63"/>
      <c r="M13566" s="63"/>
    </row>
    <row r="13567" spans="2:13" x14ac:dyDescent="0.25">
      <c r="B13567" s="6">
        <v>0.61805555555555558</v>
      </c>
      <c r="E13567" s="62">
        <v>123</v>
      </c>
    </row>
    <row r="13568" spans="2:13" x14ac:dyDescent="0.25">
      <c r="B13568" s="86">
        <v>0.62152777777777779</v>
      </c>
      <c r="G13568" s="14" t="s">
        <v>3505</v>
      </c>
    </row>
    <row r="13569" spans="2:19" x14ac:dyDescent="0.25">
      <c r="B13569" s="86">
        <v>0.62847222222222221</v>
      </c>
      <c r="E13569" s="99">
        <v>110</v>
      </c>
      <c r="G13569" s="14" t="s">
        <v>3505</v>
      </c>
    </row>
    <row r="13570" spans="2:19" x14ac:dyDescent="0.25">
      <c r="B13570" s="86">
        <v>0.63888888888888884</v>
      </c>
      <c r="E13570" s="3">
        <v>105</v>
      </c>
      <c r="G13570" s="14" t="s">
        <v>3505</v>
      </c>
    </row>
    <row r="13571" spans="2:19" x14ac:dyDescent="0.25">
      <c r="B13571" s="86">
        <v>0.64930555555555558</v>
      </c>
      <c r="E13571" s="97">
        <v>121</v>
      </c>
      <c r="G13571" s="14" t="s">
        <v>3505</v>
      </c>
      <c r="H13571" s="3">
        <v>300</v>
      </c>
      <c r="I13571" s="63" t="s">
        <v>3514</v>
      </c>
      <c r="J13571" s="63"/>
      <c r="K13571" s="63"/>
      <c r="L13571" s="63"/>
      <c r="M13571" s="63"/>
    </row>
    <row r="13572" spans="2:19" x14ac:dyDescent="0.25">
      <c r="B13572" s="86">
        <v>0.65972222222222221</v>
      </c>
      <c r="E13572" s="99">
        <v>119</v>
      </c>
      <c r="G13572" s="14" t="s">
        <v>3505</v>
      </c>
    </row>
    <row r="13573" spans="2:19" x14ac:dyDescent="0.25">
      <c r="B13573" s="6">
        <v>0.67013888888888884</v>
      </c>
      <c r="E13573" s="99">
        <v>114</v>
      </c>
    </row>
    <row r="13574" spans="2:19" x14ac:dyDescent="0.25">
      <c r="B13574" s="86">
        <v>0.67986111111111114</v>
      </c>
      <c r="G13574" s="14" t="s">
        <v>3506</v>
      </c>
    </row>
    <row r="13575" spans="2:19" x14ac:dyDescent="0.25">
      <c r="B13575" s="86">
        <v>0.68055555555555558</v>
      </c>
      <c r="E13575" s="99">
        <v>113</v>
      </c>
      <c r="G13575" s="14" t="s">
        <v>3504</v>
      </c>
    </row>
    <row r="13576" spans="2:19" x14ac:dyDescent="0.25">
      <c r="B13576" s="86">
        <v>0.69097222222222221</v>
      </c>
      <c r="E13576" s="99">
        <v>116</v>
      </c>
      <c r="G13576" s="14" t="s">
        <v>3504</v>
      </c>
    </row>
    <row r="13577" spans="2:19" x14ac:dyDescent="0.25">
      <c r="B13577" s="6">
        <v>0.70138888888888884</v>
      </c>
      <c r="E13577" s="99">
        <v>115</v>
      </c>
      <c r="F13577" s="99">
        <v>115</v>
      </c>
    </row>
    <row r="13578" spans="2:19" x14ac:dyDescent="0.25">
      <c r="B13578" s="90">
        <v>0.70833333333333337</v>
      </c>
      <c r="C13578" s="8">
        <v>110</v>
      </c>
      <c r="D13578" s="8"/>
      <c r="E13578" s="8"/>
      <c r="F13578" s="8"/>
      <c r="G13578" s="8" t="s">
        <v>313</v>
      </c>
      <c r="H13578" s="8"/>
      <c r="I13578" s="36" t="s">
        <v>3503</v>
      </c>
      <c r="J13578" s="36"/>
      <c r="K13578" s="36"/>
      <c r="L13578" s="36"/>
      <c r="M13578" s="36"/>
      <c r="N13578" s="36"/>
      <c r="O13578" s="36"/>
      <c r="P13578" s="36"/>
      <c r="Q13578" s="8"/>
      <c r="R13578" s="8"/>
      <c r="S13578" s="8"/>
    </row>
    <row r="13579" spans="2:19" x14ac:dyDescent="0.25">
      <c r="B13579" s="6">
        <v>0.71180555555555558</v>
      </c>
      <c r="E13579" s="101">
        <v>115</v>
      </c>
    </row>
    <row r="13580" spans="2:19" x14ac:dyDescent="0.25">
      <c r="B13580" s="6">
        <v>0.72222222222222221</v>
      </c>
      <c r="E13580" s="101">
        <v>115</v>
      </c>
    </row>
    <row r="13581" spans="2:19" x14ac:dyDescent="0.25">
      <c r="B13581" s="6">
        <v>0.73263888888888884</v>
      </c>
      <c r="E13581" s="97">
        <v>124</v>
      </c>
      <c r="G13581" s="3" t="s">
        <v>3519</v>
      </c>
      <c r="H13581" s="3">
        <v>35</v>
      </c>
      <c r="I13581" s="63" t="s">
        <v>3515</v>
      </c>
      <c r="J13581" s="63"/>
      <c r="K13581" s="63"/>
      <c r="L13581" s="63"/>
      <c r="M13581" s="63"/>
    </row>
    <row r="13582" spans="2:19" x14ac:dyDescent="0.25">
      <c r="B13582" s="6">
        <v>0.75347222222222221</v>
      </c>
      <c r="E13582" s="62">
        <v>120</v>
      </c>
      <c r="G13582" s="3" t="s">
        <v>3519</v>
      </c>
    </row>
    <row r="13583" spans="2:19" x14ac:dyDescent="0.25">
      <c r="B13583" s="6">
        <v>0.76388888888888884</v>
      </c>
      <c r="E13583" s="99">
        <v>115</v>
      </c>
      <c r="G13583" s="3" t="s">
        <v>3518</v>
      </c>
    </row>
    <row r="13584" spans="2:19" x14ac:dyDescent="0.25">
      <c r="B13584" s="6">
        <v>0.77430555555555558</v>
      </c>
      <c r="E13584" s="99">
        <v>115</v>
      </c>
      <c r="G13584" s="3" t="s">
        <v>3518</v>
      </c>
    </row>
    <row r="13585" spans="2:13" x14ac:dyDescent="0.25">
      <c r="B13585" s="6">
        <v>0.78472222222222221</v>
      </c>
      <c r="E13585" s="62">
        <v>124</v>
      </c>
      <c r="G13585" s="3" t="s">
        <v>3518</v>
      </c>
    </row>
    <row r="13586" spans="2:13" x14ac:dyDescent="0.25">
      <c r="B13586" s="6">
        <v>0.79513888888888884</v>
      </c>
      <c r="E13586" s="9">
        <v>133</v>
      </c>
      <c r="G13586" s="3" t="s">
        <v>3518</v>
      </c>
    </row>
    <row r="13587" spans="2:13" x14ac:dyDescent="0.25">
      <c r="B13587" s="6">
        <v>0.80555555555555558</v>
      </c>
      <c r="E13587" s="9">
        <v>138</v>
      </c>
      <c r="G13587" s="3" t="s">
        <v>3518</v>
      </c>
    </row>
    <row r="13588" spans="2:13" x14ac:dyDescent="0.25">
      <c r="B13588" s="6">
        <v>0.81597222222222221</v>
      </c>
      <c r="E13588" s="9">
        <v>136</v>
      </c>
      <c r="G13588" s="3" t="s">
        <v>3518</v>
      </c>
    </row>
    <row r="13589" spans="2:13" x14ac:dyDescent="0.25">
      <c r="B13589" s="6">
        <v>0.82638888888888884</v>
      </c>
      <c r="E13589" s="9">
        <v>137</v>
      </c>
      <c r="G13589" s="3" t="s">
        <v>3518</v>
      </c>
    </row>
    <row r="13590" spans="2:13" x14ac:dyDescent="0.25">
      <c r="B13590" s="6">
        <v>0.83680555555555558</v>
      </c>
      <c r="E13590" s="104">
        <v>141</v>
      </c>
      <c r="G13590" s="3" t="s">
        <v>3518</v>
      </c>
    </row>
    <row r="13591" spans="2:13" x14ac:dyDescent="0.25">
      <c r="B13591" s="6">
        <v>0.84722222222222221</v>
      </c>
      <c r="E13591" s="104">
        <v>140</v>
      </c>
      <c r="G13591" s="3" t="s">
        <v>3518</v>
      </c>
    </row>
    <row r="13592" spans="2:13" x14ac:dyDescent="0.25">
      <c r="B13592" s="6">
        <v>0.85763888888888884</v>
      </c>
      <c r="E13592" s="103">
        <v>143</v>
      </c>
      <c r="G13592" s="3" t="s">
        <v>3518</v>
      </c>
      <c r="H13592" s="3">
        <v>215</v>
      </c>
      <c r="I13592" s="144" t="s">
        <v>3516</v>
      </c>
      <c r="J13592" s="144"/>
      <c r="K13592" s="144"/>
      <c r="L13592" s="144"/>
      <c r="M13592" s="144"/>
    </row>
    <row r="13593" spans="2:13" x14ac:dyDescent="0.25">
      <c r="B13593" s="6">
        <v>0.86805555555555558</v>
      </c>
      <c r="E13593" s="99">
        <v>110</v>
      </c>
      <c r="G13593" s="3" t="s">
        <v>3518</v>
      </c>
    </row>
    <row r="13594" spans="2:13" x14ac:dyDescent="0.25">
      <c r="B13594" s="6">
        <v>0.87847222222222221</v>
      </c>
      <c r="E13594" s="99">
        <v>118</v>
      </c>
      <c r="G13594" s="3" t="s">
        <v>3518</v>
      </c>
    </row>
    <row r="13595" spans="2:13" x14ac:dyDescent="0.25">
      <c r="B13595" s="6">
        <v>0.88888888888888884</v>
      </c>
      <c r="E13595" s="62">
        <v>124</v>
      </c>
      <c r="G13595" s="3" t="s">
        <v>3518</v>
      </c>
    </row>
    <row r="13596" spans="2:13" x14ac:dyDescent="0.25">
      <c r="B13596" s="6">
        <v>0.89930555555555558</v>
      </c>
      <c r="E13596" s="9">
        <v>135</v>
      </c>
      <c r="G13596" s="3" t="s">
        <v>3518</v>
      </c>
    </row>
    <row r="13597" spans="2:13" x14ac:dyDescent="0.25">
      <c r="B13597" s="6">
        <v>0.90972222222222221</v>
      </c>
      <c r="E13597" s="103">
        <v>140</v>
      </c>
      <c r="G13597" s="3" t="s">
        <v>3519</v>
      </c>
      <c r="H13597" s="3">
        <v>290</v>
      </c>
      <c r="I13597" s="144" t="s">
        <v>3517</v>
      </c>
      <c r="J13597" s="144"/>
      <c r="K13597" s="144"/>
      <c r="L13597" s="144"/>
      <c r="M13597" s="144"/>
    </row>
    <row r="13598" spans="2:13" x14ac:dyDescent="0.25">
      <c r="B13598" s="6">
        <v>0.92013888888888884</v>
      </c>
      <c r="E13598" s="9">
        <v>132</v>
      </c>
      <c r="G13598" s="3" t="s">
        <v>3519</v>
      </c>
    </row>
    <row r="13599" spans="2:13" x14ac:dyDescent="0.25">
      <c r="B13599" s="6">
        <v>0.93055555555555558</v>
      </c>
      <c r="E13599" s="99">
        <v>119</v>
      </c>
    </row>
    <row r="13600" spans="2:13" x14ac:dyDescent="0.25">
      <c r="B13600" s="6">
        <v>0.94097222222222221</v>
      </c>
      <c r="E13600" s="99">
        <v>118</v>
      </c>
    </row>
    <row r="13601" spans="1:14" x14ac:dyDescent="0.25">
      <c r="B13601" s="6">
        <v>0.95138888888888884</v>
      </c>
      <c r="E13601" s="99">
        <v>112</v>
      </c>
    </row>
    <row r="13602" spans="1:14" x14ac:dyDescent="0.25">
      <c r="B13602" s="86">
        <v>0.95138888888888884</v>
      </c>
      <c r="G13602" s="14" t="s">
        <v>3502</v>
      </c>
    </row>
    <row r="13603" spans="1:14" x14ac:dyDescent="0.25">
      <c r="B13603" s="86">
        <v>0.96180555555555558</v>
      </c>
      <c r="E13603" s="157">
        <v>94</v>
      </c>
      <c r="G13603" s="14" t="s">
        <v>3502</v>
      </c>
    </row>
    <row r="13604" spans="1:14" x14ac:dyDescent="0.25">
      <c r="B13604" s="86">
        <v>0.97222222222222221</v>
      </c>
      <c r="E13604" s="14">
        <v>88</v>
      </c>
      <c r="G13604" s="14" t="s">
        <v>3502</v>
      </c>
    </row>
    <row r="13605" spans="1:14" x14ac:dyDescent="0.25">
      <c r="B13605" s="6">
        <v>0.98263888888888884</v>
      </c>
      <c r="E13605" s="157">
        <v>99</v>
      </c>
    </row>
    <row r="13606" spans="1:14" ht="15.75" thickBot="1" x14ac:dyDescent="0.3">
      <c r="B13606" s="22">
        <v>0.99305555555555558</v>
      </c>
      <c r="E13606" s="157">
        <v>94</v>
      </c>
    </row>
    <row r="13607" spans="1:14" x14ac:dyDescent="0.25">
      <c r="A13607" s="5">
        <v>45986</v>
      </c>
      <c r="B13607" s="6">
        <v>3.472222222222222E-3</v>
      </c>
      <c r="E13607" s="157">
        <v>99</v>
      </c>
    </row>
    <row r="13608" spans="1:14" x14ac:dyDescent="0.25">
      <c r="A13608" s="5" t="s">
        <v>422</v>
      </c>
      <c r="B13608" s="6">
        <v>1.3888888888888888E-2</v>
      </c>
      <c r="E13608" s="3">
        <v>103</v>
      </c>
    </row>
    <row r="13609" spans="1:14" x14ac:dyDescent="0.25">
      <c r="B13609" s="6">
        <v>2.4305555555555556E-2</v>
      </c>
      <c r="E13609" s="3">
        <v>102</v>
      </c>
    </row>
    <row r="13610" spans="1:14" x14ac:dyDescent="0.25">
      <c r="B13610" s="6">
        <v>3.4722222222222224E-2</v>
      </c>
      <c r="E13610" s="157">
        <v>99</v>
      </c>
    </row>
    <row r="13611" spans="1:14" x14ac:dyDescent="0.25">
      <c r="B13611" s="6">
        <v>4.5138888888888888E-2</v>
      </c>
      <c r="E13611" s="157">
        <v>95</v>
      </c>
    </row>
    <row r="13612" spans="1:14" ht="15.75" thickBot="1" x14ac:dyDescent="0.3">
      <c r="B13612" s="6">
        <v>5.5555555555555552E-2</v>
      </c>
      <c r="E13612" s="157">
        <v>90</v>
      </c>
    </row>
    <row r="13613" spans="1:14" ht="21" thickBot="1" x14ac:dyDescent="0.35">
      <c r="B13613" s="6">
        <v>6.5972222222222224E-2</v>
      </c>
      <c r="E13613" s="157">
        <v>99</v>
      </c>
      <c r="G13613" s="609">
        <v>108</v>
      </c>
      <c r="H13613" s="610" t="s">
        <v>1368</v>
      </c>
      <c r="I13613" s="734" t="s">
        <v>3260</v>
      </c>
      <c r="J13613" s="735"/>
      <c r="K13613" s="735"/>
      <c r="L13613" s="735"/>
      <c r="M13613" s="735"/>
      <c r="N13613" s="736"/>
    </row>
    <row r="13614" spans="1:14" ht="19.5" thickBot="1" x14ac:dyDescent="0.35">
      <c r="B13614" s="6">
        <v>7.6388888888888895E-2</v>
      </c>
      <c r="E13614" s="157">
        <v>98</v>
      </c>
      <c r="G13614" s="611">
        <f>AVERAGE(E13523:E13618)</f>
        <v>109.5</v>
      </c>
      <c r="H13614" s="610" t="s">
        <v>1367</v>
      </c>
      <c r="I13614" s="734" t="s">
        <v>3520</v>
      </c>
      <c r="J13614" s="735"/>
      <c r="K13614" s="735"/>
      <c r="L13614" s="735"/>
      <c r="M13614" s="735"/>
      <c r="N13614" s="736"/>
    </row>
    <row r="13615" spans="1:14" ht="19.5" thickBot="1" x14ac:dyDescent="0.35">
      <c r="B13615" s="6">
        <v>8.6805555555555552E-2</v>
      </c>
      <c r="G13615" s="612">
        <v>107.5</v>
      </c>
      <c r="H13615" s="610" t="s">
        <v>1369</v>
      </c>
      <c r="I13615" s="734" t="s">
        <v>3510</v>
      </c>
      <c r="J13615" s="735"/>
      <c r="K13615" s="735"/>
      <c r="L13615" s="735"/>
      <c r="M13615" s="735"/>
      <c r="N13615" s="736"/>
    </row>
    <row r="13616" spans="1:14" ht="18.75" thickBot="1" x14ac:dyDescent="0.3">
      <c r="B13616" s="6">
        <v>9.7222222222222224E-2</v>
      </c>
      <c r="G13616" s="729" t="s">
        <v>3500</v>
      </c>
      <c r="H13616" s="730"/>
    </row>
    <row r="13617" spans="1:14" ht="18.75" thickBot="1" x14ac:dyDescent="0.3">
      <c r="B13617" s="6">
        <v>0.1076388888888889</v>
      </c>
      <c r="G13617" s="758" t="s">
        <v>3501</v>
      </c>
      <c r="H13617" s="759"/>
      <c r="I13617" s="759"/>
      <c r="J13617" s="760"/>
    </row>
    <row r="13618" spans="1:14" ht="16.5" thickBot="1" x14ac:dyDescent="0.3">
      <c r="B13618" s="6">
        <v>0.11805555555555555</v>
      </c>
      <c r="G13618" s="761" t="s">
        <v>3521</v>
      </c>
      <c r="H13618" s="762"/>
      <c r="I13618" s="762"/>
      <c r="J13618" s="762"/>
      <c r="K13618" s="762"/>
      <c r="L13618" s="762"/>
      <c r="M13618" s="762"/>
      <c r="N13618" s="763"/>
    </row>
    <row r="13619" spans="1:14" x14ac:dyDescent="0.25">
      <c r="B13619" s="6">
        <v>0.12847222222222221</v>
      </c>
    </row>
    <row r="13620" spans="1:14" x14ac:dyDescent="0.25">
      <c r="B13620" s="6">
        <v>0.1388888888888889</v>
      </c>
    </row>
    <row r="13621" spans="1:14" x14ac:dyDescent="0.25">
      <c r="B13621" s="6">
        <v>0.14930555555555555</v>
      </c>
      <c r="G13621" s="3" t="s">
        <v>3549</v>
      </c>
    </row>
    <row r="13622" spans="1:14" ht="15.75" thickBot="1" x14ac:dyDescent="0.3">
      <c r="B13622" s="22">
        <v>0.15972222222222221</v>
      </c>
      <c r="D13622" s="3">
        <v>190</v>
      </c>
    </row>
    <row r="13623" spans="1:14" x14ac:dyDescent="0.25">
      <c r="A13623" s="5">
        <v>45986</v>
      </c>
      <c r="B13623" s="6">
        <v>0.30555555555555558</v>
      </c>
      <c r="E13623" s="14">
        <v>87</v>
      </c>
    </row>
    <row r="13624" spans="1:14" x14ac:dyDescent="0.25">
      <c r="A13624" s="5" t="s">
        <v>422</v>
      </c>
      <c r="B13624" s="6">
        <v>0.31597222222222221</v>
      </c>
      <c r="E13624" s="14">
        <v>89</v>
      </c>
    </row>
    <row r="13625" spans="1:14" x14ac:dyDescent="0.25">
      <c r="B13625" s="6">
        <v>0.3263888888888889</v>
      </c>
      <c r="E13625" s="14">
        <v>89</v>
      </c>
    </row>
    <row r="13626" spans="1:14" x14ac:dyDescent="0.25">
      <c r="B13626" s="6">
        <v>0.33680555555555558</v>
      </c>
      <c r="E13626" s="14">
        <v>86</v>
      </c>
    </row>
    <row r="13627" spans="1:14" x14ac:dyDescent="0.25">
      <c r="B13627" s="6">
        <v>0.34722222222222221</v>
      </c>
      <c r="E13627" s="14">
        <v>89</v>
      </c>
    </row>
    <row r="13628" spans="1:14" x14ac:dyDescent="0.25">
      <c r="B13628" s="6">
        <v>0.3576388888888889</v>
      </c>
      <c r="E13628" s="14">
        <v>88</v>
      </c>
    </row>
    <row r="13629" spans="1:14" x14ac:dyDescent="0.25">
      <c r="B13629" s="6">
        <v>0.36805555555555558</v>
      </c>
      <c r="E13629" s="157">
        <v>92</v>
      </c>
    </row>
    <row r="13630" spans="1:14" x14ac:dyDescent="0.25">
      <c r="B13630" s="6">
        <v>0.37847222222222221</v>
      </c>
      <c r="E13630" s="157">
        <v>92</v>
      </c>
    </row>
    <row r="13631" spans="1:14" x14ac:dyDescent="0.25">
      <c r="B13631" s="6">
        <v>0.3888888888888889</v>
      </c>
      <c r="E13631" s="157">
        <v>93</v>
      </c>
    </row>
    <row r="13632" spans="1:14" x14ac:dyDescent="0.25">
      <c r="B13632" s="6">
        <v>0.39930555555555558</v>
      </c>
      <c r="E13632" s="157">
        <v>94</v>
      </c>
    </row>
    <row r="13633" spans="2:15" x14ac:dyDescent="0.25">
      <c r="B13633" s="6">
        <v>0.40972222222222221</v>
      </c>
      <c r="E13633" s="157">
        <v>94</v>
      </c>
    </row>
    <row r="13634" spans="2:15" x14ac:dyDescent="0.25">
      <c r="B13634" s="6">
        <v>0.4201388888888889</v>
      </c>
      <c r="E13634" s="157">
        <v>91</v>
      </c>
    </row>
    <row r="13635" spans="2:15" x14ac:dyDescent="0.25">
      <c r="B13635" s="6">
        <v>0.43055555555555558</v>
      </c>
      <c r="E13635" s="157">
        <v>95</v>
      </c>
      <c r="G13635" s="3" t="s">
        <v>3548</v>
      </c>
    </row>
    <row r="13636" spans="2:15" x14ac:dyDescent="0.25">
      <c r="B13636" s="6">
        <v>0.44097222222222221</v>
      </c>
      <c r="E13636" s="157">
        <v>99</v>
      </c>
      <c r="F13636" s="157">
        <v>99</v>
      </c>
    </row>
    <row r="13637" spans="2:15" x14ac:dyDescent="0.25">
      <c r="B13637" s="90">
        <v>0.44097222222222221</v>
      </c>
      <c r="C13637" s="8">
        <v>40</v>
      </c>
      <c r="D13637" s="8"/>
      <c r="E13637" s="8"/>
      <c r="F13637" s="8"/>
      <c r="G13637" s="8" t="s">
        <v>208</v>
      </c>
      <c r="H13637" s="8"/>
      <c r="I13637" s="36" t="s">
        <v>3525</v>
      </c>
      <c r="J13637" s="36"/>
      <c r="K13637" s="36"/>
      <c r="L13637" s="36"/>
      <c r="M13637" s="36"/>
      <c r="N13637" s="36"/>
      <c r="O13637" s="36"/>
    </row>
    <row r="13638" spans="2:15" x14ac:dyDescent="0.25">
      <c r="B13638" s="6">
        <v>0.4513888888888889</v>
      </c>
      <c r="E13638" s="3">
        <v>102</v>
      </c>
    </row>
    <row r="13639" spans="2:15" x14ac:dyDescent="0.25">
      <c r="B13639" s="6">
        <v>0.46180555555555558</v>
      </c>
      <c r="E13639" s="101">
        <v>120</v>
      </c>
      <c r="H13639" s="3">
        <v>30</v>
      </c>
      <c r="I13639" s="135" t="s">
        <v>2946</v>
      </c>
      <c r="J13639" s="135"/>
      <c r="K13639" s="135"/>
      <c r="L13639" s="135"/>
      <c r="M13639" s="135"/>
      <c r="N13639" s="135"/>
    </row>
    <row r="13640" spans="2:15" x14ac:dyDescent="0.25">
      <c r="B13640" s="6">
        <v>0.47222222222222221</v>
      </c>
      <c r="E13640" s="3">
        <v>104</v>
      </c>
    </row>
    <row r="13641" spans="2:15" x14ac:dyDescent="0.25">
      <c r="B13641" s="6">
        <v>0.4826388888888889</v>
      </c>
      <c r="E13641" s="157">
        <v>94</v>
      </c>
    </row>
    <row r="13642" spans="2:15" x14ac:dyDescent="0.25">
      <c r="B13642" s="6">
        <v>0.49305555555555558</v>
      </c>
      <c r="E13642" s="3">
        <v>102</v>
      </c>
    </row>
    <row r="13643" spans="2:15" x14ac:dyDescent="0.25">
      <c r="B13643" s="6">
        <v>0.50347222222222221</v>
      </c>
      <c r="E13643" s="157">
        <v>99</v>
      </c>
    </row>
    <row r="13644" spans="2:15" x14ac:dyDescent="0.25">
      <c r="B13644" s="6">
        <v>0.51388888888888884</v>
      </c>
      <c r="E13644" s="157">
        <v>99</v>
      </c>
    </row>
    <row r="13645" spans="2:15" x14ac:dyDescent="0.25">
      <c r="B13645" s="6">
        <v>0.52430555555555558</v>
      </c>
      <c r="E13645" s="157">
        <v>98</v>
      </c>
    </row>
    <row r="13646" spans="2:15" x14ac:dyDescent="0.25">
      <c r="B13646" s="6">
        <v>0.53472222222222221</v>
      </c>
      <c r="E13646" s="99">
        <v>116</v>
      </c>
    </row>
    <row r="13647" spans="2:15" x14ac:dyDescent="0.25">
      <c r="B13647" s="6">
        <v>0.54513888888888884</v>
      </c>
      <c r="E13647" s="99">
        <v>115</v>
      </c>
    </row>
    <row r="13648" spans="2:15" x14ac:dyDescent="0.25">
      <c r="B13648" s="6">
        <v>0.55555555555555558</v>
      </c>
      <c r="E13648" s="3">
        <v>108</v>
      </c>
    </row>
    <row r="13649" spans="2:13" x14ac:dyDescent="0.25">
      <c r="B13649" s="6">
        <v>0.56597222222222221</v>
      </c>
      <c r="E13649" s="62">
        <v>121</v>
      </c>
    </row>
    <row r="13650" spans="2:13" x14ac:dyDescent="0.25">
      <c r="B13650" s="6">
        <v>0.57638888888888884</v>
      </c>
      <c r="E13650" s="97">
        <v>126</v>
      </c>
      <c r="H13650" s="3">
        <v>195</v>
      </c>
      <c r="I13650" s="63" t="s">
        <v>3526</v>
      </c>
      <c r="J13650" s="63"/>
      <c r="K13650" s="63"/>
      <c r="L13650" s="63"/>
      <c r="M13650" s="63"/>
    </row>
    <row r="13651" spans="2:13" x14ac:dyDescent="0.25">
      <c r="B13651" s="6">
        <v>0.58680555555555558</v>
      </c>
      <c r="E13651" s="99">
        <v>115</v>
      </c>
    </row>
    <row r="13652" spans="2:13" x14ac:dyDescent="0.25">
      <c r="B13652" s="6">
        <v>0.59722222222222221</v>
      </c>
      <c r="E13652" s="3">
        <v>101</v>
      </c>
    </row>
    <row r="13653" spans="2:13" x14ac:dyDescent="0.25">
      <c r="B13653" s="6">
        <v>0.60763888888888884</v>
      </c>
      <c r="E13653" s="3">
        <v>111</v>
      </c>
    </row>
    <row r="13654" spans="2:13" x14ac:dyDescent="0.25">
      <c r="B13654" s="6">
        <v>0.61805555555555558</v>
      </c>
      <c r="E13654" s="99">
        <v>116</v>
      </c>
    </row>
    <row r="13655" spans="2:13" x14ac:dyDescent="0.25">
      <c r="B13655" s="6">
        <v>0.62847222222222221</v>
      </c>
      <c r="E13655" s="97">
        <v>122</v>
      </c>
      <c r="H13655" s="3">
        <v>255</v>
      </c>
      <c r="I13655" s="63" t="s">
        <v>3527</v>
      </c>
      <c r="J13655" s="63"/>
      <c r="K13655" s="63"/>
      <c r="L13655" s="63"/>
      <c r="M13655" s="63"/>
    </row>
    <row r="13656" spans="2:13" x14ac:dyDescent="0.25">
      <c r="B13656" s="6">
        <v>0.63888888888888884</v>
      </c>
      <c r="E13656" s="62">
        <v>121</v>
      </c>
    </row>
    <row r="13657" spans="2:13" x14ac:dyDescent="0.25">
      <c r="B13657" s="6">
        <v>0.64930555555555558</v>
      </c>
      <c r="E13657" s="99">
        <v>119</v>
      </c>
    </row>
    <row r="13658" spans="2:13" x14ac:dyDescent="0.25">
      <c r="B13658" s="6">
        <v>0.65972222222222221</v>
      </c>
      <c r="E13658" s="99">
        <v>115</v>
      </c>
    </row>
    <row r="13659" spans="2:13" x14ac:dyDescent="0.25">
      <c r="B13659" s="6">
        <v>0.67013888888888884</v>
      </c>
      <c r="E13659" s="3">
        <v>108</v>
      </c>
    </row>
    <row r="13660" spans="2:13" x14ac:dyDescent="0.25">
      <c r="B13660" s="6">
        <v>0.68055555555555558</v>
      </c>
      <c r="E13660" s="3">
        <v>105</v>
      </c>
    </row>
    <row r="13661" spans="2:13" x14ac:dyDescent="0.25">
      <c r="B13661" s="6">
        <v>0.69097222222222221</v>
      </c>
      <c r="E13661" s="3">
        <v>102</v>
      </c>
    </row>
    <row r="13662" spans="2:13" x14ac:dyDescent="0.25">
      <c r="B13662" s="6">
        <v>0.70138888888888884</v>
      </c>
      <c r="E13662" s="157">
        <v>99</v>
      </c>
    </row>
    <row r="13663" spans="2:13" x14ac:dyDescent="0.25">
      <c r="B13663" s="6">
        <v>0.71180555555555558</v>
      </c>
      <c r="E13663" s="3">
        <v>101</v>
      </c>
    </row>
    <row r="13664" spans="2:13" x14ac:dyDescent="0.25">
      <c r="B13664" s="6">
        <v>0.72222222222222221</v>
      </c>
      <c r="E13664" s="157">
        <v>99</v>
      </c>
    </row>
    <row r="13665" spans="2:17" x14ac:dyDescent="0.25">
      <c r="B13665" s="6">
        <v>0.73263888888888884</v>
      </c>
      <c r="E13665" s="157">
        <v>95</v>
      </c>
      <c r="F13665" s="157">
        <v>95</v>
      </c>
    </row>
    <row r="13666" spans="2:17" x14ac:dyDescent="0.25">
      <c r="B13666" s="90">
        <v>0.73263888888888884</v>
      </c>
      <c r="C13666" s="243">
        <v>105</v>
      </c>
      <c r="D13666" s="8"/>
      <c r="E13666" s="8"/>
      <c r="F13666" s="8"/>
      <c r="G13666" s="8" t="s">
        <v>313</v>
      </c>
      <c r="H13666" s="8"/>
      <c r="I13666" s="36" t="s">
        <v>3524</v>
      </c>
      <c r="J13666" s="36"/>
      <c r="K13666" s="36"/>
      <c r="L13666" s="36"/>
      <c r="M13666" s="36"/>
      <c r="N13666" s="36"/>
      <c r="O13666" s="36"/>
      <c r="P13666" s="36"/>
      <c r="Q13666" s="8"/>
    </row>
    <row r="13667" spans="2:17" x14ac:dyDescent="0.25">
      <c r="B13667" s="6">
        <v>0.74305555555555558</v>
      </c>
      <c r="E13667" s="4">
        <v>103</v>
      </c>
      <c r="H13667" s="3">
        <v>15</v>
      </c>
      <c r="I13667" s="36" t="s">
        <v>3542</v>
      </c>
      <c r="J13667" s="36"/>
      <c r="K13667" s="36"/>
      <c r="L13667" s="36"/>
      <c r="M13667" s="36"/>
    </row>
    <row r="13668" spans="2:17" x14ac:dyDescent="0.25">
      <c r="B13668" s="6">
        <v>0.75347222222222221</v>
      </c>
      <c r="E13668" s="3">
        <v>102</v>
      </c>
    </row>
    <row r="13669" spans="2:17" x14ac:dyDescent="0.25">
      <c r="B13669" s="6">
        <v>0.76388888888888884</v>
      </c>
      <c r="E13669" s="157">
        <v>98</v>
      </c>
    </row>
    <row r="13670" spans="2:17" x14ac:dyDescent="0.25">
      <c r="B13670" s="6">
        <v>0.77430555555555558</v>
      </c>
      <c r="E13670" s="3">
        <v>104</v>
      </c>
    </row>
    <row r="13671" spans="2:17" x14ac:dyDescent="0.25">
      <c r="B13671" s="6">
        <v>0.78472222222222221</v>
      </c>
      <c r="E13671" s="99">
        <v>115</v>
      </c>
      <c r="G13671" s="3" t="s">
        <v>2475</v>
      </c>
    </row>
    <row r="13672" spans="2:17" x14ac:dyDescent="0.25">
      <c r="B13672" s="6">
        <v>0.79513888888888884</v>
      </c>
      <c r="E13672" s="99">
        <v>113</v>
      </c>
      <c r="G13672" s="3" t="s">
        <v>2475</v>
      </c>
    </row>
    <row r="13673" spans="2:17" x14ac:dyDescent="0.25">
      <c r="B13673" s="6">
        <v>0.80555555555555558</v>
      </c>
      <c r="E13673" s="99">
        <v>118</v>
      </c>
      <c r="G13673" s="3" t="s">
        <v>2475</v>
      </c>
    </row>
    <row r="13674" spans="2:17" x14ac:dyDescent="0.25">
      <c r="B13674" s="6">
        <v>0.81597222222222221</v>
      </c>
      <c r="E13674" s="99">
        <v>118</v>
      </c>
      <c r="G13674" s="3" t="s">
        <v>2475</v>
      </c>
    </row>
    <row r="13675" spans="2:17" x14ac:dyDescent="0.25">
      <c r="B13675" s="6">
        <v>0.82638888888888884</v>
      </c>
      <c r="E13675" s="62">
        <v>126</v>
      </c>
      <c r="G13675" s="3" t="s">
        <v>2475</v>
      </c>
    </row>
    <row r="13676" spans="2:17" x14ac:dyDescent="0.25">
      <c r="B13676" s="6">
        <v>0.83680555555555558</v>
      </c>
      <c r="E13676" s="62">
        <v>127</v>
      </c>
      <c r="G13676" s="3" t="s">
        <v>2475</v>
      </c>
    </row>
    <row r="13677" spans="2:17" x14ac:dyDescent="0.25">
      <c r="B13677" s="6">
        <v>0.84722222222222221</v>
      </c>
      <c r="E13677" s="9">
        <v>130</v>
      </c>
      <c r="G13677" s="3" t="s">
        <v>2475</v>
      </c>
    </row>
    <row r="13678" spans="2:17" x14ac:dyDescent="0.25">
      <c r="B13678" s="6">
        <v>0.85763888888888884</v>
      </c>
      <c r="E13678" s="9">
        <v>137</v>
      </c>
      <c r="G13678" s="3" t="s">
        <v>541</v>
      </c>
    </row>
    <row r="13679" spans="2:17" x14ac:dyDescent="0.25">
      <c r="B13679" s="6">
        <v>0.86805555555555558</v>
      </c>
      <c r="E13679" s="9">
        <v>139</v>
      </c>
      <c r="G13679" s="3" t="s">
        <v>541</v>
      </c>
    </row>
    <row r="13680" spans="2:17" x14ac:dyDescent="0.25">
      <c r="B13680" s="6">
        <v>0.87847222222222221</v>
      </c>
      <c r="E13680" s="103">
        <v>142</v>
      </c>
      <c r="G13680" s="3" t="s">
        <v>541</v>
      </c>
      <c r="H13680" s="3">
        <v>215</v>
      </c>
      <c r="I13680" s="144" t="s">
        <v>3541</v>
      </c>
      <c r="J13680" s="144"/>
      <c r="K13680" s="144"/>
      <c r="L13680" s="144"/>
      <c r="M13680" s="144"/>
      <c r="N13680" s="144"/>
    </row>
    <row r="13681" spans="1:14" x14ac:dyDescent="0.25">
      <c r="B13681" s="6">
        <v>0.88888888888888884</v>
      </c>
      <c r="E13681" s="104">
        <v>141</v>
      </c>
      <c r="G13681" s="3" t="s">
        <v>541</v>
      </c>
    </row>
    <row r="13682" spans="1:14" x14ac:dyDescent="0.25">
      <c r="B13682" s="6">
        <v>0.89930555555555558</v>
      </c>
      <c r="E13682" s="9">
        <v>132</v>
      </c>
      <c r="G13682" s="3" t="s">
        <v>541</v>
      </c>
    </row>
    <row r="13683" spans="1:14" x14ac:dyDescent="0.25">
      <c r="B13683" s="86">
        <v>0.90069444444444446</v>
      </c>
      <c r="G13683" s="14" t="s">
        <v>3523</v>
      </c>
    </row>
    <row r="13684" spans="1:14" ht="15.75" x14ac:dyDescent="0.25">
      <c r="B13684" s="86">
        <v>0.90972222222222221</v>
      </c>
      <c r="E13684" s="99">
        <v>110</v>
      </c>
      <c r="G13684" s="14" t="s">
        <v>3523</v>
      </c>
      <c r="I13684" s="446" t="s">
        <v>3545</v>
      </c>
      <c r="J13684" s="446"/>
      <c r="K13684" s="446"/>
      <c r="L13684" s="446"/>
      <c r="M13684" s="446"/>
      <c r="N13684" s="446"/>
    </row>
    <row r="13685" spans="1:14" ht="15.75" x14ac:dyDescent="0.25">
      <c r="B13685" s="86">
        <v>0.92013888888888884</v>
      </c>
      <c r="E13685" s="157">
        <v>95</v>
      </c>
      <c r="G13685" s="14" t="s">
        <v>3523</v>
      </c>
      <c r="I13685" s="531" t="s">
        <v>3544</v>
      </c>
      <c r="J13685" s="531"/>
      <c r="K13685" s="531"/>
      <c r="L13685" s="531"/>
      <c r="M13685" s="531"/>
      <c r="N13685" s="531"/>
    </row>
    <row r="13686" spans="1:14" x14ac:dyDescent="0.25">
      <c r="B13686" s="6">
        <v>0.93055555555555558</v>
      </c>
      <c r="E13686" s="3">
        <v>108</v>
      </c>
    </row>
    <row r="13687" spans="1:14" x14ac:dyDescent="0.25">
      <c r="B13687" s="6">
        <v>0.94097222222222221</v>
      </c>
      <c r="E13687" s="97">
        <v>125</v>
      </c>
      <c r="H13687" s="3">
        <v>300</v>
      </c>
      <c r="I13687" s="63" t="s">
        <v>3543</v>
      </c>
      <c r="J13687" s="63"/>
      <c r="K13687" s="63"/>
      <c r="L13687" s="63"/>
      <c r="M13687" s="63"/>
    </row>
    <row r="13688" spans="1:14" x14ac:dyDescent="0.25">
      <c r="B13688" s="86">
        <v>0.94305555555555554</v>
      </c>
      <c r="G13688" s="14" t="s">
        <v>3522</v>
      </c>
    </row>
    <row r="13689" spans="1:14" x14ac:dyDescent="0.25">
      <c r="B13689" s="86">
        <v>0.95138888888888884</v>
      </c>
      <c r="E13689" s="99">
        <v>116</v>
      </c>
      <c r="G13689" s="14" t="s">
        <v>3522</v>
      </c>
    </row>
    <row r="13690" spans="1:14" x14ac:dyDescent="0.25">
      <c r="B13690" s="86">
        <v>0.96180555555555558</v>
      </c>
      <c r="E13690" s="14">
        <v>82</v>
      </c>
      <c r="G13690" s="14" t="s">
        <v>3522</v>
      </c>
    </row>
    <row r="13691" spans="1:14" x14ac:dyDescent="0.25">
      <c r="B13691" s="6">
        <v>0.97222222222222221</v>
      </c>
      <c r="E13691" s="3">
        <v>100</v>
      </c>
    </row>
    <row r="13692" spans="1:14" x14ac:dyDescent="0.25">
      <c r="B13692" s="6">
        <v>0.98263888888888884</v>
      </c>
      <c r="E13692" s="99">
        <v>112</v>
      </c>
    </row>
    <row r="13693" spans="1:14" ht="15.75" thickBot="1" x14ac:dyDescent="0.3">
      <c r="B13693" s="22">
        <v>0.99305555555555558</v>
      </c>
      <c r="E13693" s="99">
        <v>114</v>
      </c>
    </row>
    <row r="13694" spans="1:14" x14ac:dyDescent="0.25">
      <c r="A13694" s="5">
        <v>45987</v>
      </c>
      <c r="B13694" s="6">
        <v>3.472222222222222E-3</v>
      </c>
    </row>
    <row r="13695" spans="1:14" x14ac:dyDescent="0.25">
      <c r="A13695" s="5" t="s">
        <v>571</v>
      </c>
      <c r="B13695" s="6">
        <v>1.3888888888888888E-2</v>
      </c>
    </row>
    <row r="13696" spans="1:14" x14ac:dyDescent="0.25">
      <c r="B13696" s="6">
        <v>2.4305555555555556E-2</v>
      </c>
    </row>
    <row r="13697" spans="1:14" x14ac:dyDescent="0.25">
      <c r="B13697" s="6">
        <v>3.4722222222222224E-2</v>
      </c>
    </row>
    <row r="13698" spans="1:14" x14ac:dyDescent="0.25">
      <c r="B13698" s="6">
        <v>4.5138888888888888E-2</v>
      </c>
    </row>
    <row r="13699" spans="1:14" x14ac:dyDescent="0.25">
      <c r="B13699" s="6">
        <v>5.5555555555555552E-2</v>
      </c>
    </row>
    <row r="13700" spans="1:14" x14ac:dyDescent="0.25">
      <c r="B13700" s="6">
        <v>6.5972222222222224E-2</v>
      </c>
    </row>
    <row r="13701" spans="1:14" x14ac:dyDescent="0.25">
      <c r="B13701" s="6">
        <v>7.6388888888888895E-2</v>
      </c>
    </row>
    <row r="13702" spans="1:14" ht="15.75" thickBot="1" x14ac:dyDescent="0.3">
      <c r="B13702" s="6">
        <v>8.6805555555555552E-2</v>
      </c>
    </row>
    <row r="13703" spans="1:14" ht="21" thickBot="1" x14ac:dyDescent="0.35">
      <c r="B13703" s="6">
        <v>9.7222222222222224E-2</v>
      </c>
      <c r="G13703" s="609">
        <v>105</v>
      </c>
      <c r="H13703" s="610" t="s">
        <v>1368</v>
      </c>
      <c r="I13703" s="734" t="s">
        <v>3540</v>
      </c>
      <c r="J13703" s="735"/>
      <c r="K13703" s="735"/>
      <c r="L13703" s="735"/>
      <c r="M13703" s="735"/>
      <c r="N13703" s="736"/>
    </row>
    <row r="13704" spans="1:14" ht="19.5" thickBot="1" x14ac:dyDescent="0.35">
      <c r="B13704" s="6">
        <v>0.1076388888888889</v>
      </c>
      <c r="G13704" s="611">
        <f>AVERAGE(E13613:E13708)</f>
        <v>107.46376811594203</v>
      </c>
      <c r="H13704" s="610" t="s">
        <v>1367</v>
      </c>
      <c r="I13704" s="734" t="s">
        <v>3539</v>
      </c>
      <c r="J13704" s="735"/>
      <c r="K13704" s="735"/>
      <c r="L13704" s="735"/>
      <c r="M13704" s="735"/>
      <c r="N13704" s="736"/>
    </row>
    <row r="13705" spans="1:14" ht="19.5" thickBot="1" x14ac:dyDescent="0.35">
      <c r="B13705" s="6">
        <v>0.11805555555555555</v>
      </c>
      <c r="G13705" s="608">
        <v>97</v>
      </c>
      <c r="H13705" s="594" t="s">
        <v>1369</v>
      </c>
      <c r="I13705" s="723" t="s">
        <v>3538</v>
      </c>
      <c r="J13705" s="724"/>
      <c r="K13705" s="724"/>
      <c r="L13705" s="724"/>
      <c r="M13705" s="724"/>
      <c r="N13705" s="725"/>
    </row>
    <row r="13706" spans="1:14" ht="18.75" thickBot="1" x14ac:dyDescent="0.3">
      <c r="B13706" s="6">
        <v>0.12847222222222221</v>
      </c>
      <c r="G13706" s="729" t="s">
        <v>3500</v>
      </c>
      <c r="H13706" s="730"/>
    </row>
    <row r="13707" spans="1:14" ht="18.75" thickBot="1" x14ac:dyDescent="0.3">
      <c r="B13707" s="6">
        <v>0.1388888888888889</v>
      </c>
      <c r="G13707" s="758" t="s">
        <v>3546</v>
      </c>
      <c r="H13707" s="759"/>
      <c r="I13707" s="759"/>
      <c r="J13707" s="760"/>
    </row>
    <row r="13708" spans="1:14" ht="16.5" thickBot="1" x14ac:dyDescent="0.3">
      <c r="B13708" s="6">
        <v>0.14930555555555555</v>
      </c>
      <c r="G13708" s="761" t="s">
        <v>3547</v>
      </c>
      <c r="H13708" s="762"/>
      <c r="I13708" s="762"/>
      <c r="J13708" s="762"/>
      <c r="K13708" s="762"/>
      <c r="L13708" s="762"/>
      <c r="M13708" s="762"/>
      <c r="N13708" s="763"/>
    </row>
    <row r="13709" spans="1:14" ht="15.75" thickBot="1" x14ac:dyDescent="0.3">
      <c r="B13709" s="22">
        <v>0.15972222222222221</v>
      </c>
      <c r="D13709" s="3">
        <v>145</v>
      </c>
    </row>
    <row r="13710" spans="1:14" x14ac:dyDescent="0.25">
      <c r="A13710" s="5">
        <v>45987</v>
      </c>
      <c r="B13710" s="6">
        <v>0.30555555555555558</v>
      </c>
      <c r="E13710" s="14">
        <v>89</v>
      </c>
    </row>
    <row r="13711" spans="1:14" x14ac:dyDescent="0.25">
      <c r="A13711" s="5" t="s">
        <v>571</v>
      </c>
      <c r="B13711" s="6">
        <v>0.31597222222222221</v>
      </c>
      <c r="E13711" s="157">
        <v>94</v>
      </c>
    </row>
    <row r="13712" spans="1:14" x14ac:dyDescent="0.25">
      <c r="B13712" s="6">
        <v>0.3263888888888889</v>
      </c>
      <c r="E13712" s="157">
        <v>96</v>
      </c>
    </row>
    <row r="13713" spans="2:9" x14ac:dyDescent="0.25">
      <c r="B13713" s="6">
        <v>0.33680555555555558</v>
      </c>
      <c r="E13713" s="157">
        <v>95</v>
      </c>
    </row>
    <row r="13714" spans="2:9" x14ac:dyDescent="0.25">
      <c r="B13714" s="6">
        <v>0.34722222222222221</v>
      </c>
      <c r="E13714" s="157">
        <v>92</v>
      </c>
    </row>
    <row r="13715" spans="2:9" x14ac:dyDescent="0.25">
      <c r="B13715" s="6">
        <v>0.3576388888888889</v>
      </c>
      <c r="E13715" s="157">
        <v>95</v>
      </c>
    </row>
    <row r="13716" spans="2:9" x14ac:dyDescent="0.25">
      <c r="B13716" s="6">
        <v>0.36805555555555558</v>
      </c>
      <c r="E13716" s="157">
        <v>98</v>
      </c>
    </row>
    <row r="13717" spans="2:9" x14ac:dyDescent="0.25">
      <c r="B13717" s="6">
        <v>0.37847222222222221</v>
      </c>
      <c r="E13717" s="157">
        <v>99</v>
      </c>
    </row>
    <row r="13718" spans="2:9" x14ac:dyDescent="0.25">
      <c r="B13718" s="6">
        <v>0.3888888888888889</v>
      </c>
      <c r="E13718" s="157">
        <v>97</v>
      </c>
    </row>
    <row r="13719" spans="2:9" x14ac:dyDescent="0.25">
      <c r="B13719" s="6">
        <v>0.39930555555555558</v>
      </c>
      <c r="E13719" s="157">
        <v>90</v>
      </c>
    </row>
    <row r="13720" spans="2:9" x14ac:dyDescent="0.25">
      <c r="B13720" s="6">
        <v>0.40972222222222221</v>
      </c>
      <c r="E13720" s="14">
        <v>84</v>
      </c>
    </row>
    <row r="13721" spans="2:9" x14ac:dyDescent="0.25">
      <c r="B13721" s="6">
        <v>0.4201388888888889</v>
      </c>
      <c r="E13721" s="14">
        <v>85</v>
      </c>
    </row>
    <row r="13722" spans="2:9" x14ac:dyDescent="0.25">
      <c r="B13722" s="6">
        <v>0.43055555555555558</v>
      </c>
      <c r="E13722" s="14">
        <v>87</v>
      </c>
    </row>
    <row r="13723" spans="2:9" x14ac:dyDescent="0.25">
      <c r="B13723" s="6">
        <v>0.44097222222222221</v>
      </c>
      <c r="E13723" s="14">
        <v>84</v>
      </c>
    </row>
    <row r="13724" spans="2:9" x14ac:dyDescent="0.25">
      <c r="B13724" s="6">
        <v>0.4513888888888889</v>
      </c>
      <c r="E13724" s="157">
        <v>95</v>
      </c>
    </row>
    <row r="13725" spans="2:9" x14ac:dyDescent="0.25">
      <c r="B13725" s="6">
        <v>0.46180555555555558</v>
      </c>
      <c r="E13725" s="157">
        <v>94</v>
      </c>
    </row>
    <row r="13726" spans="2:9" x14ac:dyDescent="0.25">
      <c r="B13726" s="6">
        <v>0.47222222222222221</v>
      </c>
      <c r="E13726" s="157">
        <v>94</v>
      </c>
      <c r="F13726" s="157">
        <v>94</v>
      </c>
      <c r="G13726" s="3" t="s">
        <v>1827</v>
      </c>
    </row>
    <row r="13727" spans="2:9" x14ac:dyDescent="0.25">
      <c r="B13727" s="6">
        <v>0.4826388888888889</v>
      </c>
      <c r="C13727" s="3">
        <v>50</v>
      </c>
      <c r="G13727" s="3" t="s">
        <v>112</v>
      </c>
      <c r="I13727" t="s">
        <v>3555</v>
      </c>
    </row>
    <row r="13728" spans="2:9" x14ac:dyDescent="0.25">
      <c r="B13728" s="6">
        <v>0.4826388888888889</v>
      </c>
      <c r="E13728" s="157">
        <v>98</v>
      </c>
    </row>
    <row r="13729" spans="2:13" x14ac:dyDescent="0.25">
      <c r="B13729" s="6">
        <v>0.49305555555555558</v>
      </c>
      <c r="E13729" s="3">
        <v>102</v>
      </c>
    </row>
    <row r="13730" spans="2:13" x14ac:dyDescent="0.25">
      <c r="B13730" s="6">
        <v>0.50347222222222221</v>
      </c>
      <c r="E13730" s="101">
        <v>110</v>
      </c>
      <c r="H13730" s="3">
        <v>30</v>
      </c>
      <c r="I13730" s="135" t="s">
        <v>3556</v>
      </c>
      <c r="J13730" s="135"/>
      <c r="K13730" s="135"/>
      <c r="L13730" s="135"/>
      <c r="M13730" s="135"/>
    </row>
    <row r="13731" spans="2:13" x14ac:dyDescent="0.25">
      <c r="B13731" s="6">
        <v>0.51388888888888884</v>
      </c>
      <c r="E13731" s="3">
        <v>100</v>
      </c>
    </row>
    <row r="13732" spans="2:13" x14ac:dyDescent="0.25">
      <c r="B13732" s="6">
        <v>0.52430555555555558</v>
      </c>
      <c r="E13732" s="3">
        <v>105</v>
      </c>
    </row>
    <row r="13733" spans="2:13" x14ac:dyDescent="0.25">
      <c r="B13733" s="6">
        <v>0.53472222222222221</v>
      </c>
      <c r="E13733" s="3">
        <v>106</v>
      </c>
    </row>
    <row r="13734" spans="2:13" x14ac:dyDescent="0.25">
      <c r="B13734" s="6">
        <v>0.54513888888888884</v>
      </c>
      <c r="E13734" s="3">
        <v>109</v>
      </c>
      <c r="G13734" s="3" t="s">
        <v>3554</v>
      </c>
    </row>
    <row r="13735" spans="2:13" x14ac:dyDescent="0.25">
      <c r="B13735" s="6">
        <v>0.55555555555555558</v>
      </c>
      <c r="E13735" s="3">
        <v>106</v>
      </c>
      <c r="G13735" s="3" t="s">
        <v>3554</v>
      </c>
    </row>
    <row r="13736" spans="2:13" x14ac:dyDescent="0.25">
      <c r="B13736" s="6">
        <v>0.56597222222222221</v>
      </c>
      <c r="E13736" s="3">
        <v>107</v>
      </c>
      <c r="G13736" s="3" t="s">
        <v>3554</v>
      </c>
    </row>
    <row r="13737" spans="2:13" x14ac:dyDescent="0.25">
      <c r="B13737" s="6">
        <v>0.57638888888888884</v>
      </c>
      <c r="E13737" s="3">
        <v>108</v>
      </c>
      <c r="G13737" s="3" t="s">
        <v>3554</v>
      </c>
    </row>
    <row r="13738" spans="2:13" x14ac:dyDescent="0.25">
      <c r="B13738" s="6">
        <v>0.58680555555555558</v>
      </c>
      <c r="E13738" s="99">
        <v>117</v>
      </c>
      <c r="G13738" s="3" t="s">
        <v>3554</v>
      </c>
    </row>
    <row r="13739" spans="2:13" x14ac:dyDescent="0.25">
      <c r="B13739" s="6">
        <v>0.59722222222222221</v>
      </c>
      <c r="E13739" s="101">
        <v>118</v>
      </c>
      <c r="G13739" s="3" t="s">
        <v>3554</v>
      </c>
      <c r="H13739" s="3">
        <v>165</v>
      </c>
      <c r="I13739" s="135" t="s">
        <v>3557</v>
      </c>
      <c r="J13739" s="135"/>
      <c r="K13739" s="135"/>
      <c r="L13739" s="135"/>
      <c r="M13739" s="135"/>
    </row>
    <row r="13740" spans="2:13" x14ac:dyDescent="0.25">
      <c r="B13740" s="6">
        <v>0.60763888888888884</v>
      </c>
      <c r="E13740" s="99">
        <v>115</v>
      </c>
      <c r="G13740" s="3" t="s">
        <v>3554</v>
      </c>
    </row>
    <row r="13741" spans="2:13" x14ac:dyDescent="0.25">
      <c r="B13741" s="6">
        <v>0.61805555555555558</v>
      </c>
      <c r="E13741" s="99">
        <v>113</v>
      </c>
      <c r="G13741" s="3" t="s">
        <v>3554</v>
      </c>
    </row>
    <row r="13742" spans="2:13" x14ac:dyDescent="0.25">
      <c r="B13742" s="6">
        <v>0.62847222222222221</v>
      </c>
      <c r="E13742" s="99">
        <v>112</v>
      </c>
      <c r="G13742" s="3" t="s">
        <v>3554</v>
      </c>
    </row>
    <row r="13743" spans="2:13" x14ac:dyDescent="0.25">
      <c r="B13743" s="6">
        <v>0.63888888888888884</v>
      </c>
      <c r="E13743" s="99">
        <v>111</v>
      </c>
      <c r="G13743" s="3" t="s">
        <v>3554</v>
      </c>
    </row>
    <row r="13744" spans="2:13" x14ac:dyDescent="0.25">
      <c r="B13744" s="6">
        <v>0.64930555555555558</v>
      </c>
      <c r="E13744" s="99">
        <v>116</v>
      </c>
      <c r="G13744" s="3" t="s">
        <v>3554</v>
      </c>
    </row>
    <row r="13745" spans="2:18" x14ac:dyDescent="0.25">
      <c r="B13745" s="6">
        <v>0.65972222222222221</v>
      </c>
      <c r="E13745" s="97">
        <v>121</v>
      </c>
      <c r="G13745" s="3" t="s">
        <v>3554</v>
      </c>
      <c r="H13745" s="3">
        <v>255</v>
      </c>
      <c r="I13745" s="63" t="s">
        <v>3558</v>
      </c>
      <c r="J13745" s="63"/>
      <c r="K13745" s="63"/>
      <c r="L13745" s="63"/>
      <c r="M13745" s="63"/>
    </row>
    <row r="13746" spans="2:18" x14ac:dyDescent="0.25">
      <c r="B13746" s="6">
        <v>0.67013888888888884</v>
      </c>
      <c r="E13746" s="99">
        <v>114</v>
      </c>
    </row>
    <row r="13747" spans="2:18" x14ac:dyDescent="0.25">
      <c r="B13747" s="6">
        <v>0.68055555555555558</v>
      </c>
      <c r="E13747" s="99">
        <v>110</v>
      </c>
    </row>
    <row r="13748" spans="2:18" x14ac:dyDescent="0.25">
      <c r="B13748" s="6">
        <v>0.69097222222222221</v>
      </c>
      <c r="E13748" s="14">
        <v>84</v>
      </c>
    </row>
    <row r="13749" spans="2:18" x14ac:dyDescent="0.25">
      <c r="B13749" s="6">
        <v>0.70138888888888884</v>
      </c>
      <c r="E13749" s="59">
        <v>76</v>
      </c>
    </row>
    <row r="13750" spans="2:18" x14ac:dyDescent="0.25">
      <c r="B13750" s="6">
        <v>0.71180555555555558</v>
      </c>
      <c r="E13750" s="99">
        <v>104</v>
      </c>
    </row>
    <row r="13751" spans="2:18" x14ac:dyDescent="0.25">
      <c r="B13751" s="6">
        <v>0.72222222222222221</v>
      </c>
      <c r="E13751" s="99">
        <v>110</v>
      </c>
    </row>
    <row r="13752" spans="2:18" x14ac:dyDescent="0.25">
      <c r="B13752" s="6">
        <v>0.73263888888888884</v>
      </c>
      <c r="E13752" s="99">
        <v>112</v>
      </c>
    </row>
    <row r="13753" spans="2:18" x14ac:dyDescent="0.25">
      <c r="B13753" s="6">
        <v>0.74305555555555558</v>
      </c>
      <c r="E13753" s="3">
        <v>106</v>
      </c>
    </row>
    <row r="13754" spans="2:18" x14ac:dyDescent="0.25">
      <c r="B13754" s="6">
        <v>0.75347222222222221</v>
      </c>
      <c r="E13754" s="3">
        <v>102</v>
      </c>
      <c r="F13754" s="3">
        <v>102</v>
      </c>
    </row>
    <row r="13755" spans="2:18" x14ac:dyDescent="0.25">
      <c r="B13755" s="90">
        <v>0.76041666666666663</v>
      </c>
      <c r="C13755" s="8">
        <v>100</v>
      </c>
      <c r="D13755" s="8"/>
      <c r="E13755" s="8"/>
      <c r="F13755" s="8"/>
      <c r="G13755" s="8" t="s">
        <v>313</v>
      </c>
      <c r="H13755" s="8"/>
      <c r="I13755" s="36" t="s">
        <v>3551</v>
      </c>
      <c r="J13755" s="36"/>
      <c r="K13755" s="36"/>
      <c r="L13755" s="36"/>
      <c r="M13755" s="36"/>
      <c r="N13755" s="36"/>
      <c r="O13755" s="36"/>
      <c r="P13755" s="36"/>
      <c r="Q13755" s="8"/>
      <c r="R13755" s="8"/>
    </row>
    <row r="13756" spans="2:18" x14ac:dyDescent="0.25">
      <c r="B13756" s="6">
        <v>0.76388888888888884</v>
      </c>
      <c r="E13756" s="3">
        <v>106</v>
      </c>
    </row>
    <row r="13757" spans="2:18" x14ac:dyDescent="0.25">
      <c r="B13757" s="6">
        <v>0.77430555555555558</v>
      </c>
      <c r="E13757" s="3">
        <v>106</v>
      </c>
    </row>
    <row r="13758" spans="2:18" x14ac:dyDescent="0.25">
      <c r="B13758" s="6">
        <v>0.78472222222222221</v>
      </c>
      <c r="E13758" s="97">
        <v>127</v>
      </c>
      <c r="H13758" s="3">
        <v>25</v>
      </c>
      <c r="I13758" s="63" t="s">
        <v>3552</v>
      </c>
      <c r="J13758" s="63"/>
      <c r="K13758" s="63"/>
      <c r="L13758" s="63"/>
      <c r="M13758" s="63"/>
    </row>
    <row r="13759" spans="2:18" x14ac:dyDescent="0.25">
      <c r="B13759" s="6">
        <v>0.79513888888888884</v>
      </c>
      <c r="E13759" s="62">
        <v>120</v>
      </c>
    </row>
    <row r="13760" spans="2:18" x14ac:dyDescent="0.25">
      <c r="B13760" s="6">
        <v>0.80555555555555558</v>
      </c>
      <c r="E13760" s="3">
        <v>109</v>
      </c>
    </row>
    <row r="13761" spans="2:15" x14ac:dyDescent="0.25">
      <c r="B13761" s="6">
        <v>0.81597222222222221</v>
      </c>
      <c r="E13761" s="3">
        <v>108</v>
      </c>
    </row>
    <row r="13762" spans="2:15" x14ac:dyDescent="0.25">
      <c r="B13762" s="6">
        <v>0.82638888888888884</v>
      </c>
      <c r="E13762" s="62">
        <v>122</v>
      </c>
    </row>
    <row r="13763" spans="2:15" x14ac:dyDescent="0.25">
      <c r="B13763" s="6">
        <v>0.83680555555555558</v>
      </c>
      <c r="E13763" s="62">
        <v>128</v>
      </c>
    </row>
    <row r="13764" spans="2:15" x14ac:dyDescent="0.25">
      <c r="B13764" s="6">
        <v>0.84722222222222221</v>
      </c>
      <c r="E13764" s="9">
        <v>135</v>
      </c>
    </row>
    <row r="13765" spans="2:15" x14ac:dyDescent="0.25">
      <c r="B13765" s="6">
        <v>0.85763888888888884</v>
      </c>
      <c r="E13765" s="9">
        <v>131</v>
      </c>
    </row>
    <row r="13766" spans="2:15" x14ac:dyDescent="0.25">
      <c r="B13766" s="6">
        <v>0.86805555555555558</v>
      </c>
      <c r="E13766" s="62">
        <v>128</v>
      </c>
    </row>
    <row r="13767" spans="2:15" x14ac:dyDescent="0.25">
      <c r="B13767" s="6">
        <v>0.87847222222222221</v>
      </c>
      <c r="E13767" s="9">
        <v>131</v>
      </c>
    </row>
    <row r="13768" spans="2:15" x14ac:dyDescent="0.25">
      <c r="B13768" s="6">
        <v>0.88888888888888884</v>
      </c>
      <c r="E13768" s="9">
        <v>134</v>
      </c>
    </row>
    <row r="13769" spans="2:15" x14ac:dyDescent="0.25">
      <c r="B13769" s="6">
        <v>0.89930555555555558</v>
      </c>
      <c r="E13769" s="10">
        <v>137</v>
      </c>
      <c r="H13769" s="3">
        <v>200</v>
      </c>
      <c r="I13769" s="12" t="s">
        <v>3553</v>
      </c>
      <c r="J13769" s="12"/>
      <c r="K13769" s="12"/>
      <c r="L13769" s="12"/>
      <c r="M13769" s="12"/>
    </row>
    <row r="13770" spans="2:15" x14ac:dyDescent="0.25">
      <c r="B13770" s="6">
        <v>0.90972222222222221</v>
      </c>
      <c r="E13770" s="9">
        <v>136</v>
      </c>
    </row>
    <row r="13771" spans="2:15" x14ac:dyDescent="0.25">
      <c r="B13771" s="6">
        <v>0.92013888888888884</v>
      </c>
      <c r="E13771" s="9">
        <v>130</v>
      </c>
      <c r="G13771" s="8" t="s">
        <v>3561</v>
      </c>
    </row>
    <row r="13772" spans="2:15" x14ac:dyDescent="0.25">
      <c r="B13772" s="6">
        <v>0.93055555555555558</v>
      </c>
      <c r="E13772" s="99">
        <v>116</v>
      </c>
      <c r="G13772" s="8" t="s">
        <v>3561</v>
      </c>
    </row>
    <row r="13773" spans="2:15" x14ac:dyDescent="0.25">
      <c r="B13773" s="6">
        <v>0.94097222222222221</v>
      </c>
      <c r="E13773" s="62">
        <v>125</v>
      </c>
      <c r="G13773" s="8" t="s">
        <v>3561</v>
      </c>
      <c r="H13773" s="3">
        <v>260</v>
      </c>
      <c r="I13773" s="63" t="s">
        <v>3562</v>
      </c>
      <c r="J13773" s="63"/>
      <c r="K13773" s="63"/>
      <c r="L13773" s="63"/>
      <c r="M13773" s="63"/>
    </row>
    <row r="13774" spans="2:15" x14ac:dyDescent="0.25">
      <c r="B13774" s="86">
        <v>0.9458333333333333</v>
      </c>
      <c r="G13774" s="14" t="s">
        <v>3550</v>
      </c>
    </row>
    <row r="13775" spans="2:15" x14ac:dyDescent="0.25">
      <c r="B13775" s="86">
        <v>0.95138888888888884</v>
      </c>
      <c r="E13775" s="99">
        <v>111</v>
      </c>
      <c r="G13775" s="14" t="s">
        <v>3550</v>
      </c>
    </row>
    <row r="13776" spans="2:15" ht="15.75" x14ac:dyDescent="0.25">
      <c r="B13776" s="86">
        <v>0.96180555555555558</v>
      </c>
      <c r="E13776" s="14">
        <v>82</v>
      </c>
      <c r="G13776" s="14" t="s">
        <v>3550</v>
      </c>
      <c r="I13776" s="565" t="s">
        <v>3563</v>
      </c>
      <c r="J13776" s="565"/>
      <c r="K13776" s="565"/>
      <c r="L13776" s="565"/>
      <c r="M13776" s="565"/>
      <c r="N13776" s="565"/>
      <c r="O13776" s="565"/>
    </row>
    <row r="13777" spans="1:14" x14ac:dyDescent="0.25">
      <c r="B13777" s="6">
        <v>0.97222222222222221</v>
      </c>
      <c r="E13777" s="14">
        <v>85</v>
      </c>
      <c r="F13777" s="14">
        <v>85</v>
      </c>
    </row>
    <row r="13778" spans="1:14" x14ac:dyDescent="0.25">
      <c r="B13778" s="90">
        <v>0.97916666666666663</v>
      </c>
      <c r="C13778" s="8">
        <v>39</v>
      </c>
      <c r="D13778" s="8"/>
      <c r="E13778" s="8"/>
      <c r="F13778" s="8"/>
      <c r="G13778" s="8" t="s">
        <v>239</v>
      </c>
      <c r="H13778" s="8"/>
      <c r="I13778" s="36" t="s">
        <v>3575</v>
      </c>
      <c r="J13778" s="36"/>
      <c r="K13778" s="36"/>
      <c r="L13778" s="36"/>
    </row>
    <row r="13779" spans="1:14" x14ac:dyDescent="0.25">
      <c r="B13779" s="6">
        <v>0.98263888888888884</v>
      </c>
      <c r="E13779" s="14">
        <v>84</v>
      </c>
    </row>
    <row r="13780" spans="1:14" ht="15.75" thickBot="1" x14ac:dyDescent="0.3">
      <c r="B13780" s="22">
        <v>0.99305555555555558</v>
      </c>
      <c r="E13780" s="14">
        <v>86</v>
      </c>
    </row>
    <row r="13781" spans="1:14" x14ac:dyDescent="0.25">
      <c r="A13781" s="5">
        <v>45988</v>
      </c>
      <c r="B13781" s="6">
        <v>3.472222222222222E-3</v>
      </c>
      <c r="E13781" s="14">
        <v>85</v>
      </c>
    </row>
    <row r="13782" spans="1:14" x14ac:dyDescent="0.25">
      <c r="A13782" s="5" t="s">
        <v>211</v>
      </c>
      <c r="B13782" s="6">
        <v>1.3888888888888888E-2</v>
      </c>
      <c r="E13782" s="3">
        <v>100</v>
      </c>
    </row>
    <row r="13783" spans="1:14" x14ac:dyDescent="0.25">
      <c r="B13783" s="6">
        <v>2.4305555555555556E-2</v>
      </c>
      <c r="E13783" s="99">
        <v>117</v>
      </c>
    </row>
    <row r="13784" spans="1:14" x14ac:dyDescent="0.25">
      <c r="B13784" s="6">
        <v>3.4722222222222224E-2</v>
      </c>
      <c r="E13784" s="97">
        <v>122</v>
      </c>
      <c r="H13784" s="3">
        <v>80</v>
      </c>
      <c r="I13784" s="63" t="s">
        <v>4348</v>
      </c>
      <c r="J13784" s="63"/>
      <c r="K13784" s="63"/>
    </row>
    <row r="13785" spans="1:14" x14ac:dyDescent="0.25">
      <c r="B13785" s="6">
        <v>4.5138888888888888E-2</v>
      </c>
      <c r="E13785" s="62">
        <v>120</v>
      </c>
    </row>
    <row r="13786" spans="1:14" x14ac:dyDescent="0.25">
      <c r="B13786" s="6">
        <v>5.5555555555555552E-2</v>
      </c>
      <c r="E13786" s="99">
        <v>111</v>
      </c>
    </row>
    <row r="13787" spans="1:14" x14ac:dyDescent="0.25">
      <c r="B13787" s="6">
        <v>6.5972222222222224E-2</v>
      </c>
      <c r="E13787" s="3">
        <v>108</v>
      </c>
    </row>
    <row r="13788" spans="1:14" x14ac:dyDescent="0.25">
      <c r="B13788" s="6">
        <v>7.6388888888888895E-2</v>
      </c>
      <c r="E13788" s="3">
        <v>104</v>
      </c>
    </row>
    <row r="13789" spans="1:14" x14ac:dyDescent="0.25">
      <c r="B13789" s="6">
        <v>8.6805555555555552E-2</v>
      </c>
      <c r="E13789" s="3">
        <v>105</v>
      </c>
    </row>
    <row r="13790" spans="1:14" ht="15.75" thickBot="1" x14ac:dyDescent="0.3">
      <c r="B13790" s="6">
        <v>9.7222222222222224E-2</v>
      </c>
      <c r="E13790" s="3">
        <v>105</v>
      </c>
    </row>
    <row r="13791" spans="1:14" ht="21" thickBot="1" x14ac:dyDescent="0.35">
      <c r="B13791" s="6">
        <v>0.1076388888888889</v>
      </c>
      <c r="E13791" s="3">
        <v>105</v>
      </c>
      <c r="G13791" s="609">
        <v>105</v>
      </c>
      <c r="H13791" s="610" t="s">
        <v>1368</v>
      </c>
      <c r="I13791" s="734" t="s">
        <v>3260</v>
      </c>
      <c r="J13791" s="735"/>
      <c r="K13791" s="735"/>
      <c r="L13791" s="735"/>
      <c r="M13791" s="735"/>
      <c r="N13791" s="736"/>
    </row>
    <row r="13792" spans="1:14" ht="19.5" thickBot="1" x14ac:dyDescent="0.35">
      <c r="B13792" s="6">
        <v>0.11805555555555555</v>
      </c>
      <c r="E13792" s="3">
        <v>104</v>
      </c>
      <c r="G13792" s="611">
        <f>AVERAGE(E13699:E13781)</f>
        <v>106.20588235294117</v>
      </c>
      <c r="H13792" s="610" t="s">
        <v>1367</v>
      </c>
      <c r="I13792" s="734" t="s">
        <v>3564</v>
      </c>
      <c r="J13792" s="735"/>
      <c r="K13792" s="735"/>
      <c r="L13792" s="735"/>
      <c r="M13792" s="735"/>
      <c r="N13792" s="736"/>
    </row>
    <row r="13793" spans="1:14" ht="19.5" thickBot="1" x14ac:dyDescent="0.35">
      <c r="B13793" s="6">
        <v>0.12847222222222221</v>
      </c>
      <c r="E13793" s="3">
        <v>104</v>
      </c>
      <c r="G13793" s="608">
        <v>93.3</v>
      </c>
      <c r="H13793" s="594" t="s">
        <v>1369</v>
      </c>
      <c r="I13793" s="723" t="s">
        <v>3559</v>
      </c>
      <c r="J13793" s="724"/>
      <c r="K13793" s="724"/>
      <c r="L13793" s="724"/>
      <c r="M13793" s="724"/>
      <c r="N13793" s="725"/>
    </row>
    <row r="13794" spans="1:14" ht="18.75" thickBot="1" x14ac:dyDescent="0.3">
      <c r="B13794" s="6">
        <v>0.1388888888888889</v>
      </c>
      <c r="E13794" s="3">
        <v>102</v>
      </c>
      <c r="G13794" s="729" t="s">
        <v>3423</v>
      </c>
      <c r="H13794" s="730"/>
    </row>
    <row r="13795" spans="1:14" ht="18.75" thickBot="1" x14ac:dyDescent="0.3">
      <c r="B13795" s="6">
        <v>0.14930555555555555</v>
      </c>
      <c r="E13795" s="3">
        <v>102</v>
      </c>
      <c r="G13795" s="758" t="s">
        <v>3567</v>
      </c>
      <c r="H13795" s="759"/>
      <c r="I13795" s="759"/>
      <c r="J13795" s="760"/>
    </row>
    <row r="13796" spans="1:14" ht="16.5" thickBot="1" x14ac:dyDescent="0.3">
      <c r="B13796" s="22">
        <v>0.15972222222222221</v>
      </c>
      <c r="D13796" s="3">
        <v>189</v>
      </c>
      <c r="E13796" s="3">
        <v>103</v>
      </c>
      <c r="G13796" s="761" t="s">
        <v>3568</v>
      </c>
      <c r="H13796" s="762"/>
      <c r="I13796" s="762"/>
      <c r="J13796" s="762"/>
      <c r="K13796" s="762"/>
      <c r="L13796" s="762"/>
      <c r="M13796" s="762"/>
      <c r="N13796" s="763"/>
    </row>
    <row r="13797" spans="1:14" x14ac:dyDescent="0.25">
      <c r="A13797" s="5">
        <v>45988</v>
      </c>
      <c r="B13797" s="6">
        <v>0.30555555555555558</v>
      </c>
      <c r="E13797" s="157">
        <v>90</v>
      </c>
    </row>
    <row r="13798" spans="1:14" x14ac:dyDescent="0.25">
      <c r="A13798" s="5" t="s">
        <v>211</v>
      </c>
      <c r="B13798" s="6">
        <v>0.31597222222222221</v>
      </c>
      <c r="E13798" s="14">
        <v>89</v>
      </c>
    </row>
    <row r="13799" spans="1:14" x14ac:dyDescent="0.25">
      <c r="B13799" s="6">
        <v>0.3263888888888889</v>
      </c>
      <c r="E13799" s="14">
        <v>89</v>
      </c>
    </row>
    <row r="13800" spans="1:14" x14ac:dyDescent="0.25">
      <c r="B13800" s="6">
        <v>0.33680555555555558</v>
      </c>
      <c r="E13800" s="157">
        <v>90</v>
      </c>
    </row>
    <row r="13801" spans="1:14" x14ac:dyDescent="0.25">
      <c r="B13801" s="6">
        <v>0.34722222222222221</v>
      </c>
      <c r="E13801" s="14">
        <v>88</v>
      </c>
    </row>
    <row r="13802" spans="1:14" x14ac:dyDescent="0.25">
      <c r="B13802" s="6">
        <v>0.3576388888888889</v>
      </c>
      <c r="E13802" s="157">
        <v>90</v>
      </c>
    </row>
    <row r="13803" spans="1:14" x14ac:dyDescent="0.25">
      <c r="B13803" s="6">
        <v>0.36805555555555558</v>
      </c>
      <c r="E13803" s="14">
        <v>88</v>
      </c>
    </row>
    <row r="13804" spans="1:14" x14ac:dyDescent="0.25">
      <c r="B13804" s="6">
        <v>0.37847222222222221</v>
      </c>
      <c r="E13804" s="14">
        <v>84</v>
      </c>
    </row>
    <row r="13805" spans="1:14" x14ac:dyDescent="0.25">
      <c r="B13805" s="6">
        <v>0.3888888888888889</v>
      </c>
      <c r="E13805" s="157">
        <v>93</v>
      </c>
    </row>
    <row r="13806" spans="1:14" x14ac:dyDescent="0.25">
      <c r="B13806" s="6">
        <v>0.3888888888888889</v>
      </c>
      <c r="E13806" s="157">
        <v>94</v>
      </c>
    </row>
    <row r="13807" spans="1:14" x14ac:dyDescent="0.25">
      <c r="B13807" s="6">
        <v>0.39930555555555558</v>
      </c>
      <c r="E13807" s="157">
        <v>94</v>
      </c>
    </row>
    <row r="13808" spans="1:14" x14ac:dyDescent="0.25">
      <c r="B13808" s="6">
        <v>0.40972222222222221</v>
      </c>
      <c r="E13808" s="14">
        <v>86</v>
      </c>
    </row>
    <row r="13809" spans="2:13" x14ac:dyDescent="0.25">
      <c r="B13809" s="6">
        <v>0.4201388888888889</v>
      </c>
      <c r="E13809" s="14">
        <v>82</v>
      </c>
    </row>
    <row r="13810" spans="2:13" x14ac:dyDescent="0.25">
      <c r="B13810" s="6">
        <v>0.43055555555555558</v>
      </c>
      <c r="E13810" s="14">
        <v>82</v>
      </c>
    </row>
    <row r="13811" spans="2:13" x14ac:dyDescent="0.25">
      <c r="B13811" s="6">
        <v>0.44097222222222221</v>
      </c>
      <c r="E13811" s="14">
        <v>86</v>
      </c>
    </row>
    <row r="13812" spans="2:13" x14ac:dyDescent="0.25">
      <c r="B13812" s="6">
        <v>0.4513888888888889</v>
      </c>
      <c r="E13812" s="157">
        <v>94</v>
      </c>
    </row>
    <row r="13813" spans="2:13" x14ac:dyDescent="0.25">
      <c r="B13813" s="6">
        <v>0.46180555555555558</v>
      </c>
      <c r="E13813" s="157">
        <v>90</v>
      </c>
    </row>
    <row r="13814" spans="2:13" x14ac:dyDescent="0.25">
      <c r="B13814" s="6">
        <v>0.47222222222222221</v>
      </c>
      <c r="E13814" s="157">
        <v>90</v>
      </c>
    </row>
    <row r="13815" spans="2:13" x14ac:dyDescent="0.25">
      <c r="B13815" s="6">
        <v>0.4826388888888889</v>
      </c>
      <c r="E13815" s="157">
        <v>97</v>
      </c>
    </row>
    <row r="13816" spans="2:13" x14ac:dyDescent="0.25">
      <c r="B13816" s="6">
        <v>0.49305555555555558</v>
      </c>
      <c r="E13816" s="157">
        <v>99</v>
      </c>
    </row>
    <row r="13817" spans="2:13" x14ac:dyDescent="0.25">
      <c r="B13817" s="6">
        <v>0.50347222222222221</v>
      </c>
      <c r="E13817" s="157">
        <v>94</v>
      </c>
    </row>
    <row r="13818" spans="2:13" x14ac:dyDescent="0.25">
      <c r="B13818" s="6">
        <v>0.51388888888888884</v>
      </c>
      <c r="E13818" s="157">
        <v>98</v>
      </c>
      <c r="F13818" s="157">
        <v>98</v>
      </c>
    </row>
    <row r="13819" spans="2:13" ht="15.75" x14ac:dyDescent="0.25">
      <c r="B13819" s="90">
        <v>0.52083333333333337</v>
      </c>
      <c r="C13819" s="8">
        <v>39</v>
      </c>
      <c r="D13819" s="8"/>
      <c r="E13819" s="8"/>
      <c r="F13819" s="8"/>
      <c r="G13819" s="8" t="s">
        <v>3508</v>
      </c>
      <c r="H13819" s="8"/>
      <c r="I13819" s="36" t="s">
        <v>3570</v>
      </c>
      <c r="J13819" s="36"/>
      <c r="K13819" s="36"/>
      <c r="L13819" s="36"/>
      <c r="M13819" s="36"/>
    </row>
    <row r="13820" spans="2:13" x14ac:dyDescent="0.25">
      <c r="B13820" s="6">
        <v>0.52430555555555558</v>
      </c>
      <c r="E13820" s="3">
        <v>102</v>
      </c>
    </row>
    <row r="13821" spans="2:13" x14ac:dyDescent="0.25">
      <c r="B13821" s="6">
        <v>0.53472222222222221</v>
      </c>
      <c r="E13821" s="3">
        <v>106</v>
      </c>
    </row>
    <row r="13822" spans="2:13" x14ac:dyDescent="0.25">
      <c r="B13822" s="6">
        <v>0.54513888888888884</v>
      </c>
      <c r="E13822" s="99">
        <v>116</v>
      </c>
      <c r="H13822" s="3">
        <v>35</v>
      </c>
      <c r="I13822" s="135" t="s">
        <v>3571</v>
      </c>
      <c r="J13822" s="135"/>
      <c r="K13822" s="135"/>
      <c r="L13822" s="135"/>
      <c r="M13822" s="135"/>
    </row>
    <row r="13823" spans="2:13" x14ac:dyDescent="0.25">
      <c r="B13823" s="6">
        <v>0.55555555555555558</v>
      </c>
      <c r="E13823" s="157">
        <v>98</v>
      </c>
    </row>
    <row r="13824" spans="2:13" x14ac:dyDescent="0.25">
      <c r="B13824" s="6">
        <v>0.56597222222222221</v>
      </c>
      <c r="E13824" s="157">
        <v>93</v>
      </c>
    </row>
    <row r="13825" spans="2:18" x14ac:dyDescent="0.25">
      <c r="B13825" s="6">
        <v>0.57638888888888884</v>
      </c>
      <c r="E13825" s="157">
        <v>99</v>
      </c>
    </row>
    <row r="13826" spans="2:18" x14ac:dyDescent="0.25">
      <c r="B13826" s="6">
        <v>0.58680555555555558</v>
      </c>
      <c r="E13826" s="3">
        <v>102</v>
      </c>
      <c r="F13826" s="3">
        <v>102</v>
      </c>
    </row>
    <row r="13827" spans="2:18" x14ac:dyDescent="0.25">
      <c r="B13827" s="90">
        <v>0.59722222222222221</v>
      </c>
      <c r="C13827" s="8">
        <v>45</v>
      </c>
      <c r="D13827" s="8"/>
      <c r="E13827" s="8"/>
      <c r="F13827" s="8"/>
      <c r="G13827" s="8" t="s">
        <v>3569</v>
      </c>
      <c r="H13827" s="8"/>
      <c r="I13827" s="36" t="s">
        <v>3565</v>
      </c>
      <c r="J13827" s="36"/>
      <c r="K13827" s="36"/>
      <c r="L13827" s="36"/>
      <c r="M13827" s="36"/>
      <c r="N13827" s="36"/>
      <c r="O13827" s="36"/>
      <c r="P13827" s="36"/>
      <c r="Q13827" s="8"/>
      <c r="R13827" s="8"/>
    </row>
    <row r="13828" spans="2:18" x14ac:dyDescent="0.25">
      <c r="B13828" s="6">
        <v>0.59722222222222221</v>
      </c>
      <c r="E13828" s="99">
        <v>112</v>
      </c>
      <c r="G13828" s="3" t="s">
        <v>3587</v>
      </c>
    </row>
    <row r="13829" spans="2:18" x14ac:dyDescent="0.25">
      <c r="B13829" s="6">
        <v>0.60763888888888884</v>
      </c>
      <c r="E13829" s="99">
        <v>112</v>
      </c>
      <c r="G13829" s="3" t="s">
        <v>3587</v>
      </c>
    </row>
    <row r="13830" spans="2:18" x14ac:dyDescent="0.25">
      <c r="B13830" s="6">
        <v>0.61805555555555558</v>
      </c>
      <c r="E13830" s="101">
        <v>113</v>
      </c>
      <c r="G13830" s="3" t="s">
        <v>3587</v>
      </c>
      <c r="H13830" s="3">
        <v>30</v>
      </c>
      <c r="I13830" s="135" t="s">
        <v>3572</v>
      </c>
      <c r="J13830" s="135"/>
      <c r="K13830" s="135"/>
      <c r="L13830" s="135"/>
      <c r="M13830" s="135"/>
    </row>
    <row r="13831" spans="2:18" x14ac:dyDescent="0.25">
      <c r="B13831" s="6">
        <v>0.62847222222222221</v>
      </c>
      <c r="E13831" s="3">
        <v>109</v>
      </c>
      <c r="G13831" s="3" t="s">
        <v>3587</v>
      </c>
    </row>
    <row r="13832" spans="2:18" x14ac:dyDescent="0.25">
      <c r="B13832" s="6">
        <v>0.63888888888888884</v>
      </c>
      <c r="E13832" s="99">
        <v>113</v>
      </c>
      <c r="G13832" s="3" t="s">
        <v>3587</v>
      </c>
    </row>
    <row r="13833" spans="2:18" x14ac:dyDescent="0.25">
      <c r="B13833" s="6">
        <v>0.64930555555555558</v>
      </c>
      <c r="E13833" s="3">
        <v>108</v>
      </c>
      <c r="G13833" s="3" t="s">
        <v>3587</v>
      </c>
    </row>
    <row r="13834" spans="2:18" x14ac:dyDescent="0.25">
      <c r="B13834" s="6">
        <v>0.65972222222222221</v>
      </c>
      <c r="E13834" s="3">
        <v>109</v>
      </c>
    </row>
    <row r="13835" spans="2:18" x14ac:dyDescent="0.25">
      <c r="B13835" s="6">
        <v>0.67013888888888884</v>
      </c>
      <c r="E13835" s="99">
        <v>112</v>
      </c>
    </row>
    <row r="13836" spans="2:18" x14ac:dyDescent="0.25">
      <c r="B13836" s="86">
        <v>0.67361111111111116</v>
      </c>
      <c r="G13836" s="14" t="s">
        <v>3583</v>
      </c>
    </row>
    <row r="13837" spans="2:18" x14ac:dyDescent="0.25">
      <c r="B13837" s="86">
        <v>0.68055555555555558</v>
      </c>
      <c r="E13837" s="3">
        <v>108</v>
      </c>
      <c r="G13837" s="14" t="s">
        <v>3583</v>
      </c>
    </row>
    <row r="13838" spans="2:18" x14ac:dyDescent="0.25">
      <c r="B13838" s="86">
        <v>0.69097222222222221</v>
      </c>
      <c r="E13838" s="3">
        <v>101</v>
      </c>
      <c r="F13838" s="3">
        <v>101</v>
      </c>
      <c r="G13838" s="14" t="s">
        <v>3583</v>
      </c>
    </row>
    <row r="13839" spans="2:18" x14ac:dyDescent="0.25">
      <c r="B13839" s="90">
        <v>0.69444444444444442</v>
      </c>
      <c r="C13839" s="8">
        <v>100</v>
      </c>
      <c r="D13839" s="8"/>
      <c r="E13839" s="8"/>
      <c r="F13839" s="8"/>
      <c r="G13839" s="8" t="s">
        <v>314</v>
      </c>
      <c r="H13839" s="8"/>
      <c r="I13839" s="36" t="s">
        <v>3566</v>
      </c>
      <c r="J13839" s="36"/>
      <c r="K13839" s="36"/>
      <c r="L13839" s="36"/>
      <c r="M13839" s="36"/>
    </row>
    <row r="13840" spans="2:18" x14ac:dyDescent="0.25">
      <c r="B13840" s="6">
        <v>0.70138888888888884</v>
      </c>
      <c r="E13840" s="3">
        <v>104</v>
      </c>
    </row>
    <row r="13841" spans="2:13" x14ac:dyDescent="0.25">
      <c r="B13841" s="6">
        <v>0.71180555555555558</v>
      </c>
      <c r="E13841" s="3">
        <v>108</v>
      </c>
    </row>
    <row r="13842" spans="2:13" x14ac:dyDescent="0.25">
      <c r="B13842" s="6">
        <v>0.72222222222222221</v>
      </c>
      <c r="E13842" s="99">
        <v>113</v>
      </c>
    </row>
    <row r="13843" spans="2:13" x14ac:dyDescent="0.25">
      <c r="B13843" s="6">
        <v>0.73263888888888884</v>
      </c>
      <c r="E13843" s="62">
        <v>121</v>
      </c>
    </row>
    <row r="13844" spans="2:13" x14ac:dyDescent="0.25">
      <c r="B13844" s="6">
        <v>0.74305555555555558</v>
      </c>
      <c r="E13844" s="99">
        <v>119</v>
      </c>
    </row>
    <row r="13845" spans="2:13" x14ac:dyDescent="0.25">
      <c r="B13845" s="6">
        <v>0.75347222222222221</v>
      </c>
      <c r="E13845" s="62">
        <v>123</v>
      </c>
    </row>
    <row r="13846" spans="2:13" x14ac:dyDescent="0.25">
      <c r="B13846" s="6">
        <v>0.76388888888888884</v>
      </c>
      <c r="E13846" s="97">
        <v>128</v>
      </c>
      <c r="H13846" s="3">
        <v>100</v>
      </c>
      <c r="I13846" s="63" t="s">
        <v>3573</v>
      </c>
      <c r="J13846" s="63"/>
      <c r="K13846" s="63"/>
      <c r="L13846" s="63"/>
      <c r="M13846" s="63"/>
    </row>
    <row r="13847" spans="2:13" x14ac:dyDescent="0.25">
      <c r="B13847" s="6">
        <v>0.77430555555555558</v>
      </c>
      <c r="E13847" s="99">
        <v>114</v>
      </c>
    </row>
    <row r="13848" spans="2:13" x14ac:dyDescent="0.25">
      <c r="B13848" s="6">
        <v>0.78472222222222221</v>
      </c>
      <c r="E13848" s="62">
        <v>124</v>
      </c>
    </row>
    <row r="13849" spans="2:13" x14ac:dyDescent="0.25">
      <c r="B13849" s="6">
        <v>0.79513888888888884</v>
      </c>
      <c r="E13849" s="104">
        <v>142</v>
      </c>
    </row>
    <row r="13850" spans="2:13" x14ac:dyDescent="0.25">
      <c r="B13850" s="6">
        <v>0.80555555555555558</v>
      </c>
      <c r="E13850" s="103">
        <v>147</v>
      </c>
      <c r="H13850" s="3">
        <v>160</v>
      </c>
      <c r="I13850" s="144" t="s">
        <v>3574</v>
      </c>
      <c r="J13850" s="144"/>
      <c r="K13850" s="144"/>
      <c r="L13850" s="144"/>
      <c r="M13850" s="144"/>
    </row>
    <row r="13851" spans="2:13" x14ac:dyDescent="0.25">
      <c r="B13851" s="6">
        <v>0.81597222222222221</v>
      </c>
      <c r="E13851" s="104">
        <v>141</v>
      </c>
    </row>
    <row r="13852" spans="2:13" x14ac:dyDescent="0.25">
      <c r="B13852" s="6">
        <v>0.82638888888888884</v>
      </c>
      <c r="E13852" s="9">
        <v>132</v>
      </c>
    </row>
    <row r="13853" spans="2:13" x14ac:dyDescent="0.25">
      <c r="B13853" s="6">
        <v>0.83680555555555558</v>
      </c>
      <c r="E13853" s="62">
        <v>124</v>
      </c>
    </row>
    <row r="13854" spans="2:13" x14ac:dyDescent="0.25">
      <c r="B13854" s="86">
        <v>0.84027777777777779</v>
      </c>
      <c r="E13854" s="62"/>
      <c r="G13854" s="14" t="s">
        <v>3580</v>
      </c>
    </row>
    <row r="13855" spans="2:13" x14ac:dyDescent="0.25">
      <c r="B13855" s="86">
        <v>0.84722222222222221</v>
      </c>
      <c r="G13855" s="14" t="s">
        <v>3580</v>
      </c>
    </row>
    <row r="13856" spans="2:13" x14ac:dyDescent="0.25">
      <c r="B13856" s="86">
        <v>0.85763888888888884</v>
      </c>
      <c r="E13856" s="14">
        <v>86</v>
      </c>
      <c r="F13856" s="14">
        <v>86</v>
      </c>
      <c r="G13856" s="14" t="s">
        <v>3580</v>
      </c>
    </row>
    <row r="13857" spans="2:16" x14ac:dyDescent="0.25">
      <c r="B13857" s="90">
        <v>0.85902777777777772</v>
      </c>
      <c r="C13857" s="8">
        <v>90</v>
      </c>
      <c r="D13857" s="8"/>
      <c r="E13857" s="8"/>
      <c r="F13857" s="8"/>
      <c r="G13857" s="8" t="s">
        <v>313</v>
      </c>
      <c r="H13857" s="8"/>
      <c r="I13857" s="36" t="s">
        <v>3579</v>
      </c>
      <c r="J13857" s="36"/>
      <c r="K13857" s="36"/>
      <c r="L13857" s="36"/>
      <c r="M13857" s="36"/>
      <c r="N13857" s="36"/>
      <c r="O13857" s="36"/>
      <c r="P13857" s="36"/>
    </row>
    <row r="13858" spans="2:16" x14ac:dyDescent="0.25">
      <c r="B13858" s="6">
        <v>0.86805555555555558</v>
      </c>
      <c r="E13858" s="157">
        <v>97</v>
      </c>
    </row>
    <row r="13859" spans="2:16" x14ac:dyDescent="0.25">
      <c r="B13859" s="6">
        <v>0.87847222222222221</v>
      </c>
      <c r="E13859" s="99">
        <v>116</v>
      </c>
    </row>
    <row r="13860" spans="2:16" x14ac:dyDescent="0.25">
      <c r="B13860" s="6">
        <v>0.88888888888888884</v>
      </c>
      <c r="E13860" s="10">
        <v>132</v>
      </c>
      <c r="H13860" s="3">
        <v>43</v>
      </c>
      <c r="I13860" s="12" t="s">
        <v>3584</v>
      </c>
      <c r="J13860" s="12"/>
      <c r="K13860" s="12"/>
      <c r="L13860" s="12"/>
      <c r="M13860" s="12"/>
    </row>
    <row r="13861" spans="2:16" x14ac:dyDescent="0.25">
      <c r="B13861" s="86">
        <v>0.89861111111111114</v>
      </c>
      <c r="G13861" s="14" t="s">
        <v>3578</v>
      </c>
    </row>
    <row r="13862" spans="2:16" x14ac:dyDescent="0.25">
      <c r="B13862" s="86">
        <v>0.89930555555555558</v>
      </c>
      <c r="E13862" s="99">
        <v>111</v>
      </c>
      <c r="G13862" s="14" t="s">
        <v>3578</v>
      </c>
    </row>
    <row r="13863" spans="2:16" x14ac:dyDescent="0.25">
      <c r="B13863" s="86">
        <v>0.90972222222222221</v>
      </c>
      <c r="E13863" s="14">
        <v>84</v>
      </c>
      <c r="G13863" s="14" t="s">
        <v>3578</v>
      </c>
    </row>
    <row r="13864" spans="2:16" x14ac:dyDescent="0.25">
      <c r="B13864" s="6">
        <v>0.92013888888888884</v>
      </c>
      <c r="E13864" s="62">
        <v>123</v>
      </c>
    </row>
    <row r="13865" spans="2:16" x14ac:dyDescent="0.25">
      <c r="B13865" s="6">
        <v>0.93055555555555558</v>
      </c>
      <c r="E13865" s="62">
        <v>126</v>
      </c>
    </row>
    <row r="13866" spans="2:16" x14ac:dyDescent="0.25">
      <c r="B13866" s="6">
        <v>0.94097222222222221</v>
      </c>
      <c r="E13866" s="10">
        <v>134</v>
      </c>
      <c r="H13866" s="3">
        <v>118</v>
      </c>
      <c r="I13866" s="12" t="s">
        <v>3585</v>
      </c>
      <c r="J13866" s="12"/>
      <c r="K13866" s="12"/>
      <c r="L13866" s="12"/>
      <c r="M13866" s="12"/>
    </row>
    <row r="13867" spans="2:16" x14ac:dyDescent="0.25">
      <c r="B13867" s="86">
        <v>0.94305555555555554</v>
      </c>
      <c r="G13867" s="14" t="s">
        <v>3577</v>
      </c>
    </row>
    <row r="13868" spans="2:16" x14ac:dyDescent="0.25">
      <c r="B13868" s="86">
        <v>0.95138888888888884</v>
      </c>
      <c r="E13868" s="157">
        <v>95</v>
      </c>
      <c r="G13868" s="14" t="s">
        <v>3577</v>
      </c>
    </row>
    <row r="13869" spans="2:16" x14ac:dyDescent="0.25">
      <c r="B13869" s="86">
        <v>0.96180555555555558</v>
      </c>
      <c r="E13869" s="14">
        <v>89</v>
      </c>
      <c r="G13869" s="14" t="s">
        <v>3577</v>
      </c>
    </row>
    <row r="13870" spans="2:16" x14ac:dyDescent="0.25">
      <c r="B13870" s="6">
        <v>0.97222222222222221</v>
      </c>
      <c r="E13870" s="99">
        <v>116</v>
      </c>
    </row>
    <row r="13871" spans="2:16" x14ac:dyDescent="0.25">
      <c r="B13871" s="86">
        <v>0.97430555555555554</v>
      </c>
      <c r="G13871" s="14" t="s">
        <v>3576</v>
      </c>
    </row>
    <row r="13872" spans="2:16" x14ac:dyDescent="0.25">
      <c r="B13872" s="86">
        <v>0.98263888888888884</v>
      </c>
      <c r="E13872" s="3">
        <v>105</v>
      </c>
      <c r="G13872" s="14" t="s">
        <v>3576</v>
      </c>
    </row>
    <row r="13873" spans="1:14" ht="15.75" thickBot="1" x14ac:dyDescent="0.3">
      <c r="B13873" s="215">
        <v>0.99305555555555558</v>
      </c>
      <c r="E13873" s="3">
        <v>101</v>
      </c>
      <c r="G13873" s="14" t="s">
        <v>3576</v>
      </c>
    </row>
    <row r="13874" spans="1:14" x14ac:dyDescent="0.25">
      <c r="A13874" s="5">
        <v>45989</v>
      </c>
      <c r="B13874" s="86">
        <v>3.472222222222222E-3</v>
      </c>
      <c r="E13874" s="3">
        <v>102</v>
      </c>
      <c r="G13874" s="14" t="s">
        <v>3576</v>
      </c>
    </row>
    <row r="13875" spans="1:14" x14ac:dyDescent="0.25">
      <c r="A13875" s="5" t="s">
        <v>212</v>
      </c>
      <c r="B13875" s="6">
        <v>1.3888888888888888E-2</v>
      </c>
      <c r="E13875" s="97">
        <v>126</v>
      </c>
      <c r="H13875" s="3">
        <v>223</v>
      </c>
      <c r="I13875" s="63" t="s">
        <v>3586</v>
      </c>
      <c r="J13875" s="63"/>
      <c r="K13875" s="63"/>
      <c r="L13875" s="63"/>
      <c r="M13875" s="63"/>
    </row>
    <row r="13876" spans="1:14" x14ac:dyDescent="0.25">
      <c r="B13876" s="6">
        <v>2.4305555555555556E-2</v>
      </c>
      <c r="E13876" s="99">
        <v>115</v>
      </c>
    </row>
    <row r="13877" spans="1:14" x14ac:dyDescent="0.25">
      <c r="B13877" s="6">
        <v>3.4722222222222224E-2</v>
      </c>
      <c r="E13877" s="3">
        <v>108</v>
      </c>
    </row>
    <row r="13878" spans="1:14" x14ac:dyDescent="0.25">
      <c r="B13878" s="6">
        <v>4.5138888888888888E-2</v>
      </c>
      <c r="E13878" s="157">
        <v>91</v>
      </c>
    </row>
    <row r="13879" spans="1:14" x14ac:dyDescent="0.25">
      <c r="B13879" s="6">
        <v>5.5555555555555552E-2</v>
      </c>
      <c r="E13879" s="157">
        <v>93</v>
      </c>
    </row>
    <row r="13880" spans="1:14" x14ac:dyDescent="0.25">
      <c r="B13880" s="6">
        <v>6.5972222222222224E-2</v>
      </c>
    </row>
    <row r="13881" spans="1:14" x14ac:dyDescent="0.25">
      <c r="B13881" s="6">
        <v>7.6388888888888895E-2</v>
      </c>
    </row>
    <row r="13882" spans="1:14" x14ac:dyDescent="0.25">
      <c r="B13882" s="6">
        <v>8.6805555555555552E-2</v>
      </c>
    </row>
    <row r="13883" spans="1:14" ht="15.75" thickBot="1" x14ac:dyDescent="0.3">
      <c r="B13883" s="6">
        <v>9.7222222222222224E-2</v>
      </c>
    </row>
    <row r="13884" spans="1:14" ht="21" thickBot="1" x14ac:dyDescent="0.35">
      <c r="B13884" s="6">
        <v>0.1076388888888889</v>
      </c>
      <c r="G13884" s="609">
        <v>105</v>
      </c>
      <c r="H13884" s="610" t="s">
        <v>1368</v>
      </c>
      <c r="I13884" s="734" t="s">
        <v>3260</v>
      </c>
      <c r="J13884" s="735"/>
      <c r="K13884" s="735"/>
      <c r="L13884" s="735"/>
      <c r="M13884" s="735"/>
      <c r="N13884" s="736"/>
    </row>
    <row r="13885" spans="1:14" ht="19.5" thickBot="1" x14ac:dyDescent="0.35">
      <c r="B13885" s="6">
        <v>0.11805555555555555</v>
      </c>
      <c r="G13885" s="611">
        <f>AVERAGE(E13797:E13879)</f>
        <v>105.34246575342466</v>
      </c>
      <c r="H13885" s="610" t="s">
        <v>1367</v>
      </c>
      <c r="I13885" s="734" t="s">
        <v>3560</v>
      </c>
      <c r="J13885" s="735"/>
      <c r="K13885" s="735"/>
      <c r="L13885" s="735"/>
      <c r="M13885" s="735"/>
      <c r="N13885" s="736"/>
    </row>
    <row r="13886" spans="1:14" ht="19.5" thickBot="1" x14ac:dyDescent="0.35">
      <c r="B13886" s="6">
        <v>0.12847222222222221</v>
      </c>
      <c r="G13886" s="608">
        <v>95</v>
      </c>
      <c r="H13886" s="594" t="s">
        <v>1369</v>
      </c>
      <c r="I13886" s="723" t="s">
        <v>3581</v>
      </c>
      <c r="J13886" s="724"/>
      <c r="K13886" s="724"/>
      <c r="L13886" s="724"/>
      <c r="M13886" s="724"/>
      <c r="N13886" s="725"/>
    </row>
    <row r="13887" spans="1:14" ht="18.75" thickBot="1" x14ac:dyDescent="0.3">
      <c r="B13887" s="6">
        <v>0.1388888888888889</v>
      </c>
      <c r="G13887" s="729" t="s">
        <v>3500</v>
      </c>
      <c r="H13887" s="730"/>
    </row>
    <row r="13888" spans="1:14" ht="18.75" thickBot="1" x14ac:dyDescent="0.3">
      <c r="B13888" s="6">
        <v>0.14930555555555555</v>
      </c>
      <c r="G13888" s="758" t="s">
        <v>3582</v>
      </c>
      <c r="H13888" s="759"/>
      <c r="I13888" s="759"/>
      <c r="J13888" s="760"/>
    </row>
    <row r="13889" spans="1:14" ht="16.5" thickBot="1" x14ac:dyDescent="0.3">
      <c r="B13889" s="22">
        <v>0.15972222222222221</v>
      </c>
      <c r="D13889" s="243">
        <v>274</v>
      </c>
      <c r="E13889" s="680" t="s">
        <v>2592</v>
      </c>
      <c r="F13889" s="236"/>
      <c r="G13889" s="761" t="s">
        <v>3588</v>
      </c>
      <c r="H13889" s="762"/>
      <c r="I13889" s="762"/>
      <c r="J13889" s="762"/>
      <c r="K13889" s="762"/>
      <c r="L13889" s="762"/>
      <c r="M13889" s="762"/>
      <c r="N13889" s="763"/>
    </row>
    <row r="13890" spans="1:14" x14ac:dyDescent="0.25">
      <c r="A13890" s="5">
        <v>45989</v>
      </c>
      <c r="B13890" s="6">
        <v>0.30555555555555558</v>
      </c>
      <c r="E13890" s="157">
        <v>94</v>
      </c>
    </row>
    <row r="13891" spans="1:14" x14ac:dyDescent="0.25">
      <c r="A13891" s="5" t="s">
        <v>212</v>
      </c>
      <c r="B13891" s="6">
        <v>0.31597222222222221</v>
      </c>
      <c r="E13891" s="157">
        <v>94</v>
      </c>
    </row>
    <row r="13892" spans="1:14" x14ac:dyDescent="0.25">
      <c r="B13892" s="6">
        <v>0.3263888888888889</v>
      </c>
      <c r="E13892" s="157">
        <v>90</v>
      </c>
    </row>
    <row r="13893" spans="1:14" x14ac:dyDescent="0.25">
      <c r="B13893" s="6">
        <v>0.33680555555555558</v>
      </c>
      <c r="E13893" s="14">
        <v>89</v>
      </c>
    </row>
    <row r="13894" spans="1:14" x14ac:dyDescent="0.25">
      <c r="B13894" s="6">
        <v>0.34722222222222221</v>
      </c>
      <c r="E13894" s="14">
        <v>81</v>
      </c>
    </row>
    <row r="13895" spans="1:14" x14ac:dyDescent="0.25">
      <c r="B13895" s="6">
        <v>0.3576388888888889</v>
      </c>
      <c r="E13895" s="14">
        <v>89</v>
      </c>
    </row>
    <row r="13896" spans="1:14" x14ac:dyDescent="0.25">
      <c r="B13896" s="6">
        <v>0.36805555555555558</v>
      </c>
      <c r="E13896" s="14">
        <v>84</v>
      </c>
    </row>
    <row r="13897" spans="1:14" x14ac:dyDescent="0.25">
      <c r="B13897" s="6">
        <v>0.37847222222222221</v>
      </c>
      <c r="E13897" s="14">
        <v>85</v>
      </c>
    </row>
    <row r="13898" spans="1:14" x14ac:dyDescent="0.25">
      <c r="B13898" s="6">
        <v>0.3888888888888889</v>
      </c>
      <c r="E13898" s="14">
        <v>85</v>
      </c>
    </row>
    <row r="13899" spans="1:14" x14ac:dyDescent="0.25">
      <c r="B13899" s="6">
        <v>0.3888888888888889</v>
      </c>
      <c r="E13899" s="14">
        <v>88</v>
      </c>
    </row>
    <row r="13900" spans="1:14" x14ac:dyDescent="0.25">
      <c r="B13900" s="6">
        <v>0.39930555555555558</v>
      </c>
      <c r="E13900" s="157">
        <v>90</v>
      </c>
    </row>
    <row r="13901" spans="1:14" x14ac:dyDescent="0.25">
      <c r="B13901" s="6">
        <v>0.40972222222222221</v>
      </c>
      <c r="E13901" s="14">
        <v>86</v>
      </c>
    </row>
    <row r="13902" spans="1:14" x14ac:dyDescent="0.25">
      <c r="B13902" s="6">
        <v>0.4201388888888889</v>
      </c>
      <c r="E13902" s="14">
        <v>85</v>
      </c>
    </row>
    <row r="13903" spans="1:14" x14ac:dyDescent="0.25">
      <c r="B13903" s="6">
        <v>0.43055555555555558</v>
      </c>
      <c r="E13903" s="14">
        <v>80</v>
      </c>
    </row>
    <row r="13904" spans="1:14" x14ac:dyDescent="0.25">
      <c r="B13904" s="6">
        <v>0.44097222222222221</v>
      </c>
      <c r="E13904" s="14">
        <v>84</v>
      </c>
    </row>
    <row r="13905" spans="2:15" x14ac:dyDescent="0.25">
      <c r="B13905" s="6">
        <v>0.4513888888888889</v>
      </c>
      <c r="E13905" s="14">
        <v>84</v>
      </c>
    </row>
    <row r="13906" spans="2:15" x14ac:dyDescent="0.25">
      <c r="B13906" s="6">
        <v>0.46180555555555558</v>
      </c>
      <c r="E13906" s="14">
        <v>86</v>
      </c>
    </row>
    <row r="13907" spans="2:15" x14ac:dyDescent="0.25">
      <c r="B13907" s="6">
        <v>0.47222222222222221</v>
      </c>
      <c r="E13907" s="14">
        <v>84</v>
      </c>
    </row>
    <row r="13908" spans="2:15" x14ac:dyDescent="0.25">
      <c r="B13908" s="6">
        <v>0.4826388888888889</v>
      </c>
      <c r="E13908" s="157">
        <v>91</v>
      </c>
      <c r="F13908" s="157">
        <v>91</v>
      </c>
    </row>
    <row r="13909" spans="2:15" x14ac:dyDescent="0.25">
      <c r="B13909" s="90">
        <v>0.48958333333333331</v>
      </c>
      <c r="C13909" s="8">
        <v>82</v>
      </c>
      <c r="D13909" s="8"/>
      <c r="E13909" s="8"/>
      <c r="F13909" s="8"/>
      <c r="G13909" s="8" t="s">
        <v>208</v>
      </c>
      <c r="H13909" s="8"/>
      <c r="I13909" s="36" t="s">
        <v>3590</v>
      </c>
      <c r="J13909" s="36"/>
      <c r="K13909" s="36"/>
      <c r="L13909" s="36"/>
      <c r="M13909" s="36"/>
      <c r="N13909" s="36"/>
      <c r="O13909" s="36"/>
    </row>
    <row r="13910" spans="2:15" x14ac:dyDescent="0.25">
      <c r="B13910" s="6">
        <v>0.49305555555555558</v>
      </c>
      <c r="E13910" s="157">
        <v>96</v>
      </c>
    </row>
    <row r="13911" spans="2:15" x14ac:dyDescent="0.25">
      <c r="B13911" s="6">
        <v>0.50347222222222221</v>
      </c>
      <c r="E13911" s="3">
        <v>101</v>
      </c>
    </row>
    <row r="13912" spans="2:15" x14ac:dyDescent="0.25">
      <c r="B13912" s="6">
        <v>0.51388888888888884</v>
      </c>
      <c r="E13912" s="10">
        <v>131</v>
      </c>
      <c r="H13912" s="3">
        <v>35</v>
      </c>
      <c r="I13912" s="12" t="s">
        <v>3591</v>
      </c>
      <c r="J13912" s="12"/>
      <c r="K13912" s="12"/>
      <c r="L13912" s="12"/>
      <c r="M13912" s="12"/>
    </row>
    <row r="13913" spans="2:15" x14ac:dyDescent="0.25">
      <c r="B13913" s="6">
        <v>0.52430555555555558</v>
      </c>
      <c r="E13913" s="3">
        <v>103</v>
      </c>
    </row>
    <row r="13914" spans="2:15" x14ac:dyDescent="0.25">
      <c r="B13914" s="86">
        <v>0.52638888888888891</v>
      </c>
      <c r="G13914" s="14" t="s">
        <v>3589</v>
      </c>
    </row>
    <row r="13915" spans="2:15" x14ac:dyDescent="0.25">
      <c r="B13915" s="86">
        <v>0.53472222222222221</v>
      </c>
      <c r="E13915" s="59">
        <v>71</v>
      </c>
      <c r="G13915" s="14" t="s">
        <v>3589</v>
      </c>
    </row>
    <row r="13916" spans="2:15" x14ac:dyDescent="0.25">
      <c r="B13916" s="6">
        <v>0.54513888888888884</v>
      </c>
      <c r="E13916" s="14">
        <v>84</v>
      </c>
    </row>
    <row r="13917" spans="2:15" x14ac:dyDescent="0.25">
      <c r="B13917" s="6">
        <v>0.55555555555555558</v>
      </c>
      <c r="E13917" s="157">
        <v>97</v>
      </c>
    </row>
    <row r="13918" spans="2:15" x14ac:dyDescent="0.25">
      <c r="B13918" s="6">
        <v>0.56597222222222221</v>
      </c>
      <c r="E13918" s="3">
        <v>109</v>
      </c>
    </row>
    <row r="13919" spans="2:15" x14ac:dyDescent="0.25">
      <c r="B13919" s="6">
        <v>0.57638888888888884</v>
      </c>
      <c r="E13919" s="101">
        <v>116</v>
      </c>
      <c r="H13919" s="3">
        <v>125</v>
      </c>
      <c r="I13919" s="135" t="s">
        <v>2914</v>
      </c>
      <c r="J13919" s="135"/>
      <c r="K13919" s="135"/>
      <c r="L13919" s="135"/>
      <c r="M13919" s="135"/>
    </row>
    <row r="13920" spans="2:15" x14ac:dyDescent="0.25">
      <c r="B13920" s="6">
        <v>0.58680555555555558</v>
      </c>
      <c r="E13920" s="99">
        <v>116</v>
      </c>
    </row>
    <row r="13921" spans="2:19" x14ac:dyDescent="0.25">
      <c r="B13921" s="6">
        <v>0.59722222222222221</v>
      </c>
      <c r="E13921" s="3">
        <v>106</v>
      </c>
    </row>
    <row r="13922" spans="2:19" x14ac:dyDescent="0.25">
      <c r="B13922" s="6">
        <v>0.60763888888888884</v>
      </c>
      <c r="E13922" s="157">
        <v>99</v>
      </c>
    </row>
    <row r="13923" spans="2:19" x14ac:dyDescent="0.25">
      <c r="B13923" s="6">
        <v>0.61805555555555558</v>
      </c>
      <c r="E13923" s="157">
        <v>98</v>
      </c>
    </row>
    <row r="13924" spans="2:19" x14ac:dyDescent="0.25">
      <c r="B13924" s="6">
        <v>0.62847222222222221</v>
      </c>
      <c r="E13924" s="157">
        <v>98</v>
      </c>
    </row>
    <row r="13925" spans="2:19" x14ac:dyDescent="0.25">
      <c r="B13925" s="6">
        <v>0.63888888888888884</v>
      </c>
      <c r="E13925" s="157">
        <v>92</v>
      </c>
    </row>
    <row r="13926" spans="2:19" x14ac:dyDescent="0.25">
      <c r="B13926" s="6">
        <v>0.64930555555555558</v>
      </c>
      <c r="E13926" s="14">
        <v>88</v>
      </c>
    </row>
    <row r="13927" spans="2:19" x14ac:dyDescent="0.25">
      <c r="B13927" s="6">
        <v>0.65972222222222221</v>
      </c>
      <c r="E13927" s="157">
        <v>95</v>
      </c>
    </row>
    <row r="13928" spans="2:19" x14ac:dyDescent="0.25">
      <c r="B13928" s="6">
        <v>0.67013888888888884</v>
      </c>
      <c r="E13928" s="3">
        <v>102</v>
      </c>
    </row>
    <row r="13929" spans="2:19" x14ac:dyDescent="0.25">
      <c r="B13929" s="6">
        <v>0.68055555555555558</v>
      </c>
      <c r="E13929" s="3">
        <v>102</v>
      </c>
    </row>
    <row r="13930" spans="2:19" x14ac:dyDescent="0.25">
      <c r="B13930" s="6">
        <v>0.69097222222222221</v>
      </c>
      <c r="E13930" s="157">
        <v>99</v>
      </c>
    </row>
    <row r="13931" spans="2:19" x14ac:dyDescent="0.25">
      <c r="B13931" s="6">
        <v>0.70138888888888884</v>
      </c>
      <c r="E13931" s="157">
        <v>96</v>
      </c>
    </row>
    <row r="13932" spans="2:19" x14ac:dyDescent="0.25">
      <c r="B13932" s="6">
        <v>0.71180555555555558</v>
      </c>
      <c r="E13932" s="157">
        <v>93</v>
      </c>
      <c r="F13932" s="157">
        <v>93</v>
      </c>
    </row>
    <row r="13933" spans="2:19" x14ac:dyDescent="0.25">
      <c r="B13933" s="90">
        <v>0.71319444444444446</v>
      </c>
      <c r="C13933" s="8">
        <v>85</v>
      </c>
      <c r="D13933" s="8"/>
      <c r="E13933" s="8"/>
      <c r="F13933" s="8"/>
      <c r="G13933" s="8" t="s">
        <v>313</v>
      </c>
      <c r="H13933" s="8"/>
      <c r="I13933" s="36" t="s">
        <v>3595</v>
      </c>
      <c r="J13933" s="36"/>
      <c r="K13933" s="36"/>
      <c r="L13933" s="36"/>
      <c r="M13933" s="36"/>
      <c r="N13933" s="36"/>
      <c r="O13933" s="36"/>
      <c r="P13933" s="36"/>
      <c r="Q13933" s="8"/>
      <c r="R13933" s="8"/>
      <c r="S13933" s="8"/>
    </row>
    <row r="13934" spans="2:19" x14ac:dyDescent="0.25">
      <c r="B13934" s="6">
        <v>0.72222222222222221</v>
      </c>
      <c r="E13934" s="157">
        <v>98</v>
      </c>
    </row>
    <row r="13935" spans="2:19" x14ac:dyDescent="0.25">
      <c r="B13935" s="6">
        <v>0.73263888888888884</v>
      </c>
      <c r="E13935" s="99">
        <v>114</v>
      </c>
    </row>
    <row r="13936" spans="2:19" x14ac:dyDescent="0.25">
      <c r="B13936" s="6">
        <v>0.74305555555555558</v>
      </c>
      <c r="E13936" s="10">
        <v>138</v>
      </c>
      <c r="H13936" s="3">
        <v>43</v>
      </c>
      <c r="I13936" s="12" t="s">
        <v>3596</v>
      </c>
      <c r="J13936" s="12"/>
      <c r="K13936" s="12"/>
      <c r="L13936" s="12"/>
      <c r="M13936" s="12"/>
    </row>
    <row r="13937" spans="2:13" x14ac:dyDescent="0.25">
      <c r="B13937" s="86">
        <v>0.74930555555555556</v>
      </c>
      <c r="G13937" s="14" t="s">
        <v>3594</v>
      </c>
    </row>
    <row r="13938" spans="2:13" x14ac:dyDescent="0.25">
      <c r="B13938" s="86">
        <v>0.75347222222222221</v>
      </c>
      <c r="E13938" s="62">
        <v>123</v>
      </c>
      <c r="G13938" s="14" t="s">
        <v>3594</v>
      </c>
    </row>
    <row r="13939" spans="2:13" x14ac:dyDescent="0.25">
      <c r="B13939" s="86">
        <v>0.76388888888888884</v>
      </c>
      <c r="E13939" s="14">
        <v>87</v>
      </c>
      <c r="G13939" s="14" t="s">
        <v>3594</v>
      </c>
    </row>
    <row r="13940" spans="2:13" x14ac:dyDescent="0.25">
      <c r="B13940" s="6">
        <v>0.77430555555555558</v>
      </c>
      <c r="E13940" s="3">
        <v>104</v>
      </c>
    </row>
    <row r="13941" spans="2:13" x14ac:dyDescent="0.25">
      <c r="B13941" s="6">
        <v>0.78472222222222221</v>
      </c>
      <c r="E13941" s="99">
        <v>118</v>
      </c>
    </row>
    <row r="13942" spans="2:13" x14ac:dyDescent="0.25">
      <c r="B13942" s="86">
        <v>0.78819444444444442</v>
      </c>
      <c r="G13942" s="14" t="s">
        <v>3593</v>
      </c>
    </row>
    <row r="13943" spans="2:13" x14ac:dyDescent="0.25">
      <c r="B13943" s="86">
        <v>0.79513888888888884</v>
      </c>
      <c r="E13943" s="99">
        <v>115</v>
      </c>
      <c r="G13943" s="14" t="s">
        <v>3593</v>
      </c>
    </row>
    <row r="13944" spans="2:13" x14ac:dyDescent="0.25">
      <c r="B13944" s="86">
        <v>0.80555555555555558</v>
      </c>
      <c r="E13944" s="157">
        <v>95</v>
      </c>
      <c r="G13944" s="14" t="s">
        <v>3593</v>
      </c>
    </row>
    <row r="13945" spans="2:13" x14ac:dyDescent="0.25">
      <c r="B13945" s="6">
        <v>0.81597222222222221</v>
      </c>
      <c r="E13945" s="99">
        <v>110</v>
      </c>
    </row>
    <row r="13946" spans="2:13" x14ac:dyDescent="0.25">
      <c r="B13946" s="6">
        <v>0.82638888888888884</v>
      </c>
      <c r="E13946" s="62">
        <v>123</v>
      </c>
    </row>
    <row r="13947" spans="2:13" x14ac:dyDescent="0.25">
      <c r="B13947" s="86">
        <v>0.83472222222222225</v>
      </c>
      <c r="G13947" s="14" t="s">
        <v>3592</v>
      </c>
    </row>
    <row r="13948" spans="2:13" x14ac:dyDescent="0.25">
      <c r="B13948" s="86">
        <v>0.83680555555555558</v>
      </c>
      <c r="E13948" s="97">
        <v>124</v>
      </c>
      <c r="G13948" s="14" t="s">
        <v>3592</v>
      </c>
      <c r="H13948" s="3">
        <v>178</v>
      </c>
      <c r="I13948" s="63" t="s">
        <v>3597</v>
      </c>
      <c r="J13948" s="63"/>
      <c r="K13948" s="63"/>
      <c r="L13948" s="63"/>
      <c r="M13948" s="63"/>
    </row>
    <row r="13949" spans="2:13" x14ac:dyDescent="0.25">
      <c r="B13949" s="86">
        <v>0.84722222222222221</v>
      </c>
      <c r="E13949" s="14">
        <v>82</v>
      </c>
      <c r="G13949" s="14" t="s">
        <v>3592</v>
      </c>
    </row>
    <row r="13950" spans="2:13" x14ac:dyDescent="0.25">
      <c r="B13950" s="6">
        <v>0.85763888888888884</v>
      </c>
      <c r="E13950" s="157">
        <v>98</v>
      </c>
    </row>
    <row r="13951" spans="2:13" x14ac:dyDescent="0.25">
      <c r="B13951" s="6">
        <v>0.86805555555555558</v>
      </c>
      <c r="E13951" s="3">
        <v>106</v>
      </c>
    </row>
    <row r="13952" spans="2:13" x14ac:dyDescent="0.25">
      <c r="B13952" s="6">
        <v>0.87847222222222221</v>
      </c>
      <c r="E13952" s="3">
        <v>106</v>
      </c>
    </row>
    <row r="13953" spans="1:14" x14ac:dyDescent="0.25">
      <c r="B13953" s="6">
        <v>0.88888888888888884</v>
      </c>
      <c r="E13953" s="3">
        <v>102</v>
      </c>
    </row>
    <row r="13954" spans="1:14" x14ac:dyDescent="0.25">
      <c r="B13954" s="6">
        <v>0.89930555555555558</v>
      </c>
      <c r="E13954" s="157">
        <v>97</v>
      </c>
    </row>
    <row r="13955" spans="1:14" x14ac:dyDescent="0.25">
      <c r="B13955" s="6">
        <v>0.90972222222222221</v>
      </c>
      <c r="E13955" s="157">
        <v>96</v>
      </c>
    </row>
    <row r="13956" spans="1:14" x14ac:dyDescent="0.25">
      <c r="B13956" s="6">
        <v>0.92013888888888884</v>
      </c>
      <c r="E13956" s="3">
        <v>103</v>
      </c>
    </row>
    <row r="13957" spans="1:14" x14ac:dyDescent="0.25">
      <c r="B13957" s="6">
        <v>0.93055555555555558</v>
      </c>
      <c r="E13957" s="3">
        <v>100</v>
      </c>
    </row>
    <row r="13958" spans="1:14" x14ac:dyDescent="0.25">
      <c r="B13958" s="6">
        <v>0.94097222222222221</v>
      </c>
      <c r="E13958" s="157">
        <v>99</v>
      </c>
      <c r="F13958" s="157">
        <v>99</v>
      </c>
    </row>
    <row r="13959" spans="1:14" x14ac:dyDescent="0.25">
      <c r="B13959" s="90">
        <v>0.94097222222222221</v>
      </c>
      <c r="C13959" s="8">
        <v>39</v>
      </c>
      <c r="D13959" s="8"/>
      <c r="E13959" s="8"/>
      <c r="F13959" s="8"/>
      <c r="G13959" s="8" t="s">
        <v>239</v>
      </c>
      <c r="H13959" s="8"/>
      <c r="I13959" s="36" t="s">
        <v>3598</v>
      </c>
      <c r="J13959" s="36"/>
      <c r="K13959" s="36"/>
      <c r="L13959" s="36"/>
      <c r="M13959" s="36"/>
    </row>
    <row r="13960" spans="1:14" x14ac:dyDescent="0.25">
      <c r="B13960" s="6">
        <v>0.95138888888888884</v>
      </c>
      <c r="E13960" s="97">
        <v>120</v>
      </c>
      <c r="H13960" s="3">
        <v>15</v>
      </c>
      <c r="I13960" s="63" t="s">
        <v>3602</v>
      </c>
      <c r="J13960" s="63"/>
      <c r="K13960" s="63"/>
      <c r="L13960" s="63"/>
      <c r="M13960" s="63"/>
    </row>
    <row r="13961" spans="1:14" x14ac:dyDescent="0.25">
      <c r="B13961" s="86">
        <v>0.95486111111111116</v>
      </c>
      <c r="E13961" s="62"/>
      <c r="G13961" s="14" t="s">
        <v>3599</v>
      </c>
    </row>
    <row r="13962" spans="1:14" ht="15.75" x14ac:dyDescent="0.25">
      <c r="B13962" s="86">
        <v>0.96180555555555558</v>
      </c>
      <c r="E13962" s="3">
        <v>108</v>
      </c>
      <c r="G13962" s="14" t="s">
        <v>3599</v>
      </c>
      <c r="I13962" s="449" t="s">
        <v>3601</v>
      </c>
      <c r="J13962" s="449"/>
      <c r="K13962" s="449"/>
      <c r="L13962" s="36"/>
      <c r="M13962" s="36"/>
      <c r="N13962" s="36"/>
    </row>
    <row r="13963" spans="1:14" ht="15.75" x14ac:dyDescent="0.25">
      <c r="B13963" s="86">
        <v>0.97222222222222221</v>
      </c>
      <c r="E13963" s="14">
        <v>88</v>
      </c>
      <c r="G13963" s="14" t="s">
        <v>3599</v>
      </c>
      <c r="I13963" s="565" t="s">
        <v>3258</v>
      </c>
      <c r="J13963" s="565"/>
      <c r="K13963" s="565"/>
      <c r="L13963" s="11"/>
      <c r="M13963" s="11"/>
      <c r="N13963" s="11"/>
    </row>
    <row r="13964" spans="1:14" x14ac:dyDescent="0.25">
      <c r="B13964" s="6">
        <v>0.98263888888888884</v>
      </c>
      <c r="E13964" s="3">
        <v>106</v>
      </c>
    </row>
    <row r="13965" spans="1:14" x14ac:dyDescent="0.25">
      <c r="B13965" s="86">
        <v>0.98472222222222228</v>
      </c>
      <c r="G13965" s="14" t="s">
        <v>3600</v>
      </c>
    </row>
    <row r="13966" spans="1:14" ht="15.75" thickBot="1" x14ac:dyDescent="0.3">
      <c r="B13966" s="215">
        <v>0.99305555555555558</v>
      </c>
      <c r="E13966" s="3">
        <v>105</v>
      </c>
      <c r="G13966" s="14" t="s">
        <v>3600</v>
      </c>
    </row>
    <row r="13967" spans="1:14" x14ac:dyDescent="0.25">
      <c r="A13967" s="5">
        <v>45990</v>
      </c>
      <c r="B13967" s="86">
        <v>3.472222222222222E-3</v>
      </c>
      <c r="E13967" s="3">
        <v>101</v>
      </c>
      <c r="G13967" s="14" t="s">
        <v>3600</v>
      </c>
    </row>
    <row r="13968" spans="1:14" x14ac:dyDescent="0.25">
      <c r="A13968" s="5" t="s">
        <v>228</v>
      </c>
      <c r="B13968" s="6">
        <v>1.3888888888888888E-2</v>
      </c>
      <c r="E13968" s="99">
        <v>112</v>
      </c>
      <c r="H13968" s="3">
        <v>105</v>
      </c>
      <c r="I13968" s="135" t="s">
        <v>3603</v>
      </c>
      <c r="J13968" s="135"/>
      <c r="K13968" s="135"/>
      <c r="L13968" s="135"/>
      <c r="M13968" s="135"/>
    </row>
    <row r="13969" spans="1:14" x14ac:dyDescent="0.25">
      <c r="B13969" s="6">
        <v>2.4305555555555556E-2</v>
      </c>
      <c r="E13969" s="3">
        <v>105</v>
      </c>
    </row>
    <row r="13970" spans="1:14" x14ac:dyDescent="0.25">
      <c r="B13970" s="6">
        <v>3.4722222222222224E-2</v>
      </c>
      <c r="E13970" s="3">
        <v>102</v>
      </c>
    </row>
    <row r="13971" spans="1:14" x14ac:dyDescent="0.25">
      <c r="B13971" s="6">
        <v>4.5138888888888888E-2</v>
      </c>
    </row>
    <row r="13972" spans="1:14" x14ac:dyDescent="0.25">
      <c r="B13972" s="6">
        <v>5.5555555555555552E-2</v>
      </c>
    </row>
    <row r="13973" spans="1:14" x14ac:dyDescent="0.25">
      <c r="B13973" s="6">
        <v>6.5972222222222224E-2</v>
      </c>
    </row>
    <row r="13974" spans="1:14" x14ac:dyDescent="0.25">
      <c r="B13974" s="6">
        <v>7.6388888888888895E-2</v>
      </c>
    </row>
    <row r="13975" spans="1:14" x14ac:dyDescent="0.25">
      <c r="B13975" s="6">
        <v>8.6805555555555552E-2</v>
      </c>
    </row>
    <row r="13976" spans="1:14" ht="15.75" thickBot="1" x14ac:dyDescent="0.3">
      <c r="B13976" s="6">
        <v>9.7222222222222224E-2</v>
      </c>
      <c r="E13976" s="3">
        <v>99</v>
      </c>
    </row>
    <row r="13977" spans="1:14" ht="21" thickBot="1" x14ac:dyDescent="0.35">
      <c r="B13977" s="6">
        <v>0.1076388888888889</v>
      </c>
      <c r="G13977" s="609">
        <v>101</v>
      </c>
      <c r="H13977" s="610" t="s">
        <v>1368</v>
      </c>
      <c r="I13977" s="734" t="s">
        <v>3271</v>
      </c>
      <c r="J13977" s="735"/>
      <c r="K13977" s="735"/>
      <c r="L13977" s="735"/>
      <c r="M13977" s="735"/>
      <c r="N13977" s="736"/>
    </row>
    <row r="13978" spans="1:14" ht="19.5" thickBot="1" x14ac:dyDescent="0.35">
      <c r="B13978" s="6">
        <v>0.11805555555555555</v>
      </c>
      <c r="G13978" s="595">
        <f>AVERAGE(E13881:E13972)</f>
        <v>98.972222222222229</v>
      </c>
      <c r="H13978" s="594" t="s">
        <v>1367</v>
      </c>
      <c r="I13978" s="723" t="s">
        <v>3604</v>
      </c>
      <c r="J13978" s="724"/>
      <c r="K13978" s="724"/>
      <c r="L13978" s="724"/>
      <c r="M13978" s="724"/>
      <c r="N13978" s="725"/>
    </row>
    <row r="13979" spans="1:14" ht="19.5" thickBot="1" x14ac:dyDescent="0.35">
      <c r="B13979" s="6">
        <v>0.12847222222222221</v>
      </c>
      <c r="G13979" s="608">
        <v>92</v>
      </c>
      <c r="H13979" s="594" t="s">
        <v>1369</v>
      </c>
      <c r="I13979" s="723" t="s">
        <v>3434</v>
      </c>
      <c r="J13979" s="724"/>
      <c r="K13979" s="724"/>
      <c r="L13979" s="724"/>
      <c r="M13979" s="724"/>
      <c r="N13979" s="725"/>
    </row>
    <row r="13980" spans="1:14" ht="18.75" thickBot="1" x14ac:dyDescent="0.3">
      <c r="B13980" s="6">
        <v>0.1388888888888889</v>
      </c>
      <c r="G13980" s="729" t="s">
        <v>3401</v>
      </c>
      <c r="H13980" s="730"/>
    </row>
    <row r="13981" spans="1:14" ht="18.75" thickBot="1" x14ac:dyDescent="0.3">
      <c r="B13981" s="6">
        <v>0.14930555555555555</v>
      </c>
      <c r="G13981" s="758" t="s">
        <v>3605</v>
      </c>
      <c r="H13981" s="759"/>
      <c r="I13981" s="759"/>
      <c r="J13981" s="760"/>
    </row>
    <row r="13982" spans="1:14" ht="16.5" thickBot="1" x14ac:dyDescent="0.3">
      <c r="B13982" s="22">
        <v>0.15972222222222221</v>
      </c>
      <c r="D13982" s="243">
        <v>206</v>
      </c>
      <c r="E13982" s="680" t="s">
        <v>2592</v>
      </c>
      <c r="F13982" s="236"/>
      <c r="G13982" s="761" t="s">
        <v>3606</v>
      </c>
      <c r="H13982" s="762"/>
      <c r="I13982" s="762"/>
      <c r="J13982" s="762"/>
      <c r="K13982" s="762"/>
      <c r="L13982" s="762"/>
      <c r="M13982" s="762"/>
      <c r="N13982" s="763"/>
    </row>
    <row r="13983" spans="1:14" x14ac:dyDescent="0.25">
      <c r="A13983" s="5">
        <v>45990</v>
      </c>
      <c r="B13983" s="6">
        <v>0.30555555555555558</v>
      </c>
      <c r="E13983" s="3">
        <v>85</v>
      </c>
    </row>
    <row r="13984" spans="1:14" x14ac:dyDescent="0.25">
      <c r="A13984" s="5" t="s">
        <v>228</v>
      </c>
      <c r="B13984" s="6">
        <v>0.31597222222222221</v>
      </c>
      <c r="E13984" s="3">
        <v>86</v>
      </c>
    </row>
    <row r="13985" spans="2:5" x14ac:dyDescent="0.25">
      <c r="B13985" s="6">
        <v>0.3263888888888889</v>
      </c>
      <c r="E13985" s="3">
        <v>84</v>
      </c>
    </row>
    <row r="13986" spans="2:5" x14ac:dyDescent="0.25">
      <c r="B13986" s="6">
        <v>0.33680555555555558</v>
      </c>
      <c r="E13986" s="3">
        <v>82</v>
      </c>
    </row>
    <row r="13987" spans="2:5" x14ac:dyDescent="0.25">
      <c r="B13987" s="6">
        <v>0.34722222222222221</v>
      </c>
      <c r="E13987" s="3">
        <v>84</v>
      </c>
    </row>
    <row r="13988" spans="2:5" x14ac:dyDescent="0.25">
      <c r="B13988" s="6">
        <v>0.3576388888888889</v>
      </c>
      <c r="E13988" s="3">
        <v>83</v>
      </c>
    </row>
    <row r="13989" spans="2:5" x14ac:dyDescent="0.25">
      <c r="B13989" s="6">
        <v>0.36805555555555558</v>
      </c>
      <c r="E13989" s="3">
        <v>85</v>
      </c>
    </row>
    <row r="13990" spans="2:5" x14ac:dyDescent="0.25">
      <c r="B13990" s="6">
        <v>0.37847222222222221</v>
      </c>
      <c r="E13990" s="3">
        <v>81</v>
      </c>
    </row>
    <row r="13991" spans="2:5" x14ac:dyDescent="0.25">
      <c r="B13991" s="6">
        <v>0.3888888888888889</v>
      </c>
      <c r="E13991" s="3">
        <v>84</v>
      </c>
    </row>
    <row r="13992" spans="2:5" x14ac:dyDescent="0.25">
      <c r="B13992" s="6">
        <v>0.3888888888888889</v>
      </c>
      <c r="E13992" s="3">
        <v>86</v>
      </c>
    </row>
    <row r="13993" spans="2:5" x14ac:dyDescent="0.25">
      <c r="B13993" s="6">
        <v>0.39930555555555558</v>
      </c>
      <c r="E13993" s="3">
        <v>89</v>
      </c>
    </row>
    <row r="13994" spans="2:5" x14ac:dyDescent="0.25">
      <c r="B13994" s="6">
        <v>0.40972222222222221</v>
      </c>
      <c r="E13994" s="3">
        <v>88</v>
      </c>
    </row>
    <row r="13995" spans="2:5" x14ac:dyDescent="0.25">
      <c r="B13995" s="6">
        <v>0.4201388888888889</v>
      </c>
      <c r="E13995" s="3">
        <v>90</v>
      </c>
    </row>
    <row r="13996" spans="2:5" x14ac:dyDescent="0.25">
      <c r="B13996" s="6">
        <v>0.43055555555555558</v>
      </c>
      <c r="E13996" s="3">
        <v>94</v>
      </c>
    </row>
    <row r="13997" spans="2:5" x14ac:dyDescent="0.25">
      <c r="B13997" s="6">
        <v>0.44097222222222221</v>
      </c>
      <c r="E13997" s="157">
        <v>90</v>
      </c>
    </row>
    <row r="13998" spans="2:5" x14ac:dyDescent="0.25">
      <c r="B13998" s="6">
        <v>0.4513888888888889</v>
      </c>
      <c r="E13998" s="157">
        <v>90</v>
      </c>
    </row>
    <row r="13999" spans="2:5" x14ac:dyDescent="0.25">
      <c r="B13999" s="6">
        <v>0.46180555555555558</v>
      </c>
      <c r="E13999" s="157">
        <v>94</v>
      </c>
    </row>
    <row r="14000" spans="2:5" x14ac:dyDescent="0.25">
      <c r="B14000" s="6">
        <v>0.47222222222222221</v>
      </c>
      <c r="E14000" s="157">
        <v>94</v>
      </c>
    </row>
    <row r="14001" spans="2:23" x14ac:dyDescent="0.25">
      <c r="B14001" s="6">
        <v>0.4826388888888889</v>
      </c>
      <c r="E14001" s="157">
        <v>95</v>
      </c>
      <c r="F14001" s="157">
        <v>95</v>
      </c>
    </row>
    <row r="14002" spans="2:23" x14ac:dyDescent="0.25">
      <c r="B14002" s="90">
        <v>0.4861111111111111</v>
      </c>
      <c r="C14002" s="243">
        <v>105</v>
      </c>
      <c r="D14002" s="8"/>
      <c r="E14002" s="8"/>
      <c r="F14002" s="8"/>
      <c r="G14002" s="8" t="s">
        <v>208</v>
      </c>
      <c r="H14002" s="8"/>
      <c r="I14002" s="36" t="s">
        <v>3607</v>
      </c>
      <c r="J14002" s="36"/>
      <c r="K14002" s="36"/>
      <c r="L14002" s="36"/>
      <c r="M14002" s="36"/>
      <c r="N14002" s="36"/>
      <c r="O14002" s="36"/>
      <c r="P14002" s="36"/>
      <c r="Q14002" s="8"/>
      <c r="R14002" s="8"/>
      <c r="S14002" s="8"/>
      <c r="T14002" s="8"/>
      <c r="U14002" s="8"/>
      <c r="V14002" s="8"/>
      <c r="W14002" s="8"/>
    </row>
    <row r="14003" spans="2:23" x14ac:dyDescent="0.25">
      <c r="B14003" s="6">
        <v>0.49305555555555558</v>
      </c>
      <c r="E14003" s="3">
        <v>102</v>
      </c>
    </row>
    <row r="14004" spans="2:23" x14ac:dyDescent="0.25">
      <c r="B14004" s="6">
        <v>0.50347222222222221</v>
      </c>
      <c r="E14004" s="97">
        <v>126</v>
      </c>
      <c r="H14004" s="3">
        <v>30</v>
      </c>
      <c r="I14004" s="63" t="s">
        <v>3615</v>
      </c>
      <c r="J14004" s="63"/>
      <c r="K14004" s="63"/>
      <c r="L14004" s="63"/>
      <c r="M14004" s="63"/>
    </row>
    <row r="14005" spans="2:23" x14ac:dyDescent="0.25">
      <c r="B14005" s="6">
        <v>0.51388888888888884</v>
      </c>
      <c r="E14005" s="62">
        <v>126</v>
      </c>
    </row>
    <row r="14006" spans="2:23" x14ac:dyDescent="0.25">
      <c r="B14006" s="6">
        <v>0.52430555555555558</v>
      </c>
      <c r="E14006" s="3">
        <v>101</v>
      </c>
    </row>
    <row r="14007" spans="2:23" x14ac:dyDescent="0.25">
      <c r="B14007" s="6">
        <v>0.53472222222222221</v>
      </c>
      <c r="E14007" s="59">
        <v>78</v>
      </c>
    </row>
    <row r="14008" spans="2:23" x14ac:dyDescent="0.25">
      <c r="B14008" s="6">
        <v>0.54513888888888884</v>
      </c>
      <c r="E14008" s="3">
        <v>106</v>
      </c>
    </row>
    <row r="14009" spans="2:23" x14ac:dyDescent="0.25">
      <c r="B14009" s="6">
        <v>0.55555555555555558</v>
      </c>
      <c r="E14009" s="14">
        <v>83</v>
      </c>
    </row>
    <row r="14010" spans="2:23" x14ac:dyDescent="0.25">
      <c r="B14010" s="6">
        <v>0.56597222222222221</v>
      </c>
      <c r="E14010" s="157">
        <v>90</v>
      </c>
    </row>
    <row r="14011" spans="2:23" x14ac:dyDescent="0.25">
      <c r="B14011" s="6">
        <v>0.57638888888888884</v>
      </c>
      <c r="E14011" s="99">
        <v>114</v>
      </c>
    </row>
    <row r="14012" spans="2:23" x14ac:dyDescent="0.25">
      <c r="B14012" s="6">
        <v>0.58680555555555558</v>
      </c>
      <c r="E14012" s="97">
        <v>128</v>
      </c>
      <c r="H14012" s="3">
        <v>150</v>
      </c>
      <c r="I14012" s="63" t="s">
        <v>3616</v>
      </c>
      <c r="J14012" s="63"/>
      <c r="K14012" s="63"/>
      <c r="L14012" s="63"/>
      <c r="M14012" s="63"/>
    </row>
    <row r="14013" spans="2:23" x14ac:dyDescent="0.25">
      <c r="B14013" s="86">
        <v>0.59166666666666667</v>
      </c>
      <c r="G14013" s="14" t="s">
        <v>3613</v>
      </c>
    </row>
    <row r="14014" spans="2:23" x14ac:dyDescent="0.25">
      <c r="B14014" s="86">
        <v>0.59722222222222221</v>
      </c>
      <c r="E14014" s="3">
        <v>108</v>
      </c>
      <c r="G14014" s="14" t="s">
        <v>3613</v>
      </c>
    </row>
    <row r="14015" spans="2:23" x14ac:dyDescent="0.25">
      <c r="B14015" s="86">
        <v>0.60763888888888884</v>
      </c>
      <c r="E14015" s="14">
        <v>87</v>
      </c>
      <c r="G14015" s="14" t="s">
        <v>3613</v>
      </c>
    </row>
    <row r="14016" spans="2:23" x14ac:dyDescent="0.25">
      <c r="B14016" s="6">
        <v>0.61805555555555558</v>
      </c>
      <c r="E14016" s="99">
        <v>112</v>
      </c>
    </row>
    <row r="14017" spans="2:13" x14ac:dyDescent="0.25">
      <c r="B14017" s="86">
        <v>0.625</v>
      </c>
      <c r="G14017" s="14" t="s">
        <v>3612</v>
      </c>
    </row>
    <row r="14018" spans="2:13" x14ac:dyDescent="0.25">
      <c r="B14018" s="86">
        <v>0.62847222222222221</v>
      </c>
      <c r="E14018" s="3">
        <v>102</v>
      </c>
      <c r="G14018" s="14" t="s">
        <v>3612</v>
      </c>
    </row>
    <row r="14019" spans="2:13" x14ac:dyDescent="0.25">
      <c r="B14019" s="86">
        <v>0.63888888888888884</v>
      </c>
      <c r="E14019" s="157">
        <v>97</v>
      </c>
      <c r="G14019" s="14" t="s">
        <v>3612</v>
      </c>
    </row>
    <row r="14020" spans="2:13" x14ac:dyDescent="0.25">
      <c r="B14020" s="86">
        <v>0.64930555555555558</v>
      </c>
      <c r="E14020" s="157">
        <v>96</v>
      </c>
      <c r="G14020" s="14" t="s">
        <v>3612</v>
      </c>
    </row>
    <row r="14021" spans="2:13" x14ac:dyDescent="0.25">
      <c r="B14021" s="6">
        <v>0.65972222222222221</v>
      </c>
      <c r="E14021" s="99">
        <v>118</v>
      </c>
    </row>
    <row r="14022" spans="2:13" x14ac:dyDescent="0.25">
      <c r="B14022" s="6">
        <v>0.67013888888888884</v>
      </c>
      <c r="E14022" s="10">
        <v>139</v>
      </c>
      <c r="H14022" s="3">
        <v>270</v>
      </c>
      <c r="I14022" s="12" t="s">
        <v>3617</v>
      </c>
      <c r="J14022" s="12"/>
      <c r="K14022" s="12"/>
      <c r="L14022" s="12"/>
      <c r="M14022" s="12"/>
    </row>
    <row r="14023" spans="2:13" x14ac:dyDescent="0.25">
      <c r="B14023" s="86">
        <v>0.67361111111111116</v>
      </c>
      <c r="G14023" s="14" t="s">
        <v>3611</v>
      </c>
    </row>
    <row r="14024" spans="2:13" x14ac:dyDescent="0.25">
      <c r="B14024" s="86">
        <v>0.68055555555555558</v>
      </c>
      <c r="E14024" s="99">
        <v>118</v>
      </c>
      <c r="G14024" s="14" t="s">
        <v>3611</v>
      </c>
    </row>
    <row r="14025" spans="2:13" x14ac:dyDescent="0.25">
      <c r="B14025" s="86">
        <v>0.69097222222222221</v>
      </c>
      <c r="E14025" s="59">
        <v>73</v>
      </c>
      <c r="G14025" s="14" t="s">
        <v>3611</v>
      </c>
    </row>
    <row r="14026" spans="2:13" x14ac:dyDescent="0.25">
      <c r="B14026" s="6">
        <v>0.70138888888888884</v>
      </c>
      <c r="E14026" s="14">
        <v>89</v>
      </c>
    </row>
    <row r="14027" spans="2:13" x14ac:dyDescent="0.25">
      <c r="B14027" s="6">
        <v>0.71180555555555558</v>
      </c>
      <c r="E14027" s="3">
        <v>108</v>
      </c>
    </row>
    <row r="14028" spans="2:13" x14ac:dyDescent="0.25">
      <c r="B14028" s="6">
        <v>0.72222222222222221</v>
      </c>
      <c r="E14028" s="99">
        <v>110</v>
      </c>
    </row>
    <row r="14029" spans="2:13" x14ac:dyDescent="0.25">
      <c r="B14029" s="6">
        <v>0.73263888888888884</v>
      </c>
      <c r="E14029" s="157">
        <v>98</v>
      </c>
    </row>
    <row r="14030" spans="2:13" x14ac:dyDescent="0.25">
      <c r="B14030" s="86">
        <v>0.73541666666666672</v>
      </c>
      <c r="G14030" s="14" t="s">
        <v>3614</v>
      </c>
    </row>
    <row r="14031" spans="2:13" x14ac:dyDescent="0.25">
      <c r="B14031" s="86">
        <v>0.74305555555555558</v>
      </c>
      <c r="E14031" s="14">
        <v>80</v>
      </c>
      <c r="G14031" s="14" t="s">
        <v>3614</v>
      </c>
    </row>
    <row r="14032" spans="2:13" x14ac:dyDescent="0.25">
      <c r="B14032" s="86">
        <v>0.75347222222222221</v>
      </c>
      <c r="E14032" s="59">
        <v>79</v>
      </c>
      <c r="G14032" s="14" t="s">
        <v>3614</v>
      </c>
    </row>
    <row r="14033" spans="2:18" x14ac:dyDescent="0.25">
      <c r="B14033" s="86">
        <v>0.76388888888888884</v>
      </c>
      <c r="E14033" s="157">
        <v>96</v>
      </c>
      <c r="F14033" s="157">
        <v>96</v>
      </c>
      <c r="G14033" s="14" t="s">
        <v>3614</v>
      </c>
    </row>
    <row r="14034" spans="2:18" x14ac:dyDescent="0.25">
      <c r="B14034" s="90">
        <v>0.77430555555555558</v>
      </c>
      <c r="C14034" s="243">
        <v>105</v>
      </c>
      <c r="D14034" s="8"/>
      <c r="E14034" s="8"/>
      <c r="F14034" s="8"/>
      <c r="G14034" s="8" t="s">
        <v>313</v>
      </c>
      <c r="H14034" s="8"/>
      <c r="I14034" s="36" t="s">
        <v>3610</v>
      </c>
      <c r="J14034" s="36"/>
      <c r="K14034" s="36"/>
      <c r="L14034" s="36"/>
      <c r="M14034" s="36"/>
      <c r="N14034" s="36"/>
      <c r="O14034" s="36"/>
      <c r="P14034" s="36"/>
      <c r="Q14034" s="8"/>
      <c r="R14034" s="8"/>
    </row>
    <row r="14035" spans="2:18" x14ac:dyDescent="0.25">
      <c r="B14035" s="6">
        <v>0.77430555555555558</v>
      </c>
      <c r="E14035" s="3">
        <v>107</v>
      </c>
    </row>
    <row r="14036" spans="2:18" x14ac:dyDescent="0.25">
      <c r="B14036" s="6">
        <v>0.78472222222222221</v>
      </c>
      <c r="E14036" s="99">
        <v>117</v>
      </c>
    </row>
    <row r="14037" spans="2:18" x14ac:dyDescent="0.25">
      <c r="B14037" s="6">
        <v>0.79513888888888884</v>
      </c>
      <c r="E14037" s="10">
        <v>138</v>
      </c>
      <c r="H14037" s="3">
        <v>45</v>
      </c>
      <c r="I14037" s="12" t="s">
        <v>3618</v>
      </c>
      <c r="J14037" s="12"/>
      <c r="K14037" s="12"/>
      <c r="L14037" s="12"/>
      <c r="M14037" s="12"/>
      <c r="N14037" s="12"/>
    </row>
    <row r="14038" spans="2:18" x14ac:dyDescent="0.25">
      <c r="B14038" s="86">
        <v>0.80069444444444449</v>
      </c>
      <c r="G14038" s="14" t="s">
        <v>3609</v>
      </c>
    </row>
    <row r="14039" spans="2:18" x14ac:dyDescent="0.25">
      <c r="B14039" s="86">
        <v>0.80555555555555558</v>
      </c>
      <c r="E14039" s="157">
        <v>99</v>
      </c>
      <c r="G14039" s="14" t="s">
        <v>3609</v>
      </c>
    </row>
    <row r="14040" spans="2:18" x14ac:dyDescent="0.25">
      <c r="B14040" s="86">
        <v>0.81597222222222221</v>
      </c>
      <c r="E14040" s="14">
        <v>87</v>
      </c>
      <c r="G14040" s="14" t="s">
        <v>3609</v>
      </c>
    </row>
    <row r="14041" spans="2:18" x14ac:dyDescent="0.25">
      <c r="B14041" s="6">
        <v>0.82638888888888884</v>
      </c>
      <c r="E14041" s="99">
        <v>110</v>
      </c>
    </row>
    <row r="14042" spans="2:18" x14ac:dyDescent="0.25">
      <c r="B14042" s="6">
        <v>0.83680555555555558</v>
      </c>
      <c r="E14042" s="3">
        <v>126</v>
      </c>
    </row>
    <row r="14043" spans="2:18" x14ac:dyDescent="0.25">
      <c r="B14043" s="6">
        <v>0.84722222222222221</v>
      </c>
      <c r="E14043" s="99">
        <v>114</v>
      </c>
    </row>
    <row r="14044" spans="2:18" x14ac:dyDescent="0.25">
      <c r="B14044" s="6">
        <v>0.85763888888888884</v>
      </c>
      <c r="E14044" s="10">
        <v>138</v>
      </c>
      <c r="H14044" s="3">
        <v>135</v>
      </c>
      <c r="I14044" s="12" t="s">
        <v>3619</v>
      </c>
      <c r="J14044" s="12"/>
      <c r="K14044" s="12"/>
      <c r="L14044" s="12"/>
      <c r="M14044" s="12"/>
      <c r="N14044" s="12"/>
    </row>
    <row r="14045" spans="2:18" x14ac:dyDescent="0.25">
      <c r="B14045" s="86">
        <v>0.85902777777777772</v>
      </c>
      <c r="G14045" s="14" t="s">
        <v>3608</v>
      </c>
    </row>
    <row r="14046" spans="2:18" x14ac:dyDescent="0.25">
      <c r="B14046" s="86">
        <v>0.86805555555555558</v>
      </c>
      <c r="E14046" s="157">
        <v>98</v>
      </c>
      <c r="G14046" s="14" t="s">
        <v>3608</v>
      </c>
    </row>
    <row r="14047" spans="2:18" x14ac:dyDescent="0.25">
      <c r="B14047" s="86">
        <v>0.87847222222222221</v>
      </c>
      <c r="E14047" s="14">
        <v>86</v>
      </c>
      <c r="G14047" s="14" t="s">
        <v>3608</v>
      </c>
    </row>
    <row r="14048" spans="2:18" x14ac:dyDescent="0.25">
      <c r="B14048" s="6">
        <v>0.88888888888888884</v>
      </c>
      <c r="E14048" s="99">
        <v>113</v>
      </c>
    </row>
    <row r="14049" spans="1:5" x14ac:dyDescent="0.25">
      <c r="B14049" s="6">
        <v>0.89930555555555558</v>
      </c>
      <c r="E14049" s="62">
        <v>128</v>
      </c>
    </row>
    <row r="14050" spans="1:5" x14ac:dyDescent="0.25">
      <c r="B14050" s="6">
        <v>0.90972222222222221</v>
      </c>
      <c r="E14050" s="9">
        <v>130</v>
      </c>
    </row>
    <row r="14051" spans="1:5" x14ac:dyDescent="0.25">
      <c r="B14051" s="6">
        <v>0.92013888888888884</v>
      </c>
      <c r="E14051" s="62">
        <v>124</v>
      </c>
    </row>
    <row r="14052" spans="1:5" x14ac:dyDescent="0.25">
      <c r="B14052" s="6">
        <v>0.93055555555555558</v>
      </c>
      <c r="E14052" s="62">
        <v>126</v>
      </c>
    </row>
    <row r="14053" spans="1:5" x14ac:dyDescent="0.25">
      <c r="B14053" s="6">
        <v>0.94097222222222221</v>
      </c>
      <c r="E14053" s="99">
        <v>116</v>
      </c>
    </row>
    <row r="14054" spans="1:5" x14ac:dyDescent="0.25">
      <c r="B14054" s="6">
        <v>0.95138888888888884</v>
      </c>
      <c r="E14054" s="62">
        <v>120</v>
      </c>
    </row>
    <row r="14055" spans="1:5" x14ac:dyDescent="0.25">
      <c r="B14055" s="6">
        <v>0.96180555555555558</v>
      </c>
      <c r="E14055" s="62">
        <v>122</v>
      </c>
    </row>
    <row r="14056" spans="1:5" x14ac:dyDescent="0.25">
      <c r="B14056" s="6">
        <v>0.97222222222222221</v>
      </c>
      <c r="E14056" s="99">
        <v>111</v>
      </c>
    </row>
    <row r="14057" spans="1:5" x14ac:dyDescent="0.25">
      <c r="B14057" s="6">
        <v>0.98263888888888884</v>
      </c>
      <c r="E14057" s="3">
        <v>107</v>
      </c>
    </row>
    <row r="14058" spans="1:5" ht="15.75" thickBot="1" x14ac:dyDescent="0.3">
      <c r="B14058" s="22">
        <v>0.99305555555555558</v>
      </c>
      <c r="E14058" s="3">
        <v>106</v>
      </c>
    </row>
    <row r="14059" spans="1:5" x14ac:dyDescent="0.25">
      <c r="A14059" s="5">
        <v>45991</v>
      </c>
      <c r="B14059" s="6">
        <v>3.472222222222222E-3</v>
      </c>
      <c r="E14059" s="3">
        <v>107</v>
      </c>
    </row>
    <row r="14060" spans="1:5" x14ac:dyDescent="0.25">
      <c r="A14060" s="5" t="s">
        <v>275</v>
      </c>
      <c r="B14060" s="6">
        <v>1.3888888888888888E-2</v>
      </c>
      <c r="E14060" s="3">
        <v>104</v>
      </c>
    </row>
    <row r="14061" spans="1:5" x14ac:dyDescent="0.25">
      <c r="B14061" s="6">
        <v>2.4305555555555556E-2</v>
      </c>
      <c r="E14061" s="157">
        <v>96</v>
      </c>
    </row>
    <row r="14062" spans="1:5" x14ac:dyDescent="0.25">
      <c r="B14062" s="6">
        <v>3.4722222222222224E-2</v>
      </c>
      <c r="E14062" s="14">
        <v>89</v>
      </c>
    </row>
    <row r="14063" spans="1:5" x14ac:dyDescent="0.25">
      <c r="B14063" s="6">
        <v>4.5138888888888888E-2</v>
      </c>
      <c r="E14063" s="14">
        <v>88</v>
      </c>
    </row>
    <row r="14064" spans="1:5" x14ac:dyDescent="0.25">
      <c r="B14064" s="6">
        <v>5.5555555555555552E-2</v>
      </c>
      <c r="E14064" s="14">
        <v>88</v>
      </c>
    </row>
    <row r="14065" spans="1:14" x14ac:dyDescent="0.25">
      <c r="B14065" s="6">
        <v>6.5972222222222224E-2</v>
      </c>
    </row>
    <row r="14066" spans="1:14" x14ac:dyDescent="0.25">
      <c r="B14066" s="6">
        <v>7.6388888888888895E-2</v>
      </c>
    </row>
    <row r="14067" spans="1:14" ht="15.75" x14ac:dyDescent="0.25">
      <c r="B14067" s="6">
        <v>8.6805555555555552E-2</v>
      </c>
      <c r="C14067" s="8"/>
      <c r="D14067" s="8"/>
      <c r="E14067" s="8"/>
      <c r="F14067" s="440"/>
      <c r="G14067" s="511" t="s">
        <v>3628</v>
      </c>
      <c r="H14067" s="8"/>
    </row>
    <row r="14068" spans="1:14" ht="15.75" thickBot="1" x14ac:dyDescent="0.3">
      <c r="B14068" s="6">
        <v>9.7222222222222224E-2</v>
      </c>
      <c r="E14068" s="99">
        <v>118</v>
      </c>
    </row>
    <row r="14069" spans="1:14" ht="21" thickBot="1" x14ac:dyDescent="0.35">
      <c r="B14069" s="6">
        <v>0.1076388888888889</v>
      </c>
      <c r="E14069" s="62">
        <v>120</v>
      </c>
      <c r="G14069" s="609">
        <v>100</v>
      </c>
      <c r="H14069" s="610" t="s">
        <v>1368</v>
      </c>
      <c r="I14069" s="734" t="s">
        <v>3560</v>
      </c>
      <c r="J14069" s="735"/>
      <c r="K14069" s="735"/>
      <c r="L14069" s="735"/>
      <c r="M14069" s="735"/>
      <c r="N14069" s="736"/>
    </row>
    <row r="14070" spans="1:14" ht="19.5" thickBot="1" x14ac:dyDescent="0.35">
      <c r="B14070" s="6">
        <v>0.11805555555555555</v>
      </c>
      <c r="E14070" s="62">
        <v>126</v>
      </c>
      <c r="G14070" s="611">
        <f>AVERAGE(E13983:E14064)</f>
        <v>101.66216216216216</v>
      </c>
      <c r="H14070" s="610" t="s">
        <v>1367</v>
      </c>
      <c r="I14070" s="734" t="s">
        <v>3493</v>
      </c>
      <c r="J14070" s="735"/>
      <c r="K14070" s="735"/>
      <c r="L14070" s="735"/>
      <c r="M14070" s="735"/>
      <c r="N14070" s="736"/>
    </row>
    <row r="14071" spans="1:14" ht="19.5" thickBot="1" x14ac:dyDescent="0.35">
      <c r="B14071" s="6">
        <v>0.12847222222222221</v>
      </c>
      <c r="E14071" s="62">
        <v>120</v>
      </c>
      <c r="G14071" s="608">
        <v>95.5</v>
      </c>
      <c r="H14071" s="594" t="s">
        <v>1369</v>
      </c>
      <c r="I14071" s="723" t="s">
        <v>3622</v>
      </c>
      <c r="J14071" s="724"/>
      <c r="K14071" s="724"/>
      <c r="L14071" s="724"/>
      <c r="M14071" s="724"/>
      <c r="N14071" s="725"/>
    </row>
    <row r="14072" spans="1:14" ht="18.75" thickBot="1" x14ac:dyDescent="0.3">
      <c r="B14072" s="6">
        <v>0.1388888888888889</v>
      </c>
      <c r="E14072" s="99">
        <v>118</v>
      </c>
      <c r="G14072" s="729" t="s">
        <v>3498</v>
      </c>
      <c r="H14072" s="730"/>
    </row>
    <row r="14073" spans="1:14" ht="18.75" thickBot="1" x14ac:dyDescent="0.3">
      <c r="B14073" s="6">
        <v>0.14930555555555555</v>
      </c>
      <c r="E14073" s="99">
        <v>118</v>
      </c>
      <c r="G14073" s="758" t="s">
        <v>3620</v>
      </c>
      <c r="H14073" s="759"/>
      <c r="I14073" s="759"/>
      <c r="J14073" s="760"/>
    </row>
    <row r="14074" spans="1:14" ht="16.5" thickBot="1" x14ac:dyDescent="0.3">
      <c r="B14074" s="22">
        <v>0.15972222222222221</v>
      </c>
      <c r="D14074" s="243">
        <v>210</v>
      </c>
      <c r="E14074" s="62">
        <v>120</v>
      </c>
      <c r="F14074" s="243" t="s">
        <v>3655</v>
      </c>
      <c r="G14074" s="761" t="s">
        <v>3621</v>
      </c>
      <c r="H14074" s="762"/>
      <c r="I14074" s="762"/>
      <c r="J14074" s="762"/>
      <c r="K14074" s="762"/>
      <c r="L14074" s="762"/>
      <c r="M14074" s="762"/>
      <c r="N14074" s="763"/>
    </row>
    <row r="14075" spans="1:14" x14ac:dyDescent="0.25">
      <c r="A14075" s="5">
        <v>45991</v>
      </c>
      <c r="B14075" s="6">
        <v>0.30208333333333331</v>
      </c>
      <c r="E14075" s="99">
        <v>118</v>
      </c>
    </row>
    <row r="14076" spans="1:14" x14ac:dyDescent="0.25">
      <c r="A14076" s="5" t="s">
        <v>275</v>
      </c>
      <c r="B14076" s="6">
        <v>0.3125</v>
      </c>
      <c r="E14076" s="62">
        <v>125</v>
      </c>
    </row>
    <row r="14077" spans="1:14" x14ac:dyDescent="0.25">
      <c r="B14077" s="6">
        <v>0.32291666666666669</v>
      </c>
      <c r="E14077" s="62">
        <v>125</v>
      </c>
    </row>
    <row r="14078" spans="1:14" x14ac:dyDescent="0.25">
      <c r="B14078" s="6">
        <v>0.33333333333333331</v>
      </c>
      <c r="E14078" s="62">
        <v>125</v>
      </c>
    </row>
    <row r="14079" spans="1:14" x14ac:dyDescent="0.25">
      <c r="B14079" s="6">
        <v>0.34375</v>
      </c>
      <c r="E14079" s="62">
        <v>124</v>
      </c>
    </row>
    <row r="14080" spans="1:14" ht="15.75" x14ac:dyDescent="0.25">
      <c r="B14080" s="6">
        <v>0.35416666666666669</v>
      </c>
      <c r="E14080" s="62">
        <v>124</v>
      </c>
      <c r="G14080" s="678" t="s">
        <v>3629</v>
      </c>
      <c r="H14080" s="8"/>
    </row>
    <row r="14081" spans="2:11" x14ac:dyDescent="0.25">
      <c r="B14081" s="6">
        <v>0.36458333333333331</v>
      </c>
      <c r="E14081" s="62">
        <v>122</v>
      </c>
      <c r="F14081" s="62">
        <v>122</v>
      </c>
    </row>
    <row r="14082" spans="2:11" x14ac:dyDescent="0.25">
      <c r="B14082" s="90">
        <v>0.375</v>
      </c>
      <c r="C14082" s="8">
        <v>6</v>
      </c>
      <c r="D14082" s="8"/>
      <c r="E14082" s="8"/>
      <c r="F14082" s="8"/>
      <c r="G14082" s="8" t="s">
        <v>326</v>
      </c>
      <c r="H14082" s="8"/>
      <c r="I14082" s="36" t="s">
        <v>669</v>
      </c>
      <c r="J14082" s="36"/>
      <c r="K14082" s="36"/>
    </row>
    <row r="14083" spans="2:11" x14ac:dyDescent="0.25">
      <c r="B14083" s="6">
        <v>0.375</v>
      </c>
      <c r="E14083" s="62">
        <v>129</v>
      </c>
    </row>
    <row r="14084" spans="2:11" x14ac:dyDescent="0.25">
      <c r="B14084" s="6">
        <v>0.38541666666666669</v>
      </c>
      <c r="E14084" s="62">
        <v>125</v>
      </c>
    </row>
    <row r="14085" spans="2:11" x14ac:dyDescent="0.25">
      <c r="B14085" s="6">
        <v>0.39583333333333331</v>
      </c>
      <c r="E14085" s="99">
        <v>114</v>
      </c>
    </row>
    <row r="14086" spans="2:11" x14ac:dyDescent="0.25">
      <c r="B14086" s="6">
        <v>0.40625</v>
      </c>
      <c r="E14086" s="62">
        <v>121</v>
      </c>
    </row>
    <row r="14087" spans="2:11" x14ac:dyDescent="0.25">
      <c r="B14087" s="6">
        <v>0.41666666666666669</v>
      </c>
      <c r="E14087" s="62">
        <v>129</v>
      </c>
      <c r="G14087" s="423" t="s">
        <v>3630</v>
      </c>
      <c r="H14087" s="8"/>
    </row>
    <row r="14088" spans="2:11" x14ac:dyDescent="0.25">
      <c r="B14088" s="6">
        <v>0.42708333333333331</v>
      </c>
      <c r="E14088" s="62">
        <v>126</v>
      </c>
      <c r="G14088" s="423" t="s">
        <v>3630</v>
      </c>
      <c r="H14088" s="8"/>
    </row>
    <row r="14089" spans="2:11" x14ac:dyDescent="0.25">
      <c r="B14089" s="6">
        <v>0.4375</v>
      </c>
      <c r="E14089" s="62">
        <v>126</v>
      </c>
      <c r="G14089" s="423" t="s">
        <v>3630</v>
      </c>
      <c r="H14089" s="8"/>
    </row>
    <row r="14090" spans="2:11" x14ac:dyDescent="0.25">
      <c r="B14090" s="6">
        <v>0.44791666666666669</v>
      </c>
      <c r="E14090" s="62">
        <v>129</v>
      </c>
      <c r="G14090" s="423" t="s">
        <v>3630</v>
      </c>
      <c r="H14090" s="8"/>
    </row>
    <row r="14091" spans="2:11" x14ac:dyDescent="0.25">
      <c r="B14091" s="6">
        <v>0.45833333333333331</v>
      </c>
      <c r="E14091" s="62">
        <v>129</v>
      </c>
      <c r="G14091" s="30" t="s">
        <v>3631</v>
      </c>
    </row>
    <row r="14092" spans="2:11" x14ac:dyDescent="0.25">
      <c r="B14092" s="6">
        <v>0.46875</v>
      </c>
      <c r="E14092" s="99">
        <v>117</v>
      </c>
      <c r="G14092" s="30" t="s">
        <v>3631</v>
      </c>
    </row>
    <row r="14093" spans="2:11" x14ac:dyDescent="0.25">
      <c r="B14093" s="6">
        <v>0.47916666666666669</v>
      </c>
      <c r="E14093" s="99">
        <v>119</v>
      </c>
      <c r="G14093" s="30" t="s">
        <v>3631</v>
      </c>
    </row>
    <row r="14094" spans="2:11" x14ac:dyDescent="0.25">
      <c r="B14094" s="6">
        <v>0.48958333333333331</v>
      </c>
      <c r="E14094" s="99">
        <v>115</v>
      </c>
      <c r="G14094" s="30" t="s">
        <v>3631</v>
      </c>
    </row>
    <row r="14095" spans="2:11" x14ac:dyDescent="0.25">
      <c r="B14095" s="6">
        <v>0.5</v>
      </c>
      <c r="E14095" s="62">
        <v>127</v>
      </c>
    </row>
    <row r="14096" spans="2:11" x14ac:dyDescent="0.25">
      <c r="B14096" s="6">
        <v>0.51041666666666663</v>
      </c>
      <c r="E14096" s="62">
        <v>128</v>
      </c>
    </row>
    <row r="14097" spans="2:15" x14ac:dyDescent="0.25">
      <c r="B14097" s="6">
        <v>0.52083333333333337</v>
      </c>
      <c r="E14097" s="62">
        <v>126</v>
      </c>
      <c r="F14097" s="62">
        <v>126</v>
      </c>
    </row>
    <row r="14098" spans="2:15" x14ac:dyDescent="0.25">
      <c r="B14098" s="90">
        <v>0.52430555555555558</v>
      </c>
      <c r="C14098" s="8">
        <v>95</v>
      </c>
      <c r="D14098" s="8"/>
      <c r="E14098" s="8"/>
      <c r="F14098" s="8"/>
      <c r="G14098" s="8" t="s">
        <v>208</v>
      </c>
      <c r="H14098" s="8"/>
      <c r="I14098" s="36" t="s">
        <v>3625</v>
      </c>
      <c r="J14098" s="36"/>
      <c r="K14098" s="36"/>
      <c r="L14098" s="36"/>
      <c r="M14098" s="36"/>
      <c r="N14098" s="36"/>
      <c r="O14098" s="36"/>
    </row>
    <row r="14099" spans="2:15" x14ac:dyDescent="0.25">
      <c r="B14099" s="6">
        <v>0.53125</v>
      </c>
      <c r="E14099" s="62">
        <v>129</v>
      </c>
    </row>
    <row r="14100" spans="2:15" x14ac:dyDescent="0.25">
      <c r="B14100" s="6">
        <v>0.54166666666666663</v>
      </c>
      <c r="E14100" s="104">
        <v>144</v>
      </c>
      <c r="H14100" s="3">
        <v>25</v>
      </c>
      <c r="I14100" s="144" t="s">
        <v>3641</v>
      </c>
      <c r="J14100" s="144"/>
      <c r="K14100" s="144"/>
      <c r="L14100" s="144"/>
      <c r="M14100" s="144"/>
    </row>
    <row r="14101" spans="2:15" x14ac:dyDescent="0.25">
      <c r="B14101" s="6">
        <v>0.55208333333333337</v>
      </c>
      <c r="E14101" s="9">
        <v>137</v>
      </c>
    </row>
    <row r="14102" spans="2:15" x14ac:dyDescent="0.25">
      <c r="B14102" s="6">
        <v>0.5625</v>
      </c>
      <c r="E14102" s="9">
        <v>131</v>
      </c>
    </row>
    <row r="14103" spans="2:15" x14ac:dyDescent="0.25">
      <c r="B14103" s="6">
        <v>0.57291666666666663</v>
      </c>
      <c r="E14103" s="9">
        <v>130</v>
      </c>
    </row>
    <row r="14104" spans="2:15" x14ac:dyDescent="0.25">
      <c r="B14104" s="6">
        <v>0.58333333333333337</v>
      </c>
      <c r="E14104" s="3">
        <v>109</v>
      </c>
    </row>
    <row r="14105" spans="2:15" x14ac:dyDescent="0.25">
      <c r="B14105" s="86">
        <v>0.58819444444444446</v>
      </c>
      <c r="G14105" s="14" t="s">
        <v>3624</v>
      </c>
    </row>
    <row r="14106" spans="2:15" x14ac:dyDescent="0.25">
      <c r="B14106" s="86">
        <v>0.59375</v>
      </c>
      <c r="E14106" s="3">
        <v>103</v>
      </c>
      <c r="G14106" s="14" t="s">
        <v>3624</v>
      </c>
    </row>
    <row r="14107" spans="2:15" x14ac:dyDescent="0.25">
      <c r="B14107" s="86">
        <v>0.60416666666666663</v>
      </c>
      <c r="E14107" s="99">
        <v>114</v>
      </c>
      <c r="G14107" s="14" t="s">
        <v>3624</v>
      </c>
    </row>
    <row r="14108" spans="2:15" x14ac:dyDescent="0.25">
      <c r="B14108" s="86">
        <v>0.61458333333333337</v>
      </c>
      <c r="E14108" s="99">
        <v>113</v>
      </c>
      <c r="G14108" s="14" t="s">
        <v>3624</v>
      </c>
    </row>
    <row r="14109" spans="2:15" x14ac:dyDescent="0.25">
      <c r="B14109" s="86">
        <v>0.625</v>
      </c>
      <c r="E14109" s="62">
        <v>124</v>
      </c>
      <c r="G14109" s="14" t="s">
        <v>3624</v>
      </c>
    </row>
    <row r="14110" spans="2:15" x14ac:dyDescent="0.25">
      <c r="B14110" s="6">
        <v>0.63541666666666663</v>
      </c>
      <c r="E14110" s="62">
        <v>129</v>
      </c>
    </row>
    <row r="14111" spans="2:15" x14ac:dyDescent="0.25">
      <c r="B14111" s="6">
        <v>0.64583333333333337</v>
      </c>
      <c r="E14111" s="62">
        <v>128</v>
      </c>
    </row>
    <row r="14112" spans="2:15" x14ac:dyDescent="0.25">
      <c r="B14112" s="6">
        <v>0.65625</v>
      </c>
      <c r="E14112" s="9">
        <v>131</v>
      </c>
    </row>
    <row r="14113" spans="2:18" x14ac:dyDescent="0.25">
      <c r="B14113" s="6">
        <v>0.66666666666666663</v>
      </c>
      <c r="E14113" s="104">
        <v>140</v>
      </c>
    </row>
    <row r="14114" spans="2:18" x14ac:dyDescent="0.25">
      <c r="B14114" s="6">
        <v>0.67708333333333337</v>
      </c>
      <c r="E14114" s="9">
        <v>138</v>
      </c>
    </row>
    <row r="14115" spans="2:18" x14ac:dyDescent="0.25">
      <c r="B14115" s="6">
        <v>0.6875</v>
      </c>
      <c r="E14115" s="9">
        <v>138</v>
      </c>
    </row>
    <row r="14116" spans="2:18" x14ac:dyDescent="0.25">
      <c r="B14116" s="6">
        <v>0.69791666666666663</v>
      </c>
      <c r="E14116" s="13">
        <v>152</v>
      </c>
      <c r="H14116" s="3">
        <v>250</v>
      </c>
      <c r="I14116" s="28" t="s">
        <v>3642</v>
      </c>
      <c r="J14116" s="28"/>
      <c r="K14116" s="28"/>
      <c r="L14116" s="28"/>
      <c r="M14116" s="28"/>
      <c r="N14116" s="28"/>
    </row>
    <row r="14117" spans="2:18" x14ac:dyDescent="0.25">
      <c r="B14117" s="6">
        <v>0.70833333333333337</v>
      </c>
      <c r="E14117" s="9">
        <v>138</v>
      </c>
    </row>
    <row r="14118" spans="2:18" x14ac:dyDescent="0.25">
      <c r="B14118" s="6">
        <v>0.71875</v>
      </c>
      <c r="E14118" s="9">
        <v>138</v>
      </c>
    </row>
    <row r="14119" spans="2:18" x14ac:dyDescent="0.25">
      <c r="B14119" s="6">
        <v>0.72916666666666663</v>
      </c>
      <c r="E14119" s="9">
        <v>137</v>
      </c>
    </row>
    <row r="14120" spans="2:18" x14ac:dyDescent="0.25">
      <c r="B14120" s="6">
        <v>0.73958333333333337</v>
      </c>
      <c r="E14120" s="9">
        <v>130</v>
      </c>
    </row>
    <row r="14121" spans="2:18" x14ac:dyDescent="0.25">
      <c r="B14121" s="6">
        <v>0.75</v>
      </c>
      <c r="E14121" s="97">
        <v>128</v>
      </c>
    </row>
    <row r="14122" spans="2:18" x14ac:dyDescent="0.25">
      <c r="B14122" s="86">
        <v>0.75138888888888888</v>
      </c>
      <c r="G14122" s="14" t="s">
        <v>3623</v>
      </c>
    </row>
    <row r="14123" spans="2:18" ht="15.75" x14ac:dyDescent="0.25">
      <c r="B14123" s="86">
        <v>0.76041666666666663</v>
      </c>
      <c r="E14123" s="62">
        <v>126</v>
      </c>
      <c r="G14123" s="14" t="s">
        <v>3623</v>
      </c>
      <c r="I14123" s="435" t="s">
        <v>3639</v>
      </c>
      <c r="J14123" s="435"/>
      <c r="K14123" s="435"/>
      <c r="L14123" s="435"/>
      <c r="M14123" s="435"/>
      <c r="N14123" s="435"/>
    </row>
    <row r="14124" spans="2:18" ht="15.75" x14ac:dyDescent="0.25">
      <c r="B14124" s="86">
        <v>0.77083333333333337</v>
      </c>
      <c r="E14124" s="3">
        <v>108</v>
      </c>
      <c r="F14124" s="3">
        <v>108</v>
      </c>
      <c r="G14124" s="14" t="s">
        <v>3623</v>
      </c>
      <c r="I14124" s="449" t="s">
        <v>2643</v>
      </c>
      <c r="J14124" s="449"/>
      <c r="K14124" s="449"/>
      <c r="L14124" s="449"/>
      <c r="M14124" s="449"/>
      <c r="N14124" s="449"/>
    </row>
    <row r="14125" spans="2:18" x14ac:dyDescent="0.25">
      <c r="B14125" s="90">
        <v>0.77777777777777779</v>
      </c>
      <c r="C14125" s="8">
        <v>103</v>
      </c>
      <c r="D14125" s="8"/>
      <c r="E14125" s="8"/>
      <c r="F14125" s="8"/>
      <c r="G14125" s="8" t="s">
        <v>313</v>
      </c>
      <c r="H14125" s="8"/>
      <c r="I14125" s="36" t="s">
        <v>3626</v>
      </c>
      <c r="J14125" s="36"/>
      <c r="K14125" s="36"/>
      <c r="L14125" s="36"/>
      <c r="M14125" s="36"/>
      <c r="N14125" s="36"/>
      <c r="O14125" s="36"/>
      <c r="P14125" s="36"/>
      <c r="Q14125" s="8"/>
      <c r="R14125" s="8"/>
    </row>
    <row r="14126" spans="2:18" x14ac:dyDescent="0.25">
      <c r="B14126" s="6">
        <v>0.78125</v>
      </c>
      <c r="E14126" s="99">
        <v>110</v>
      </c>
    </row>
    <row r="14127" spans="2:18" x14ac:dyDescent="0.25">
      <c r="B14127" s="6">
        <v>0.79166666666666663</v>
      </c>
      <c r="E14127" s="99">
        <v>118</v>
      </c>
    </row>
    <row r="14128" spans="2:18" x14ac:dyDescent="0.25">
      <c r="B14128" s="6">
        <v>0.80208333333333337</v>
      </c>
      <c r="E14128" s="104">
        <v>140</v>
      </c>
    </row>
    <row r="14129" spans="2:14" x14ac:dyDescent="0.25">
      <c r="B14129" s="6">
        <v>0.8125</v>
      </c>
      <c r="E14129" s="104">
        <v>144</v>
      </c>
    </row>
    <row r="14130" spans="2:14" x14ac:dyDescent="0.25">
      <c r="B14130" s="6">
        <v>0.82291666666666663</v>
      </c>
      <c r="E14130" s="243">
        <v>162</v>
      </c>
      <c r="H14130" s="3">
        <v>65</v>
      </c>
      <c r="I14130" s="235" t="s">
        <v>3632</v>
      </c>
      <c r="J14130" s="235"/>
      <c r="K14130" s="235"/>
      <c r="L14130" s="235"/>
      <c r="M14130" s="235"/>
    </row>
    <row r="14131" spans="2:14" x14ac:dyDescent="0.25">
      <c r="B14131" s="6">
        <v>0.83333333333333337</v>
      </c>
      <c r="E14131" s="38">
        <v>154</v>
      </c>
    </row>
    <row r="14132" spans="2:14" x14ac:dyDescent="0.25">
      <c r="B14132" s="6">
        <v>0.84375</v>
      </c>
      <c r="E14132" s="104">
        <v>142</v>
      </c>
    </row>
    <row r="14133" spans="2:14" x14ac:dyDescent="0.25">
      <c r="B14133" s="6">
        <v>0.85416666666666663</v>
      </c>
      <c r="E14133" s="9">
        <v>131</v>
      </c>
    </row>
    <row r="14134" spans="2:14" x14ac:dyDescent="0.25">
      <c r="B14134" s="6">
        <v>0.86458333333333337</v>
      </c>
      <c r="E14134" s="104">
        <v>146</v>
      </c>
    </row>
    <row r="14135" spans="2:14" x14ac:dyDescent="0.25">
      <c r="B14135" s="6">
        <v>0.875</v>
      </c>
      <c r="E14135" s="13">
        <v>159</v>
      </c>
      <c r="H14135" s="3">
        <v>140</v>
      </c>
      <c r="I14135" s="28" t="s">
        <v>3633</v>
      </c>
      <c r="J14135" s="28"/>
      <c r="K14135" s="28"/>
      <c r="L14135" s="28"/>
      <c r="M14135" s="28"/>
    </row>
    <row r="14136" spans="2:14" x14ac:dyDescent="0.25">
      <c r="B14136" s="6">
        <v>0.88541666666666663</v>
      </c>
      <c r="E14136" s="38">
        <v>156</v>
      </c>
    </row>
    <row r="14137" spans="2:14" x14ac:dyDescent="0.25">
      <c r="B14137" s="6">
        <v>0.89583333333333337</v>
      </c>
      <c r="E14137" s="119">
        <v>138</v>
      </c>
    </row>
    <row r="14138" spans="2:14" x14ac:dyDescent="0.25">
      <c r="B14138" s="6">
        <v>0.90625</v>
      </c>
      <c r="E14138" s="119">
        <v>130</v>
      </c>
    </row>
    <row r="14139" spans="2:14" x14ac:dyDescent="0.25">
      <c r="B14139" s="6">
        <v>0.91666666666666663</v>
      </c>
      <c r="E14139" s="62">
        <v>123</v>
      </c>
    </row>
    <row r="14140" spans="2:14" x14ac:dyDescent="0.25">
      <c r="B14140" s="6">
        <v>0.92708333333333337</v>
      </c>
      <c r="E14140" s="62">
        <v>125</v>
      </c>
    </row>
    <row r="14141" spans="2:14" x14ac:dyDescent="0.25">
      <c r="B14141" s="6">
        <v>0.9375</v>
      </c>
      <c r="E14141" s="119">
        <v>134</v>
      </c>
    </row>
    <row r="14142" spans="2:14" x14ac:dyDescent="0.25">
      <c r="B14142" s="86">
        <v>0.94027777777777777</v>
      </c>
      <c r="G14142" s="14" t="s">
        <v>3637</v>
      </c>
    </row>
    <row r="14143" spans="2:14" ht="15.75" x14ac:dyDescent="0.25">
      <c r="B14143" s="86">
        <v>0.44791666666666669</v>
      </c>
      <c r="E14143" s="102">
        <v>135</v>
      </c>
      <c r="G14143" s="14" t="s">
        <v>3637</v>
      </c>
      <c r="H14143" s="3">
        <v>245</v>
      </c>
      <c r="I14143" s="679" t="s">
        <v>3640</v>
      </c>
      <c r="J14143" s="637"/>
      <c r="K14143" s="637"/>
      <c r="L14143" s="637"/>
      <c r="M14143" s="637"/>
    </row>
    <row r="14144" spans="2:14" ht="15.75" x14ac:dyDescent="0.25">
      <c r="B14144" s="86">
        <v>0.95833333333333337</v>
      </c>
      <c r="E14144" s="3">
        <v>102</v>
      </c>
      <c r="G14144" s="14" t="s">
        <v>3637</v>
      </c>
      <c r="I14144" s="449" t="s">
        <v>3638</v>
      </c>
      <c r="J14144" s="449"/>
      <c r="K14144" s="449"/>
      <c r="L14144" s="449"/>
      <c r="M14144" s="449"/>
      <c r="N14144" s="449"/>
    </row>
    <row r="14145" spans="1:14" x14ac:dyDescent="0.25">
      <c r="B14145" s="6">
        <v>0.96875</v>
      </c>
      <c r="E14145" s="157">
        <v>98</v>
      </c>
    </row>
    <row r="14146" spans="1:14" x14ac:dyDescent="0.25">
      <c r="B14146" s="6">
        <v>0.97916666666666663</v>
      </c>
      <c r="E14146" s="62">
        <v>127</v>
      </c>
    </row>
    <row r="14147" spans="1:14" ht="15.75" thickBot="1" x14ac:dyDescent="0.3">
      <c r="B14147" s="22">
        <v>0.98958333333333337</v>
      </c>
      <c r="E14147" s="119">
        <v>134</v>
      </c>
    </row>
    <row r="14148" spans="1:14" x14ac:dyDescent="0.25">
      <c r="A14148" s="5">
        <v>45992</v>
      </c>
      <c r="B14148" s="6">
        <v>0</v>
      </c>
      <c r="E14148" s="119">
        <v>135</v>
      </c>
    </row>
    <row r="14149" spans="1:14" x14ac:dyDescent="0.25">
      <c r="A14149" s="5" t="s">
        <v>303</v>
      </c>
      <c r="B14149" s="6">
        <v>1.0416666666666666E-2</v>
      </c>
      <c r="E14149" s="62">
        <v>129</v>
      </c>
    </row>
    <row r="14150" spans="1:14" x14ac:dyDescent="0.25">
      <c r="B14150" s="6">
        <v>2.0833333333333332E-2</v>
      </c>
      <c r="E14150" s="62">
        <v>126</v>
      </c>
      <c r="F14150" s="3">
        <v>126</v>
      </c>
    </row>
    <row r="14151" spans="1:14" x14ac:dyDescent="0.25">
      <c r="B14151" s="90">
        <v>2.0833333333333332E-2</v>
      </c>
      <c r="C14151" s="8">
        <v>40</v>
      </c>
      <c r="D14151" s="8"/>
      <c r="E14151" s="8"/>
      <c r="F14151" s="8"/>
      <c r="G14151" s="8" t="s">
        <v>239</v>
      </c>
      <c r="H14151" s="8"/>
      <c r="I14151" s="36" t="s">
        <v>3644</v>
      </c>
      <c r="J14151" s="36"/>
      <c r="K14151" s="36"/>
      <c r="L14151" s="36"/>
      <c r="M14151" s="36"/>
    </row>
    <row r="14152" spans="1:14" x14ac:dyDescent="0.25">
      <c r="B14152" s="6">
        <v>3.125E-2</v>
      </c>
      <c r="E14152" s="62">
        <v>124</v>
      </c>
    </row>
    <row r="14153" spans="1:14" x14ac:dyDescent="0.25">
      <c r="B14153" s="6">
        <v>4.1666666666666664E-2</v>
      </c>
      <c r="E14153" s="62">
        <v>129</v>
      </c>
    </row>
    <row r="14154" spans="1:14" x14ac:dyDescent="0.25">
      <c r="B14154" s="6">
        <v>5.2083333333333336E-2</v>
      </c>
    </row>
    <row r="14155" spans="1:14" x14ac:dyDescent="0.25">
      <c r="B14155" s="6">
        <v>6.25E-2</v>
      </c>
    </row>
    <row r="14156" spans="1:14" x14ac:dyDescent="0.25">
      <c r="B14156" s="6">
        <v>7.2916666666666671E-2</v>
      </c>
    </row>
    <row r="14157" spans="1:14" ht="15.75" thickBot="1" x14ac:dyDescent="0.3">
      <c r="B14157" s="6">
        <v>8.3333333333333329E-2</v>
      </c>
    </row>
    <row r="14158" spans="1:14" ht="21" thickBot="1" x14ac:dyDescent="0.35">
      <c r="B14158" s="6">
        <v>9.375E-2</v>
      </c>
      <c r="G14158" s="666">
        <v>125</v>
      </c>
      <c r="H14158" s="667" t="s">
        <v>1368</v>
      </c>
      <c r="I14158" s="753" t="s">
        <v>3643</v>
      </c>
      <c r="J14158" s="754"/>
      <c r="K14158" s="754"/>
      <c r="L14158" s="754"/>
      <c r="M14158" s="754"/>
      <c r="N14158" s="755"/>
    </row>
    <row r="14159" spans="1:14" ht="19.5" thickBot="1" x14ac:dyDescent="0.35">
      <c r="B14159" s="6">
        <v>0.10416666666666667</v>
      </c>
      <c r="G14159" s="668">
        <f>AVERAGE(E14075:E14153)</f>
        <v>128.73611111111111</v>
      </c>
      <c r="H14159" s="667" t="s">
        <v>1367</v>
      </c>
      <c r="I14159" s="753" t="s">
        <v>3627</v>
      </c>
      <c r="J14159" s="754"/>
      <c r="K14159" s="754"/>
      <c r="L14159" s="754"/>
      <c r="M14159" s="754"/>
      <c r="N14159" s="755"/>
    </row>
    <row r="14160" spans="1:14" ht="19.5" thickBot="1" x14ac:dyDescent="0.35">
      <c r="B14160" s="6">
        <v>0.11458333333333333</v>
      </c>
      <c r="G14160" s="669">
        <v>120.5</v>
      </c>
      <c r="H14160" s="667" t="s">
        <v>1369</v>
      </c>
      <c r="I14160" s="753" t="s">
        <v>3634</v>
      </c>
      <c r="J14160" s="754"/>
      <c r="K14160" s="754"/>
      <c r="L14160" s="754"/>
      <c r="M14160" s="754"/>
      <c r="N14160" s="755"/>
    </row>
    <row r="14161" spans="1:14" ht="18.75" thickBot="1" x14ac:dyDescent="0.3">
      <c r="B14161" s="6">
        <v>0.125</v>
      </c>
      <c r="G14161" s="729" t="s">
        <v>3635</v>
      </c>
      <c r="H14161" s="730"/>
    </row>
    <row r="14162" spans="1:14" ht="18.75" thickBot="1" x14ac:dyDescent="0.3">
      <c r="B14162" s="6">
        <v>0.13541666666666666</v>
      </c>
      <c r="G14162" s="758" t="s">
        <v>3636</v>
      </c>
      <c r="H14162" s="759"/>
      <c r="I14162" s="759"/>
      <c r="J14162" s="760"/>
    </row>
    <row r="14163" spans="1:14" ht="16.5" thickBot="1" x14ac:dyDescent="0.3">
      <c r="B14163" s="6">
        <v>0.14583333333333334</v>
      </c>
      <c r="G14163" s="761" t="s">
        <v>3645</v>
      </c>
      <c r="H14163" s="762"/>
      <c r="I14163" s="762"/>
      <c r="J14163" s="762"/>
      <c r="K14163" s="762"/>
      <c r="L14163" s="762"/>
      <c r="M14163" s="762"/>
      <c r="N14163" s="763"/>
    </row>
    <row r="14164" spans="1:14" ht="15.75" thickBot="1" x14ac:dyDescent="0.3">
      <c r="B14164" s="22">
        <v>0.15625</v>
      </c>
      <c r="D14164" s="243">
        <v>244</v>
      </c>
      <c r="E14164" s="680" t="s">
        <v>2592</v>
      </c>
      <c r="F14164" s="236"/>
    </row>
    <row r="14165" spans="1:14" x14ac:dyDescent="0.25">
      <c r="A14165" s="5">
        <v>45992</v>
      </c>
      <c r="B14165" s="6">
        <v>0.30208333333333331</v>
      </c>
      <c r="E14165" s="99">
        <v>113</v>
      </c>
    </row>
    <row r="14166" spans="1:14" x14ac:dyDescent="0.25">
      <c r="A14166" s="5" t="s">
        <v>303</v>
      </c>
      <c r="B14166" s="6">
        <v>0.3125</v>
      </c>
      <c r="E14166" s="99">
        <v>114</v>
      </c>
    </row>
    <row r="14167" spans="1:14" x14ac:dyDescent="0.25">
      <c r="B14167" s="6">
        <v>0.32291666666666669</v>
      </c>
      <c r="E14167" s="99">
        <v>115</v>
      </c>
    </row>
    <row r="14168" spans="1:14" x14ac:dyDescent="0.25">
      <c r="B14168" s="6">
        <v>0.33333333333333331</v>
      </c>
      <c r="E14168" s="99">
        <v>114</v>
      </c>
    </row>
    <row r="14169" spans="1:14" x14ac:dyDescent="0.25">
      <c r="B14169" s="6">
        <v>0.34375</v>
      </c>
      <c r="E14169" s="3">
        <v>107</v>
      </c>
    </row>
    <row r="14170" spans="1:14" x14ac:dyDescent="0.25">
      <c r="B14170" s="6">
        <v>0.35416666666666669</v>
      </c>
      <c r="E14170" s="3">
        <v>100</v>
      </c>
    </row>
    <row r="14171" spans="1:14" x14ac:dyDescent="0.25">
      <c r="B14171" s="6">
        <v>0.36458333333333331</v>
      </c>
      <c r="E14171" s="62">
        <v>120</v>
      </c>
    </row>
    <row r="14172" spans="1:14" x14ac:dyDescent="0.25">
      <c r="B14172" s="6">
        <v>0.375</v>
      </c>
      <c r="E14172" s="99">
        <v>118</v>
      </c>
    </row>
    <row r="14173" spans="1:14" x14ac:dyDescent="0.25">
      <c r="B14173" s="6">
        <v>0.38541666666666669</v>
      </c>
      <c r="E14173" s="3">
        <v>103</v>
      </c>
    </row>
    <row r="14174" spans="1:14" x14ac:dyDescent="0.25">
      <c r="B14174" s="6">
        <v>0.39583333333333331</v>
      </c>
      <c r="E14174" s="99">
        <v>110</v>
      </c>
    </row>
    <row r="14175" spans="1:14" x14ac:dyDescent="0.25">
      <c r="B14175" s="6">
        <v>0.40625</v>
      </c>
      <c r="E14175" s="99">
        <v>115</v>
      </c>
    </row>
    <row r="14176" spans="1:14" x14ac:dyDescent="0.25">
      <c r="B14176" s="6">
        <v>0.41666666666666669</v>
      </c>
      <c r="E14176" s="99">
        <v>116</v>
      </c>
    </row>
    <row r="14177" spans="2:15" x14ac:dyDescent="0.25">
      <c r="B14177" s="6">
        <v>0.42708333333333331</v>
      </c>
      <c r="E14177" s="99">
        <v>116</v>
      </c>
    </row>
    <row r="14178" spans="2:15" x14ac:dyDescent="0.25">
      <c r="B14178" s="6">
        <v>0.4375</v>
      </c>
      <c r="E14178" s="99">
        <v>117</v>
      </c>
    </row>
    <row r="14179" spans="2:15" x14ac:dyDescent="0.25">
      <c r="B14179" s="6">
        <v>0.44791666666666669</v>
      </c>
      <c r="E14179" s="99">
        <v>117</v>
      </c>
    </row>
    <row r="14180" spans="2:15" x14ac:dyDescent="0.25">
      <c r="B14180" s="6">
        <v>0.45833333333333331</v>
      </c>
      <c r="E14180" s="99">
        <v>118</v>
      </c>
    </row>
    <row r="14181" spans="2:15" x14ac:dyDescent="0.25">
      <c r="B14181" s="6">
        <v>0.46875</v>
      </c>
      <c r="E14181" s="99">
        <v>110</v>
      </c>
    </row>
    <row r="14182" spans="2:15" x14ac:dyDescent="0.25">
      <c r="B14182" s="6">
        <v>0.47916666666666669</v>
      </c>
      <c r="E14182" s="99">
        <v>115</v>
      </c>
    </row>
    <row r="14183" spans="2:15" x14ac:dyDescent="0.25">
      <c r="B14183" s="6">
        <v>0.48958333333333331</v>
      </c>
      <c r="E14183" s="99">
        <v>114</v>
      </c>
      <c r="G14183" s="3" t="s">
        <v>2792</v>
      </c>
    </row>
    <row r="14184" spans="2:15" x14ac:dyDescent="0.25">
      <c r="B14184" s="6">
        <v>0.5</v>
      </c>
      <c r="E14184" s="62">
        <v>120</v>
      </c>
      <c r="G14184" s="14" t="s">
        <v>3649</v>
      </c>
    </row>
    <row r="14185" spans="2:15" x14ac:dyDescent="0.25">
      <c r="B14185" s="6">
        <v>0.51041666666666663</v>
      </c>
      <c r="E14185" s="99">
        <v>118</v>
      </c>
      <c r="G14185" s="14" t="s">
        <v>3649</v>
      </c>
    </row>
    <row r="14186" spans="2:15" ht="15.75" x14ac:dyDescent="0.25">
      <c r="B14186" s="6">
        <v>0.52083333333333337</v>
      </c>
      <c r="E14186" s="3">
        <v>100</v>
      </c>
      <c r="F14186" s="3">
        <v>100</v>
      </c>
      <c r="G14186" s="14" t="s">
        <v>3649</v>
      </c>
      <c r="I14186" s="449" t="s">
        <v>3667</v>
      </c>
      <c r="J14186" s="449"/>
      <c r="K14186" s="449"/>
      <c r="L14186" s="449"/>
      <c r="M14186" s="449"/>
      <c r="N14186" s="449"/>
      <c r="O14186" s="449"/>
    </row>
    <row r="14187" spans="2:15" x14ac:dyDescent="0.25">
      <c r="B14187" s="90">
        <v>0.52083333333333337</v>
      </c>
      <c r="C14187" s="8">
        <v>105</v>
      </c>
      <c r="D14187" s="8"/>
      <c r="E14187" s="8"/>
      <c r="F14187" s="8"/>
      <c r="G14187" s="8" t="s">
        <v>208</v>
      </c>
      <c r="H14187" s="8"/>
      <c r="I14187" s="36" t="s">
        <v>3694</v>
      </c>
      <c r="J14187" s="36"/>
      <c r="K14187" s="36"/>
      <c r="L14187" s="36"/>
      <c r="M14187" s="36"/>
      <c r="N14187" s="36"/>
      <c r="O14187" s="36"/>
    </row>
    <row r="14188" spans="2:15" x14ac:dyDescent="0.25">
      <c r="B14188" s="6">
        <v>0.53125</v>
      </c>
      <c r="E14188" s="62">
        <v>120</v>
      </c>
    </row>
    <row r="14189" spans="2:15" x14ac:dyDescent="0.25">
      <c r="B14189" s="6">
        <v>0.54166666666666663</v>
      </c>
      <c r="E14189" s="97">
        <v>122</v>
      </c>
      <c r="H14189" s="3">
        <v>30</v>
      </c>
      <c r="I14189" s="63" t="s">
        <v>3646</v>
      </c>
      <c r="J14189" s="63"/>
      <c r="K14189" s="63"/>
      <c r="L14189" s="63"/>
      <c r="M14189" s="63"/>
    </row>
    <row r="14190" spans="2:15" x14ac:dyDescent="0.25">
      <c r="B14190" s="6">
        <v>0.55208333333333337</v>
      </c>
      <c r="E14190" s="3">
        <v>107</v>
      </c>
    </row>
    <row r="14191" spans="2:15" x14ac:dyDescent="0.25">
      <c r="B14191" s="6">
        <v>0.5625</v>
      </c>
      <c r="E14191" s="3">
        <v>102</v>
      </c>
    </row>
    <row r="14192" spans="2:15" x14ac:dyDescent="0.25">
      <c r="B14192" s="6">
        <v>0.57291666666666663</v>
      </c>
      <c r="E14192" s="99">
        <v>117</v>
      </c>
    </row>
    <row r="14193" spans="2:14" x14ac:dyDescent="0.25">
      <c r="B14193" s="6">
        <v>0.58333333333333337</v>
      </c>
      <c r="E14193" s="99">
        <v>113</v>
      </c>
    </row>
    <row r="14194" spans="2:14" x14ac:dyDescent="0.25">
      <c r="B14194" s="6">
        <v>0.59375</v>
      </c>
      <c r="E14194" s="99">
        <v>118</v>
      </c>
    </row>
    <row r="14195" spans="2:14" x14ac:dyDescent="0.25">
      <c r="B14195" s="6">
        <v>0.60416666666666663</v>
      </c>
      <c r="E14195" s="99">
        <v>119</v>
      </c>
    </row>
    <row r="14196" spans="2:14" x14ac:dyDescent="0.25">
      <c r="B14196" s="6">
        <v>0.61458333333333337</v>
      </c>
      <c r="E14196" s="97">
        <v>124</v>
      </c>
      <c r="H14196" s="3">
        <v>135</v>
      </c>
      <c r="I14196" s="63" t="s">
        <v>3650</v>
      </c>
      <c r="J14196" s="63"/>
      <c r="K14196" s="63"/>
      <c r="L14196" s="63"/>
      <c r="M14196" s="63"/>
    </row>
    <row r="14197" spans="2:14" x14ac:dyDescent="0.25">
      <c r="B14197" s="6">
        <v>0.625</v>
      </c>
      <c r="E14197" s="99">
        <v>118</v>
      </c>
    </row>
    <row r="14198" spans="2:14" x14ac:dyDescent="0.25">
      <c r="B14198" s="6">
        <v>0.63541666666666663</v>
      </c>
      <c r="E14198" s="3">
        <v>108</v>
      </c>
    </row>
    <row r="14199" spans="2:14" x14ac:dyDescent="0.25">
      <c r="B14199" s="6">
        <v>0.64583333333333337</v>
      </c>
      <c r="E14199" s="103">
        <v>148</v>
      </c>
      <c r="H14199" s="3">
        <v>180</v>
      </c>
      <c r="I14199" s="144" t="s">
        <v>3651</v>
      </c>
      <c r="J14199" s="144"/>
      <c r="K14199" s="144"/>
      <c r="L14199" s="144"/>
      <c r="M14199" s="144"/>
    </row>
    <row r="14200" spans="2:14" x14ac:dyDescent="0.25">
      <c r="B14200" s="86">
        <v>0.64722222222222225</v>
      </c>
      <c r="E14200" s="4"/>
      <c r="G14200" s="14" t="s">
        <v>3647</v>
      </c>
    </row>
    <row r="14201" spans="2:14" ht="15.75" x14ac:dyDescent="0.25">
      <c r="B14201" s="86">
        <v>0.65625</v>
      </c>
      <c r="E14201" s="62">
        <v>129</v>
      </c>
      <c r="G14201" s="14" t="s">
        <v>3647</v>
      </c>
      <c r="I14201" s="435" t="s">
        <v>3665</v>
      </c>
      <c r="J14201" s="435"/>
      <c r="K14201" s="435"/>
      <c r="L14201" s="435"/>
      <c r="M14201" s="435"/>
      <c r="N14201" s="435"/>
    </row>
    <row r="14202" spans="2:14" ht="15.75" x14ac:dyDescent="0.25">
      <c r="B14202" s="86">
        <v>0.66666666666666663</v>
      </c>
      <c r="E14202" s="157">
        <v>97</v>
      </c>
      <c r="G14202" s="14" t="s">
        <v>3647</v>
      </c>
      <c r="I14202" s="531" t="s">
        <v>3666</v>
      </c>
      <c r="J14202" s="531"/>
      <c r="K14202" s="531"/>
      <c r="L14202" s="531"/>
      <c r="M14202" s="531"/>
      <c r="N14202" s="531"/>
    </row>
    <row r="14203" spans="2:14" x14ac:dyDescent="0.25">
      <c r="B14203" s="86">
        <v>0.67708333333333337</v>
      </c>
      <c r="E14203" s="3">
        <v>103</v>
      </c>
      <c r="G14203" s="14" t="s">
        <v>3647</v>
      </c>
    </row>
    <row r="14204" spans="2:14" x14ac:dyDescent="0.25">
      <c r="B14204" s="6">
        <v>0.6875</v>
      </c>
      <c r="E14204" s="3">
        <v>104</v>
      </c>
    </row>
    <row r="14205" spans="2:14" x14ac:dyDescent="0.25">
      <c r="B14205" s="6">
        <v>0.69791666666666663</v>
      </c>
      <c r="E14205" s="99">
        <v>116</v>
      </c>
    </row>
    <row r="14206" spans="2:14" x14ac:dyDescent="0.25">
      <c r="B14206" s="6">
        <v>0.70833333333333337</v>
      </c>
      <c r="E14206" s="62">
        <v>128</v>
      </c>
    </row>
    <row r="14207" spans="2:14" x14ac:dyDescent="0.25">
      <c r="B14207" s="6">
        <v>0.71875</v>
      </c>
      <c r="E14207" s="104">
        <v>142</v>
      </c>
    </row>
    <row r="14208" spans="2:14" x14ac:dyDescent="0.25">
      <c r="B14208" s="6">
        <v>0.72916666666666663</v>
      </c>
      <c r="E14208" s="103">
        <v>144</v>
      </c>
      <c r="H14208" s="3">
        <v>300</v>
      </c>
      <c r="I14208" s="144" t="s">
        <v>3652</v>
      </c>
      <c r="J14208" s="144"/>
      <c r="K14208" s="144"/>
      <c r="L14208" s="144"/>
      <c r="M14208" s="144"/>
    </row>
    <row r="14209" spans="2:13" x14ac:dyDescent="0.25">
      <c r="B14209" s="6">
        <v>0.73958333333333337</v>
      </c>
      <c r="E14209" s="99">
        <v>114</v>
      </c>
      <c r="F14209" s="3">
        <v>114</v>
      </c>
    </row>
    <row r="14210" spans="2:13" x14ac:dyDescent="0.25">
      <c r="B14210" s="90">
        <v>0.73958333333333337</v>
      </c>
      <c r="C14210" s="8">
        <v>64</v>
      </c>
      <c r="D14210" s="8"/>
      <c r="E14210" s="8"/>
      <c r="F14210" s="8"/>
      <c r="G14210" s="8" t="s">
        <v>313</v>
      </c>
      <c r="H14210" s="8"/>
      <c r="I14210" s="36" t="s">
        <v>3654</v>
      </c>
      <c r="J14210" s="36"/>
      <c r="K14210" s="36"/>
      <c r="L14210" s="36"/>
    </row>
    <row r="14211" spans="2:13" x14ac:dyDescent="0.25">
      <c r="B14211" s="6">
        <v>0.75</v>
      </c>
      <c r="E14211" s="10">
        <v>132</v>
      </c>
      <c r="H14211" s="3">
        <v>15</v>
      </c>
      <c r="I14211" s="12" t="s">
        <v>3658</v>
      </c>
      <c r="J14211" s="12"/>
      <c r="K14211" s="12"/>
      <c r="L14211" s="12"/>
      <c r="M14211" s="12"/>
    </row>
    <row r="14212" spans="2:13" x14ac:dyDescent="0.25">
      <c r="B14212" s="6">
        <v>0.76041666666666663</v>
      </c>
      <c r="E14212" s="62">
        <v>122</v>
      </c>
    </row>
    <row r="14213" spans="2:13" x14ac:dyDescent="0.25">
      <c r="B14213" s="6">
        <v>0.77083333333333337</v>
      </c>
      <c r="E14213" s="62">
        <v>128</v>
      </c>
    </row>
    <row r="14214" spans="2:13" x14ac:dyDescent="0.25">
      <c r="B14214" s="6">
        <v>0.78125</v>
      </c>
      <c r="E14214" s="9">
        <v>130</v>
      </c>
    </row>
    <row r="14215" spans="2:13" x14ac:dyDescent="0.25">
      <c r="B14215" s="6">
        <v>0.79166666666666663</v>
      </c>
      <c r="E14215" s="99">
        <v>110</v>
      </c>
    </row>
    <row r="14216" spans="2:13" x14ac:dyDescent="0.25">
      <c r="B14216" s="6">
        <v>0.80208333333333337</v>
      </c>
      <c r="E14216" s="99">
        <v>118</v>
      </c>
    </row>
    <row r="14217" spans="2:13" x14ac:dyDescent="0.25">
      <c r="B14217" s="6">
        <v>0.8125</v>
      </c>
      <c r="E14217" s="62">
        <v>124</v>
      </c>
    </row>
    <row r="14218" spans="2:13" x14ac:dyDescent="0.25">
      <c r="B14218" s="6">
        <v>0.82291666666666663</v>
      </c>
      <c r="E14218" s="62">
        <v>127</v>
      </c>
    </row>
    <row r="14219" spans="2:13" x14ac:dyDescent="0.25">
      <c r="B14219" s="6">
        <v>0.83333333333333337</v>
      </c>
      <c r="E14219" s="10">
        <v>135</v>
      </c>
      <c r="H14219" s="3">
        <v>135</v>
      </c>
      <c r="I14219" s="12" t="s">
        <v>3659</v>
      </c>
      <c r="J14219" s="12"/>
      <c r="K14219" s="12"/>
      <c r="L14219" s="12"/>
      <c r="M14219" s="12"/>
    </row>
    <row r="14220" spans="2:13" x14ac:dyDescent="0.25">
      <c r="B14220" s="6">
        <v>0.84375</v>
      </c>
      <c r="E14220" s="62">
        <v>123</v>
      </c>
    </row>
    <row r="14221" spans="2:13" x14ac:dyDescent="0.25">
      <c r="B14221" s="6">
        <v>0.85416666666666663</v>
      </c>
      <c r="E14221" s="62">
        <v>124</v>
      </c>
    </row>
    <row r="14222" spans="2:13" x14ac:dyDescent="0.25">
      <c r="B14222" s="6">
        <v>0.86458333333333337</v>
      </c>
      <c r="E14222" s="62">
        <v>123</v>
      </c>
    </row>
    <row r="14223" spans="2:13" x14ac:dyDescent="0.25">
      <c r="B14223" s="6">
        <v>0.875</v>
      </c>
      <c r="E14223" s="99">
        <v>114</v>
      </c>
    </row>
    <row r="14224" spans="2:13" x14ac:dyDescent="0.25">
      <c r="B14224" s="6">
        <v>0.88541666666666663</v>
      </c>
      <c r="E14224" s="99">
        <v>115</v>
      </c>
    </row>
    <row r="14225" spans="1:14" x14ac:dyDescent="0.25">
      <c r="B14225" s="6">
        <v>0.89583333333333337</v>
      </c>
      <c r="E14225" s="99">
        <v>116</v>
      </c>
    </row>
    <row r="14226" spans="1:14" x14ac:dyDescent="0.25">
      <c r="B14226" s="6">
        <v>0.90625</v>
      </c>
      <c r="E14226" s="99">
        <v>119</v>
      </c>
    </row>
    <row r="14227" spans="1:14" x14ac:dyDescent="0.25">
      <c r="B14227" s="6">
        <v>0.91666666666666663</v>
      </c>
      <c r="E14227" s="62">
        <v>120</v>
      </c>
    </row>
    <row r="14228" spans="1:14" x14ac:dyDescent="0.25">
      <c r="B14228" s="6">
        <v>0.92708333333333337</v>
      </c>
      <c r="E14228" s="99">
        <v>114</v>
      </c>
      <c r="F14228" s="99">
        <v>114</v>
      </c>
    </row>
    <row r="14229" spans="1:14" x14ac:dyDescent="0.25">
      <c r="B14229" s="90">
        <v>0.93055555555555558</v>
      </c>
      <c r="C14229" s="8">
        <v>80</v>
      </c>
      <c r="D14229" s="8"/>
      <c r="E14229" s="8"/>
      <c r="F14229" s="8"/>
      <c r="G14229" s="8" t="s">
        <v>532</v>
      </c>
      <c r="H14229" s="8"/>
      <c r="I14229" s="36" t="s">
        <v>3653</v>
      </c>
      <c r="J14229" s="36"/>
      <c r="K14229" s="36"/>
      <c r="L14229" s="36"/>
      <c r="M14229" s="36"/>
    </row>
    <row r="14230" spans="1:14" x14ac:dyDescent="0.25">
      <c r="B14230" s="6">
        <v>0.9375</v>
      </c>
      <c r="E14230" s="99">
        <v>118</v>
      </c>
    </row>
    <row r="14231" spans="1:14" x14ac:dyDescent="0.25">
      <c r="B14231" s="6">
        <v>0.44791666666666669</v>
      </c>
      <c r="E14231" s="3">
        <v>107</v>
      </c>
    </row>
    <row r="14232" spans="1:14" x14ac:dyDescent="0.25">
      <c r="B14232" s="6">
        <v>0.95833333333333337</v>
      </c>
      <c r="E14232" s="99">
        <v>117</v>
      </c>
    </row>
    <row r="14233" spans="1:14" x14ac:dyDescent="0.25">
      <c r="B14233" s="6">
        <v>0.96875</v>
      </c>
      <c r="E14233" s="62">
        <v>126</v>
      </c>
    </row>
    <row r="14234" spans="1:14" x14ac:dyDescent="0.25">
      <c r="B14234" s="6">
        <v>0.97916666666666663</v>
      </c>
      <c r="E14234" s="103">
        <v>140</v>
      </c>
      <c r="H14234" s="3">
        <v>70</v>
      </c>
      <c r="I14234" s="144" t="s">
        <v>3660</v>
      </c>
      <c r="J14234" s="144"/>
      <c r="K14234" s="144"/>
      <c r="L14234" s="144"/>
      <c r="M14234" s="144"/>
    </row>
    <row r="14235" spans="1:14" x14ac:dyDescent="0.25">
      <c r="B14235" s="86">
        <v>0.97986111111111107</v>
      </c>
      <c r="E14235" s="4"/>
      <c r="G14235" s="14" t="s">
        <v>3648</v>
      </c>
    </row>
    <row r="14236" spans="1:14" ht="16.5" thickBot="1" x14ac:dyDescent="0.3">
      <c r="B14236" s="215">
        <v>0.98958333333333337</v>
      </c>
      <c r="E14236" s="9">
        <v>134</v>
      </c>
      <c r="G14236" s="14" t="s">
        <v>3648</v>
      </c>
      <c r="I14236" s="436" t="s">
        <v>3664</v>
      </c>
      <c r="J14236" s="436"/>
      <c r="K14236" s="436"/>
      <c r="L14236" s="436"/>
      <c r="M14236" s="436"/>
      <c r="N14236" s="436"/>
    </row>
    <row r="14237" spans="1:14" ht="15.75" x14ac:dyDescent="0.25">
      <c r="A14237" s="5">
        <v>45993</v>
      </c>
      <c r="B14237" s="86">
        <v>0</v>
      </c>
      <c r="E14237" s="157">
        <v>93</v>
      </c>
      <c r="G14237" s="14" t="s">
        <v>3648</v>
      </c>
      <c r="I14237" s="531" t="s">
        <v>3663</v>
      </c>
      <c r="J14237" s="531"/>
      <c r="K14237" s="531"/>
      <c r="L14237" s="531"/>
      <c r="M14237" s="531"/>
      <c r="N14237" s="531"/>
    </row>
    <row r="14238" spans="1:14" x14ac:dyDescent="0.25">
      <c r="A14238" s="5" t="s">
        <v>422</v>
      </c>
      <c r="B14238" s="6">
        <v>1.0416666666666666E-2</v>
      </c>
      <c r="E14238" s="3">
        <v>103</v>
      </c>
    </row>
    <row r="14239" spans="1:14" x14ac:dyDescent="0.25">
      <c r="B14239" s="6">
        <v>2.0833333333333332E-2</v>
      </c>
      <c r="E14239" s="99">
        <v>114</v>
      </c>
    </row>
    <row r="14240" spans="1:14" x14ac:dyDescent="0.25">
      <c r="B14240" s="6">
        <v>3.125E-2</v>
      </c>
      <c r="E14240" s="10">
        <v>135</v>
      </c>
      <c r="H14240" s="3">
        <v>145</v>
      </c>
      <c r="I14240" s="12" t="s">
        <v>3661</v>
      </c>
      <c r="J14240" s="12"/>
      <c r="K14240" s="12"/>
      <c r="L14240" s="12"/>
      <c r="M14240" s="12"/>
      <c r="N14240" s="12"/>
    </row>
    <row r="14241" spans="1:14" x14ac:dyDescent="0.25">
      <c r="B14241" s="6">
        <v>4.1666666666666664E-2</v>
      </c>
      <c r="E14241" s="9">
        <v>132</v>
      </c>
    </row>
    <row r="14242" spans="1:14" x14ac:dyDescent="0.25">
      <c r="B14242" s="6">
        <v>5.2083333333333336E-2</v>
      </c>
      <c r="E14242" s="9">
        <v>130</v>
      </c>
    </row>
    <row r="14243" spans="1:14" ht="15.75" thickBot="1" x14ac:dyDescent="0.3">
      <c r="B14243" s="6">
        <v>6.25E-2</v>
      </c>
      <c r="E14243" s="99">
        <v>116</v>
      </c>
    </row>
    <row r="14244" spans="1:14" ht="21" thickBot="1" x14ac:dyDescent="0.35">
      <c r="B14244" s="6">
        <v>7.2916666666666671E-2</v>
      </c>
      <c r="E14244" s="99">
        <v>110</v>
      </c>
      <c r="G14244" s="605">
        <v>118</v>
      </c>
      <c r="H14244" s="604" t="s">
        <v>1368</v>
      </c>
      <c r="I14244" s="750" t="s">
        <v>3691</v>
      </c>
      <c r="J14244" s="751"/>
      <c r="K14244" s="751"/>
      <c r="L14244" s="751"/>
      <c r="M14244" s="751"/>
      <c r="N14244" s="752"/>
    </row>
    <row r="14245" spans="1:14" ht="19.5" thickBot="1" x14ac:dyDescent="0.35">
      <c r="B14245" s="6">
        <v>8.3333333333333329E-2</v>
      </c>
      <c r="E14245" s="3">
        <v>108</v>
      </c>
      <c r="G14245" s="603">
        <f>AVERAGE(E14157:E14250)</f>
        <v>117.62820512820512</v>
      </c>
      <c r="H14245" s="604" t="s">
        <v>1367</v>
      </c>
      <c r="I14245" s="750" t="s">
        <v>3692</v>
      </c>
      <c r="J14245" s="751"/>
      <c r="K14245" s="751"/>
      <c r="L14245" s="751"/>
      <c r="M14245" s="751"/>
      <c r="N14245" s="752"/>
    </row>
    <row r="14246" spans="1:14" ht="19.5" thickBot="1" x14ac:dyDescent="0.35">
      <c r="B14246" s="6">
        <v>9.375E-2</v>
      </c>
      <c r="E14246" s="3">
        <v>108</v>
      </c>
      <c r="G14246" s="612">
        <v>109.3</v>
      </c>
      <c r="H14246" s="610" t="s">
        <v>1369</v>
      </c>
      <c r="I14246" s="734" t="s">
        <v>3693</v>
      </c>
      <c r="J14246" s="735"/>
      <c r="K14246" s="735"/>
      <c r="L14246" s="735"/>
      <c r="M14246" s="735"/>
      <c r="N14246" s="736"/>
    </row>
    <row r="14247" spans="1:14" ht="18.75" thickBot="1" x14ac:dyDescent="0.3">
      <c r="B14247" s="6">
        <v>0.10416666666666667</v>
      </c>
      <c r="E14247" s="3">
        <v>107</v>
      </c>
      <c r="G14247" s="729" t="s">
        <v>3662</v>
      </c>
      <c r="H14247" s="730"/>
    </row>
    <row r="14248" spans="1:14" ht="18.75" thickBot="1" x14ac:dyDescent="0.3">
      <c r="B14248" s="6">
        <v>0.11458333333333333</v>
      </c>
      <c r="G14248" s="758" t="s">
        <v>3656</v>
      </c>
      <c r="H14248" s="759"/>
      <c r="I14248" s="759"/>
      <c r="J14248" s="760"/>
    </row>
    <row r="14249" spans="1:14" ht="16.5" thickBot="1" x14ac:dyDescent="0.3">
      <c r="B14249" s="6">
        <v>0.125</v>
      </c>
      <c r="G14249" s="761" t="s">
        <v>3657</v>
      </c>
      <c r="H14249" s="762"/>
      <c r="I14249" s="762"/>
      <c r="J14249" s="762"/>
      <c r="K14249" s="762"/>
      <c r="L14249" s="762"/>
      <c r="M14249" s="762"/>
      <c r="N14249" s="763"/>
    </row>
    <row r="14250" spans="1:14" x14ac:dyDescent="0.25">
      <c r="B14250" s="6">
        <v>0.13541666666666666</v>
      </c>
    </row>
    <row r="14251" spans="1:14" x14ac:dyDescent="0.25">
      <c r="B14251" s="6">
        <v>0.14583333333333334</v>
      </c>
    </row>
    <row r="14252" spans="1:14" ht="15.75" thickBot="1" x14ac:dyDescent="0.3">
      <c r="B14252" s="22">
        <v>0.15625</v>
      </c>
      <c r="D14252" s="243">
        <v>249</v>
      </c>
      <c r="E14252" s="680" t="s">
        <v>3655</v>
      </c>
      <c r="F14252" s="243"/>
    </row>
    <row r="14253" spans="1:14" x14ac:dyDescent="0.25">
      <c r="A14253" s="5">
        <v>45993</v>
      </c>
      <c r="B14253" s="6">
        <v>0.30208333333333331</v>
      </c>
      <c r="E14253" s="99">
        <v>110</v>
      </c>
    </row>
    <row r="14254" spans="1:14" x14ac:dyDescent="0.25">
      <c r="A14254" s="5" t="s">
        <v>422</v>
      </c>
      <c r="B14254" s="6">
        <v>0.3125</v>
      </c>
      <c r="E14254" s="3">
        <v>109</v>
      </c>
    </row>
    <row r="14255" spans="1:14" x14ac:dyDescent="0.25">
      <c r="B14255" s="6">
        <v>0.32291666666666669</v>
      </c>
      <c r="E14255" s="99">
        <v>111</v>
      </c>
    </row>
    <row r="14256" spans="1:14" x14ac:dyDescent="0.25">
      <c r="B14256" s="6">
        <v>0.33333333333333331</v>
      </c>
      <c r="E14256" s="99">
        <v>112</v>
      </c>
    </row>
    <row r="14257" spans="2:7" x14ac:dyDescent="0.25">
      <c r="B14257" s="6">
        <v>0.34375</v>
      </c>
      <c r="E14257" s="99">
        <v>113</v>
      </c>
    </row>
    <row r="14258" spans="2:7" x14ac:dyDescent="0.25">
      <c r="B14258" s="6">
        <v>0.35416666666666669</v>
      </c>
      <c r="E14258" s="99">
        <v>114</v>
      </c>
    </row>
    <row r="14259" spans="2:7" x14ac:dyDescent="0.25">
      <c r="B14259" s="6">
        <v>0.36458333333333331</v>
      </c>
      <c r="E14259" s="99">
        <v>113</v>
      </c>
    </row>
    <row r="14260" spans="2:7" x14ac:dyDescent="0.25">
      <c r="B14260" s="6">
        <v>0.375</v>
      </c>
      <c r="E14260" s="99">
        <v>112</v>
      </c>
    </row>
    <row r="14261" spans="2:7" x14ac:dyDescent="0.25">
      <c r="B14261" s="6">
        <v>0.38541666666666669</v>
      </c>
      <c r="E14261" s="3">
        <v>108</v>
      </c>
    </row>
    <row r="14262" spans="2:7" x14ac:dyDescent="0.25">
      <c r="B14262" s="6">
        <v>0.39583333333333331</v>
      </c>
      <c r="E14262" s="99">
        <v>112</v>
      </c>
    </row>
    <row r="14263" spans="2:7" x14ac:dyDescent="0.25">
      <c r="B14263" s="6">
        <v>0.40625</v>
      </c>
      <c r="E14263" s="99">
        <v>111</v>
      </c>
    </row>
    <row r="14264" spans="2:7" x14ac:dyDescent="0.25">
      <c r="B14264" s="6">
        <v>0.41666666666666669</v>
      </c>
      <c r="E14264" s="99">
        <v>110</v>
      </c>
    </row>
    <row r="14265" spans="2:7" x14ac:dyDescent="0.25">
      <c r="B14265" s="6">
        <v>0.42708333333333331</v>
      </c>
      <c r="E14265" s="3">
        <v>102</v>
      </c>
    </row>
    <row r="14266" spans="2:7" x14ac:dyDescent="0.25">
      <c r="B14266" s="6">
        <v>0.4375</v>
      </c>
      <c r="E14266" s="3">
        <v>105</v>
      </c>
    </row>
    <row r="14267" spans="2:7" x14ac:dyDescent="0.25">
      <c r="B14267" s="6">
        <v>0.44791666666666669</v>
      </c>
      <c r="E14267" s="3">
        <v>108</v>
      </c>
    </row>
    <row r="14268" spans="2:7" x14ac:dyDescent="0.25">
      <c r="B14268" s="6">
        <v>0.45833333333333331</v>
      </c>
      <c r="E14268" s="99">
        <v>111</v>
      </c>
    </row>
    <row r="14269" spans="2:7" x14ac:dyDescent="0.25">
      <c r="B14269" s="6">
        <v>0.46875</v>
      </c>
      <c r="E14269" s="99">
        <v>112</v>
      </c>
    </row>
    <row r="14270" spans="2:7" x14ac:dyDescent="0.25">
      <c r="B14270" s="6">
        <v>0.47916666666666669</v>
      </c>
      <c r="E14270" s="99">
        <v>110</v>
      </c>
      <c r="G14270" s="3" t="s">
        <v>1154</v>
      </c>
    </row>
    <row r="14271" spans="2:7" x14ac:dyDescent="0.25">
      <c r="B14271" s="6">
        <v>0.48958333333333331</v>
      </c>
      <c r="E14271" s="99">
        <v>111</v>
      </c>
      <c r="G14271" s="14" t="s">
        <v>3668</v>
      </c>
    </row>
    <row r="14272" spans="2:7" x14ac:dyDescent="0.25">
      <c r="B14272" s="6">
        <v>0.5</v>
      </c>
      <c r="E14272" s="99">
        <v>113</v>
      </c>
      <c r="G14272" s="14" t="s">
        <v>3668</v>
      </c>
    </row>
    <row r="14273" spans="2:16" x14ac:dyDescent="0.25">
      <c r="B14273" s="6">
        <v>0.51041666666666663</v>
      </c>
      <c r="E14273" s="3">
        <v>108</v>
      </c>
      <c r="F14273" s="3">
        <v>108</v>
      </c>
    </row>
    <row r="14274" spans="2:16" x14ac:dyDescent="0.25">
      <c r="B14274" s="90">
        <v>0.51041666666666663</v>
      </c>
      <c r="C14274" s="8">
        <v>79</v>
      </c>
      <c r="D14274" s="8"/>
      <c r="E14274" s="8"/>
      <c r="F14274" s="8"/>
      <c r="G14274" s="8" t="s">
        <v>208</v>
      </c>
      <c r="H14274" s="8"/>
      <c r="I14274" s="36" t="s">
        <v>3695</v>
      </c>
      <c r="J14274" s="36"/>
      <c r="K14274" s="36"/>
      <c r="L14274" s="36"/>
      <c r="M14274" s="36"/>
      <c r="N14274" s="36"/>
      <c r="O14274" s="36"/>
      <c r="P14274" s="36"/>
    </row>
    <row r="14275" spans="2:16" x14ac:dyDescent="0.25">
      <c r="B14275" s="6">
        <v>0.52083333333333337</v>
      </c>
      <c r="E14275" s="101">
        <v>118</v>
      </c>
      <c r="H14275" s="3">
        <v>15</v>
      </c>
      <c r="I14275" s="135" t="s">
        <v>3671</v>
      </c>
      <c r="J14275" s="135"/>
      <c r="K14275" s="135"/>
      <c r="L14275" s="135"/>
      <c r="M14275" s="135"/>
    </row>
    <row r="14276" spans="2:16" x14ac:dyDescent="0.25">
      <c r="B14276" s="6">
        <v>0.53125</v>
      </c>
      <c r="E14276" s="99">
        <v>115</v>
      </c>
    </row>
    <row r="14277" spans="2:16" x14ac:dyDescent="0.25">
      <c r="B14277" s="6">
        <v>0.54166666666666663</v>
      </c>
      <c r="E14277" s="99">
        <v>113</v>
      </c>
    </row>
    <row r="14278" spans="2:16" x14ac:dyDescent="0.25">
      <c r="B14278" s="6">
        <v>0.55208333333333337</v>
      </c>
      <c r="E14278" s="99">
        <v>113</v>
      </c>
    </row>
    <row r="14279" spans="2:16" x14ac:dyDescent="0.25">
      <c r="B14279" s="6">
        <v>0.5625</v>
      </c>
      <c r="E14279" s="99">
        <v>115</v>
      </c>
    </row>
    <row r="14280" spans="2:16" x14ac:dyDescent="0.25">
      <c r="B14280" s="6">
        <v>0.57291666666666663</v>
      </c>
      <c r="E14280" s="99">
        <v>111</v>
      </c>
    </row>
    <row r="14281" spans="2:16" x14ac:dyDescent="0.25">
      <c r="B14281" s="6">
        <v>0.58333333333333337</v>
      </c>
      <c r="E14281" s="99">
        <v>114</v>
      </c>
    </row>
    <row r="14282" spans="2:16" x14ac:dyDescent="0.25">
      <c r="B14282" s="6">
        <v>0.59375</v>
      </c>
      <c r="E14282" s="99">
        <v>113</v>
      </c>
    </row>
    <row r="14283" spans="2:16" x14ac:dyDescent="0.25">
      <c r="B14283" s="6">
        <v>0.60416666666666663</v>
      </c>
      <c r="E14283" s="99">
        <v>115</v>
      </c>
    </row>
    <row r="14284" spans="2:16" x14ac:dyDescent="0.25">
      <c r="B14284" s="6">
        <v>0.61458333333333337</v>
      </c>
      <c r="E14284" s="99">
        <v>116</v>
      </c>
    </row>
    <row r="14285" spans="2:16" x14ac:dyDescent="0.25">
      <c r="B14285" s="6">
        <v>0.625</v>
      </c>
      <c r="E14285" s="62">
        <v>122</v>
      </c>
    </row>
    <row r="14286" spans="2:16" x14ac:dyDescent="0.25">
      <c r="B14286" s="6">
        <v>0.63541666666666663</v>
      </c>
      <c r="E14286" s="62">
        <v>120</v>
      </c>
    </row>
    <row r="14287" spans="2:16" x14ac:dyDescent="0.25">
      <c r="B14287" s="6">
        <v>0.64583333333333337</v>
      </c>
      <c r="E14287" s="62">
        <v>120</v>
      </c>
    </row>
    <row r="14288" spans="2:16" x14ac:dyDescent="0.25">
      <c r="B14288" s="6">
        <v>0.65625</v>
      </c>
      <c r="E14288" s="10">
        <v>130</v>
      </c>
      <c r="H14288" s="3">
        <v>210</v>
      </c>
      <c r="I14288" s="12" t="s">
        <v>3672</v>
      </c>
      <c r="J14288" s="12"/>
      <c r="K14288" s="12"/>
      <c r="L14288" s="12"/>
      <c r="M14288" s="12"/>
    </row>
    <row r="14289" spans="2:15" x14ac:dyDescent="0.25">
      <c r="B14289" s="6">
        <v>0.66666666666666663</v>
      </c>
      <c r="E14289" s="99">
        <v>118</v>
      </c>
    </row>
    <row r="14290" spans="2:15" x14ac:dyDescent="0.25">
      <c r="B14290" s="6">
        <v>0.67708333333333337</v>
      </c>
      <c r="E14290" s="3">
        <v>109</v>
      </c>
    </row>
    <row r="14291" spans="2:15" x14ac:dyDescent="0.25">
      <c r="B14291" s="6">
        <v>0.6875</v>
      </c>
      <c r="E14291" s="3">
        <v>108</v>
      </c>
    </row>
    <row r="14292" spans="2:15" x14ac:dyDescent="0.25">
      <c r="B14292" s="6">
        <v>0.69791666666666663</v>
      </c>
      <c r="E14292" s="157">
        <v>96</v>
      </c>
    </row>
    <row r="14293" spans="2:15" x14ac:dyDescent="0.25">
      <c r="B14293" s="6">
        <v>0.70833333333333337</v>
      </c>
      <c r="E14293" s="157">
        <v>98</v>
      </c>
      <c r="F14293" s="3">
        <v>98</v>
      </c>
    </row>
    <row r="14294" spans="2:15" x14ac:dyDescent="0.25">
      <c r="B14294" s="90">
        <v>0.71527777777777779</v>
      </c>
      <c r="C14294" s="8">
        <v>10</v>
      </c>
      <c r="D14294" s="8"/>
      <c r="E14294" s="8"/>
      <c r="F14294" s="8"/>
      <c r="G14294" s="8" t="s">
        <v>313</v>
      </c>
      <c r="H14294" s="8"/>
      <c r="I14294" s="36" t="s">
        <v>3669</v>
      </c>
      <c r="J14294" s="36"/>
      <c r="K14294" s="36"/>
      <c r="L14294" s="36"/>
      <c r="M14294" s="36"/>
      <c r="N14294" s="36"/>
      <c r="O14294" s="36"/>
    </row>
    <row r="14295" spans="2:15" x14ac:dyDescent="0.25">
      <c r="B14295" s="6">
        <v>0.71875</v>
      </c>
      <c r="E14295" s="99">
        <v>113</v>
      </c>
    </row>
    <row r="14296" spans="2:15" x14ac:dyDescent="0.25">
      <c r="B14296" s="6">
        <v>0.72916666666666663</v>
      </c>
      <c r="E14296" s="99">
        <v>111</v>
      </c>
    </row>
    <row r="14297" spans="2:15" x14ac:dyDescent="0.25">
      <c r="B14297" s="6">
        <v>0.73958333333333337</v>
      </c>
      <c r="E14297" s="10">
        <v>130</v>
      </c>
      <c r="H14297" s="3">
        <v>35</v>
      </c>
      <c r="I14297" s="12" t="s">
        <v>3670</v>
      </c>
      <c r="J14297" s="12"/>
      <c r="K14297" s="12"/>
      <c r="L14297" s="12"/>
      <c r="M14297" s="12"/>
    </row>
    <row r="14298" spans="2:15" x14ac:dyDescent="0.25">
      <c r="B14298" s="6">
        <v>0.75</v>
      </c>
      <c r="E14298" s="62">
        <v>127</v>
      </c>
    </row>
    <row r="14299" spans="2:15" x14ac:dyDescent="0.25">
      <c r="B14299" s="6">
        <v>0.76041666666666663</v>
      </c>
      <c r="E14299" s="62">
        <v>125</v>
      </c>
    </row>
    <row r="14300" spans="2:15" x14ac:dyDescent="0.25">
      <c r="B14300" s="6">
        <v>0.77083333333333337</v>
      </c>
      <c r="E14300" s="3">
        <v>104</v>
      </c>
    </row>
    <row r="14301" spans="2:15" x14ac:dyDescent="0.25">
      <c r="B14301" s="6">
        <v>0.78125</v>
      </c>
      <c r="E14301" s="157">
        <v>97</v>
      </c>
    </row>
    <row r="14302" spans="2:15" x14ac:dyDescent="0.25">
      <c r="B14302" s="6">
        <v>0.79166666666666663</v>
      </c>
      <c r="E14302" s="3">
        <v>100</v>
      </c>
    </row>
    <row r="14303" spans="2:15" x14ac:dyDescent="0.25">
      <c r="B14303" s="6">
        <v>0.80208333333333337</v>
      </c>
      <c r="E14303" s="3">
        <v>107</v>
      </c>
    </row>
    <row r="14304" spans="2:15" x14ac:dyDescent="0.25">
      <c r="B14304" s="6">
        <v>0.8125</v>
      </c>
      <c r="E14304" s="99">
        <v>113</v>
      </c>
    </row>
    <row r="14305" spans="2:13" x14ac:dyDescent="0.25">
      <c r="B14305" s="6">
        <v>0.82291666666666663</v>
      </c>
      <c r="E14305" s="99">
        <v>118</v>
      </c>
    </row>
    <row r="14306" spans="2:13" x14ac:dyDescent="0.25">
      <c r="B14306" s="6">
        <v>0.83333333333333337</v>
      </c>
      <c r="E14306" s="101">
        <v>119</v>
      </c>
      <c r="H14306" s="3">
        <v>170</v>
      </c>
      <c r="I14306" s="135" t="s">
        <v>3673</v>
      </c>
      <c r="J14306" s="135"/>
      <c r="K14306" s="135"/>
      <c r="L14306" s="135"/>
      <c r="M14306" s="135"/>
    </row>
    <row r="14307" spans="2:13" x14ac:dyDescent="0.25">
      <c r="B14307" s="6">
        <v>0.84375</v>
      </c>
      <c r="E14307" s="99">
        <v>117</v>
      </c>
    </row>
    <row r="14308" spans="2:13" x14ac:dyDescent="0.25">
      <c r="B14308" s="6">
        <v>0.85416666666666663</v>
      </c>
      <c r="E14308" s="3">
        <v>101</v>
      </c>
    </row>
    <row r="14309" spans="2:13" x14ac:dyDescent="0.25">
      <c r="B14309" s="6">
        <v>0.86458333333333337</v>
      </c>
      <c r="E14309" s="3">
        <v>102</v>
      </c>
    </row>
    <row r="14310" spans="2:13" x14ac:dyDescent="0.25">
      <c r="B14310" s="6">
        <v>0.875</v>
      </c>
      <c r="E14310" s="3">
        <v>103</v>
      </c>
    </row>
    <row r="14311" spans="2:13" x14ac:dyDescent="0.25">
      <c r="B14311" s="6">
        <v>0.88541666666666663</v>
      </c>
      <c r="E14311" s="99">
        <v>113</v>
      </c>
    </row>
    <row r="14312" spans="2:13" x14ac:dyDescent="0.25">
      <c r="B14312" s="6">
        <v>0.89583333333333337</v>
      </c>
      <c r="E14312" s="99">
        <v>113</v>
      </c>
    </row>
    <row r="14313" spans="2:13" x14ac:dyDescent="0.25">
      <c r="B14313" s="6">
        <v>0.90625</v>
      </c>
      <c r="E14313" s="99">
        <v>114</v>
      </c>
    </row>
    <row r="14314" spans="2:13" x14ac:dyDescent="0.25">
      <c r="B14314" s="6">
        <v>0.91666666666666663</v>
      </c>
      <c r="E14314" s="99">
        <v>115</v>
      </c>
    </row>
    <row r="14315" spans="2:13" x14ac:dyDescent="0.25">
      <c r="B14315" s="6">
        <v>0.92708333333333337</v>
      </c>
      <c r="E14315" s="99">
        <v>116</v>
      </c>
    </row>
    <row r="14316" spans="2:13" x14ac:dyDescent="0.25">
      <c r="B14316" s="6">
        <v>0.9375</v>
      </c>
      <c r="E14316" s="99">
        <v>115</v>
      </c>
      <c r="G14316" s="40" t="s">
        <v>3677</v>
      </c>
    </row>
    <row r="14317" spans="2:13" x14ac:dyDescent="0.25">
      <c r="B14317" s="6">
        <v>0.44791666666666669</v>
      </c>
      <c r="E14317" s="99">
        <v>113</v>
      </c>
      <c r="G14317" s="40" t="s">
        <v>3677</v>
      </c>
    </row>
    <row r="14318" spans="2:13" x14ac:dyDescent="0.25">
      <c r="B14318" s="6">
        <v>0.95833333333333337</v>
      </c>
      <c r="E14318" s="99">
        <v>115</v>
      </c>
      <c r="G14318" s="40" t="s">
        <v>3677</v>
      </c>
    </row>
    <row r="14319" spans="2:13" x14ac:dyDescent="0.25">
      <c r="B14319" s="6">
        <v>0.96875</v>
      </c>
      <c r="E14319" s="99">
        <v>111</v>
      </c>
      <c r="G14319" s="40" t="s">
        <v>3677</v>
      </c>
    </row>
    <row r="14320" spans="2:13" x14ac:dyDescent="0.25">
      <c r="B14320" s="6">
        <v>0.97916666666666663</v>
      </c>
      <c r="E14320" s="99">
        <v>111</v>
      </c>
      <c r="G14320" s="40" t="s">
        <v>3677</v>
      </c>
    </row>
    <row r="14321" spans="1:14" ht="15.75" thickBot="1" x14ac:dyDescent="0.3">
      <c r="B14321" s="22">
        <v>0.98958333333333337</v>
      </c>
      <c r="E14321" s="99">
        <v>110</v>
      </c>
      <c r="G14321" s="40" t="s">
        <v>3677</v>
      </c>
    </row>
    <row r="14322" spans="1:14" x14ac:dyDescent="0.25">
      <c r="A14322" s="5">
        <v>45994</v>
      </c>
      <c r="B14322" s="6">
        <v>0</v>
      </c>
      <c r="E14322" s="3">
        <v>108</v>
      </c>
      <c r="G14322" s="40" t="s">
        <v>3677</v>
      </c>
    </row>
    <row r="14323" spans="1:14" x14ac:dyDescent="0.25">
      <c r="A14323" s="5" t="s">
        <v>571</v>
      </c>
      <c r="B14323" s="6">
        <v>1.0416666666666666E-2</v>
      </c>
      <c r="E14323" s="3">
        <v>106</v>
      </c>
      <c r="G14323" s="40" t="s">
        <v>3677</v>
      </c>
    </row>
    <row r="14324" spans="1:14" x14ac:dyDescent="0.25">
      <c r="B14324" s="6">
        <v>2.0833333333333332E-2</v>
      </c>
      <c r="E14324" s="3">
        <v>104</v>
      </c>
      <c r="G14324" s="40" t="s">
        <v>3677</v>
      </c>
    </row>
    <row r="14325" spans="1:14" x14ac:dyDescent="0.25">
      <c r="B14325" s="6">
        <v>3.125E-2</v>
      </c>
      <c r="E14325" s="3">
        <v>104</v>
      </c>
      <c r="G14325" s="40" t="s">
        <v>3677</v>
      </c>
    </row>
    <row r="14326" spans="1:14" x14ac:dyDescent="0.25">
      <c r="B14326" s="6">
        <v>4.1666666666666664E-2</v>
      </c>
      <c r="E14326" s="99">
        <v>111</v>
      </c>
      <c r="G14326" s="40" t="s">
        <v>3677</v>
      </c>
    </row>
    <row r="14327" spans="1:14" x14ac:dyDescent="0.25">
      <c r="B14327" s="6">
        <v>5.2083333333333336E-2</v>
      </c>
      <c r="E14327" s="99">
        <v>113</v>
      </c>
      <c r="G14327" s="40" t="s">
        <v>3677</v>
      </c>
    </row>
    <row r="14328" spans="1:14" x14ac:dyDescent="0.25">
      <c r="B14328" s="6">
        <v>6.25E-2</v>
      </c>
      <c r="E14328" s="99">
        <v>115</v>
      </c>
      <c r="G14328" s="40" t="s">
        <v>3677</v>
      </c>
    </row>
    <row r="14329" spans="1:14" ht="15.75" thickBot="1" x14ac:dyDescent="0.3">
      <c r="B14329" s="6">
        <v>7.2916666666666671E-2</v>
      </c>
      <c r="E14329" s="3">
        <v>101</v>
      </c>
      <c r="G14329" s="40" t="s">
        <v>3677</v>
      </c>
    </row>
    <row r="14330" spans="1:14" ht="21" thickBot="1" x14ac:dyDescent="0.35">
      <c r="B14330" s="6">
        <v>8.3333333333333329E-2</v>
      </c>
      <c r="E14330" s="99">
        <v>112</v>
      </c>
      <c r="G14330" s="605">
        <v>110</v>
      </c>
      <c r="H14330" s="604" t="s">
        <v>1368</v>
      </c>
      <c r="I14330" s="750" t="s">
        <v>3688</v>
      </c>
      <c r="J14330" s="751"/>
      <c r="K14330" s="751"/>
      <c r="L14330" s="751"/>
      <c r="M14330" s="751"/>
      <c r="N14330" s="752"/>
    </row>
    <row r="14331" spans="1:14" ht="19.5" thickBot="1" x14ac:dyDescent="0.35">
      <c r="B14331" s="6">
        <v>9.375E-2</v>
      </c>
      <c r="E14331" s="99">
        <v>111</v>
      </c>
      <c r="G14331" s="603">
        <f>AVERAGE(E14243:E14336)</f>
        <v>111.5</v>
      </c>
      <c r="H14331" s="604" t="s">
        <v>1367</v>
      </c>
      <c r="I14331" s="750" t="s">
        <v>3689</v>
      </c>
      <c r="J14331" s="751"/>
      <c r="K14331" s="751"/>
      <c r="L14331" s="751"/>
      <c r="M14331" s="751"/>
      <c r="N14331" s="752"/>
    </row>
    <row r="14332" spans="1:14" ht="19.5" thickBot="1" x14ac:dyDescent="0.35">
      <c r="B14332" s="6">
        <v>0.10416666666666667</v>
      </c>
      <c r="E14332" s="99">
        <v>112</v>
      </c>
      <c r="G14332" s="612">
        <v>103</v>
      </c>
      <c r="H14332" s="610" t="s">
        <v>1369</v>
      </c>
      <c r="I14332" s="734" t="s">
        <v>3690</v>
      </c>
      <c r="J14332" s="735"/>
      <c r="K14332" s="735"/>
      <c r="L14332" s="735"/>
      <c r="M14332" s="735"/>
      <c r="N14332" s="736"/>
    </row>
    <row r="14333" spans="1:14" ht="18.75" thickBot="1" x14ac:dyDescent="0.3">
      <c r="B14333" s="6">
        <v>0.11458333333333333</v>
      </c>
      <c r="E14333" s="99">
        <v>110</v>
      </c>
      <c r="G14333" s="729" t="s">
        <v>3674</v>
      </c>
      <c r="H14333" s="730"/>
    </row>
    <row r="14334" spans="1:14" ht="18.75" thickBot="1" x14ac:dyDescent="0.3">
      <c r="B14334" s="6">
        <v>0.125</v>
      </c>
      <c r="E14334" s="99">
        <v>110</v>
      </c>
      <c r="G14334" s="758" t="s">
        <v>3676</v>
      </c>
      <c r="H14334" s="759"/>
      <c r="I14334" s="759"/>
      <c r="J14334" s="760"/>
    </row>
    <row r="14335" spans="1:14" ht="16.5" thickBot="1" x14ac:dyDescent="0.3">
      <c r="B14335" s="6">
        <v>0.13541666666666666</v>
      </c>
      <c r="E14335" s="99">
        <v>111</v>
      </c>
      <c r="G14335" s="761" t="s">
        <v>3678</v>
      </c>
      <c r="H14335" s="762"/>
      <c r="I14335" s="762"/>
      <c r="J14335" s="762"/>
      <c r="K14335" s="762"/>
      <c r="L14335" s="762"/>
      <c r="M14335" s="762"/>
      <c r="N14335" s="763"/>
    </row>
    <row r="14336" spans="1:14" x14ac:dyDescent="0.25">
      <c r="B14336" s="6">
        <v>0.14583333333333334</v>
      </c>
    </row>
    <row r="14337" spans="1:15" ht="15.75" thickBot="1" x14ac:dyDescent="0.3">
      <c r="B14337" s="22">
        <v>0.15625</v>
      </c>
      <c r="D14337" s="14">
        <v>89</v>
      </c>
      <c r="E14337" s="27" t="s">
        <v>3675</v>
      </c>
      <c r="F14337" s="14"/>
    </row>
    <row r="14338" spans="1:15" x14ac:dyDescent="0.25">
      <c r="A14338" s="5">
        <v>45994</v>
      </c>
      <c r="B14338" s="6">
        <v>0.30208333333333331</v>
      </c>
      <c r="E14338" s="99">
        <v>119</v>
      </c>
    </row>
    <row r="14339" spans="1:15" x14ac:dyDescent="0.25">
      <c r="A14339" s="5" t="s">
        <v>571</v>
      </c>
      <c r="B14339" s="6">
        <v>0.3125</v>
      </c>
      <c r="E14339" s="99">
        <v>110</v>
      </c>
    </row>
    <row r="14340" spans="1:15" x14ac:dyDescent="0.25">
      <c r="B14340" s="6">
        <v>0.32291666666666669</v>
      </c>
      <c r="E14340" s="3">
        <v>103</v>
      </c>
    </row>
    <row r="14341" spans="1:15" x14ac:dyDescent="0.25">
      <c r="B14341" s="6">
        <v>0.33333333333333331</v>
      </c>
      <c r="E14341" s="157">
        <v>99</v>
      </c>
    </row>
    <row r="14342" spans="1:15" x14ac:dyDescent="0.25">
      <c r="B14342" s="6">
        <v>0.34375</v>
      </c>
      <c r="E14342" s="157">
        <v>98</v>
      </c>
    </row>
    <row r="14343" spans="1:15" x14ac:dyDescent="0.25">
      <c r="B14343" s="6">
        <v>0.35416666666666669</v>
      </c>
      <c r="E14343" s="99">
        <v>110</v>
      </c>
    </row>
    <row r="14344" spans="1:15" x14ac:dyDescent="0.25">
      <c r="B14344" s="6">
        <v>0.36458333333333331</v>
      </c>
      <c r="E14344" s="99">
        <v>119</v>
      </c>
    </row>
    <row r="14345" spans="1:15" x14ac:dyDescent="0.25">
      <c r="B14345" s="6">
        <v>0.375</v>
      </c>
      <c r="E14345" s="99">
        <v>118</v>
      </c>
    </row>
    <row r="14346" spans="1:15" x14ac:dyDescent="0.25">
      <c r="B14346" s="6">
        <v>0.38541666666666669</v>
      </c>
      <c r="E14346" s="99">
        <v>116</v>
      </c>
    </row>
    <row r="14347" spans="1:15" x14ac:dyDescent="0.25">
      <c r="B14347" s="6">
        <v>0.39583333333333331</v>
      </c>
      <c r="E14347" s="99">
        <v>114</v>
      </c>
    </row>
    <row r="14348" spans="1:15" x14ac:dyDescent="0.25">
      <c r="B14348" s="6">
        <v>0.40625</v>
      </c>
      <c r="E14348" s="99">
        <v>114</v>
      </c>
    </row>
    <row r="14349" spans="1:15" x14ac:dyDescent="0.25">
      <c r="B14349" s="6">
        <v>0.41666666666666669</v>
      </c>
      <c r="E14349" s="99">
        <v>114</v>
      </c>
    </row>
    <row r="14350" spans="1:15" x14ac:dyDescent="0.25">
      <c r="B14350" s="6">
        <v>0.42708333333333331</v>
      </c>
      <c r="E14350" s="99">
        <v>114</v>
      </c>
    </row>
    <row r="14351" spans="1:15" x14ac:dyDescent="0.25">
      <c r="B14351" s="6">
        <v>0.4375</v>
      </c>
      <c r="E14351" s="157">
        <v>94</v>
      </c>
      <c r="F14351" s="157">
        <v>94</v>
      </c>
    </row>
    <row r="14352" spans="1:15" x14ac:dyDescent="0.25">
      <c r="B14352" s="90">
        <v>0.44791666666666669</v>
      </c>
      <c r="C14352" s="8">
        <v>89</v>
      </c>
      <c r="D14352" s="8"/>
      <c r="E14352" s="8"/>
      <c r="F14352" s="8"/>
      <c r="G14352" s="8" t="s">
        <v>208</v>
      </c>
      <c r="H14352" s="8"/>
      <c r="I14352" s="36" t="s">
        <v>3706</v>
      </c>
      <c r="J14352" s="36"/>
      <c r="K14352" s="36"/>
      <c r="L14352" s="36"/>
      <c r="M14352" s="36"/>
      <c r="N14352" s="36"/>
      <c r="O14352" s="36"/>
    </row>
    <row r="14353" spans="2:13" x14ac:dyDescent="0.25">
      <c r="B14353" s="6">
        <v>0.44791666666666669</v>
      </c>
      <c r="E14353" s="99">
        <v>114</v>
      </c>
    </row>
    <row r="14354" spans="2:13" x14ac:dyDescent="0.25">
      <c r="B14354" s="6">
        <v>0.45833333333333331</v>
      </c>
      <c r="E14354" s="99">
        <v>116</v>
      </c>
    </row>
    <row r="14355" spans="2:13" x14ac:dyDescent="0.25">
      <c r="B14355" s="6">
        <v>0.46875</v>
      </c>
      <c r="E14355" s="101">
        <v>118</v>
      </c>
      <c r="G14355" s="14" t="s">
        <v>3707</v>
      </c>
      <c r="H14355" s="3">
        <v>30</v>
      </c>
      <c r="I14355" s="135" t="s">
        <v>3679</v>
      </c>
      <c r="J14355" s="135"/>
      <c r="K14355" s="135"/>
      <c r="L14355" s="135"/>
      <c r="M14355" s="135"/>
    </row>
    <row r="14356" spans="2:13" x14ac:dyDescent="0.25">
      <c r="B14356" s="6">
        <v>0.47916666666666669</v>
      </c>
      <c r="E14356" s="3">
        <v>105</v>
      </c>
      <c r="G14356" s="14" t="s">
        <v>3707</v>
      </c>
    </row>
    <row r="14357" spans="2:13" x14ac:dyDescent="0.25">
      <c r="B14357" s="6">
        <v>0.48958333333333331</v>
      </c>
      <c r="E14357" s="14">
        <v>89</v>
      </c>
      <c r="G14357" s="14" t="s">
        <v>3707</v>
      </c>
    </row>
    <row r="14358" spans="2:13" x14ac:dyDescent="0.25">
      <c r="B14358" s="6">
        <v>0.5</v>
      </c>
      <c r="E14358" s="3">
        <v>107</v>
      </c>
      <c r="G14358" s="14" t="s">
        <v>3707</v>
      </c>
    </row>
    <row r="14359" spans="2:13" x14ac:dyDescent="0.25">
      <c r="B14359" s="6">
        <v>0.51041666666666663</v>
      </c>
      <c r="E14359" s="157">
        <v>90</v>
      </c>
      <c r="G14359" s="14" t="s">
        <v>3707</v>
      </c>
    </row>
    <row r="14360" spans="2:13" x14ac:dyDescent="0.25">
      <c r="B14360" s="6">
        <v>0.52083333333333337</v>
      </c>
      <c r="E14360" s="14">
        <v>85</v>
      </c>
      <c r="G14360" s="14" t="s">
        <v>3707</v>
      </c>
    </row>
    <row r="14361" spans="2:13" x14ac:dyDescent="0.25">
      <c r="B14361" s="6">
        <v>0.53125</v>
      </c>
      <c r="E14361" s="14">
        <v>85</v>
      </c>
      <c r="G14361" s="14" t="s">
        <v>3707</v>
      </c>
    </row>
    <row r="14362" spans="2:13" x14ac:dyDescent="0.25">
      <c r="B14362" s="6">
        <v>0.54166666666666663</v>
      </c>
      <c r="E14362" s="3">
        <v>105</v>
      </c>
    </row>
    <row r="14363" spans="2:13" x14ac:dyDescent="0.25">
      <c r="B14363" s="6">
        <v>0.55208333333333337</v>
      </c>
      <c r="E14363" s="3">
        <v>106</v>
      </c>
    </row>
    <row r="14364" spans="2:13" x14ac:dyDescent="0.25">
      <c r="B14364" s="6">
        <v>0.5625</v>
      </c>
      <c r="E14364" s="3">
        <v>101</v>
      </c>
    </row>
    <row r="14365" spans="2:13" x14ac:dyDescent="0.25">
      <c r="B14365" s="6">
        <v>0.57291666666666663</v>
      </c>
      <c r="E14365" s="3">
        <v>102</v>
      </c>
    </row>
    <row r="14366" spans="2:13" x14ac:dyDescent="0.25">
      <c r="B14366" s="6">
        <v>0.58333333333333337</v>
      </c>
      <c r="E14366" s="3">
        <v>107</v>
      </c>
    </row>
    <row r="14367" spans="2:13" x14ac:dyDescent="0.25">
      <c r="B14367" s="6">
        <v>0.59375</v>
      </c>
      <c r="E14367" s="3">
        <v>100</v>
      </c>
    </row>
    <row r="14368" spans="2:13" x14ac:dyDescent="0.25">
      <c r="B14368" s="6">
        <v>0.60416666666666663</v>
      </c>
      <c r="E14368" s="99">
        <v>116</v>
      </c>
    </row>
    <row r="14369" spans="2:15" x14ac:dyDescent="0.25">
      <c r="B14369" s="6">
        <v>0.61458333333333337</v>
      </c>
      <c r="E14369" s="14">
        <v>88</v>
      </c>
    </row>
    <row r="14370" spans="2:15" x14ac:dyDescent="0.25">
      <c r="B14370" s="6">
        <v>0.625</v>
      </c>
      <c r="E14370" s="3">
        <v>103</v>
      </c>
    </row>
    <row r="14371" spans="2:15" x14ac:dyDescent="0.25">
      <c r="B14371" s="6">
        <v>0.63541666666666663</v>
      </c>
      <c r="E14371" s="99">
        <v>118</v>
      </c>
    </row>
    <row r="14372" spans="2:15" x14ac:dyDescent="0.25">
      <c r="B14372" s="6">
        <v>0.64583333333333337</v>
      </c>
      <c r="E14372" s="62">
        <v>124</v>
      </c>
    </row>
    <row r="14373" spans="2:15" x14ac:dyDescent="0.25">
      <c r="B14373" s="6">
        <v>0.65625</v>
      </c>
      <c r="E14373" s="10">
        <v>138</v>
      </c>
      <c r="H14373" s="3">
        <v>300</v>
      </c>
      <c r="I14373" s="12" t="s">
        <v>3696</v>
      </c>
      <c r="J14373" s="12"/>
      <c r="K14373" s="12"/>
      <c r="L14373" s="12"/>
      <c r="M14373" s="12"/>
    </row>
    <row r="14374" spans="2:15" x14ac:dyDescent="0.25">
      <c r="B14374" s="6">
        <v>0.66666666666666663</v>
      </c>
      <c r="E14374" s="9">
        <v>136</v>
      </c>
    </row>
    <row r="14375" spans="2:15" x14ac:dyDescent="0.25">
      <c r="B14375" s="6">
        <v>0.67708333333333337</v>
      </c>
      <c r="E14375" s="9">
        <v>130</v>
      </c>
    </row>
    <row r="14376" spans="2:15" x14ac:dyDescent="0.25">
      <c r="B14376" s="6">
        <v>0.6875</v>
      </c>
      <c r="E14376" s="62">
        <v>128</v>
      </c>
    </row>
    <row r="14377" spans="2:15" x14ac:dyDescent="0.25">
      <c r="B14377" s="6">
        <v>0.69791666666666663</v>
      </c>
      <c r="E14377" s="62">
        <v>123</v>
      </c>
    </row>
    <row r="14378" spans="2:15" x14ac:dyDescent="0.25">
      <c r="B14378" s="86">
        <v>0.70486111111111116</v>
      </c>
      <c r="G14378" s="14" t="s">
        <v>3683</v>
      </c>
    </row>
    <row r="14379" spans="2:15" x14ac:dyDescent="0.25">
      <c r="B14379" s="86">
        <v>0.70833333333333337</v>
      </c>
      <c r="E14379" s="99">
        <v>116</v>
      </c>
      <c r="G14379" s="14" t="s">
        <v>3683</v>
      </c>
    </row>
    <row r="14380" spans="2:15" ht="15.75" x14ac:dyDescent="0.25">
      <c r="B14380" s="86">
        <v>0.71875</v>
      </c>
      <c r="E14380" s="3">
        <v>101</v>
      </c>
      <c r="F14380" s="3">
        <v>101</v>
      </c>
      <c r="G14380" s="14" t="s">
        <v>3683</v>
      </c>
      <c r="I14380" s="449" t="s">
        <v>3697</v>
      </c>
      <c r="J14380" s="449"/>
      <c r="K14380" s="449"/>
      <c r="L14380" s="449"/>
      <c r="M14380" s="449"/>
      <c r="N14380" s="449"/>
      <c r="O14380" s="449"/>
    </row>
    <row r="14381" spans="2:15" x14ac:dyDescent="0.25">
      <c r="B14381" s="90">
        <v>0.72569444444444442</v>
      </c>
      <c r="C14381" s="8">
        <v>110</v>
      </c>
      <c r="D14381" s="8"/>
      <c r="E14381" s="8"/>
      <c r="F14381" s="8"/>
      <c r="G14381" s="8" t="s">
        <v>313</v>
      </c>
      <c r="H14381" s="8"/>
      <c r="I14381" s="36" t="s">
        <v>3682</v>
      </c>
      <c r="J14381" s="36"/>
      <c r="K14381" s="36"/>
      <c r="L14381" s="36"/>
      <c r="M14381" s="36"/>
      <c r="N14381" s="36"/>
      <c r="O14381" s="36"/>
    </row>
    <row r="14382" spans="2:15" x14ac:dyDescent="0.25">
      <c r="B14382" s="6">
        <v>0.72916666666666663</v>
      </c>
      <c r="E14382" s="99">
        <v>112</v>
      </c>
    </row>
    <row r="14383" spans="2:15" x14ac:dyDescent="0.25">
      <c r="B14383" s="6">
        <v>0.73958333333333337</v>
      </c>
      <c r="E14383" s="9">
        <v>132</v>
      </c>
    </row>
    <row r="14384" spans="2:15" x14ac:dyDescent="0.25">
      <c r="B14384" s="6">
        <v>0.75</v>
      </c>
      <c r="E14384" s="103">
        <v>142</v>
      </c>
      <c r="H14384" s="3">
        <v>35</v>
      </c>
      <c r="I14384" s="144" t="s">
        <v>3684</v>
      </c>
      <c r="J14384" s="144"/>
      <c r="K14384" s="144"/>
      <c r="L14384" s="144"/>
      <c r="M14384" s="144"/>
    </row>
    <row r="14385" spans="2:15" x14ac:dyDescent="0.25">
      <c r="B14385" s="86">
        <v>0.75138888888888888</v>
      </c>
      <c r="G14385" s="14" t="s">
        <v>3681</v>
      </c>
    </row>
    <row r="14386" spans="2:15" x14ac:dyDescent="0.25">
      <c r="B14386" s="86">
        <v>0.76041666666666663</v>
      </c>
      <c r="E14386" s="62">
        <v>126</v>
      </c>
      <c r="G14386" s="14" t="s">
        <v>3681</v>
      </c>
      <c r="I14386" t="s">
        <v>3698</v>
      </c>
    </row>
    <row r="14387" spans="2:15" ht="15.75" x14ac:dyDescent="0.25">
      <c r="B14387" s="86">
        <v>0.77083333333333337</v>
      </c>
      <c r="E14387" s="157">
        <v>98</v>
      </c>
      <c r="G14387" s="14" t="s">
        <v>3681</v>
      </c>
      <c r="I14387" s="531" t="s">
        <v>3699</v>
      </c>
      <c r="J14387" s="194"/>
      <c r="K14387" s="194"/>
      <c r="L14387" s="194"/>
      <c r="M14387" s="194"/>
      <c r="N14387" s="194"/>
      <c r="O14387" s="194"/>
    </row>
    <row r="14388" spans="2:15" ht="15.75" x14ac:dyDescent="0.25">
      <c r="B14388" s="6">
        <v>0.78125</v>
      </c>
      <c r="E14388" s="14">
        <v>89</v>
      </c>
      <c r="I14388" s="565" t="s">
        <v>3700</v>
      </c>
      <c r="J14388" s="565"/>
      <c r="K14388" s="565"/>
      <c r="L14388" s="565"/>
      <c r="M14388" s="565"/>
      <c r="N14388" s="565"/>
      <c r="O14388" s="565"/>
    </row>
    <row r="14389" spans="2:15" x14ac:dyDescent="0.25">
      <c r="B14389" s="6">
        <v>0.79166666666666663</v>
      </c>
      <c r="E14389" s="99">
        <v>114</v>
      </c>
    </row>
    <row r="14390" spans="2:15" x14ac:dyDescent="0.25">
      <c r="B14390" s="6">
        <v>0.80208333333333337</v>
      </c>
      <c r="E14390" s="103">
        <v>141</v>
      </c>
      <c r="H14390" s="3">
        <v>110</v>
      </c>
      <c r="I14390" s="144" t="s">
        <v>3685</v>
      </c>
      <c r="J14390" s="144"/>
      <c r="K14390" s="144"/>
      <c r="L14390" s="144"/>
      <c r="M14390" s="144"/>
    </row>
    <row r="14391" spans="2:15" x14ac:dyDescent="0.25">
      <c r="B14391" s="86">
        <v>0.80347222222222225</v>
      </c>
      <c r="G14391" s="14" t="s">
        <v>3680</v>
      </c>
    </row>
    <row r="14392" spans="2:15" x14ac:dyDescent="0.25">
      <c r="B14392" s="86">
        <v>0.8125</v>
      </c>
      <c r="E14392" s="9">
        <v>133</v>
      </c>
      <c r="G14392" s="14" t="s">
        <v>3680</v>
      </c>
    </row>
    <row r="14393" spans="2:15" ht="15.75" x14ac:dyDescent="0.25">
      <c r="B14393" s="86">
        <v>0.82291666666666663</v>
      </c>
      <c r="E14393" s="3">
        <v>102</v>
      </c>
      <c r="G14393" s="14" t="s">
        <v>3680</v>
      </c>
      <c r="I14393" s="449" t="s">
        <v>3701</v>
      </c>
      <c r="J14393" s="449"/>
      <c r="K14393" s="449"/>
      <c r="L14393" s="449"/>
      <c r="M14393" s="449"/>
      <c r="N14393" s="449"/>
      <c r="O14393" s="449"/>
    </row>
    <row r="14394" spans="2:15" x14ac:dyDescent="0.25">
      <c r="B14394" s="6">
        <v>0.83333333333333337</v>
      </c>
      <c r="E14394" s="99">
        <v>113</v>
      </c>
    </row>
    <row r="14395" spans="2:15" x14ac:dyDescent="0.25">
      <c r="B14395" s="6">
        <v>0.84375</v>
      </c>
      <c r="E14395" s="9">
        <v>135</v>
      </c>
    </row>
    <row r="14396" spans="2:15" x14ac:dyDescent="0.25">
      <c r="B14396" s="6">
        <v>0.85416666666666663</v>
      </c>
      <c r="E14396" s="13">
        <v>152</v>
      </c>
      <c r="H14396" s="3">
        <v>195</v>
      </c>
      <c r="I14396" s="28" t="s">
        <v>3702</v>
      </c>
      <c r="J14396" s="28"/>
      <c r="K14396" s="28"/>
      <c r="L14396" s="28"/>
      <c r="M14396" s="28"/>
    </row>
    <row r="14397" spans="2:15" x14ac:dyDescent="0.25">
      <c r="B14397" s="6">
        <v>0.86458333333333337</v>
      </c>
      <c r="E14397" s="104">
        <v>146</v>
      </c>
    </row>
    <row r="14398" spans="2:15" x14ac:dyDescent="0.25">
      <c r="B14398" s="6">
        <v>0.875</v>
      </c>
      <c r="E14398" s="104">
        <v>147</v>
      </c>
    </row>
    <row r="14399" spans="2:15" x14ac:dyDescent="0.25">
      <c r="B14399" s="6">
        <v>0.88541666666666663</v>
      </c>
      <c r="E14399" s="104">
        <v>142</v>
      </c>
    </row>
    <row r="14400" spans="2:15" x14ac:dyDescent="0.25">
      <c r="B14400" s="6">
        <v>0.89583333333333337</v>
      </c>
      <c r="E14400" s="9">
        <v>130</v>
      </c>
    </row>
    <row r="14401" spans="1:14" x14ac:dyDescent="0.25">
      <c r="B14401" s="6">
        <v>0.90625</v>
      </c>
      <c r="E14401" s="62">
        <v>126</v>
      </c>
    </row>
    <row r="14402" spans="1:14" x14ac:dyDescent="0.25">
      <c r="B14402" s="6">
        <v>0.91666666666666663</v>
      </c>
      <c r="E14402" s="62">
        <v>128</v>
      </c>
    </row>
    <row r="14403" spans="1:14" x14ac:dyDescent="0.25">
      <c r="B14403" s="6">
        <v>0.92708333333333337</v>
      </c>
      <c r="E14403" s="9">
        <v>133</v>
      </c>
    </row>
    <row r="14404" spans="1:14" x14ac:dyDescent="0.25">
      <c r="B14404" s="86">
        <v>0.93402777777777779</v>
      </c>
      <c r="G14404" s="14" t="s">
        <v>3703</v>
      </c>
    </row>
    <row r="14405" spans="1:14" x14ac:dyDescent="0.25">
      <c r="B14405" s="86">
        <v>0.9375</v>
      </c>
      <c r="E14405" s="9">
        <v>132</v>
      </c>
      <c r="G14405" s="14" t="s">
        <v>3703</v>
      </c>
    </row>
    <row r="14406" spans="1:14" ht="15.75" x14ac:dyDescent="0.25">
      <c r="B14406" s="86">
        <v>0.44791666666666669</v>
      </c>
      <c r="E14406" s="3">
        <v>108</v>
      </c>
      <c r="G14406" s="14" t="s">
        <v>3703</v>
      </c>
      <c r="I14406" s="449" t="s">
        <v>3709</v>
      </c>
      <c r="J14406" s="449"/>
      <c r="K14406" s="449"/>
      <c r="L14406" s="449"/>
      <c r="M14406" s="449"/>
      <c r="N14406" s="449"/>
    </row>
    <row r="14407" spans="1:14" ht="15.75" x14ac:dyDescent="0.25">
      <c r="B14407" s="86">
        <v>0.95833333333333337</v>
      </c>
      <c r="E14407" s="14">
        <v>82</v>
      </c>
      <c r="G14407" s="14" t="s">
        <v>3703</v>
      </c>
      <c r="I14407" s="565" t="s">
        <v>3710</v>
      </c>
      <c r="J14407" s="565"/>
      <c r="K14407" s="565"/>
      <c r="L14407" s="565"/>
      <c r="M14407" s="565"/>
      <c r="N14407" s="565"/>
    </row>
    <row r="14408" spans="1:14" ht="15.75" x14ac:dyDescent="0.25">
      <c r="B14408" s="6">
        <v>0.96875</v>
      </c>
      <c r="E14408" s="14">
        <v>88</v>
      </c>
      <c r="G14408" s="14" t="s">
        <v>3703</v>
      </c>
      <c r="I14408" s="565" t="s">
        <v>3711</v>
      </c>
      <c r="J14408" s="565"/>
      <c r="K14408" s="565"/>
      <c r="L14408" s="565"/>
      <c r="M14408" s="565"/>
      <c r="N14408" s="565"/>
    </row>
    <row r="14409" spans="1:14" x14ac:dyDescent="0.25">
      <c r="B14409" s="6">
        <v>0.97916666666666663</v>
      </c>
      <c r="E14409" s="3">
        <v>102</v>
      </c>
    </row>
    <row r="14410" spans="1:14" ht="15.75" thickBot="1" x14ac:dyDescent="0.3">
      <c r="B14410" s="22">
        <v>0.98958333333333337</v>
      </c>
      <c r="E14410" s="3">
        <v>104</v>
      </c>
      <c r="G14410" s="8" t="s">
        <v>3712</v>
      </c>
    </row>
    <row r="14411" spans="1:14" x14ac:dyDescent="0.25">
      <c r="A14411" s="5">
        <v>45995</v>
      </c>
      <c r="B14411" s="6">
        <v>0</v>
      </c>
      <c r="E14411" s="3">
        <v>104</v>
      </c>
      <c r="G14411" s="8" t="s">
        <v>3712</v>
      </c>
    </row>
    <row r="14412" spans="1:14" x14ac:dyDescent="0.25">
      <c r="A14412" s="5" t="s">
        <v>211</v>
      </c>
      <c r="B14412" s="6">
        <v>1.0416666666666666E-2</v>
      </c>
      <c r="E14412" s="3">
        <v>109</v>
      </c>
    </row>
    <row r="14413" spans="1:14" x14ac:dyDescent="0.25">
      <c r="B14413" s="6">
        <v>2.0833333333333332E-2</v>
      </c>
      <c r="E14413" s="99">
        <v>113</v>
      </c>
    </row>
    <row r="14414" spans="1:14" x14ac:dyDescent="0.25">
      <c r="B14414" s="6">
        <v>3.125E-2</v>
      </c>
      <c r="E14414" s="99">
        <v>116</v>
      </c>
    </row>
    <row r="14415" spans="1:14" x14ac:dyDescent="0.25">
      <c r="B14415" s="6">
        <v>4.1666666666666664E-2</v>
      </c>
      <c r="E14415" s="99">
        <v>114</v>
      </c>
    </row>
    <row r="14416" spans="1:14" x14ac:dyDescent="0.25">
      <c r="B14416" s="6">
        <v>5.2083333333333336E-2</v>
      </c>
      <c r="E14416" s="99">
        <v>113</v>
      </c>
    </row>
    <row r="14417" spans="1:14" x14ac:dyDescent="0.25">
      <c r="B14417" s="6">
        <v>6.25E-2</v>
      </c>
      <c r="E14417" s="99">
        <v>112</v>
      </c>
    </row>
    <row r="14418" spans="1:14" ht="15.75" thickBot="1" x14ac:dyDescent="0.3">
      <c r="B14418" s="6">
        <v>7.2916666666666671E-2</v>
      </c>
      <c r="E14418" s="99">
        <v>115</v>
      </c>
    </row>
    <row r="14419" spans="1:14" ht="21" thickBot="1" x14ac:dyDescent="0.35">
      <c r="B14419" s="6">
        <v>8.3333333333333329E-2</v>
      </c>
      <c r="G14419" s="605">
        <v>113</v>
      </c>
      <c r="H14419" s="604" t="s">
        <v>1368</v>
      </c>
      <c r="I14419" s="750" t="s">
        <v>3493</v>
      </c>
      <c r="J14419" s="751"/>
      <c r="K14419" s="751"/>
      <c r="L14419" s="751"/>
      <c r="M14419" s="751"/>
      <c r="N14419" s="752"/>
    </row>
    <row r="14420" spans="1:14" ht="19.5" thickBot="1" x14ac:dyDescent="0.35">
      <c r="B14420" s="6">
        <v>9.375E-2</v>
      </c>
      <c r="G14420" s="603">
        <f>AVERAGE(E14338:E14425)</f>
        <v>113.94666666666667</v>
      </c>
      <c r="H14420" s="604" t="s">
        <v>1367</v>
      </c>
      <c r="I14420" s="750" t="s">
        <v>3708</v>
      </c>
      <c r="J14420" s="751"/>
      <c r="K14420" s="751"/>
      <c r="L14420" s="751"/>
      <c r="M14420" s="751"/>
      <c r="N14420" s="752"/>
    </row>
    <row r="14421" spans="1:14" ht="19.5" thickBot="1" x14ac:dyDescent="0.35">
      <c r="B14421" s="6">
        <v>0.10416666666666667</v>
      </c>
      <c r="G14421" s="608">
        <v>97.5</v>
      </c>
      <c r="H14421" s="594" t="s">
        <v>1369</v>
      </c>
      <c r="I14421" s="723" t="s">
        <v>3687</v>
      </c>
      <c r="J14421" s="724"/>
      <c r="K14421" s="724"/>
      <c r="L14421" s="724"/>
      <c r="M14421" s="724"/>
      <c r="N14421" s="725"/>
    </row>
    <row r="14422" spans="1:14" ht="18.75" thickBot="1" x14ac:dyDescent="0.3">
      <c r="B14422" s="6">
        <v>0.11458333333333333</v>
      </c>
      <c r="G14422" s="729" t="s">
        <v>3686</v>
      </c>
      <c r="H14422" s="730"/>
    </row>
    <row r="14423" spans="1:14" ht="18.75" thickBot="1" x14ac:dyDescent="0.3">
      <c r="B14423" s="6">
        <v>0.125</v>
      </c>
      <c r="G14423" s="758" t="s">
        <v>3704</v>
      </c>
      <c r="H14423" s="759"/>
      <c r="I14423" s="759"/>
      <c r="J14423" s="760"/>
    </row>
    <row r="14424" spans="1:14" ht="16.5" thickBot="1" x14ac:dyDescent="0.3">
      <c r="B14424" s="6">
        <v>0.13541666666666666</v>
      </c>
      <c r="G14424" s="761" t="s">
        <v>3705</v>
      </c>
      <c r="H14424" s="762"/>
      <c r="I14424" s="762"/>
      <c r="J14424" s="762"/>
      <c r="K14424" s="762"/>
      <c r="L14424" s="762"/>
      <c r="M14424" s="762"/>
      <c r="N14424" s="763"/>
    </row>
    <row r="14425" spans="1:14" x14ac:dyDescent="0.25">
      <c r="B14425" s="6">
        <v>0.14583333333333334</v>
      </c>
    </row>
    <row r="14426" spans="1:14" ht="15.75" thickBot="1" x14ac:dyDescent="0.3">
      <c r="B14426" s="22">
        <v>0.15625</v>
      </c>
      <c r="D14426" s="243">
        <v>199</v>
      </c>
      <c r="E14426" s="680" t="s">
        <v>3655</v>
      </c>
      <c r="F14426" s="243"/>
      <c r="G14426" s="10" t="s">
        <v>3722</v>
      </c>
    </row>
    <row r="14427" spans="1:14" x14ac:dyDescent="0.25">
      <c r="A14427" s="5">
        <v>45995</v>
      </c>
      <c r="B14427" s="6">
        <v>0.30208333333333331</v>
      </c>
      <c r="E14427" s="99">
        <v>115</v>
      </c>
    </row>
    <row r="14428" spans="1:14" x14ac:dyDescent="0.25">
      <c r="A14428" s="5" t="s">
        <v>211</v>
      </c>
      <c r="B14428" s="6">
        <v>0.3125</v>
      </c>
      <c r="E14428" s="99">
        <v>113</v>
      </c>
    </row>
    <row r="14429" spans="1:14" x14ac:dyDescent="0.25">
      <c r="B14429" s="6">
        <v>0.32291666666666669</v>
      </c>
      <c r="E14429" s="99">
        <v>113</v>
      </c>
    </row>
    <row r="14430" spans="1:14" x14ac:dyDescent="0.25">
      <c r="B14430" s="6">
        <v>0.33333333333333331</v>
      </c>
      <c r="E14430" s="99">
        <v>114</v>
      </c>
    </row>
    <row r="14431" spans="1:14" x14ac:dyDescent="0.25">
      <c r="B14431" s="6">
        <v>0.34375</v>
      </c>
      <c r="E14431" s="99">
        <v>115</v>
      </c>
    </row>
    <row r="14432" spans="1:14" x14ac:dyDescent="0.25">
      <c r="B14432" s="6">
        <v>0.35416666666666669</v>
      </c>
      <c r="E14432" s="99">
        <v>113</v>
      </c>
    </row>
    <row r="14433" spans="2:7" x14ac:dyDescent="0.25">
      <c r="B14433" s="6">
        <v>0.36458333333333331</v>
      </c>
      <c r="E14433" s="99">
        <v>113</v>
      </c>
    </row>
    <row r="14434" spans="2:7" x14ac:dyDescent="0.25">
      <c r="B14434" s="6">
        <v>0.375</v>
      </c>
      <c r="E14434" s="99">
        <v>113</v>
      </c>
    </row>
    <row r="14435" spans="2:7" x14ac:dyDescent="0.25">
      <c r="B14435" s="6">
        <v>0.38541666666666669</v>
      </c>
      <c r="E14435" s="99">
        <v>112</v>
      </c>
    </row>
    <row r="14436" spans="2:7" x14ac:dyDescent="0.25">
      <c r="B14436" s="6">
        <v>0.39583333333333331</v>
      </c>
      <c r="E14436" s="99">
        <v>114</v>
      </c>
    </row>
    <row r="14437" spans="2:7" x14ac:dyDescent="0.25">
      <c r="B14437" s="6">
        <v>0.40625</v>
      </c>
      <c r="E14437" s="99">
        <v>113</v>
      </c>
    </row>
    <row r="14438" spans="2:7" x14ac:dyDescent="0.25">
      <c r="B14438" s="6">
        <v>0.41666666666666669</v>
      </c>
      <c r="E14438" s="99">
        <v>113</v>
      </c>
    </row>
    <row r="14439" spans="2:7" x14ac:dyDescent="0.25">
      <c r="B14439" s="6">
        <v>0.42708333333333331</v>
      </c>
      <c r="E14439" s="99">
        <v>116</v>
      </c>
    </row>
    <row r="14440" spans="2:7" x14ac:dyDescent="0.25">
      <c r="B14440" s="6">
        <v>0.4375</v>
      </c>
      <c r="E14440" s="99">
        <v>113</v>
      </c>
    </row>
    <row r="14441" spans="2:7" x14ac:dyDescent="0.25">
      <c r="B14441" s="6">
        <v>0.44791666666666669</v>
      </c>
      <c r="E14441" s="99">
        <v>114</v>
      </c>
    </row>
    <row r="14442" spans="2:7" x14ac:dyDescent="0.25">
      <c r="B14442" s="6">
        <v>0.45833333333333331</v>
      </c>
      <c r="E14442" s="99">
        <v>114</v>
      </c>
    </row>
    <row r="14443" spans="2:7" x14ac:dyDescent="0.25">
      <c r="B14443" s="6">
        <v>0.46875</v>
      </c>
      <c r="E14443" s="99">
        <v>113</v>
      </c>
    </row>
    <row r="14444" spans="2:7" x14ac:dyDescent="0.25">
      <c r="B14444" s="6">
        <v>0.47916666666666669</v>
      </c>
      <c r="E14444" s="99">
        <v>115</v>
      </c>
    </row>
    <row r="14445" spans="2:7" x14ac:dyDescent="0.25">
      <c r="B14445" s="6">
        <v>0.48958333333333331</v>
      </c>
      <c r="E14445" s="99">
        <v>115</v>
      </c>
    </row>
    <row r="14446" spans="2:7" x14ac:dyDescent="0.25">
      <c r="B14446" s="6">
        <v>0.5</v>
      </c>
      <c r="E14446" s="99">
        <v>115</v>
      </c>
    </row>
    <row r="14447" spans="2:7" x14ac:dyDescent="0.25">
      <c r="B14447" s="6">
        <v>0.51041666666666663</v>
      </c>
      <c r="E14447" s="99">
        <v>114</v>
      </c>
    </row>
    <row r="14448" spans="2:7" x14ac:dyDescent="0.25">
      <c r="B14448" s="6">
        <v>0.52083333333333337</v>
      </c>
      <c r="E14448" s="99">
        <v>114</v>
      </c>
      <c r="G14448" s="8" t="s">
        <v>3713</v>
      </c>
    </row>
    <row r="14449" spans="2:14" x14ac:dyDescent="0.25">
      <c r="B14449" s="6">
        <v>0.53125</v>
      </c>
      <c r="E14449" s="99">
        <v>114</v>
      </c>
      <c r="F14449" s="99">
        <v>114</v>
      </c>
    </row>
    <row r="14450" spans="2:14" x14ac:dyDescent="0.25">
      <c r="B14450" s="90">
        <v>0.53819444444444442</v>
      </c>
      <c r="C14450" s="8">
        <v>90</v>
      </c>
      <c r="D14450" s="8"/>
      <c r="E14450" s="8"/>
      <c r="F14450" s="8"/>
      <c r="G14450" s="8" t="s">
        <v>208</v>
      </c>
      <c r="H14450" s="8"/>
      <c r="I14450" s="36" t="s">
        <v>3714</v>
      </c>
      <c r="J14450" s="36"/>
      <c r="K14450" s="36"/>
      <c r="L14450" s="36"/>
      <c r="M14450" s="36"/>
      <c r="N14450" s="36"/>
    </row>
    <row r="14451" spans="2:14" x14ac:dyDescent="0.25">
      <c r="B14451" s="6">
        <v>0.54166666666666663</v>
      </c>
      <c r="E14451" s="62">
        <v>123</v>
      </c>
    </row>
    <row r="14452" spans="2:14" x14ac:dyDescent="0.25">
      <c r="B14452" s="6">
        <v>0.55208333333333337</v>
      </c>
      <c r="E14452" s="9">
        <v>132</v>
      </c>
    </row>
    <row r="14453" spans="2:14" x14ac:dyDescent="0.25">
      <c r="B14453" s="6">
        <v>0.5625</v>
      </c>
      <c r="E14453" s="243">
        <v>170</v>
      </c>
      <c r="H14453" s="3">
        <v>35</v>
      </c>
      <c r="I14453" s="235" t="s">
        <v>3715</v>
      </c>
      <c r="J14453" s="235"/>
      <c r="K14453" s="235"/>
      <c r="L14453" s="235"/>
      <c r="M14453" s="235"/>
    </row>
    <row r="14454" spans="2:14" x14ac:dyDescent="0.25">
      <c r="B14454" s="6">
        <v>0.57291666666666663</v>
      </c>
      <c r="E14454" s="62">
        <v>128</v>
      </c>
    </row>
    <row r="14455" spans="2:14" x14ac:dyDescent="0.25">
      <c r="B14455" s="6">
        <v>0.58333333333333337</v>
      </c>
      <c r="E14455" s="99">
        <v>116</v>
      </c>
      <c r="G14455" s="8" t="s">
        <v>3719</v>
      </c>
    </row>
    <row r="14456" spans="2:14" x14ac:dyDescent="0.25">
      <c r="B14456" s="6">
        <v>0.59375</v>
      </c>
      <c r="E14456" s="157">
        <v>98</v>
      </c>
      <c r="G14456" s="8" t="s">
        <v>3719</v>
      </c>
    </row>
    <row r="14457" spans="2:14" x14ac:dyDescent="0.25">
      <c r="B14457" s="6">
        <v>0.60416666666666663</v>
      </c>
      <c r="E14457" s="9">
        <v>137</v>
      </c>
      <c r="G14457" s="8" t="s">
        <v>3719</v>
      </c>
    </row>
    <row r="14458" spans="2:14" x14ac:dyDescent="0.25">
      <c r="B14458" s="6">
        <v>0.61458333333333337</v>
      </c>
      <c r="E14458" s="104">
        <v>147</v>
      </c>
      <c r="G14458" s="8" t="s">
        <v>3719</v>
      </c>
    </row>
    <row r="14459" spans="2:14" x14ac:dyDescent="0.25">
      <c r="B14459" s="6">
        <v>0.625</v>
      </c>
      <c r="E14459" s="13">
        <v>155</v>
      </c>
      <c r="H14459" s="3">
        <v>125</v>
      </c>
      <c r="I14459" s="28" t="s">
        <v>3716</v>
      </c>
      <c r="J14459" s="28"/>
      <c r="K14459" s="28"/>
      <c r="L14459" s="28"/>
      <c r="M14459" s="28"/>
    </row>
    <row r="14460" spans="2:14" x14ac:dyDescent="0.25">
      <c r="B14460" s="6">
        <v>0.63541666666666663</v>
      </c>
      <c r="E14460" s="9">
        <v>133</v>
      </c>
    </row>
    <row r="14461" spans="2:14" x14ac:dyDescent="0.25">
      <c r="B14461" s="6">
        <v>0.64583333333333337</v>
      </c>
      <c r="E14461" s="9">
        <v>131</v>
      </c>
    </row>
    <row r="14462" spans="2:14" x14ac:dyDescent="0.25">
      <c r="B14462" s="6">
        <v>0.65625</v>
      </c>
      <c r="E14462" s="103">
        <v>143</v>
      </c>
      <c r="H14462" s="3">
        <v>170</v>
      </c>
      <c r="I14462" s="28" t="s">
        <v>3717</v>
      </c>
      <c r="J14462" s="28"/>
      <c r="K14462" s="28"/>
      <c r="L14462" s="28"/>
      <c r="M14462" s="28"/>
    </row>
    <row r="14463" spans="2:14" x14ac:dyDescent="0.25">
      <c r="B14463" s="6">
        <v>0.66666666666666663</v>
      </c>
      <c r="E14463" s="9">
        <v>137</v>
      </c>
    </row>
    <row r="14464" spans="2:14" x14ac:dyDescent="0.25">
      <c r="B14464" s="6">
        <v>0.67708333333333337</v>
      </c>
      <c r="E14464" s="9">
        <v>130</v>
      </c>
    </row>
    <row r="14465" spans="2:16" x14ac:dyDescent="0.25">
      <c r="B14465" s="6">
        <v>0.6875</v>
      </c>
      <c r="E14465" s="62">
        <v>123</v>
      </c>
    </row>
    <row r="14466" spans="2:16" x14ac:dyDescent="0.25">
      <c r="B14466" s="6">
        <v>0.69791666666666663</v>
      </c>
      <c r="E14466" s="99">
        <v>119</v>
      </c>
    </row>
    <row r="14467" spans="2:16" x14ac:dyDescent="0.25">
      <c r="B14467" s="6">
        <v>0.70833333333333337</v>
      </c>
      <c r="E14467" s="9">
        <v>133</v>
      </c>
      <c r="G14467" s="8" t="s">
        <v>3728</v>
      </c>
    </row>
    <row r="14468" spans="2:16" x14ac:dyDescent="0.25">
      <c r="B14468" s="6">
        <v>0.71875</v>
      </c>
      <c r="E14468" s="9">
        <v>130</v>
      </c>
      <c r="G14468" s="8" t="s">
        <v>3724</v>
      </c>
    </row>
    <row r="14469" spans="2:16" x14ac:dyDescent="0.25">
      <c r="B14469" s="6">
        <v>0.72916666666666663</v>
      </c>
      <c r="E14469" s="10">
        <v>135</v>
      </c>
      <c r="G14469" s="8" t="s">
        <v>3724</v>
      </c>
      <c r="H14469" s="3">
        <v>275</v>
      </c>
      <c r="I14469" s="12" t="s">
        <v>3723</v>
      </c>
      <c r="J14469" s="12"/>
      <c r="K14469" s="12"/>
      <c r="L14469" s="12"/>
      <c r="M14469" s="12"/>
    </row>
    <row r="14470" spans="2:16" x14ac:dyDescent="0.25">
      <c r="B14470" s="6">
        <v>0.73958333333333337</v>
      </c>
      <c r="E14470" s="9">
        <v>130</v>
      </c>
      <c r="G14470" s="8" t="s">
        <v>3724</v>
      </c>
    </row>
    <row r="14471" spans="2:16" x14ac:dyDescent="0.25">
      <c r="B14471" s="6">
        <v>0.75</v>
      </c>
      <c r="E14471" s="62">
        <v>126</v>
      </c>
      <c r="F14471" s="62">
        <v>126</v>
      </c>
    </row>
    <row r="14472" spans="2:16" x14ac:dyDescent="0.25">
      <c r="B14472" s="6">
        <v>0.76041666666666663</v>
      </c>
      <c r="C14472" s="8">
        <v>85</v>
      </c>
      <c r="D14472" s="8"/>
      <c r="E14472" s="8"/>
      <c r="F14472" s="8"/>
      <c r="G14472" s="8" t="s">
        <v>313</v>
      </c>
      <c r="H14472" s="8"/>
      <c r="I14472" s="36" t="s">
        <v>3718</v>
      </c>
      <c r="J14472" s="36"/>
      <c r="K14472" s="36"/>
      <c r="L14472" s="36"/>
      <c r="M14472" s="36"/>
      <c r="N14472" s="36"/>
      <c r="O14472" s="36"/>
      <c r="P14472" s="36"/>
    </row>
    <row r="14473" spans="2:16" x14ac:dyDescent="0.25">
      <c r="B14473" s="6">
        <v>0.76041666666666663</v>
      </c>
      <c r="E14473" s="9">
        <v>130</v>
      </c>
    </row>
    <row r="14474" spans="2:16" x14ac:dyDescent="0.25">
      <c r="B14474" s="6">
        <v>0.77083333333333337</v>
      </c>
      <c r="E14474" s="9">
        <v>133</v>
      </c>
    </row>
    <row r="14475" spans="2:16" x14ac:dyDescent="0.25">
      <c r="B14475" s="6">
        <v>0.78125</v>
      </c>
      <c r="E14475" s="9">
        <v>138</v>
      </c>
    </row>
    <row r="14476" spans="2:16" x14ac:dyDescent="0.25">
      <c r="B14476" s="6">
        <v>0.79166666666666663</v>
      </c>
      <c r="E14476" s="9">
        <v>137</v>
      </c>
    </row>
    <row r="14477" spans="2:16" x14ac:dyDescent="0.25">
      <c r="B14477" s="6">
        <v>0.80208333333333337</v>
      </c>
      <c r="E14477" s="9">
        <v>132</v>
      </c>
    </row>
    <row r="14478" spans="2:16" x14ac:dyDescent="0.25">
      <c r="B14478" s="6">
        <v>0.8125</v>
      </c>
      <c r="E14478" s="103">
        <v>142</v>
      </c>
      <c r="H14478" s="3">
        <v>90</v>
      </c>
      <c r="I14478" s="144" t="s">
        <v>3730</v>
      </c>
      <c r="J14478" s="144"/>
      <c r="K14478" s="144"/>
      <c r="L14478" s="144"/>
      <c r="M14478" s="144"/>
    </row>
    <row r="14479" spans="2:16" x14ac:dyDescent="0.25">
      <c r="B14479" s="86">
        <v>0.8125</v>
      </c>
      <c r="G14479" s="14" t="s">
        <v>3720</v>
      </c>
    </row>
    <row r="14480" spans="2:16" ht="15.75" x14ac:dyDescent="0.25">
      <c r="B14480" s="86">
        <v>0.82291666666666663</v>
      </c>
      <c r="E14480" s="9">
        <v>132</v>
      </c>
      <c r="G14480" s="14" t="s">
        <v>3720</v>
      </c>
      <c r="I14480" s="436" t="s">
        <v>3725</v>
      </c>
      <c r="J14480" s="436"/>
      <c r="K14480" s="436"/>
      <c r="L14480" s="436"/>
      <c r="M14480" s="436"/>
      <c r="N14480" s="436"/>
      <c r="O14480" s="444"/>
    </row>
    <row r="14481" spans="2:15" ht="15.75" x14ac:dyDescent="0.25">
      <c r="B14481" s="86">
        <v>0.83333333333333337</v>
      </c>
      <c r="E14481" s="3">
        <v>100</v>
      </c>
      <c r="G14481" s="14" t="s">
        <v>3720</v>
      </c>
      <c r="I14481" s="449" t="s">
        <v>3726</v>
      </c>
      <c r="J14481" s="449"/>
      <c r="K14481" s="449"/>
      <c r="L14481" s="449"/>
      <c r="M14481" s="449"/>
      <c r="N14481" s="449"/>
      <c r="O14481" s="444"/>
    </row>
    <row r="14482" spans="2:15" ht="15.75" x14ac:dyDescent="0.25">
      <c r="B14482" s="86">
        <v>0.84375</v>
      </c>
      <c r="E14482" s="3">
        <v>104</v>
      </c>
      <c r="G14482" s="14" t="s">
        <v>3720</v>
      </c>
      <c r="I14482" s="449" t="s">
        <v>3727</v>
      </c>
      <c r="J14482" s="449"/>
      <c r="K14482" s="449"/>
      <c r="L14482" s="449"/>
      <c r="M14482" s="449"/>
      <c r="N14482" s="449"/>
      <c r="O14482" s="444"/>
    </row>
    <row r="14483" spans="2:15" x14ac:dyDescent="0.25">
      <c r="B14483" s="6">
        <v>0.85416666666666663</v>
      </c>
      <c r="E14483" s="99">
        <v>115</v>
      </c>
    </row>
    <row r="14484" spans="2:15" x14ac:dyDescent="0.25">
      <c r="B14484" s="6">
        <v>0.86458333333333337</v>
      </c>
      <c r="E14484" s="9">
        <v>132</v>
      </c>
    </row>
    <row r="14485" spans="2:15" x14ac:dyDescent="0.25">
      <c r="B14485" s="6">
        <v>0.875</v>
      </c>
      <c r="E14485" s="10">
        <v>138</v>
      </c>
      <c r="H14485" s="3">
        <v>165</v>
      </c>
      <c r="I14485" s="12" t="s">
        <v>3729</v>
      </c>
      <c r="J14485" s="12"/>
      <c r="K14485" s="12"/>
      <c r="L14485" s="12"/>
      <c r="M14485" s="12"/>
      <c r="N14485" s="12"/>
    </row>
    <row r="14486" spans="2:15" x14ac:dyDescent="0.25">
      <c r="B14486" s="6">
        <v>0.88541666666666663</v>
      </c>
      <c r="E14486" s="9">
        <v>138</v>
      </c>
    </row>
    <row r="14487" spans="2:15" x14ac:dyDescent="0.25">
      <c r="B14487" s="6">
        <v>0.89583333333333337</v>
      </c>
      <c r="E14487" s="9">
        <v>134</v>
      </c>
    </row>
    <row r="14488" spans="2:15" x14ac:dyDescent="0.25">
      <c r="B14488" s="6">
        <v>0.90625</v>
      </c>
      <c r="E14488" s="9">
        <v>130</v>
      </c>
    </row>
    <row r="14489" spans="2:15" x14ac:dyDescent="0.25">
      <c r="B14489" s="6">
        <v>0.91666666666666663</v>
      </c>
      <c r="E14489" s="9">
        <v>137</v>
      </c>
    </row>
    <row r="14490" spans="2:15" x14ac:dyDescent="0.25">
      <c r="B14490" s="6">
        <v>0.92708333333333337</v>
      </c>
      <c r="E14490" s="9">
        <v>133</v>
      </c>
    </row>
    <row r="14491" spans="2:15" x14ac:dyDescent="0.25">
      <c r="B14491" s="6">
        <v>0.9375</v>
      </c>
      <c r="E14491" s="9">
        <v>138</v>
      </c>
    </row>
    <row r="14492" spans="2:15" x14ac:dyDescent="0.25">
      <c r="B14492" s="6">
        <v>0.44791666666666669</v>
      </c>
      <c r="E14492" s="9">
        <v>138</v>
      </c>
    </row>
    <row r="14493" spans="2:15" x14ac:dyDescent="0.25">
      <c r="B14493" s="6">
        <v>0.95833333333333337</v>
      </c>
      <c r="E14493" s="9">
        <v>132</v>
      </c>
    </row>
    <row r="14494" spans="2:15" x14ac:dyDescent="0.25">
      <c r="B14494" s="6">
        <v>0.96875</v>
      </c>
      <c r="E14494" s="62">
        <v>126</v>
      </c>
    </row>
    <row r="14495" spans="2:15" x14ac:dyDescent="0.25">
      <c r="B14495" s="6">
        <v>0.97916666666666663</v>
      </c>
      <c r="E14495" s="62">
        <v>122</v>
      </c>
    </row>
    <row r="14496" spans="2:15" x14ac:dyDescent="0.25">
      <c r="B14496" s="86">
        <v>0.98402777777777772</v>
      </c>
      <c r="G14496" s="14" t="s">
        <v>3731</v>
      </c>
    </row>
    <row r="14497" spans="1:14" ht="16.5" thickBot="1" x14ac:dyDescent="0.3">
      <c r="B14497" s="215">
        <v>0.98958333333333337</v>
      </c>
      <c r="E14497" s="99">
        <v>115</v>
      </c>
      <c r="G14497" s="14" t="s">
        <v>3731</v>
      </c>
      <c r="I14497" s="446" t="s">
        <v>3733</v>
      </c>
      <c r="J14497" s="446"/>
      <c r="K14497" s="446"/>
      <c r="L14497" s="446"/>
      <c r="M14497" s="446"/>
      <c r="N14497" s="446"/>
    </row>
    <row r="14498" spans="1:14" ht="15.75" x14ac:dyDescent="0.25">
      <c r="A14498" s="5">
        <v>45996</v>
      </c>
      <c r="B14498" s="86">
        <v>0</v>
      </c>
      <c r="E14498" s="3">
        <v>100</v>
      </c>
      <c r="G14498" s="14" t="s">
        <v>3731</v>
      </c>
      <c r="I14498" s="449" t="s">
        <v>3732</v>
      </c>
      <c r="J14498" s="449"/>
      <c r="K14498" s="449"/>
      <c r="L14498" s="449"/>
      <c r="M14498" s="449"/>
      <c r="N14498" s="449"/>
    </row>
    <row r="14499" spans="1:14" x14ac:dyDescent="0.25">
      <c r="A14499" s="5" t="s">
        <v>212</v>
      </c>
      <c r="B14499" s="6">
        <v>1.0416666666666666E-2</v>
      </c>
      <c r="E14499" s="3">
        <v>102</v>
      </c>
    </row>
    <row r="14500" spans="1:14" x14ac:dyDescent="0.25">
      <c r="B14500" s="90">
        <v>1.0416666666666666E-2</v>
      </c>
      <c r="C14500" s="8">
        <v>0</v>
      </c>
      <c r="D14500" s="8"/>
      <c r="E14500" s="8"/>
      <c r="F14500" s="8"/>
      <c r="G14500" s="8" t="s">
        <v>141</v>
      </c>
      <c r="H14500" s="8"/>
      <c r="I14500" s="36" t="s">
        <v>3736</v>
      </c>
      <c r="J14500" s="36"/>
      <c r="K14500" s="36"/>
    </row>
    <row r="14501" spans="1:14" x14ac:dyDescent="0.25">
      <c r="B14501" s="6">
        <v>2.0833333333333332E-2</v>
      </c>
      <c r="E14501" s="3">
        <v>105</v>
      </c>
    </row>
    <row r="14502" spans="1:14" x14ac:dyDescent="0.25">
      <c r="B14502" s="6">
        <v>3.125E-2</v>
      </c>
      <c r="E14502" s="3">
        <v>109</v>
      </c>
    </row>
    <row r="14503" spans="1:14" x14ac:dyDescent="0.25">
      <c r="B14503" s="6">
        <v>4.1666666666666664E-2</v>
      </c>
      <c r="E14503" s="3">
        <v>108</v>
      </c>
    </row>
    <row r="14504" spans="1:14" x14ac:dyDescent="0.25">
      <c r="B14504" s="6">
        <v>5.2083333333333336E-2</v>
      </c>
      <c r="E14504" s="3">
        <v>107</v>
      </c>
    </row>
    <row r="14505" spans="1:14" x14ac:dyDescent="0.25">
      <c r="B14505" s="6">
        <v>6.25E-2</v>
      </c>
      <c r="E14505" s="3">
        <v>108</v>
      </c>
    </row>
    <row r="14506" spans="1:14" x14ac:dyDescent="0.25">
      <c r="B14506" s="6">
        <v>7.2916666666666671E-2</v>
      </c>
      <c r="E14506" s="99">
        <v>115</v>
      </c>
    </row>
    <row r="14507" spans="1:14" ht="15.75" thickBot="1" x14ac:dyDescent="0.3">
      <c r="B14507" s="6">
        <v>8.3333333333333329E-2</v>
      </c>
      <c r="E14507" s="99">
        <v>111</v>
      </c>
    </row>
    <row r="14508" spans="1:14" ht="21" thickBot="1" x14ac:dyDescent="0.35">
      <c r="B14508" s="6">
        <v>9.375E-2</v>
      </c>
      <c r="E14508" s="99">
        <v>112</v>
      </c>
      <c r="G14508" s="666">
        <v>122</v>
      </c>
      <c r="H14508" s="667" t="s">
        <v>1368</v>
      </c>
      <c r="I14508" s="753" t="s">
        <v>3734</v>
      </c>
      <c r="J14508" s="754"/>
      <c r="K14508" s="754"/>
      <c r="L14508" s="754"/>
      <c r="M14508" s="754"/>
      <c r="N14508" s="755"/>
    </row>
    <row r="14509" spans="1:14" ht="19.5" thickBot="1" x14ac:dyDescent="0.35">
      <c r="B14509" s="6">
        <v>0.10416666666666667</v>
      </c>
      <c r="E14509" s="99">
        <v>113</v>
      </c>
      <c r="G14509" s="668">
        <f>AVERAGE(E14427:E14514)</f>
        <v>121.9390243902439</v>
      </c>
      <c r="H14509" s="667" t="s">
        <v>1367</v>
      </c>
      <c r="I14509" s="753" t="s">
        <v>3738</v>
      </c>
      <c r="J14509" s="754"/>
      <c r="K14509" s="754"/>
      <c r="L14509" s="754"/>
      <c r="M14509" s="754"/>
      <c r="N14509" s="755"/>
    </row>
    <row r="14510" spans="1:14" ht="19.5" thickBot="1" x14ac:dyDescent="0.35">
      <c r="B14510" s="6">
        <v>0.11458333333333333</v>
      </c>
      <c r="E14510" s="99">
        <v>112</v>
      </c>
      <c r="G14510" s="669">
        <v>120</v>
      </c>
      <c r="H14510" s="667" t="s">
        <v>1369</v>
      </c>
      <c r="I14510" s="753" t="s">
        <v>3721</v>
      </c>
      <c r="J14510" s="754"/>
      <c r="K14510" s="754"/>
      <c r="L14510" s="754"/>
      <c r="M14510" s="754"/>
      <c r="N14510" s="755"/>
    </row>
    <row r="14511" spans="1:14" ht="18.75" thickBot="1" x14ac:dyDescent="0.3">
      <c r="B14511" s="6">
        <v>0.125</v>
      </c>
      <c r="E14511" s="99">
        <v>110</v>
      </c>
      <c r="G14511" s="729" t="s">
        <v>3686</v>
      </c>
      <c r="H14511" s="730"/>
    </row>
    <row r="14512" spans="1:14" ht="18.75" thickBot="1" x14ac:dyDescent="0.3">
      <c r="B14512" s="6">
        <v>0.13541666666666666</v>
      </c>
      <c r="E14512" s="3">
        <v>109</v>
      </c>
      <c r="G14512" s="758" t="s">
        <v>3735</v>
      </c>
      <c r="H14512" s="759"/>
      <c r="I14512" s="759"/>
      <c r="J14512" s="760"/>
    </row>
    <row r="14513" spans="1:14" ht="16.5" thickBot="1" x14ac:dyDescent="0.3">
      <c r="B14513" s="6">
        <v>0.14583333333333334</v>
      </c>
      <c r="E14513" s="3">
        <v>108</v>
      </c>
      <c r="G14513" s="761" t="s">
        <v>3657</v>
      </c>
      <c r="H14513" s="762"/>
      <c r="I14513" s="762"/>
      <c r="J14513" s="762"/>
      <c r="K14513" s="762"/>
      <c r="L14513" s="762"/>
      <c r="M14513" s="762"/>
      <c r="N14513" s="763"/>
    </row>
    <row r="14514" spans="1:14" ht="15.75" thickBot="1" x14ac:dyDescent="0.3">
      <c r="B14514" s="22">
        <v>0.15625</v>
      </c>
      <c r="D14514" s="3">
        <v>175</v>
      </c>
    </row>
    <row r="14515" spans="1:14" x14ac:dyDescent="0.25">
      <c r="A14515" s="5">
        <v>45996</v>
      </c>
      <c r="B14515" s="6">
        <v>0.30208333333333331</v>
      </c>
      <c r="E14515" s="99">
        <v>111</v>
      </c>
    </row>
    <row r="14516" spans="1:14" x14ac:dyDescent="0.25">
      <c r="A14516" s="5" t="s">
        <v>212</v>
      </c>
      <c r="B14516" s="6">
        <v>0.3125</v>
      </c>
      <c r="E14516" s="99">
        <v>113</v>
      </c>
    </row>
    <row r="14517" spans="1:14" x14ac:dyDescent="0.25">
      <c r="B14517" s="6">
        <v>0.32291666666666669</v>
      </c>
      <c r="E14517" s="99">
        <v>112</v>
      </c>
    </row>
    <row r="14518" spans="1:14" x14ac:dyDescent="0.25">
      <c r="B14518" s="6">
        <v>0.33333333333333331</v>
      </c>
      <c r="E14518" s="99">
        <v>111</v>
      </c>
    </row>
    <row r="14519" spans="1:14" x14ac:dyDescent="0.25">
      <c r="B14519" s="6">
        <v>0.34375</v>
      </c>
      <c r="E14519" s="3">
        <v>105</v>
      </c>
    </row>
    <row r="14520" spans="1:14" x14ac:dyDescent="0.25">
      <c r="B14520" s="6">
        <v>0.35416666666666669</v>
      </c>
      <c r="E14520" s="3">
        <v>107</v>
      </c>
    </row>
    <row r="14521" spans="1:14" x14ac:dyDescent="0.25">
      <c r="B14521" s="6">
        <v>0.36458333333333331</v>
      </c>
      <c r="E14521" s="3">
        <v>108</v>
      </c>
    </row>
    <row r="14522" spans="1:14" x14ac:dyDescent="0.25">
      <c r="B14522" s="6">
        <v>0.375</v>
      </c>
      <c r="E14522" s="99">
        <v>110</v>
      </c>
    </row>
    <row r="14523" spans="1:14" x14ac:dyDescent="0.25">
      <c r="B14523" s="6">
        <v>0.38541666666666669</v>
      </c>
      <c r="E14523" s="3">
        <v>107</v>
      </c>
    </row>
    <row r="14524" spans="1:14" x14ac:dyDescent="0.25">
      <c r="B14524" s="6">
        <v>0.39583333333333331</v>
      </c>
      <c r="E14524" s="3">
        <v>109</v>
      </c>
    </row>
    <row r="14525" spans="1:14" x14ac:dyDescent="0.25">
      <c r="B14525" s="6">
        <v>0.40625</v>
      </c>
      <c r="E14525" s="3">
        <v>105</v>
      </c>
    </row>
    <row r="14526" spans="1:14" x14ac:dyDescent="0.25">
      <c r="B14526" s="6">
        <v>0.41666666666666669</v>
      </c>
      <c r="E14526" s="3">
        <v>108</v>
      </c>
    </row>
    <row r="14527" spans="1:14" x14ac:dyDescent="0.25">
      <c r="B14527" s="6">
        <v>0.42708333333333331</v>
      </c>
      <c r="E14527" s="3">
        <v>108</v>
      </c>
    </row>
    <row r="14528" spans="1:14" x14ac:dyDescent="0.25">
      <c r="B14528" s="6">
        <v>0.4375</v>
      </c>
      <c r="E14528" s="3">
        <v>108</v>
      </c>
    </row>
    <row r="14529" spans="2:15" x14ac:dyDescent="0.25">
      <c r="B14529" s="6">
        <v>0.44791666666666669</v>
      </c>
      <c r="E14529" s="3">
        <v>109</v>
      </c>
    </row>
    <row r="14530" spans="2:15" x14ac:dyDescent="0.25">
      <c r="B14530" s="6">
        <v>0.45833333333333331</v>
      </c>
      <c r="E14530" s="3">
        <v>108</v>
      </c>
    </row>
    <row r="14531" spans="2:15" x14ac:dyDescent="0.25">
      <c r="B14531" s="6">
        <v>0.46875</v>
      </c>
      <c r="E14531" s="157">
        <v>90</v>
      </c>
    </row>
    <row r="14532" spans="2:15" x14ac:dyDescent="0.25">
      <c r="B14532" s="6">
        <v>0.47916666666666669</v>
      </c>
      <c r="E14532" s="3">
        <v>100</v>
      </c>
    </row>
    <row r="14533" spans="2:15" x14ac:dyDescent="0.25">
      <c r="B14533" s="6">
        <v>0.48958333333333331</v>
      </c>
      <c r="E14533" s="3">
        <v>108</v>
      </c>
      <c r="G14533" s="8" t="s">
        <v>3739</v>
      </c>
    </row>
    <row r="14534" spans="2:15" x14ac:dyDescent="0.25">
      <c r="B14534" s="6">
        <v>0.5</v>
      </c>
      <c r="E14534" s="99">
        <v>110</v>
      </c>
    </row>
    <row r="14535" spans="2:15" x14ac:dyDescent="0.25">
      <c r="B14535" s="6">
        <v>0.51041666666666663</v>
      </c>
      <c r="E14535" s="3">
        <v>108</v>
      </c>
      <c r="F14535" s="3">
        <v>108</v>
      </c>
    </row>
    <row r="14536" spans="2:15" x14ac:dyDescent="0.25">
      <c r="B14536" s="90">
        <v>0.51388888888888884</v>
      </c>
      <c r="C14536" s="8">
        <v>55</v>
      </c>
      <c r="D14536" s="8"/>
      <c r="E14536" s="8"/>
      <c r="F14536" s="8"/>
      <c r="G14536" s="8" t="s">
        <v>208</v>
      </c>
      <c r="H14536" s="8"/>
      <c r="I14536" s="36" t="s">
        <v>3740</v>
      </c>
      <c r="J14536" s="36"/>
      <c r="K14536" s="36"/>
      <c r="L14536" s="36"/>
      <c r="M14536" s="36"/>
      <c r="N14536" s="36"/>
      <c r="O14536" s="36"/>
    </row>
    <row r="14537" spans="2:15" x14ac:dyDescent="0.25">
      <c r="B14537" s="6">
        <v>0.52083333333333337</v>
      </c>
      <c r="E14537" s="99">
        <v>112</v>
      </c>
    </row>
    <row r="14538" spans="2:15" x14ac:dyDescent="0.25">
      <c r="B14538" s="6">
        <v>0.53125</v>
      </c>
      <c r="E14538" s="97">
        <v>120</v>
      </c>
      <c r="H14538" s="3">
        <v>25</v>
      </c>
      <c r="I14538" s="63" t="s">
        <v>3741</v>
      </c>
      <c r="J14538" s="63"/>
      <c r="K14538" s="63"/>
      <c r="L14538" s="63"/>
      <c r="M14538" s="63"/>
    </row>
    <row r="14539" spans="2:15" x14ac:dyDescent="0.25">
      <c r="B14539" s="6">
        <v>0.54166666666666663</v>
      </c>
      <c r="E14539" s="99">
        <v>112</v>
      </c>
    </row>
    <row r="14540" spans="2:15" x14ac:dyDescent="0.25">
      <c r="B14540" s="6">
        <v>0.55208333333333337</v>
      </c>
      <c r="E14540" s="3">
        <v>109</v>
      </c>
    </row>
    <row r="14541" spans="2:15" x14ac:dyDescent="0.25">
      <c r="B14541" s="6">
        <v>0.5625</v>
      </c>
      <c r="E14541" s="3">
        <v>101</v>
      </c>
    </row>
    <row r="14542" spans="2:15" x14ac:dyDescent="0.25">
      <c r="B14542" s="6">
        <v>0.57291666666666663</v>
      </c>
      <c r="E14542" s="3">
        <v>106</v>
      </c>
    </row>
    <row r="14543" spans="2:15" x14ac:dyDescent="0.25">
      <c r="B14543" s="6">
        <v>0.58333333333333337</v>
      </c>
      <c r="E14543" s="99">
        <v>115</v>
      </c>
    </row>
    <row r="14544" spans="2:15" x14ac:dyDescent="0.25">
      <c r="B14544" s="6">
        <v>0.59375</v>
      </c>
      <c r="E14544" s="62">
        <v>125</v>
      </c>
    </row>
    <row r="14545" spans="2:15" x14ac:dyDescent="0.25">
      <c r="B14545" s="6">
        <v>0.60416666666666663</v>
      </c>
      <c r="E14545" s="10">
        <v>133</v>
      </c>
      <c r="H14545" s="3">
        <v>130</v>
      </c>
      <c r="I14545" s="12" t="s">
        <v>3742</v>
      </c>
      <c r="J14545" s="12"/>
      <c r="K14545" s="12"/>
      <c r="L14545" s="12"/>
      <c r="M14545" s="12"/>
    </row>
    <row r="14546" spans="2:15" x14ac:dyDescent="0.25">
      <c r="B14546" s="6">
        <v>0.61458333333333337</v>
      </c>
      <c r="E14546" s="9">
        <v>131</v>
      </c>
    </row>
    <row r="14547" spans="2:15" x14ac:dyDescent="0.25">
      <c r="B14547" s="6">
        <v>0.625</v>
      </c>
      <c r="E14547" s="9">
        <v>130</v>
      </c>
    </row>
    <row r="14548" spans="2:15" x14ac:dyDescent="0.25">
      <c r="B14548" s="86">
        <v>0.63263888888888886</v>
      </c>
      <c r="E14548" s="9"/>
      <c r="G14548" s="14" t="s">
        <v>3743</v>
      </c>
    </row>
    <row r="14549" spans="2:15" x14ac:dyDescent="0.25">
      <c r="B14549" s="86">
        <v>0.63541666666666663</v>
      </c>
      <c r="E14549" s="3">
        <v>109</v>
      </c>
      <c r="G14549" s="14" t="s">
        <v>3743</v>
      </c>
    </row>
    <row r="14550" spans="2:15" ht="15.75" x14ac:dyDescent="0.25">
      <c r="B14550" s="86">
        <v>0.64583333333333337</v>
      </c>
      <c r="E14550" s="14">
        <v>88</v>
      </c>
      <c r="G14550" s="14" t="s">
        <v>3743</v>
      </c>
      <c r="I14550" s="565" t="s">
        <v>3748</v>
      </c>
      <c r="J14550" s="565"/>
      <c r="K14550" s="565"/>
      <c r="L14550" s="565"/>
      <c r="M14550" s="565"/>
      <c r="N14550" s="565"/>
      <c r="O14550" s="565"/>
    </row>
    <row r="14551" spans="2:15" x14ac:dyDescent="0.25">
      <c r="B14551" s="86">
        <v>0.65625</v>
      </c>
      <c r="E14551" s="14">
        <v>88</v>
      </c>
      <c r="G14551" s="14" t="s">
        <v>3743</v>
      </c>
    </row>
    <row r="14552" spans="2:15" x14ac:dyDescent="0.25">
      <c r="B14552" s="86">
        <v>0.66666666666666663</v>
      </c>
      <c r="E14552" s="3">
        <v>102</v>
      </c>
      <c r="G14552" s="14" t="s">
        <v>3743</v>
      </c>
    </row>
    <row r="14553" spans="2:15" x14ac:dyDescent="0.25">
      <c r="B14553" s="6">
        <v>0.67708333333333337</v>
      </c>
      <c r="E14553" s="97">
        <v>122</v>
      </c>
      <c r="H14553" s="3">
        <v>235</v>
      </c>
      <c r="I14553" s="63" t="s">
        <v>3744</v>
      </c>
      <c r="J14553" s="63"/>
      <c r="K14553" s="63"/>
      <c r="L14553" s="63"/>
      <c r="M14553" s="63"/>
    </row>
    <row r="14554" spans="2:15" x14ac:dyDescent="0.25">
      <c r="B14554" s="6">
        <v>0.6875</v>
      </c>
      <c r="E14554" s="62">
        <v>121</v>
      </c>
    </row>
    <row r="14555" spans="2:15" x14ac:dyDescent="0.25">
      <c r="B14555" s="6">
        <v>0.69791666666666663</v>
      </c>
      <c r="E14555" s="62">
        <v>119</v>
      </c>
    </row>
    <row r="14556" spans="2:15" x14ac:dyDescent="0.25">
      <c r="B14556" s="86">
        <v>0.70486111111111116</v>
      </c>
      <c r="G14556" s="14" t="s">
        <v>3750</v>
      </c>
    </row>
    <row r="14557" spans="2:15" x14ac:dyDescent="0.25">
      <c r="B14557" s="86">
        <v>0.70833333333333337</v>
      </c>
      <c r="E14557" s="99">
        <v>110</v>
      </c>
      <c r="G14557" s="14" t="s">
        <v>3750</v>
      </c>
    </row>
    <row r="14558" spans="2:15" ht="15.75" x14ac:dyDescent="0.25">
      <c r="B14558" s="86">
        <v>0.71875</v>
      </c>
      <c r="E14558" s="157">
        <v>95</v>
      </c>
      <c r="F14558" s="157">
        <v>95</v>
      </c>
      <c r="G14558" s="14" t="s">
        <v>3750</v>
      </c>
      <c r="I14558" s="531" t="s">
        <v>3754</v>
      </c>
      <c r="J14558" s="531"/>
      <c r="K14558" s="531"/>
      <c r="L14558" s="531"/>
      <c r="M14558" s="531"/>
      <c r="N14558" s="531"/>
      <c r="O14558" s="531"/>
    </row>
    <row r="14559" spans="2:15" x14ac:dyDescent="0.25">
      <c r="B14559" s="90">
        <v>0.72569444444444442</v>
      </c>
      <c r="C14559" s="8">
        <v>83</v>
      </c>
      <c r="D14559" s="8"/>
      <c r="E14559" s="8"/>
      <c r="F14559" s="8"/>
      <c r="G14559" s="8" t="s">
        <v>313</v>
      </c>
      <c r="H14559" s="8"/>
      <c r="I14559" s="36" t="s">
        <v>3761</v>
      </c>
      <c r="J14559" s="36"/>
      <c r="K14559" s="36"/>
      <c r="L14559" s="36"/>
      <c r="M14559" s="36"/>
      <c r="N14559" s="36"/>
      <c r="O14559" s="36"/>
    </row>
    <row r="14560" spans="2:15" x14ac:dyDescent="0.25">
      <c r="B14560" s="6">
        <v>0.72916666666666663</v>
      </c>
      <c r="E14560" s="3">
        <v>109</v>
      </c>
    </row>
    <row r="14561" spans="2:15" x14ac:dyDescent="0.25">
      <c r="B14561" s="6">
        <v>0.73958333333333337</v>
      </c>
      <c r="E14561" s="9">
        <v>130</v>
      </c>
    </row>
    <row r="14562" spans="2:15" x14ac:dyDescent="0.25">
      <c r="B14562" s="6">
        <v>0.75</v>
      </c>
      <c r="E14562" s="13">
        <v>155</v>
      </c>
      <c r="H14562" s="3">
        <v>35</v>
      </c>
      <c r="I14562" s="28" t="s">
        <v>3751</v>
      </c>
      <c r="J14562" s="28"/>
      <c r="K14562" s="28"/>
      <c r="L14562" s="28"/>
      <c r="M14562" s="28"/>
    </row>
    <row r="14563" spans="2:15" x14ac:dyDescent="0.25">
      <c r="B14563" s="86">
        <v>0.75138888888888888</v>
      </c>
      <c r="G14563" s="14" t="s">
        <v>3746</v>
      </c>
    </row>
    <row r="14564" spans="2:15" x14ac:dyDescent="0.25">
      <c r="B14564" s="86">
        <v>0.76041666666666663</v>
      </c>
      <c r="E14564" s="62">
        <v>126</v>
      </c>
      <c r="G14564" s="14" t="s">
        <v>3746</v>
      </c>
    </row>
    <row r="14565" spans="2:15" x14ac:dyDescent="0.25">
      <c r="B14565" s="86">
        <v>0.77083333333333337</v>
      </c>
      <c r="E14565" s="13">
        <v>155</v>
      </c>
      <c r="G14565" s="14" t="s">
        <v>3746</v>
      </c>
      <c r="H14565" s="3">
        <v>65</v>
      </c>
      <c r="I14565" s="28" t="s">
        <v>3752</v>
      </c>
      <c r="J14565" s="28"/>
      <c r="K14565" s="28"/>
      <c r="L14565" s="28"/>
      <c r="M14565" s="28"/>
    </row>
    <row r="14566" spans="2:15" ht="15.75" x14ac:dyDescent="0.25">
      <c r="B14566" s="86">
        <v>0.78125</v>
      </c>
      <c r="E14566" s="14">
        <v>89</v>
      </c>
      <c r="G14566" s="14" t="s">
        <v>3746</v>
      </c>
      <c r="I14566" s="565" t="s">
        <v>3747</v>
      </c>
      <c r="J14566" s="565"/>
      <c r="K14566" s="565"/>
      <c r="L14566" s="565"/>
      <c r="M14566" s="565"/>
      <c r="N14566" s="565"/>
      <c r="O14566" s="565"/>
    </row>
    <row r="14567" spans="2:15" x14ac:dyDescent="0.25">
      <c r="B14567" s="6">
        <v>0.79166666666666663</v>
      </c>
      <c r="E14567" s="3">
        <v>109</v>
      </c>
    </row>
    <row r="14568" spans="2:15" x14ac:dyDescent="0.25">
      <c r="B14568" s="6">
        <v>0.80208333333333337</v>
      </c>
      <c r="E14568" s="104">
        <v>149</v>
      </c>
    </row>
    <row r="14569" spans="2:15" x14ac:dyDescent="0.25">
      <c r="B14569" s="86">
        <v>0.80208333333333337</v>
      </c>
      <c r="E14569" s="4"/>
      <c r="G14569" s="14" t="s">
        <v>3745</v>
      </c>
    </row>
    <row r="14570" spans="2:15" x14ac:dyDescent="0.25">
      <c r="B14570" s="86">
        <v>0.8125</v>
      </c>
      <c r="E14570" s="243">
        <v>163</v>
      </c>
      <c r="G14570" s="14" t="s">
        <v>3745</v>
      </c>
      <c r="H14570" s="3">
        <v>125</v>
      </c>
      <c r="I14570" s="235" t="s">
        <v>3753</v>
      </c>
      <c r="J14570" s="235"/>
      <c r="K14570" s="235"/>
      <c r="L14570" s="235"/>
      <c r="M14570" s="235"/>
    </row>
    <row r="14571" spans="2:15" x14ac:dyDescent="0.25">
      <c r="B14571" s="86">
        <v>0.82291666666666663</v>
      </c>
      <c r="E14571" s="9">
        <v>137</v>
      </c>
      <c r="G14571" s="14" t="s">
        <v>3745</v>
      </c>
    </row>
    <row r="14572" spans="2:15" ht="15.75" x14ac:dyDescent="0.25">
      <c r="B14572" s="86">
        <v>0.83333333333333337</v>
      </c>
      <c r="E14572" s="99">
        <v>114</v>
      </c>
      <c r="G14572" s="14" t="s">
        <v>3745</v>
      </c>
      <c r="I14572" s="446" t="s">
        <v>3749</v>
      </c>
      <c r="J14572" s="446"/>
      <c r="K14572" s="446"/>
      <c r="L14572" s="446"/>
      <c r="M14572" s="446"/>
      <c r="N14572" s="446"/>
      <c r="O14572" s="446"/>
    </row>
    <row r="14573" spans="2:15" x14ac:dyDescent="0.25">
      <c r="B14573" s="6">
        <v>0.84375</v>
      </c>
      <c r="E14573" s="99">
        <v>114</v>
      </c>
    </row>
    <row r="14574" spans="2:15" x14ac:dyDescent="0.25">
      <c r="B14574" s="6">
        <v>0.85416666666666663</v>
      </c>
      <c r="E14574" s="9">
        <v>139</v>
      </c>
    </row>
    <row r="14575" spans="2:15" x14ac:dyDescent="0.25">
      <c r="B14575" s="6">
        <v>0.86458333333333337</v>
      </c>
      <c r="E14575" s="9">
        <v>138</v>
      </c>
    </row>
    <row r="14576" spans="2:15" x14ac:dyDescent="0.25">
      <c r="B14576" s="86">
        <v>0.87222222222222223</v>
      </c>
      <c r="G14576" s="14" t="s">
        <v>3755</v>
      </c>
    </row>
    <row r="14577" spans="1:15" x14ac:dyDescent="0.25">
      <c r="B14577" s="86">
        <v>0.875</v>
      </c>
      <c r="E14577" s="3">
        <v>132</v>
      </c>
      <c r="G14577" s="14" t="s">
        <v>3755</v>
      </c>
    </row>
    <row r="14578" spans="1:15" ht="15.75" x14ac:dyDescent="0.25">
      <c r="B14578" s="86">
        <v>0.88541666666666663</v>
      </c>
      <c r="E14578" s="157">
        <v>96</v>
      </c>
      <c r="G14578" s="14" t="s">
        <v>3755</v>
      </c>
      <c r="I14578" s="531" t="s">
        <v>3754</v>
      </c>
      <c r="J14578" s="531"/>
      <c r="K14578" s="531"/>
      <c r="L14578" s="531"/>
      <c r="M14578" s="531"/>
      <c r="N14578" s="531"/>
      <c r="O14578" s="531"/>
    </row>
    <row r="14579" spans="1:15" x14ac:dyDescent="0.25">
      <c r="B14579" s="6">
        <v>0.89583333333333337</v>
      </c>
      <c r="E14579" s="14">
        <v>83</v>
      </c>
      <c r="G14579" s="14" t="s">
        <v>3755</v>
      </c>
    </row>
    <row r="14580" spans="1:15" ht="15.75" x14ac:dyDescent="0.25">
      <c r="B14580" s="6">
        <v>0.90625</v>
      </c>
      <c r="E14580" s="157">
        <v>90</v>
      </c>
      <c r="I14580" s="531" t="s">
        <v>3754</v>
      </c>
      <c r="J14580" s="531"/>
      <c r="K14580" s="531"/>
      <c r="L14580" s="531"/>
      <c r="M14580" s="531"/>
      <c r="N14580" s="531"/>
      <c r="O14580" s="531"/>
    </row>
    <row r="14581" spans="1:15" x14ac:dyDescent="0.25">
      <c r="B14581" s="6">
        <v>0.91666666666666663</v>
      </c>
      <c r="E14581" s="3">
        <v>103</v>
      </c>
    </row>
    <row r="14582" spans="1:15" x14ac:dyDescent="0.25">
      <c r="B14582" s="6">
        <v>0.92708333333333337</v>
      </c>
      <c r="E14582" s="99">
        <v>112</v>
      </c>
    </row>
    <row r="14583" spans="1:15" x14ac:dyDescent="0.25">
      <c r="B14583" s="6">
        <v>0.9375</v>
      </c>
      <c r="E14583" s="99">
        <v>114</v>
      </c>
    </row>
    <row r="14584" spans="1:15" x14ac:dyDescent="0.25">
      <c r="B14584" s="6">
        <v>0.44791666666666669</v>
      </c>
      <c r="E14584" s="99">
        <v>114</v>
      </c>
    </row>
    <row r="14585" spans="1:15" x14ac:dyDescent="0.25">
      <c r="B14585" s="6">
        <v>0.95833333333333337</v>
      </c>
      <c r="E14585" s="99">
        <v>115</v>
      </c>
    </row>
    <row r="14586" spans="1:15" x14ac:dyDescent="0.25">
      <c r="B14586" s="6">
        <v>0.96875</v>
      </c>
      <c r="E14586" s="99">
        <v>115</v>
      </c>
    </row>
    <row r="14587" spans="1:15" x14ac:dyDescent="0.25">
      <c r="B14587" s="6">
        <v>0.97916666666666663</v>
      </c>
      <c r="E14587" s="99">
        <v>112</v>
      </c>
    </row>
    <row r="14588" spans="1:15" ht="15.75" thickBot="1" x14ac:dyDescent="0.3">
      <c r="B14588" s="22">
        <v>0.98958333333333337</v>
      </c>
      <c r="E14588" s="99">
        <v>112</v>
      </c>
    </row>
    <row r="14589" spans="1:15" x14ac:dyDescent="0.25">
      <c r="A14589" s="5">
        <v>45997</v>
      </c>
      <c r="B14589" s="6">
        <v>0</v>
      </c>
      <c r="E14589" s="3">
        <v>108</v>
      </c>
    </row>
    <row r="14590" spans="1:15" x14ac:dyDescent="0.25">
      <c r="A14590" s="5" t="s">
        <v>228</v>
      </c>
      <c r="B14590" s="6">
        <v>1.0416666666666666E-2</v>
      </c>
    </row>
    <row r="14591" spans="1:15" x14ac:dyDescent="0.25">
      <c r="B14591" s="6">
        <v>2.0833333333333332E-2</v>
      </c>
    </row>
    <row r="14592" spans="1:15" x14ac:dyDescent="0.25">
      <c r="B14592" s="6">
        <v>3.125E-2</v>
      </c>
    </row>
    <row r="14593" spans="1:14" x14ac:dyDescent="0.25">
      <c r="B14593" s="6">
        <v>4.1666666666666664E-2</v>
      </c>
    </row>
    <row r="14594" spans="1:14" x14ac:dyDescent="0.25">
      <c r="B14594" s="6">
        <v>5.2083333333333336E-2</v>
      </c>
    </row>
    <row r="14595" spans="1:14" x14ac:dyDescent="0.25">
      <c r="B14595" s="6">
        <v>6.25E-2</v>
      </c>
    </row>
    <row r="14596" spans="1:14" ht="15.75" thickBot="1" x14ac:dyDescent="0.3">
      <c r="B14596" s="6">
        <v>7.2916666666666671E-2</v>
      </c>
    </row>
    <row r="14597" spans="1:14" ht="21" thickBot="1" x14ac:dyDescent="0.35">
      <c r="B14597" s="6">
        <v>8.3333333333333329E-2</v>
      </c>
      <c r="G14597" s="605">
        <v>113</v>
      </c>
      <c r="H14597" s="604" t="s">
        <v>1368</v>
      </c>
      <c r="I14597" s="750" t="s">
        <v>3762</v>
      </c>
      <c r="J14597" s="751"/>
      <c r="K14597" s="751"/>
      <c r="L14597" s="751"/>
      <c r="M14597" s="751"/>
      <c r="N14597" s="752"/>
    </row>
    <row r="14598" spans="1:14" ht="19.5" thickBot="1" x14ac:dyDescent="0.35">
      <c r="B14598" s="6">
        <v>9.375E-2</v>
      </c>
      <c r="G14598" s="603">
        <f>AVERAGE(E14516:E14603)</f>
        <v>113.80597014925372</v>
      </c>
      <c r="H14598" s="604" t="s">
        <v>1367</v>
      </c>
      <c r="I14598" s="750" t="s">
        <v>3756</v>
      </c>
      <c r="J14598" s="751"/>
      <c r="K14598" s="751"/>
      <c r="L14598" s="751"/>
      <c r="M14598" s="751"/>
      <c r="N14598" s="752"/>
    </row>
    <row r="14599" spans="1:14" ht="19.5" thickBot="1" x14ac:dyDescent="0.35">
      <c r="B14599" s="6">
        <v>0.10416666666666667</v>
      </c>
      <c r="G14599" s="612">
        <v>101.5</v>
      </c>
      <c r="H14599" s="610" t="s">
        <v>1369</v>
      </c>
      <c r="I14599" s="734" t="s">
        <v>3757</v>
      </c>
      <c r="J14599" s="735"/>
      <c r="K14599" s="735"/>
      <c r="L14599" s="735"/>
      <c r="M14599" s="735"/>
      <c r="N14599" s="736"/>
    </row>
    <row r="14600" spans="1:14" ht="18.75" thickBot="1" x14ac:dyDescent="0.3">
      <c r="B14600" s="6">
        <v>0.11458333333333333</v>
      </c>
      <c r="G14600" s="729" t="s">
        <v>3758</v>
      </c>
      <c r="H14600" s="730"/>
    </row>
    <row r="14601" spans="1:14" ht="18.75" thickBot="1" x14ac:dyDescent="0.3">
      <c r="B14601" s="6">
        <v>0.125</v>
      </c>
      <c r="G14601" s="758" t="s">
        <v>3760</v>
      </c>
      <c r="H14601" s="759"/>
      <c r="I14601" s="759"/>
      <c r="J14601" s="760"/>
    </row>
    <row r="14602" spans="1:14" ht="16.5" thickBot="1" x14ac:dyDescent="0.3">
      <c r="B14602" s="6">
        <v>0.13541666666666666</v>
      </c>
      <c r="G14602" s="761" t="s">
        <v>3759</v>
      </c>
      <c r="H14602" s="762"/>
      <c r="I14602" s="762"/>
      <c r="J14602" s="762"/>
      <c r="K14602" s="762"/>
      <c r="L14602" s="762"/>
      <c r="M14602" s="762"/>
      <c r="N14602" s="763"/>
    </row>
    <row r="14603" spans="1:14" x14ac:dyDescent="0.25">
      <c r="B14603" s="6">
        <v>0.14583333333333334</v>
      </c>
    </row>
    <row r="14604" spans="1:14" ht="15.75" thickBot="1" x14ac:dyDescent="0.3">
      <c r="B14604" s="22">
        <v>0.15625</v>
      </c>
      <c r="D14604" s="3">
        <v>138</v>
      </c>
    </row>
    <row r="14605" spans="1:14" x14ac:dyDescent="0.25">
      <c r="A14605" s="5">
        <v>45997</v>
      </c>
      <c r="B14605" s="6">
        <v>0.30208333333333331</v>
      </c>
      <c r="E14605" s="3">
        <v>101</v>
      </c>
    </row>
    <row r="14606" spans="1:14" x14ac:dyDescent="0.25">
      <c r="A14606" s="5" t="s">
        <v>228</v>
      </c>
      <c r="B14606" s="6">
        <v>0.3125</v>
      </c>
      <c r="E14606" s="3">
        <v>103</v>
      </c>
    </row>
    <row r="14607" spans="1:14" x14ac:dyDescent="0.25">
      <c r="B14607" s="6">
        <v>0.32291666666666669</v>
      </c>
      <c r="E14607" s="3">
        <v>102</v>
      </c>
    </row>
    <row r="14608" spans="1:14" x14ac:dyDescent="0.25">
      <c r="B14608" s="6">
        <v>0.33333333333333331</v>
      </c>
      <c r="E14608" s="3">
        <v>105</v>
      </c>
    </row>
    <row r="14609" spans="2:13" x14ac:dyDescent="0.25">
      <c r="B14609" s="6">
        <v>0.34375</v>
      </c>
      <c r="E14609" s="3">
        <v>105</v>
      </c>
    </row>
    <row r="14610" spans="2:13" x14ac:dyDescent="0.25">
      <c r="B14610" s="6">
        <v>0.35416666666666669</v>
      </c>
      <c r="E14610" s="3">
        <v>106</v>
      </c>
    </row>
    <row r="14611" spans="2:13" x14ac:dyDescent="0.25">
      <c r="B14611" s="6">
        <v>0.36458333333333331</v>
      </c>
      <c r="E14611" s="99">
        <v>110</v>
      </c>
    </row>
    <row r="14612" spans="2:13" x14ac:dyDescent="0.25">
      <c r="B14612" s="6">
        <v>0.375</v>
      </c>
      <c r="E14612" s="99">
        <v>112</v>
      </c>
      <c r="F14612" s="99">
        <v>112</v>
      </c>
    </row>
    <row r="14613" spans="2:13" x14ac:dyDescent="0.25">
      <c r="B14613" s="90">
        <v>0.375</v>
      </c>
      <c r="C14613" s="8">
        <v>40</v>
      </c>
      <c r="D14613" s="8"/>
      <c r="E14613" s="8"/>
      <c r="F14613" s="8"/>
      <c r="G14613" s="8" t="s">
        <v>326</v>
      </c>
      <c r="H14613" s="8"/>
      <c r="I14613" s="36" t="s">
        <v>3764</v>
      </c>
      <c r="J14613" s="36"/>
      <c r="K14613" s="36"/>
      <c r="L14613" s="36"/>
      <c r="M14613" s="36"/>
    </row>
    <row r="14614" spans="2:13" x14ac:dyDescent="0.25">
      <c r="B14614" s="6">
        <v>0.38541666666666669</v>
      </c>
      <c r="E14614" s="99">
        <v>113</v>
      </c>
      <c r="G14614" s="3" t="s">
        <v>2587</v>
      </c>
    </row>
    <row r="14615" spans="2:13" x14ac:dyDescent="0.25">
      <c r="B14615" s="6">
        <v>0.39583333333333331</v>
      </c>
      <c r="E14615" s="14">
        <v>83</v>
      </c>
      <c r="G14615" s="3" t="s">
        <v>2587</v>
      </c>
    </row>
    <row r="14616" spans="2:13" x14ac:dyDescent="0.25">
      <c r="B14616" s="6">
        <v>0.40625</v>
      </c>
      <c r="E14616" s="157">
        <v>90</v>
      </c>
      <c r="G14616" s="3" t="s">
        <v>3784</v>
      </c>
    </row>
    <row r="14617" spans="2:13" x14ac:dyDescent="0.25">
      <c r="B14617" s="6">
        <v>0.41666666666666669</v>
      </c>
      <c r="E14617" s="157">
        <v>95</v>
      </c>
      <c r="G14617" s="3" t="s">
        <v>3784</v>
      </c>
    </row>
    <row r="14618" spans="2:13" x14ac:dyDescent="0.25">
      <c r="B14618" s="6">
        <v>0.42708333333333331</v>
      </c>
      <c r="E14618" s="157">
        <v>97</v>
      </c>
      <c r="G14618" s="3" t="s">
        <v>3784</v>
      </c>
    </row>
    <row r="14619" spans="2:13" x14ac:dyDescent="0.25">
      <c r="B14619" s="6">
        <v>0.4375</v>
      </c>
      <c r="E14619" s="99">
        <v>110</v>
      </c>
      <c r="G14619" s="3" t="s">
        <v>3784</v>
      </c>
    </row>
    <row r="14620" spans="2:13" x14ac:dyDescent="0.25">
      <c r="B14620" s="6">
        <v>0.44791666666666669</v>
      </c>
      <c r="E14620" s="99">
        <v>114</v>
      </c>
      <c r="G14620" s="3" t="s">
        <v>3784</v>
      </c>
    </row>
    <row r="14621" spans="2:13" x14ac:dyDescent="0.25">
      <c r="B14621" s="6">
        <v>0.45833333333333331</v>
      </c>
      <c r="E14621" s="62">
        <v>122</v>
      </c>
      <c r="G14621" s="3" t="s">
        <v>3781</v>
      </c>
    </row>
    <row r="14622" spans="2:13" x14ac:dyDescent="0.25">
      <c r="B14622" s="6">
        <v>0.46875</v>
      </c>
      <c r="E14622" s="62">
        <v>120</v>
      </c>
      <c r="G14622" s="3" t="s">
        <v>3781</v>
      </c>
    </row>
    <row r="14623" spans="2:13" x14ac:dyDescent="0.25">
      <c r="B14623" s="6">
        <v>0.47916666666666669</v>
      </c>
      <c r="E14623" s="97">
        <v>127</v>
      </c>
      <c r="G14623" s="3" t="s">
        <v>3781</v>
      </c>
      <c r="H14623" s="3">
        <v>150</v>
      </c>
      <c r="I14623" s="63" t="s">
        <v>3767</v>
      </c>
      <c r="J14623" s="63"/>
      <c r="K14623" s="63"/>
      <c r="L14623" s="63"/>
      <c r="M14623" s="63"/>
    </row>
    <row r="14624" spans="2:13" x14ac:dyDescent="0.25">
      <c r="B14624" s="6">
        <v>0.48958333333333331</v>
      </c>
      <c r="E14624" s="62">
        <v>124</v>
      </c>
      <c r="G14624" s="3" t="s">
        <v>3781</v>
      </c>
    </row>
    <row r="14625" spans="2:18" x14ac:dyDescent="0.25">
      <c r="B14625" s="6">
        <v>0.5</v>
      </c>
      <c r="E14625" s="99">
        <v>112</v>
      </c>
      <c r="G14625" s="3" t="s">
        <v>3781</v>
      </c>
    </row>
    <row r="14626" spans="2:18" x14ac:dyDescent="0.25">
      <c r="B14626" s="6">
        <v>0.51041666666666663</v>
      </c>
      <c r="E14626" s="99">
        <v>112</v>
      </c>
      <c r="F14626" s="99">
        <v>112</v>
      </c>
      <c r="G14626" s="3" t="s">
        <v>3781</v>
      </c>
    </row>
    <row r="14627" spans="2:18" x14ac:dyDescent="0.25">
      <c r="B14627" s="90">
        <v>0.51041666666666663</v>
      </c>
      <c r="C14627" s="8">
        <v>84</v>
      </c>
      <c r="D14627" s="8"/>
      <c r="E14627" s="8"/>
      <c r="F14627" s="8"/>
      <c r="G14627" s="8" t="s">
        <v>208</v>
      </c>
      <c r="H14627" s="8"/>
      <c r="I14627" s="36" t="s">
        <v>3766</v>
      </c>
      <c r="J14627" s="36"/>
      <c r="K14627" s="36"/>
      <c r="L14627" s="36"/>
      <c r="M14627" s="36"/>
      <c r="N14627" s="36"/>
      <c r="O14627" s="36"/>
      <c r="P14627" s="36"/>
      <c r="Q14627" s="8"/>
      <c r="R14627" s="8"/>
    </row>
    <row r="14628" spans="2:18" x14ac:dyDescent="0.25">
      <c r="B14628" s="6">
        <v>0.52083333333333337</v>
      </c>
      <c r="E14628" s="99">
        <v>112</v>
      </c>
    </row>
    <row r="14629" spans="2:18" x14ac:dyDescent="0.25">
      <c r="B14629" s="6">
        <v>0.53125</v>
      </c>
      <c r="E14629" s="99">
        <v>116</v>
      </c>
      <c r="G14629" s="3" t="s">
        <v>3782</v>
      </c>
    </row>
    <row r="14630" spans="2:18" x14ac:dyDescent="0.25">
      <c r="B14630" s="6">
        <v>0.54166666666666663</v>
      </c>
      <c r="E14630" s="97">
        <v>120</v>
      </c>
      <c r="G14630" s="3" t="s">
        <v>3782</v>
      </c>
      <c r="H14630" s="3">
        <v>45</v>
      </c>
      <c r="I14630" s="63" t="s">
        <v>3768</v>
      </c>
      <c r="J14630" s="63"/>
      <c r="K14630" s="63"/>
      <c r="L14630" s="63"/>
      <c r="M14630" s="63"/>
    </row>
    <row r="14631" spans="2:18" x14ac:dyDescent="0.25">
      <c r="B14631" s="6">
        <v>0.55208333333333337</v>
      </c>
      <c r="E14631" s="99">
        <v>118</v>
      </c>
      <c r="G14631" s="3" t="s">
        <v>3782</v>
      </c>
    </row>
    <row r="14632" spans="2:18" x14ac:dyDescent="0.25">
      <c r="B14632" s="6">
        <v>0.5625</v>
      </c>
      <c r="E14632" s="3">
        <v>104</v>
      </c>
      <c r="G14632" s="3" t="s">
        <v>3782</v>
      </c>
    </row>
    <row r="14633" spans="2:18" x14ac:dyDescent="0.25">
      <c r="B14633" s="6">
        <v>0.57291666666666663</v>
      </c>
      <c r="E14633" s="62">
        <v>121</v>
      </c>
      <c r="G14633" s="3" t="s">
        <v>3782</v>
      </c>
    </row>
    <row r="14634" spans="2:18" x14ac:dyDescent="0.25">
      <c r="B14634" s="6">
        <v>0.58333333333333337</v>
      </c>
      <c r="E14634" s="99">
        <v>118</v>
      </c>
      <c r="G14634" s="3" t="s">
        <v>3783</v>
      </c>
    </row>
    <row r="14635" spans="2:18" x14ac:dyDescent="0.25">
      <c r="B14635" s="6">
        <v>0.59375</v>
      </c>
      <c r="E14635" s="99">
        <v>116</v>
      </c>
      <c r="G14635" s="3" t="s">
        <v>3783</v>
      </c>
    </row>
    <row r="14636" spans="2:18" x14ac:dyDescent="0.25">
      <c r="B14636" s="6">
        <v>0.60416666666666663</v>
      </c>
      <c r="E14636" s="62">
        <v>129</v>
      </c>
      <c r="G14636" s="3" t="s">
        <v>3783</v>
      </c>
    </row>
    <row r="14637" spans="2:18" x14ac:dyDescent="0.25">
      <c r="B14637" s="6">
        <v>0.61458333333333337</v>
      </c>
      <c r="E14637" s="10">
        <v>139</v>
      </c>
      <c r="G14637" s="3" t="s">
        <v>3783</v>
      </c>
      <c r="H14637" s="3">
        <v>150</v>
      </c>
      <c r="I14637" s="12" t="s">
        <v>3769</v>
      </c>
      <c r="J14637" s="12"/>
      <c r="K14637" s="12"/>
      <c r="L14637" s="12"/>
      <c r="M14637" s="12"/>
    </row>
    <row r="14638" spans="2:18" x14ac:dyDescent="0.25">
      <c r="B14638" s="6">
        <v>0.625</v>
      </c>
      <c r="E14638" s="3">
        <v>130</v>
      </c>
      <c r="G14638" s="3" t="s">
        <v>3783</v>
      </c>
    </row>
    <row r="14639" spans="2:18" x14ac:dyDescent="0.25">
      <c r="B14639" s="6">
        <v>0.63541666666666663</v>
      </c>
      <c r="E14639" s="99">
        <v>114</v>
      </c>
      <c r="G14639" s="3" t="s">
        <v>3783</v>
      </c>
    </row>
    <row r="14640" spans="2:18" x14ac:dyDescent="0.25">
      <c r="B14640" s="6">
        <v>0.64583333333333337</v>
      </c>
      <c r="E14640" s="3">
        <v>108</v>
      </c>
      <c r="G14640" s="3" t="s">
        <v>3783</v>
      </c>
    </row>
    <row r="14641" spans="2:17" x14ac:dyDescent="0.25">
      <c r="B14641" s="6">
        <v>0.65625</v>
      </c>
      <c r="E14641" s="3">
        <v>105</v>
      </c>
      <c r="G14641" s="3" t="s">
        <v>1442</v>
      </c>
    </row>
    <row r="14642" spans="2:17" x14ac:dyDescent="0.25">
      <c r="B14642" s="6">
        <v>0.66666666666666663</v>
      </c>
      <c r="E14642" s="3">
        <v>102</v>
      </c>
      <c r="G14642" s="3" t="s">
        <v>1442</v>
      </c>
    </row>
    <row r="14643" spans="2:17" x14ac:dyDescent="0.25">
      <c r="B14643" s="6">
        <v>0.67708333333333337</v>
      </c>
      <c r="E14643" s="157">
        <v>96</v>
      </c>
    </row>
    <row r="14644" spans="2:17" x14ac:dyDescent="0.25">
      <c r="B14644" s="86">
        <v>0.68402777777777779</v>
      </c>
      <c r="E14644" s="157"/>
      <c r="G14644" s="14" t="s">
        <v>3775</v>
      </c>
    </row>
    <row r="14645" spans="2:17" x14ac:dyDescent="0.25">
      <c r="B14645" s="86">
        <v>0.6875</v>
      </c>
      <c r="E14645" s="99">
        <v>112</v>
      </c>
      <c r="G14645" s="14" t="s">
        <v>3775</v>
      </c>
    </row>
    <row r="14646" spans="2:17" x14ac:dyDescent="0.25">
      <c r="B14646" s="86">
        <v>0.69791666666666663</v>
      </c>
      <c r="E14646" s="99">
        <v>118</v>
      </c>
      <c r="G14646" s="14" t="s">
        <v>3775</v>
      </c>
    </row>
    <row r="14647" spans="2:17" x14ac:dyDescent="0.25">
      <c r="B14647" s="86">
        <v>0.70833333333333337</v>
      </c>
      <c r="E14647" s="62">
        <v>124</v>
      </c>
      <c r="G14647" s="14" t="s">
        <v>3775</v>
      </c>
    </row>
    <row r="14648" spans="2:17" x14ac:dyDescent="0.25">
      <c r="B14648" s="86">
        <v>0.71875</v>
      </c>
      <c r="E14648" s="99">
        <v>114</v>
      </c>
      <c r="G14648" s="14" t="s">
        <v>3775</v>
      </c>
    </row>
    <row r="14649" spans="2:17" x14ac:dyDescent="0.25">
      <c r="B14649" s="6">
        <v>0.72916666666666663</v>
      </c>
      <c r="E14649" s="97">
        <v>126</v>
      </c>
      <c r="H14649" s="3">
        <v>330</v>
      </c>
      <c r="I14649" s="63" t="s">
        <v>3770</v>
      </c>
      <c r="J14649" s="63"/>
      <c r="K14649" s="63"/>
      <c r="L14649" s="63"/>
      <c r="M14649" s="63"/>
    </row>
    <row r="14650" spans="2:17" x14ac:dyDescent="0.25">
      <c r="B14650" s="86">
        <v>0.73611111111111116</v>
      </c>
      <c r="E14650" s="4"/>
      <c r="G14650" s="14" t="s">
        <v>3777</v>
      </c>
      <c r="I14650" s="63"/>
      <c r="J14650" s="63"/>
      <c r="K14650" s="63"/>
      <c r="L14650" s="63"/>
      <c r="M14650" s="63"/>
    </row>
    <row r="14651" spans="2:17" x14ac:dyDescent="0.25">
      <c r="B14651" s="86">
        <v>0.73958333333333337</v>
      </c>
      <c r="E14651" s="62">
        <v>120</v>
      </c>
      <c r="G14651" s="14" t="s">
        <v>3777</v>
      </c>
    </row>
    <row r="14652" spans="2:17" x14ac:dyDescent="0.25">
      <c r="B14652" s="86">
        <v>0.75</v>
      </c>
      <c r="E14652" s="157">
        <v>90</v>
      </c>
      <c r="F14652" s="157">
        <v>90</v>
      </c>
      <c r="G14652" s="14" t="s">
        <v>3777</v>
      </c>
    </row>
    <row r="14653" spans="2:17" x14ac:dyDescent="0.25">
      <c r="B14653" s="90">
        <v>0.75694444444444442</v>
      </c>
      <c r="C14653" s="8">
        <v>40</v>
      </c>
      <c r="D14653" s="8"/>
      <c r="E14653" s="8"/>
      <c r="F14653" s="8"/>
      <c r="G14653" s="8" t="s">
        <v>313</v>
      </c>
      <c r="H14653" s="8"/>
      <c r="I14653" s="36" t="s">
        <v>3763</v>
      </c>
      <c r="J14653" s="36"/>
      <c r="K14653" s="36"/>
      <c r="L14653" s="36"/>
      <c r="M14653" s="36"/>
      <c r="N14653" s="36"/>
      <c r="O14653" s="36"/>
      <c r="P14653" s="36"/>
      <c r="Q14653" s="8"/>
    </row>
    <row r="14654" spans="2:17" x14ac:dyDescent="0.25">
      <c r="B14654" s="6">
        <v>0.76041666666666663</v>
      </c>
      <c r="E14654" s="99">
        <v>110</v>
      </c>
    </row>
    <row r="14655" spans="2:17" x14ac:dyDescent="0.25">
      <c r="B14655" s="6">
        <v>0.77083333333333337</v>
      </c>
      <c r="E14655" s="9">
        <v>134</v>
      </c>
    </row>
    <row r="14656" spans="2:17" x14ac:dyDescent="0.25">
      <c r="B14656" s="6">
        <v>0.78125</v>
      </c>
      <c r="E14656" s="10">
        <v>139</v>
      </c>
      <c r="H14656" s="3">
        <v>49</v>
      </c>
      <c r="I14656" s="12" t="s">
        <v>3778</v>
      </c>
      <c r="J14656" s="12"/>
      <c r="K14656" s="12"/>
      <c r="L14656" s="12"/>
      <c r="M14656" s="12"/>
    </row>
    <row r="14657" spans="2:14" x14ac:dyDescent="0.25">
      <c r="B14657" s="6">
        <v>0.79166666666666663</v>
      </c>
      <c r="E14657" s="99">
        <v>117</v>
      </c>
    </row>
    <row r="14658" spans="2:14" x14ac:dyDescent="0.25">
      <c r="B14658" s="6">
        <v>0.80208333333333337</v>
      </c>
      <c r="E14658" s="99">
        <v>115</v>
      </c>
    </row>
    <row r="14659" spans="2:14" x14ac:dyDescent="0.25">
      <c r="B14659" s="6">
        <v>0.8125</v>
      </c>
      <c r="E14659" s="62">
        <v>127</v>
      </c>
    </row>
    <row r="14660" spans="2:14" x14ac:dyDescent="0.25">
      <c r="B14660" s="6">
        <v>0.82291666666666663</v>
      </c>
      <c r="E14660" s="102">
        <v>137</v>
      </c>
      <c r="H14660" s="3">
        <v>47</v>
      </c>
      <c r="I14660" s="12" t="s">
        <v>3779</v>
      </c>
      <c r="J14660" s="12"/>
      <c r="K14660" s="12"/>
      <c r="L14660" s="12"/>
      <c r="M14660" s="12"/>
    </row>
    <row r="14661" spans="2:14" x14ac:dyDescent="0.25">
      <c r="B14661" s="86">
        <v>0.82291666666666663</v>
      </c>
      <c r="G14661" s="14" t="s">
        <v>3774</v>
      </c>
    </row>
    <row r="14662" spans="2:14" ht="15.75" x14ac:dyDescent="0.25">
      <c r="B14662" s="86">
        <v>0.83333333333333337</v>
      </c>
      <c r="E14662" s="3">
        <v>107</v>
      </c>
      <c r="G14662" s="14" t="s">
        <v>3765</v>
      </c>
      <c r="I14662" s="449" t="s">
        <v>3773</v>
      </c>
      <c r="J14662" s="36"/>
      <c r="K14662" s="36"/>
      <c r="L14662" s="36"/>
      <c r="M14662" s="36"/>
      <c r="N14662" s="36"/>
    </row>
    <row r="14663" spans="2:14" ht="15.75" x14ac:dyDescent="0.25">
      <c r="B14663" s="86">
        <v>0.84375</v>
      </c>
      <c r="E14663" s="14">
        <v>87</v>
      </c>
      <c r="G14663" s="14" t="s">
        <v>3765</v>
      </c>
      <c r="I14663" s="565" t="s">
        <v>3772</v>
      </c>
      <c r="J14663" s="11"/>
      <c r="K14663" s="11"/>
      <c r="L14663" s="11"/>
      <c r="M14663" s="11"/>
      <c r="N14663" s="11"/>
    </row>
    <row r="14664" spans="2:14" x14ac:dyDescent="0.25">
      <c r="B14664" s="6">
        <v>0.85416666666666663</v>
      </c>
      <c r="E14664" s="9">
        <v>130</v>
      </c>
    </row>
    <row r="14665" spans="2:14" x14ac:dyDescent="0.25">
      <c r="B14665" s="6">
        <v>0.86458333333333337</v>
      </c>
      <c r="E14665" s="10">
        <v>134</v>
      </c>
      <c r="H14665" s="3">
        <v>44</v>
      </c>
      <c r="I14665" s="12" t="s">
        <v>3780</v>
      </c>
      <c r="J14665" s="12"/>
      <c r="K14665" s="12"/>
      <c r="L14665" s="12"/>
      <c r="M14665" s="12"/>
    </row>
    <row r="14666" spans="2:14" x14ac:dyDescent="0.25">
      <c r="B14666" s="86">
        <v>0.86805555555555558</v>
      </c>
      <c r="G14666" s="14" t="s">
        <v>3776</v>
      </c>
    </row>
    <row r="14667" spans="2:14" x14ac:dyDescent="0.25">
      <c r="B14667" s="86">
        <v>0.875</v>
      </c>
      <c r="E14667" s="62">
        <v>127</v>
      </c>
      <c r="G14667" s="14" t="s">
        <v>3776</v>
      </c>
    </row>
    <row r="14668" spans="2:14" x14ac:dyDescent="0.25">
      <c r="B14668" s="86">
        <v>0.88541666666666663</v>
      </c>
      <c r="E14668" s="14">
        <v>89</v>
      </c>
      <c r="G14668" s="14" t="s">
        <v>3776</v>
      </c>
    </row>
    <row r="14669" spans="2:14" x14ac:dyDescent="0.25">
      <c r="B14669" s="6">
        <v>0.89583333333333337</v>
      </c>
      <c r="E14669" s="99">
        <v>111</v>
      </c>
    </row>
    <row r="14670" spans="2:14" x14ac:dyDescent="0.25">
      <c r="B14670" s="6">
        <v>0.90625</v>
      </c>
      <c r="E14670" s="99">
        <v>110</v>
      </c>
    </row>
    <row r="14671" spans="2:14" x14ac:dyDescent="0.25">
      <c r="B14671" s="6">
        <v>0.91666666666666663</v>
      </c>
      <c r="E14671" s="99">
        <v>111</v>
      </c>
    </row>
    <row r="14672" spans="2:14" x14ac:dyDescent="0.25">
      <c r="B14672" s="6">
        <v>0.92708333333333337</v>
      </c>
      <c r="E14672" s="99">
        <v>110</v>
      </c>
    </row>
    <row r="14673" spans="1:5" x14ac:dyDescent="0.25">
      <c r="B14673" s="6">
        <v>0.9375</v>
      </c>
      <c r="E14673" s="3">
        <v>108</v>
      </c>
    </row>
    <row r="14674" spans="1:5" x14ac:dyDescent="0.25">
      <c r="B14674" s="6">
        <v>0.44791666666666669</v>
      </c>
      <c r="E14674" s="3">
        <v>105</v>
      </c>
    </row>
    <row r="14675" spans="1:5" x14ac:dyDescent="0.25">
      <c r="B14675" s="6">
        <v>0.95833333333333337</v>
      </c>
      <c r="E14675" s="99">
        <v>110</v>
      </c>
    </row>
    <row r="14676" spans="1:5" x14ac:dyDescent="0.25">
      <c r="B14676" s="6">
        <v>0.96875</v>
      </c>
      <c r="E14676" s="99">
        <v>114</v>
      </c>
    </row>
    <row r="14677" spans="1:5" x14ac:dyDescent="0.25">
      <c r="B14677" s="6">
        <v>0.97916666666666663</v>
      </c>
      <c r="E14677" s="3">
        <v>109</v>
      </c>
    </row>
    <row r="14678" spans="1:5" ht="15.75" thickBot="1" x14ac:dyDescent="0.3">
      <c r="B14678" s="22">
        <v>0.98958333333333337</v>
      </c>
      <c r="E14678" s="3">
        <v>108</v>
      </c>
    </row>
    <row r="14679" spans="1:5" x14ac:dyDescent="0.25">
      <c r="A14679" s="5">
        <v>45998</v>
      </c>
      <c r="B14679" s="6">
        <v>0</v>
      </c>
      <c r="E14679" s="99">
        <v>110</v>
      </c>
    </row>
    <row r="14680" spans="1:5" x14ac:dyDescent="0.25">
      <c r="A14680" s="5" t="s">
        <v>275</v>
      </c>
      <c r="B14680" s="6">
        <v>1.0416666666666666E-2</v>
      </c>
      <c r="E14680" s="3">
        <v>109</v>
      </c>
    </row>
    <row r="14681" spans="1:5" x14ac:dyDescent="0.25">
      <c r="B14681" s="6">
        <v>2.0833333333333332E-2</v>
      </c>
      <c r="E14681" s="3">
        <v>106</v>
      </c>
    </row>
    <row r="14682" spans="1:5" x14ac:dyDescent="0.25">
      <c r="B14682" s="6">
        <v>3.125E-2</v>
      </c>
      <c r="E14682" s="3">
        <v>108</v>
      </c>
    </row>
    <row r="14683" spans="1:5" x14ac:dyDescent="0.25">
      <c r="B14683" s="6">
        <v>4.1666666666666664E-2</v>
      </c>
      <c r="E14683" s="3">
        <v>105</v>
      </c>
    </row>
    <row r="14684" spans="1:5" x14ac:dyDescent="0.25">
      <c r="B14684" s="6">
        <v>5.2083333333333336E-2</v>
      </c>
      <c r="E14684" s="3">
        <v>108</v>
      </c>
    </row>
    <row r="14685" spans="1:5" x14ac:dyDescent="0.25">
      <c r="B14685" s="6">
        <v>6.25E-2</v>
      </c>
      <c r="E14685" s="3">
        <v>107</v>
      </c>
    </row>
    <row r="14686" spans="1:5" x14ac:dyDescent="0.25">
      <c r="B14686" s="6">
        <v>7.2916666666666671E-2</v>
      </c>
      <c r="E14686" s="3">
        <v>105</v>
      </c>
    </row>
    <row r="14687" spans="1:5" x14ac:dyDescent="0.25">
      <c r="B14687" s="6">
        <v>8.3333333333333329E-2</v>
      </c>
      <c r="E14687" s="3">
        <v>105</v>
      </c>
    </row>
    <row r="14688" spans="1:5" ht="15.75" thickBot="1" x14ac:dyDescent="0.3">
      <c r="B14688" s="6">
        <v>9.375E-2</v>
      </c>
      <c r="E14688" s="3">
        <v>107</v>
      </c>
    </row>
    <row r="14689" spans="1:14" ht="21" thickBot="1" x14ac:dyDescent="0.35">
      <c r="B14689" s="6">
        <v>0.10416666666666667</v>
      </c>
      <c r="E14689" s="3">
        <v>107</v>
      </c>
      <c r="G14689" s="605">
        <v>112</v>
      </c>
      <c r="H14689" s="604" t="s">
        <v>1368</v>
      </c>
      <c r="I14689" s="750" t="s">
        <v>3787</v>
      </c>
      <c r="J14689" s="751"/>
      <c r="K14689" s="751"/>
      <c r="L14689" s="751"/>
      <c r="M14689" s="751"/>
      <c r="N14689" s="752"/>
    </row>
    <row r="14690" spans="1:14" ht="19.5" thickBot="1" x14ac:dyDescent="0.35">
      <c r="B14690" s="6">
        <v>0.11458333333333333</v>
      </c>
      <c r="E14690" s="157">
        <v>98</v>
      </c>
      <c r="G14690" s="603">
        <f>AVERAGE(E14605:E14694)</f>
        <v>111.8125</v>
      </c>
      <c r="H14690" s="604" t="s">
        <v>1367</v>
      </c>
      <c r="I14690" s="750" t="s">
        <v>3788</v>
      </c>
      <c r="J14690" s="751"/>
      <c r="K14690" s="751"/>
      <c r="L14690" s="751"/>
      <c r="M14690" s="751"/>
      <c r="N14690" s="752"/>
    </row>
    <row r="14691" spans="1:14" ht="19.5" thickBot="1" x14ac:dyDescent="0.35">
      <c r="B14691" s="6">
        <v>0.125</v>
      </c>
      <c r="E14691" s="3">
        <v>106</v>
      </c>
      <c r="G14691" s="612">
        <v>104.7</v>
      </c>
      <c r="H14691" s="610" t="s">
        <v>1369</v>
      </c>
      <c r="I14691" s="734" t="s">
        <v>3771</v>
      </c>
      <c r="J14691" s="735"/>
      <c r="K14691" s="735"/>
      <c r="L14691" s="735"/>
      <c r="M14691" s="735"/>
      <c r="N14691" s="736"/>
    </row>
    <row r="14692" spans="1:14" ht="18.75" thickBot="1" x14ac:dyDescent="0.3">
      <c r="B14692" s="6">
        <v>0.13541666666666666</v>
      </c>
      <c r="G14692" s="729" t="s">
        <v>3674</v>
      </c>
      <c r="H14692" s="730"/>
    </row>
    <row r="14693" spans="1:14" ht="18.75" thickBot="1" x14ac:dyDescent="0.3">
      <c r="B14693" s="6">
        <v>0.14583333333333334</v>
      </c>
      <c r="G14693" s="758" t="s">
        <v>3786</v>
      </c>
      <c r="H14693" s="759"/>
      <c r="I14693" s="759"/>
      <c r="J14693" s="760"/>
    </row>
    <row r="14694" spans="1:14" ht="16.5" thickBot="1" x14ac:dyDescent="0.3">
      <c r="B14694" s="22">
        <v>0.15625</v>
      </c>
      <c r="D14694" s="3">
        <v>164</v>
      </c>
      <c r="G14694" s="761" t="s">
        <v>3785</v>
      </c>
      <c r="H14694" s="762"/>
      <c r="I14694" s="762"/>
      <c r="J14694" s="762"/>
      <c r="K14694" s="762"/>
      <c r="L14694" s="762"/>
      <c r="M14694" s="762"/>
      <c r="N14694" s="763"/>
    </row>
    <row r="14695" spans="1:14" x14ac:dyDescent="0.25">
      <c r="A14695" s="5">
        <v>45998</v>
      </c>
      <c r="B14695" s="6">
        <v>0.30208333333333331</v>
      </c>
      <c r="E14695" s="3">
        <v>102</v>
      </c>
    </row>
    <row r="14696" spans="1:14" x14ac:dyDescent="0.25">
      <c r="A14696" s="5" t="s">
        <v>275</v>
      </c>
      <c r="B14696" s="6">
        <v>0.3125</v>
      </c>
      <c r="E14696" s="157">
        <v>99</v>
      </c>
    </row>
    <row r="14697" spans="1:14" x14ac:dyDescent="0.25">
      <c r="B14697" s="6">
        <v>0.32291666666666669</v>
      </c>
      <c r="E14697" s="157">
        <v>94</v>
      </c>
    </row>
    <row r="14698" spans="1:14" x14ac:dyDescent="0.25">
      <c r="B14698" s="6">
        <v>0.33333333333333331</v>
      </c>
      <c r="E14698" s="157">
        <v>93</v>
      </c>
    </row>
    <row r="14699" spans="1:14" x14ac:dyDescent="0.25">
      <c r="B14699" s="6">
        <v>0.34375</v>
      </c>
      <c r="E14699" s="157">
        <v>94</v>
      </c>
    </row>
    <row r="14700" spans="1:14" x14ac:dyDescent="0.25">
      <c r="B14700" s="6">
        <v>0.35416666666666669</v>
      </c>
      <c r="E14700" s="157">
        <v>95</v>
      </c>
    </row>
    <row r="14701" spans="1:14" x14ac:dyDescent="0.25">
      <c r="B14701" s="6">
        <v>0.36458333333333331</v>
      </c>
      <c r="E14701" s="157">
        <v>96</v>
      </c>
    </row>
    <row r="14702" spans="1:14" x14ac:dyDescent="0.25">
      <c r="B14702" s="6">
        <v>0.375</v>
      </c>
      <c r="E14702" s="99">
        <v>112</v>
      </c>
    </row>
    <row r="14703" spans="1:14" x14ac:dyDescent="0.25">
      <c r="B14703" s="6">
        <v>0.38541666666666669</v>
      </c>
      <c r="E14703" s="99">
        <v>118</v>
      </c>
    </row>
    <row r="14704" spans="1:14" x14ac:dyDescent="0.25">
      <c r="B14704" s="6">
        <v>0.39583333333333331</v>
      </c>
      <c r="E14704" s="62">
        <v>126</v>
      </c>
    </row>
    <row r="14705" spans="2:15" x14ac:dyDescent="0.25">
      <c r="B14705" s="6">
        <v>0.40625</v>
      </c>
      <c r="E14705" s="3">
        <v>108</v>
      </c>
      <c r="G14705" s="3" t="s">
        <v>3789</v>
      </c>
    </row>
    <row r="14706" spans="2:15" x14ac:dyDescent="0.25">
      <c r="B14706" s="6">
        <v>0.41666666666666669</v>
      </c>
      <c r="E14706" s="99">
        <v>111</v>
      </c>
      <c r="F14706" s="3">
        <v>111</v>
      </c>
    </row>
    <row r="14707" spans="2:15" x14ac:dyDescent="0.25">
      <c r="B14707" s="90">
        <v>0.42708333333333331</v>
      </c>
      <c r="C14707" s="8">
        <v>40</v>
      </c>
      <c r="D14707" s="8"/>
      <c r="E14707" s="8"/>
      <c r="F14707" s="8"/>
      <c r="G14707" s="8" t="s">
        <v>326</v>
      </c>
      <c r="H14707" s="8"/>
      <c r="I14707" s="36" t="s">
        <v>3790</v>
      </c>
      <c r="J14707" s="36"/>
      <c r="K14707" s="36"/>
      <c r="L14707" s="36"/>
      <c r="M14707" s="36"/>
    </row>
    <row r="14708" spans="2:15" x14ac:dyDescent="0.25">
      <c r="B14708" s="6">
        <v>0.42708333333333331</v>
      </c>
      <c r="E14708" s="99">
        <v>112</v>
      </c>
    </row>
    <row r="14709" spans="2:15" x14ac:dyDescent="0.25">
      <c r="B14709" s="6">
        <v>0.4375</v>
      </c>
      <c r="E14709" s="3">
        <v>124</v>
      </c>
    </row>
    <row r="14710" spans="2:15" x14ac:dyDescent="0.25">
      <c r="B14710" s="6">
        <v>0.44791666666666669</v>
      </c>
      <c r="E14710" s="10">
        <v>136</v>
      </c>
      <c r="H14710" s="3">
        <v>30</v>
      </c>
      <c r="I14710" s="12" t="s">
        <v>3792</v>
      </c>
      <c r="J14710" s="12"/>
      <c r="K14710" s="12"/>
      <c r="L14710" s="12"/>
      <c r="M14710" s="12"/>
    </row>
    <row r="14711" spans="2:15" x14ac:dyDescent="0.25">
      <c r="B14711" s="6">
        <v>0.45833333333333331</v>
      </c>
      <c r="E14711" s="3">
        <v>101</v>
      </c>
      <c r="G14711" s="3" t="s">
        <v>3794</v>
      </c>
    </row>
    <row r="14712" spans="2:15" x14ac:dyDescent="0.25">
      <c r="B14712" s="6">
        <v>0.46875</v>
      </c>
      <c r="E14712" s="3">
        <v>100</v>
      </c>
      <c r="G14712" s="3" t="s">
        <v>3794</v>
      </c>
    </row>
    <row r="14713" spans="2:15" x14ac:dyDescent="0.25">
      <c r="B14713" s="6">
        <v>0.47916666666666669</v>
      </c>
      <c r="E14713" s="3">
        <v>103</v>
      </c>
      <c r="G14713" s="3" t="s">
        <v>3794</v>
      </c>
    </row>
    <row r="14714" spans="2:15" x14ac:dyDescent="0.25">
      <c r="B14714" s="6">
        <v>0.48958333333333331</v>
      </c>
      <c r="E14714" s="99">
        <v>114</v>
      </c>
      <c r="G14714" s="3" t="s">
        <v>3794</v>
      </c>
    </row>
    <row r="14715" spans="2:15" x14ac:dyDescent="0.25">
      <c r="B14715" s="6">
        <v>0.5</v>
      </c>
      <c r="E14715" s="99">
        <v>113</v>
      </c>
      <c r="G14715" s="3" t="s">
        <v>3794</v>
      </c>
    </row>
    <row r="14716" spans="2:15" x14ac:dyDescent="0.25">
      <c r="B14716" s="6">
        <v>0.51041666666666663</v>
      </c>
      <c r="E14716" s="99">
        <v>116</v>
      </c>
      <c r="F14716" s="99">
        <v>116</v>
      </c>
    </row>
    <row r="14717" spans="2:15" x14ac:dyDescent="0.25">
      <c r="B14717" s="90">
        <v>0.51736111111111116</v>
      </c>
      <c r="C14717" s="8">
        <v>65</v>
      </c>
      <c r="D14717" s="8"/>
      <c r="E14717" s="8"/>
      <c r="F14717" s="8"/>
      <c r="G14717" s="8" t="s">
        <v>208</v>
      </c>
      <c r="H14717" s="8"/>
      <c r="I14717" s="36" t="s">
        <v>3791</v>
      </c>
      <c r="J14717" s="36"/>
      <c r="K14717" s="36"/>
      <c r="L14717" s="36"/>
      <c r="M14717" s="36"/>
      <c r="N14717" s="36"/>
      <c r="O14717" s="36"/>
    </row>
    <row r="14718" spans="2:15" x14ac:dyDescent="0.25">
      <c r="B14718" s="6">
        <v>0.52083333333333337</v>
      </c>
      <c r="E14718" s="62">
        <v>121</v>
      </c>
      <c r="G14718" s="3" t="s">
        <v>16</v>
      </c>
    </row>
    <row r="14719" spans="2:15" x14ac:dyDescent="0.25">
      <c r="B14719" s="6">
        <v>0.53125</v>
      </c>
      <c r="E14719" s="62">
        <v>124</v>
      </c>
      <c r="G14719" s="3" t="s">
        <v>16</v>
      </c>
    </row>
    <row r="14720" spans="2:15" x14ac:dyDescent="0.25">
      <c r="B14720" s="6">
        <v>0.54166666666666663</v>
      </c>
      <c r="E14720" s="10">
        <v>132</v>
      </c>
      <c r="G14720" s="3" t="s">
        <v>16</v>
      </c>
      <c r="H14720" s="3">
        <v>35</v>
      </c>
      <c r="I14720" s="12" t="s">
        <v>4349</v>
      </c>
      <c r="J14720" s="12"/>
      <c r="K14720" s="12"/>
      <c r="L14720" s="12"/>
      <c r="M14720" s="12"/>
    </row>
    <row r="14721" spans="2:13" x14ac:dyDescent="0.25">
      <c r="B14721" s="6">
        <v>0.55208333333333337</v>
      </c>
      <c r="E14721" s="62">
        <v>126</v>
      </c>
      <c r="G14721" s="3" t="s">
        <v>16</v>
      </c>
    </row>
    <row r="14722" spans="2:13" x14ac:dyDescent="0.25">
      <c r="B14722" s="6">
        <v>0.5625</v>
      </c>
      <c r="E14722" s="99">
        <v>118</v>
      </c>
      <c r="G14722" s="3" t="s">
        <v>16</v>
      </c>
    </row>
    <row r="14723" spans="2:13" x14ac:dyDescent="0.25">
      <c r="B14723" s="6">
        <v>0.57291666666666663</v>
      </c>
      <c r="E14723" s="157">
        <v>98</v>
      </c>
      <c r="G14723" s="3" t="s">
        <v>16</v>
      </c>
    </row>
    <row r="14724" spans="2:13" x14ac:dyDescent="0.25">
      <c r="B14724" s="6">
        <v>0.58333333333333337</v>
      </c>
      <c r="E14724" s="99">
        <v>110</v>
      </c>
      <c r="G14724" s="3" t="s">
        <v>16</v>
      </c>
    </row>
    <row r="14725" spans="2:13" x14ac:dyDescent="0.25">
      <c r="B14725" s="6">
        <v>0.59375</v>
      </c>
      <c r="E14725" s="10">
        <v>139</v>
      </c>
      <c r="G14725" s="3" t="s">
        <v>16</v>
      </c>
      <c r="H14725" s="3">
        <v>110</v>
      </c>
      <c r="I14725" s="12" t="s">
        <v>3793</v>
      </c>
      <c r="J14725" s="12"/>
      <c r="K14725" s="12"/>
      <c r="L14725" s="12"/>
      <c r="M14725" s="12"/>
    </row>
    <row r="14726" spans="2:13" x14ac:dyDescent="0.25">
      <c r="B14726" s="6">
        <v>0.60416666666666663</v>
      </c>
      <c r="E14726" s="9">
        <v>136</v>
      </c>
      <c r="G14726" s="3" t="s">
        <v>16</v>
      </c>
    </row>
    <row r="14727" spans="2:13" x14ac:dyDescent="0.25">
      <c r="B14727" s="6">
        <v>0.61458333333333337</v>
      </c>
      <c r="E14727" s="99">
        <v>118</v>
      </c>
      <c r="G14727" s="3" t="s">
        <v>16</v>
      </c>
    </row>
    <row r="14728" spans="2:13" x14ac:dyDescent="0.25">
      <c r="B14728" s="6">
        <v>0.625</v>
      </c>
      <c r="E14728" s="99">
        <v>110</v>
      </c>
      <c r="G14728" s="3" t="s">
        <v>16</v>
      </c>
    </row>
    <row r="14729" spans="2:13" x14ac:dyDescent="0.25">
      <c r="B14729" s="6">
        <v>0.63541666666666663</v>
      </c>
      <c r="E14729" s="62">
        <v>122</v>
      </c>
      <c r="G14729" s="3" t="s">
        <v>16</v>
      </c>
    </row>
    <row r="14730" spans="2:13" x14ac:dyDescent="0.25">
      <c r="B14730" s="6">
        <v>0.64583333333333337</v>
      </c>
      <c r="E14730" s="62">
        <v>125</v>
      </c>
      <c r="G14730" s="3" t="s">
        <v>16</v>
      </c>
    </row>
    <row r="14731" spans="2:13" x14ac:dyDescent="0.25">
      <c r="B14731" s="6">
        <v>0.65625</v>
      </c>
      <c r="E14731" s="62">
        <v>120</v>
      </c>
      <c r="G14731" s="3" t="s">
        <v>16</v>
      </c>
    </row>
    <row r="14732" spans="2:13" x14ac:dyDescent="0.25">
      <c r="B14732" s="6">
        <v>0.66666666666666663</v>
      </c>
      <c r="E14732" s="97">
        <v>126</v>
      </c>
      <c r="G14732" s="3" t="s">
        <v>16</v>
      </c>
    </row>
    <row r="14733" spans="2:13" x14ac:dyDescent="0.25">
      <c r="B14733" s="6">
        <v>0.67708333333333337</v>
      </c>
      <c r="E14733" s="62">
        <v>128</v>
      </c>
      <c r="G14733" s="3" t="s">
        <v>16</v>
      </c>
    </row>
    <row r="14734" spans="2:13" x14ac:dyDescent="0.25">
      <c r="B14734" s="6">
        <v>0.6875</v>
      </c>
      <c r="E14734" s="62">
        <v>129</v>
      </c>
      <c r="G14734" s="3" t="s">
        <v>16</v>
      </c>
    </row>
    <row r="14735" spans="2:13" x14ac:dyDescent="0.25">
      <c r="B14735" s="6">
        <v>0.69791666666666663</v>
      </c>
      <c r="E14735" s="62">
        <v>126</v>
      </c>
      <c r="G14735" s="3" t="s">
        <v>16</v>
      </c>
    </row>
    <row r="14736" spans="2:13" x14ac:dyDescent="0.25">
      <c r="B14736" s="6">
        <v>0.70833333333333337</v>
      </c>
      <c r="E14736" s="10">
        <v>130</v>
      </c>
      <c r="G14736" s="3" t="s">
        <v>16</v>
      </c>
      <c r="H14736" s="3">
        <v>275</v>
      </c>
      <c r="I14736" s="12" t="s">
        <v>3795</v>
      </c>
      <c r="J14736" s="12"/>
      <c r="K14736" s="12"/>
      <c r="L14736" s="12"/>
      <c r="M14736" s="12"/>
    </row>
    <row r="14737" spans="2:15" x14ac:dyDescent="0.25">
      <c r="B14737" s="6">
        <v>0.71875</v>
      </c>
      <c r="E14737" s="99">
        <v>118</v>
      </c>
      <c r="G14737" s="3" t="s">
        <v>16</v>
      </c>
    </row>
    <row r="14738" spans="2:15" x14ac:dyDescent="0.25">
      <c r="B14738" s="6">
        <v>0.72916666666666663</v>
      </c>
      <c r="E14738" s="99">
        <v>112</v>
      </c>
      <c r="G14738" s="3" t="s">
        <v>16</v>
      </c>
    </row>
    <row r="14739" spans="2:15" x14ac:dyDescent="0.25">
      <c r="B14739" s="6">
        <v>0.73958333333333337</v>
      </c>
      <c r="E14739" s="99">
        <v>118</v>
      </c>
    </row>
    <row r="14740" spans="2:15" x14ac:dyDescent="0.25">
      <c r="B14740" s="6">
        <v>0.75</v>
      </c>
      <c r="E14740" s="99">
        <v>118</v>
      </c>
    </row>
    <row r="14741" spans="2:15" x14ac:dyDescent="0.25">
      <c r="B14741" s="6">
        <v>0.76041666666666663</v>
      </c>
      <c r="E14741" s="99">
        <v>118</v>
      </c>
    </row>
    <row r="14742" spans="2:15" x14ac:dyDescent="0.25">
      <c r="B14742" s="6">
        <v>0.77083333333333337</v>
      </c>
      <c r="E14742" s="99">
        <v>114</v>
      </c>
    </row>
    <row r="14743" spans="2:15" x14ac:dyDescent="0.25">
      <c r="B14743" s="6">
        <v>0.78125</v>
      </c>
      <c r="E14743" s="99">
        <v>113</v>
      </c>
    </row>
    <row r="14744" spans="2:15" x14ac:dyDescent="0.25">
      <c r="B14744" s="6">
        <v>0.79166666666666663</v>
      </c>
      <c r="E14744" s="99">
        <v>115</v>
      </c>
      <c r="F14744" s="99">
        <v>115</v>
      </c>
    </row>
    <row r="14745" spans="2:15" x14ac:dyDescent="0.25">
      <c r="B14745" s="90">
        <v>0.79166666666666663</v>
      </c>
      <c r="C14745" s="8">
        <v>96</v>
      </c>
      <c r="D14745" s="8"/>
      <c r="E14745" s="8"/>
      <c r="F14745" s="8"/>
      <c r="G14745" s="8" t="s">
        <v>313</v>
      </c>
      <c r="H14745" s="8"/>
      <c r="I14745" s="36" t="s">
        <v>3799</v>
      </c>
      <c r="J14745" s="36"/>
      <c r="K14745" s="36"/>
      <c r="L14745" s="36"/>
      <c r="M14745" s="36"/>
      <c r="N14745" s="36"/>
      <c r="O14745" s="36"/>
    </row>
    <row r="14746" spans="2:15" x14ac:dyDescent="0.25">
      <c r="B14746" s="6">
        <v>0.80208333333333337</v>
      </c>
      <c r="E14746" s="3">
        <v>109</v>
      </c>
    </row>
    <row r="14747" spans="2:15" x14ac:dyDescent="0.25">
      <c r="B14747" s="6">
        <v>0.8125</v>
      </c>
      <c r="E14747" s="62">
        <v>121</v>
      </c>
    </row>
    <row r="14748" spans="2:15" x14ac:dyDescent="0.25">
      <c r="B14748" s="86">
        <v>0.82152777777777775</v>
      </c>
      <c r="G14748" s="14" t="s">
        <v>3796</v>
      </c>
    </row>
    <row r="14749" spans="2:15" x14ac:dyDescent="0.25">
      <c r="B14749" s="86">
        <v>0.82291666666666663</v>
      </c>
      <c r="E14749" s="10">
        <v>130</v>
      </c>
      <c r="G14749" s="14" t="s">
        <v>3797</v>
      </c>
      <c r="H14749" s="3">
        <v>45</v>
      </c>
      <c r="I14749" s="12" t="s">
        <v>3798</v>
      </c>
      <c r="J14749" s="12"/>
      <c r="K14749" s="12"/>
      <c r="L14749" s="12"/>
      <c r="M14749" s="12"/>
    </row>
    <row r="14750" spans="2:15" ht="15.75" x14ac:dyDescent="0.25">
      <c r="B14750" s="86">
        <v>0.83333333333333337</v>
      </c>
      <c r="E14750" s="99">
        <v>119</v>
      </c>
      <c r="G14750" s="14" t="s">
        <v>3796</v>
      </c>
      <c r="I14750" s="446" t="s">
        <v>3805</v>
      </c>
      <c r="J14750" s="446"/>
      <c r="K14750" s="446"/>
      <c r="L14750" s="446"/>
      <c r="M14750" s="446"/>
      <c r="N14750" s="446"/>
    </row>
    <row r="14751" spans="2:15" ht="15.75" x14ac:dyDescent="0.25">
      <c r="B14751" s="86">
        <v>0.84375</v>
      </c>
      <c r="E14751" s="3">
        <v>108</v>
      </c>
      <c r="G14751" s="14" t="s">
        <v>3796</v>
      </c>
      <c r="I14751" s="449" t="s">
        <v>3804</v>
      </c>
      <c r="J14751" s="449"/>
      <c r="K14751" s="449"/>
      <c r="L14751" s="449"/>
      <c r="M14751" s="449"/>
      <c r="N14751" s="449"/>
    </row>
    <row r="14752" spans="2:15" x14ac:dyDescent="0.25">
      <c r="B14752" s="6">
        <v>0.85416666666666663</v>
      </c>
      <c r="E14752" s="9">
        <v>139</v>
      </c>
    </row>
    <row r="14753" spans="1:15" x14ac:dyDescent="0.25">
      <c r="B14753" s="6">
        <v>0.86458333333333337</v>
      </c>
      <c r="E14753" s="104">
        <v>143</v>
      </c>
    </row>
    <row r="14754" spans="1:15" x14ac:dyDescent="0.25">
      <c r="B14754" s="6">
        <v>0.875</v>
      </c>
      <c r="E14754" s="104">
        <v>144</v>
      </c>
    </row>
    <row r="14755" spans="1:15" ht="15.75" x14ac:dyDescent="0.25">
      <c r="B14755" s="6">
        <v>0.88541666666666663</v>
      </c>
      <c r="E14755" s="13">
        <v>152</v>
      </c>
      <c r="H14755" s="3">
        <v>135</v>
      </c>
      <c r="I14755" s="682" t="s">
        <v>3806</v>
      </c>
      <c r="J14755" s="681"/>
      <c r="K14755" s="681"/>
      <c r="L14755" s="681"/>
      <c r="M14755" s="681"/>
      <c r="N14755" s="681"/>
      <c r="O14755" s="28"/>
    </row>
    <row r="14756" spans="1:15" x14ac:dyDescent="0.25">
      <c r="B14756" s="6">
        <v>0.89583333333333337</v>
      </c>
      <c r="E14756" s="9">
        <v>137</v>
      </c>
    </row>
    <row r="14757" spans="1:15" x14ac:dyDescent="0.25">
      <c r="B14757" s="6">
        <v>0.90625</v>
      </c>
      <c r="E14757" s="104">
        <v>142</v>
      </c>
    </row>
    <row r="14758" spans="1:15" x14ac:dyDescent="0.25">
      <c r="B14758" s="86">
        <v>0.9145833333333333</v>
      </c>
      <c r="G14758" s="14" t="s">
        <v>3800</v>
      </c>
    </row>
    <row r="14759" spans="1:15" x14ac:dyDescent="0.25">
      <c r="B14759" s="86">
        <v>0.91666666666666663</v>
      </c>
      <c r="E14759" s="104">
        <v>141</v>
      </c>
      <c r="G14759" s="14" t="s">
        <v>3800</v>
      </c>
    </row>
    <row r="14760" spans="1:15" x14ac:dyDescent="0.25">
      <c r="B14760" s="86">
        <v>0.92708333333333337</v>
      </c>
      <c r="E14760" s="3">
        <v>103</v>
      </c>
      <c r="G14760" s="14" t="s">
        <v>3800</v>
      </c>
    </row>
    <row r="14761" spans="1:15" x14ac:dyDescent="0.25">
      <c r="B14761" s="86">
        <v>0.9375</v>
      </c>
      <c r="E14761" s="3">
        <v>101</v>
      </c>
      <c r="G14761" s="14" t="s">
        <v>3800</v>
      </c>
    </row>
    <row r="14762" spans="1:15" x14ac:dyDescent="0.25">
      <c r="B14762" s="6">
        <v>0.44791666666666669</v>
      </c>
      <c r="E14762" s="99">
        <v>113</v>
      </c>
    </row>
    <row r="14763" spans="1:15" x14ac:dyDescent="0.25">
      <c r="B14763" s="6">
        <v>0.95833333333333337</v>
      </c>
      <c r="E14763" s="62">
        <v>122</v>
      </c>
    </row>
    <row r="14764" spans="1:15" x14ac:dyDescent="0.25">
      <c r="B14764" s="6">
        <v>0.96875</v>
      </c>
      <c r="E14764" s="99">
        <v>118</v>
      </c>
    </row>
    <row r="14765" spans="1:15" x14ac:dyDescent="0.25">
      <c r="B14765" s="6">
        <v>0.97916666666666663</v>
      </c>
      <c r="E14765" s="62">
        <v>120</v>
      </c>
    </row>
    <row r="14766" spans="1:15" ht="15.75" thickBot="1" x14ac:dyDescent="0.3">
      <c r="B14766" s="22">
        <v>0.98958333333333337</v>
      </c>
      <c r="E14766" s="62">
        <v>123</v>
      </c>
    </row>
    <row r="14767" spans="1:15" x14ac:dyDescent="0.25">
      <c r="A14767" s="5">
        <v>45999</v>
      </c>
      <c r="B14767" s="6">
        <v>0</v>
      </c>
      <c r="E14767" s="62">
        <v>122</v>
      </c>
    </row>
    <row r="14768" spans="1:15" x14ac:dyDescent="0.25">
      <c r="A14768" s="5" t="s">
        <v>303</v>
      </c>
      <c r="B14768" s="6">
        <v>1.0416666666666666E-2</v>
      </c>
      <c r="E14768" s="62">
        <v>124</v>
      </c>
    </row>
    <row r="14769" spans="1:14" x14ac:dyDescent="0.25">
      <c r="B14769" s="6">
        <v>2.0833333333333332E-2</v>
      </c>
      <c r="E14769" s="62">
        <v>124</v>
      </c>
    </row>
    <row r="14770" spans="1:14" x14ac:dyDescent="0.25">
      <c r="B14770" s="6">
        <v>3.125E-2</v>
      </c>
      <c r="E14770" s="62">
        <v>120</v>
      </c>
    </row>
    <row r="14771" spans="1:14" x14ac:dyDescent="0.25">
      <c r="B14771" s="6">
        <v>4.1666666666666664E-2</v>
      </c>
      <c r="E14771" s="99">
        <v>115</v>
      </c>
    </row>
    <row r="14772" spans="1:14" x14ac:dyDescent="0.25">
      <c r="B14772" s="6">
        <v>5.2083333333333336E-2</v>
      </c>
      <c r="E14772" s="99">
        <v>110</v>
      </c>
    </row>
    <row r="14773" spans="1:14" x14ac:dyDescent="0.25">
      <c r="B14773" s="6">
        <v>6.25E-2</v>
      </c>
      <c r="E14773" s="3">
        <v>109</v>
      </c>
    </row>
    <row r="14774" spans="1:14" x14ac:dyDescent="0.25">
      <c r="B14774" s="6">
        <v>7.2916666666666671E-2</v>
      </c>
      <c r="E14774" s="3">
        <v>107</v>
      </c>
    </row>
    <row r="14775" spans="1:14" x14ac:dyDescent="0.25">
      <c r="B14775" s="6">
        <v>8.3333333333333329E-2</v>
      </c>
      <c r="E14775" s="3">
        <v>105</v>
      </c>
    </row>
    <row r="14776" spans="1:14" ht="15.75" thickBot="1" x14ac:dyDescent="0.3">
      <c r="B14776" s="6">
        <v>9.375E-2</v>
      </c>
      <c r="E14776" s="3">
        <v>103</v>
      </c>
    </row>
    <row r="14777" spans="1:14" ht="21" thickBot="1" x14ac:dyDescent="0.35">
      <c r="B14777" s="6">
        <v>0.10416666666666667</v>
      </c>
      <c r="G14777" s="605">
        <v>115</v>
      </c>
      <c r="H14777" s="604" t="s">
        <v>1368</v>
      </c>
      <c r="I14777" s="750" t="s">
        <v>3808</v>
      </c>
      <c r="J14777" s="751"/>
      <c r="K14777" s="751"/>
      <c r="L14777" s="751"/>
      <c r="M14777" s="751"/>
      <c r="N14777" s="752"/>
    </row>
    <row r="14778" spans="1:14" ht="19.5" thickBot="1" x14ac:dyDescent="0.35">
      <c r="B14778" s="6">
        <v>0.11458333333333333</v>
      </c>
      <c r="G14778" s="603">
        <f>AVERAGE(E14691:E14782)</f>
        <v>117.44871794871794</v>
      </c>
      <c r="H14778" s="604" t="s">
        <v>1367</v>
      </c>
      <c r="I14778" s="750" t="s">
        <v>3801</v>
      </c>
      <c r="J14778" s="751"/>
      <c r="K14778" s="751"/>
      <c r="L14778" s="751"/>
      <c r="M14778" s="751"/>
      <c r="N14778" s="752"/>
    </row>
    <row r="14779" spans="1:14" ht="19.5" thickBot="1" x14ac:dyDescent="0.35">
      <c r="B14779" s="6">
        <v>0.125</v>
      </c>
      <c r="G14779" s="607">
        <v>115.7</v>
      </c>
      <c r="H14779" s="604" t="s">
        <v>1369</v>
      </c>
      <c r="I14779" s="750" t="s">
        <v>3771</v>
      </c>
      <c r="J14779" s="751"/>
      <c r="K14779" s="751"/>
      <c r="L14779" s="751"/>
      <c r="M14779" s="751"/>
      <c r="N14779" s="752"/>
    </row>
    <row r="14780" spans="1:14" ht="18.75" thickBot="1" x14ac:dyDescent="0.3">
      <c r="B14780" s="6">
        <v>0.13541666666666666</v>
      </c>
      <c r="G14780" s="729" t="s">
        <v>3802</v>
      </c>
      <c r="H14780" s="730"/>
    </row>
    <row r="14781" spans="1:14" ht="18.75" thickBot="1" x14ac:dyDescent="0.3">
      <c r="B14781" s="6">
        <v>0.14583333333333334</v>
      </c>
      <c r="G14781" s="758" t="s">
        <v>3809</v>
      </c>
      <c r="H14781" s="759"/>
      <c r="I14781" s="759"/>
      <c r="J14781" s="760"/>
    </row>
    <row r="14782" spans="1:14" ht="16.5" thickBot="1" x14ac:dyDescent="0.3">
      <c r="B14782" s="22">
        <v>0.15625</v>
      </c>
      <c r="D14782" s="243">
        <v>201</v>
      </c>
      <c r="G14782" s="761" t="s">
        <v>3803</v>
      </c>
      <c r="H14782" s="762"/>
      <c r="I14782" s="762"/>
      <c r="J14782" s="762"/>
      <c r="K14782" s="762"/>
      <c r="L14782" s="762"/>
      <c r="M14782" s="762"/>
      <c r="N14782" s="763"/>
    </row>
    <row r="14783" spans="1:14" x14ac:dyDescent="0.25">
      <c r="A14783" s="5">
        <v>45999</v>
      </c>
      <c r="B14783" s="6">
        <v>0.30208333333333331</v>
      </c>
      <c r="E14783" s="99">
        <v>112</v>
      </c>
    </row>
    <row r="14784" spans="1:14" x14ac:dyDescent="0.25">
      <c r="A14784" s="5" t="s">
        <v>303</v>
      </c>
      <c r="B14784" s="6">
        <v>0.3125</v>
      </c>
      <c r="E14784" s="99">
        <v>115</v>
      </c>
    </row>
    <row r="14785" spans="2:5" x14ac:dyDescent="0.25">
      <c r="B14785" s="6">
        <v>0.32291666666666669</v>
      </c>
      <c r="E14785" s="99">
        <v>115</v>
      </c>
    </row>
    <row r="14786" spans="2:5" x14ac:dyDescent="0.25">
      <c r="B14786" s="6">
        <v>0.33333333333333331</v>
      </c>
      <c r="E14786" s="99">
        <v>114</v>
      </c>
    </row>
    <row r="14787" spans="2:5" x14ac:dyDescent="0.25">
      <c r="B14787" s="6">
        <v>0.34375</v>
      </c>
      <c r="E14787" s="157">
        <v>98</v>
      </c>
    </row>
    <row r="14788" spans="2:5" x14ac:dyDescent="0.25">
      <c r="B14788" s="6">
        <v>0.35416666666666669</v>
      </c>
      <c r="E14788" s="3">
        <v>107</v>
      </c>
    </row>
    <row r="14789" spans="2:5" x14ac:dyDescent="0.25">
      <c r="B14789" s="6">
        <v>0.36458333333333331</v>
      </c>
      <c r="E14789" s="3">
        <v>100</v>
      </c>
    </row>
    <row r="14790" spans="2:5" x14ac:dyDescent="0.25">
      <c r="B14790" s="6">
        <v>0.375</v>
      </c>
      <c r="E14790" s="157">
        <v>99</v>
      </c>
    </row>
    <row r="14791" spans="2:5" x14ac:dyDescent="0.25">
      <c r="B14791" s="6">
        <v>0.38541666666666669</v>
      </c>
      <c r="E14791" s="99">
        <v>112</v>
      </c>
    </row>
    <row r="14792" spans="2:5" x14ac:dyDescent="0.25">
      <c r="B14792" s="6">
        <v>0.39583333333333331</v>
      </c>
      <c r="E14792" s="3">
        <v>107</v>
      </c>
    </row>
    <row r="14793" spans="2:5" x14ac:dyDescent="0.25">
      <c r="B14793" s="6">
        <v>0.40625</v>
      </c>
      <c r="E14793" s="3">
        <v>105</v>
      </c>
    </row>
    <row r="14794" spans="2:5" x14ac:dyDescent="0.25">
      <c r="B14794" s="6">
        <v>0.41666666666666669</v>
      </c>
      <c r="E14794" s="3">
        <v>106</v>
      </c>
    </row>
    <row r="14795" spans="2:5" x14ac:dyDescent="0.25">
      <c r="B14795" s="6">
        <v>0.42708333333333331</v>
      </c>
      <c r="E14795" s="99">
        <v>118</v>
      </c>
    </row>
    <row r="14796" spans="2:5" x14ac:dyDescent="0.25">
      <c r="B14796" s="6">
        <v>0.4375</v>
      </c>
      <c r="E14796" s="99">
        <v>118</v>
      </c>
    </row>
    <row r="14797" spans="2:5" x14ac:dyDescent="0.25">
      <c r="B14797" s="6">
        <v>0.44791666666666669</v>
      </c>
      <c r="E14797" s="99">
        <v>119</v>
      </c>
    </row>
    <row r="14798" spans="2:5" x14ac:dyDescent="0.25">
      <c r="B14798" s="6">
        <v>0.45833333333333331</v>
      </c>
      <c r="E14798" s="99">
        <v>118</v>
      </c>
    </row>
    <row r="14799" spans="2:5" x14ac:dyDescent="0.25">
      <c r="B14799" s="6">
        <v>0.46875</v>
      </c>
      <c r="E14799" s="62">
        <v>120</v>
      </c>
    </row>
    <row r="14800" spans="2:5" x14ac:dyDescent="0.25">
      <c r="B14800" s="6">
        <v>0.47916666666666669</v>
      </c>
      <c r="E14800" s="62">
        <v>120</v>
      </c>
    </row>
    <row r="14801" spans="2:16" x14ac:dyDescent="0.25">
      <c r="B14801" s="6">
        <v>0.48958333333333331</v>
      </c>
      <c r="E14801" s="99">
        <v>115</v>
      </c>
    </row>
    <row r="14802" spans="2:16" x14ac:dyDescent="0.25">
      <c r="B14802" s="6">
        <v>0.5</v>
      </c>
      <c r="E14802" s="99">
        <v>110</v>
      </c>
    </row>
    <row r="14803" spans="2:16" x14ac:dyDescent="0.25">
      <c r="B14803" s="6">
        <v>0.51041666666666663</v>
      </c>
      <c r="E14803" s="3">
        <v>109</v>
      </c>
    </row>
    <row r="14804" spans="2:16" x14ac:dyDescent="0.25">
      <c r="B14804" s="6">
        <v>0.52083333333333337</v>
      </c>
      <c r="E14804" s="3">
        <v>109</v>
      </c>
    </row>
    <row r="14805" spans="2:16" x14ac:dyDescent="0.25">
      <c r="B14805" s="6">
        <v>0.53125</v>
      </c>
      <c r="E14805" s="99">
        <v>111</v>
      </c>
    </row>
    <row r="14806" spans="2:16" x14ac:dyDescent="0.25">
      <c r="B14806" s="6">
        <v>0.54166666666666663</v>
      </c>
      <c r="E14806" s="3">
        <v>106</v>
      </c>
    </row>
    <row r="14807" spans="2:16" x14ac:dyDescent="0.25">
      <c r="B14807" s="6">
        <v>0.55208333333333337</v>
      </c>
      <c r="E14807" s="3">
        <v>104</v>
      </c>
    </row>
    <row r="14808" spans="2:16" x14ac:dyDescent="0.25">
      <c r="B14808" s="6">
        <v>0.5625</v>
      </c>
      <c r="E14808" s="3">
        <v>104</v>
      </c>
    </row>
    <row r="14809" spans="2:16" x14ac:dyDescent="0.25">
      <c r="B14809" s="6">
        <v>0.57291666666666663</v>
      </c>
      <c r="E14809" s="3">
        <v>88</v>
      </c>
      <c r="G14809" s="3" t="s">
        <v>3821</v>
      </c>
    </row>
    <row r="14810" spans="2:16" x14ac:dyDescent="0.25">
      <c r="B14810" s="6">
        <v>0.58333333333333337</v>
      </c>
      <c r="E14810" s="157">
        <v>95</v>
      </c>
      <c r="F14810" s="157">
        <v>95</v>
      </c>
    </row>
    <row r="14811" spans="2:16" x14ac:dyDescent="0.25">
      <c r="B14811" s="90">
        <v>0.59375</v>
      </c>
      <c r="C14811" s="8">
        <v>80</v>
      </c>
      <c r="D14811" s="8"/>
      <c r="E14811" s="8"/>
      <c r="F14811" s="8"/>
      <c r="G14811" s="8" t="s">
        <v>208</v>
      </c>
      <c r="H14811" s="8"/>
      <c r="I14811" s="36" t="s">
        <v>3810</v>
      </c>
      <c r="J14811" s="36"/>
      <c r="K14811" s="36"/>
      <c r="L14811" s="36"/>
      <c r="M14811" s="36"/>
      <c r="N14811" s="36"/>
      <c r="O14811" s="36"/>
      <c r="P14811" s="36"/>
    </row>
    <row r="14812" spans="2:16" x14ac:dyDescent="0.25">
      <c r="B14812" s="6">
        <v>0.59375</v>
      </c>
      <c r="E14812" s="3">
        <v>108</v>
      </c>
    </row>
    <row r="14813" spans="2:16" x14ac:dyDescent="0.25">
      <c r="B14813" s="6">
        <v>0.60416666666666663</v>
      </c>
      <c r="E14813" s="99">
        <v>116</v>
      </c>
    </row>
    <row r="14814" spans="2:16" x14ac:dyDescent="0.25">
      <c r="B14814" s="6">
        <v>0.61458333333333337</v>
      </c>
      <c r="E14814" s="103">
        <v>144</v>
      </c>
      <c r="H14814" s="3">
        <v>30</v>
      </c>
      <c r="I14814" s="144" t="s">
        <v>3811</v>
      </c>
      <c r="J14814" s="144"/>
      <c r="K14814" s="144"/>
      <c r="L14814" s="144"/>
      <c r="M14814" s="144"/>
    </row>
    <row r="14815" spans="2:16" x14ac:dyDescent="0.25">
      <c r="B14815" s="6">
        <v>0.625</v>
      </c>
      <c r="E14815" s="104">
        <v>140</v>
      </c>
    </row>
    <row r="14816" spans="2:16" x14ac:dyDescent="0.25">
      <c r="B14816" s="86">
        <v>0.62986111111111109</v>
      </c>
      <c r="G14816" s="14" t="s">
        <v>3812</v>
      </c>
    </row>
    <row r="14817" spans="2:15" ht="15.75" x14ac:dyDescent="0.25">
      <c r="B14817" s="86">
        <v>0.63541666666666663</v>
      </c>
      <c r="E14817" s="14">
        <v>88</v>
      </c>
      <c r="G14817" s="14" t="s">
        <v>3812</v>
      </c>
      <c r="I14817" s="565" t="s">
        <v>3813</v>
      </c>
      <c r="J14817" s="565"/>
      <c r="K14817" s="565"/>
      <c r="L14817" s="565"/>
      <c r="M14817" s="565"/>
      <c r="N14817" s="11"/>
      <c r="O14817" s="11"/>
    </row>
    <row r="14818" spans="2:15" x14ac:dyDescent="0.25">
      <c r="B14818" s="86">
        <v>0.64583333333333337</v>
      </c>
      <c r="E14818" s="157">
        <v>91</v>
      </c>
      <c r="G14818" s="14" t="s">
        <v>3812</v>
      </c>
    </row>
    <row r="14819" spans="2:15" x14ac:dyDescent="0.25">
      <c r="B14819" s="6">
        <v>0.65625</v>
      </c>
      <c r="E14819" s="3">
        <v>109</v>
      </c>
    </row>
    <row r="14820" spans="2:15" x14ac:dyDescent="0.25">
      <c r="B14820" s="6">
        <v>0.66666666666666663</v>
      </c>
      <c r="E14820" s="104">
        <v>141</v>
      </c>
      <c r="H14820" s="3">
        <v>105</v>
      </c>
      <c r="I14820" s="144" t="s">
        <v>3815</v>
      </c>
      <c r="J14820" s="144"/>
      <c r="K14820" s="144"/>
      <c r="L14820" s="144"/>
      <c r="M14820" s="144"/>
    </row>
    <row r="14821" spans="2:15" x14ac:dyDescent="0.25">
      <c r="B14821" s="86">
        <v>0.67013888888888884</v>
      </c>
      <c r="G14821" s="14" t="s">
        <v>3814</v>
      </c>
    </row>
    <row r="14822" spans="2:15" x14ac:dyDescent="0.25">
      <c r="B14822" s="86">
        <v>0.67708333333333337</v>
      </c>
      <c r="E14822" s="9">
        <v>130</v>
      </c>
      <c r="G14822" s="14" t="s">
        <v>3814</v>
      </c>
    </row>
    <row r="14823" spans="2:15" ht="15.75" x14ac:dyDescent="0.25">
      <c r="B14823" s="86">
        <v>0.6875</v>
      </c>
      <c r="E14823" s="3">
        <v>105</v>
      </c>
      <c r="G14823" s="14" t="s">
        <v>3814</v>
      </c>
      <c r="I14823" s="449" t="s">
        <v>3825</v>
      </c>
      <c r="J14823" s="449"/>
      <c r="K14823" s="449"/>
      <c r="L14823" s="449"/>
      <c r="M14823" s="449"/>
      <c r="N14823" s="449"/>
    </row>
    <row r="14824" spans="2:15" x14ac:dyDescent="0.25">
      <c r="B14824" s="6">
        <v>0.69791666666666663</v>
      </c>
      <c r="E14824" s="99">
        <v>113</v>
      </c>
    </row>
    <row r="14825" spans="2:15" x14ac:dyDescent="0.25">
      <c r="B14825" s="6">
        <v>0.70833333333333337</v>
      </c>
      <c r="E14825" s="9">
        <v>134</v>
      </c>
    </row>
    <row r="14826" spans="2:15" x14ac:dyDescent="0.25">
      <c r="B14826" s="6">
        <v>0.71875</v>
      </c>
      <c r="E14826" s="103">
        <v>147</v>
      </c>
      <c r="H14826" s="3">
        <v>180</v>
      </c>
      <c r="I14826" s="144" t="s">
        <v>3824</v>
      </c>
      <c r="J14826" s="144"/>
      <c r="K14826" s="144"/>
      <c r="L14826" s="144"/>
      <c r="M14826" s="144"/>
    </row>
    <row r="14827" spans="2:15" x14ac:dyDescent="0.25">
      <c r="B14827" s="6">
        <v>0.72916666666666663</v>
      </c>
      <c r="E14827" s="104">
        <v>146</v>
      </c>
    </row>
    <row r="14828" spans="2:15" x14ac:dyDescent="0.25">
      <c r="B14828" s="86">
        <v>0.73055555555555551</v>
      </c>
      <c r="G14828" s="14" t="s">
        <v>3822</v>
      </c>
    </row>
    <row r="14829" spans="2:15" x14ac:dyDescent="0.25">
      <c r="B14829" s="86">
        <v>0.73958333333333337</v>
      </c>
      <c r="E14829" s="62">
        <v>122</v>
      </c>
      <c r="G14829" s="14" t="s">
        <v>3822</v>
      </c>
    </row>
    <row r="14830" spans="2:15" x14ac:dyDescent="0.25">
      <c r="B14830" s="86">
        <v>0.75</v>
      </c>
      <c r="E14830" s="3">
        <v>108</v>
      </c>
      <c r="F14830" s="3">
        <v>108</v>
      </c>
      <c r="G14830" s="14" t="s">
        <v>3822</v>
      </c>
    </row>
    <row r="14831" spans="2:15" x14ac:dyDescent="0.25">
      <c r="B14831" s="90">
        <v>0.75347222222222221</v>
      </c>
      <c r="C14831" s="8">
        <v>9</v>
      </c>
      <c r="D14831" s="8"/>
      <c r="E14831" s="8"/>
      <c r="F14831" s="8"/>
      <c r="G14831" s="8" t="s">
        <v>3823</v>
      </c>
      <c r="H14831" s="8"/>
      <c r="I14831" s="36" t="s">
        <v>3817</v>
      </c>
      <c r="J14831" s="36"/>
      <c r="K14831" s="36"/>
    </row>
    <row r="14832" spans="2:15" x14ac:dyDescent="0.25">
      <c r="B14832" s="6">
        <v>0.76041666666666663</v>
      </c>
      <c r="E14832" s="99">
        <v>115</v>
      </c>
      <c r="G14832" s="3" t="s">
        <v>3819</v>
      </c>
    </row>
    <row r="14833" spans="2:13" x14ac:dyDescent="0.25">
      <c r="B14833" s="6">
        <v>0.77083333333333337</v>
      </c>
      <c r="E14833" s="101">
        <v>117</v>
      </c>
      <c r="G14833" s="3" t="s">
        <v>3819</v>
      </c>
      <c r="H14833" s="3">
        <v>25</v>
      </c>
      <c r="I14833" s="135" t="s">
        <v>3826</v>
      </c>
      <c r="J14833" s="135"/>
      <c r="K14833" s="135"/>
      <c r="L14833" s="135"/>
      <c r="M14833" s="135"/>
    </row>
    <row r="14834" spans="2:13" x14ac:dyDescent="0.25">
      <c r="B14834" s="6">
        <v>0.78125</v>
      </c>
      <c r="E14834" s="3">
        <v>108</v>
      </c>
      <c r="G14834" s="3" t="s">
        <v>3819</v>
      </c>
    </row>
    <row r="14835" spans="2:13" x14ac:dyDescent="0.25">
      <c r="B14835" s="6">
        <v>0.79166666666666663</v>
      </c>
      <c r="E14835" s="157">
        <v>94</v>
      </c>
      <c r="G14835" s="3" t="s">
        <v>3819</v>
      </c>
    </row>
    <row r="14836" spans="2:13" x14ac:dyDescent="0.25">
      <c r="B14836" s="6">
        <v>0.80208333333333337</v>
      </c>
      <c r="E14836" s="3">
        <v>108</v>
      </c>
      <c r="G14836" s="3" t="s">
        <v>3819</v>
      </c>
    </row>
    <row r="14837" spans="2:13" x14ac:dyDescent="0.25">
      <c r="B14837" s="6">
        <v>0.8125</v>
      </c>
      <c r="E14837" s="99">
        <v>111</v>
      </c>
      <c r="G14837" s="3" t="s">
        <v>3820</v>
      </c>
    </row>
    <row r="14838" spans="2:13" x14ac:dyDescent="0.25">
      <c r="B14838" s="6">
        <v>0.82291666666666663</v>
      </c>
      <c r="E14838" s="99">
        <v>113</v>
      </c>
      <c r="G14838" s="3" t="s">
        <v>3820</v>
      </c>
    </row>
    <row r="14839" spans="2:13" x14ac:dyDescent="0.25">
      <c r="B14839" s="6">
        <v>0.83333333333333337</v>
      </c>
      <c r="E14839" s="99">
        <v>111</v>
      </c>
      <c r="G14839" s="3" t="s">
        <v>3820</v>
      </c>
    </row>
    <row r="14840" spans="2:13" x14ac:dyDescent="0.25">
      <c r="B14840" s="6">
        <v>0.84375</v>
      </c>
      <c r="E14840" s="3">
        <v>106</v>
      </c>
      <c r="G14840" s="3" t="s">
        <v>3820</v>
      </c>
    </row>
    <row r="14841" spans="2:13" x14ac:dyDescent="0.25">
      <c r="B14841" s="6">
        <v>0.85416666666666663</v>
      </c>
      <c r="E14841" s="99">
        <v>111</v>
      </c>
      <c r="G14841" s="3" t="s">
        <v>3820</v>
      </c>
    </row>
    <row r="14842" spans="2:13" x14ac:dyDescent="0.25">
      <c r="B14842" s="86">
        <v>0.85763888888888884</v>
      </c>
      <c r="G14842" s="14" t="s">
        <v>3818</v>
      </c>
    </row>
    <row r="14843" spans="2:13" x14ac:dyDescent="0.25">
      <c r="B14843" s="86">
        <v>0.86458333333333337</v>
      </c>
      <c r="E14843" s="3">
        <v>108</v>
      </c>
      <c r="G14843" s="14" t="s">
        <v>3818</v>
      </c>
    </row>
    <row r="14844" spans="2:13" x14ac:dyDescent="0.25">
      <c r="B14844" s="6">
        <v>0.875</v>
      </c>
      <c r="E14844" s="3">
        <v>107</v>
      </c>
    </row>
    <row r="14845" spans="2:13" x14ac:dyDescent="0.25">
      <c r="B14845" s="6">
        <v>0.88541666666666663</v>
      </c>
      <c r="E14845" s="3">
        <v>102</v>
      </c>
    </row>
    <row r="14846" spans="2:13" x14ac:dyDescent="0.25">
      <c r="B14846" s="6">
        <v>0.89583333333333337</v>
      </c>
      <c r="E14846" s="99">
        <v>111</v>
      </c>
    </row>
    <row r="14847" spans="2:13" x14ac:dyDescent="0.25">
      <c r="B14847" s="6">
        <v>0.90625</v>
      </c>
      <c r="E14847" s="3">
        <v>109</v>
      </c>
    </row>
    <row r="14848" spans="2:13" x14ac:dyDescent="0.25">
      <c r="B14848" s="6">
        <v>0.91666666666666663</v>
      </c>
      <c r="E14848" s="3">
        <v>107</v>
      </c>
    </row>
    <row r="14849" spans="1:17" x14ac:dyDescent="0.25">
      <c r="B14849" s="6">
        <v>0.92708333333333337</v>
      </c>
      <c r="E14849" s="157">
        <v>98</v>
      </c>
    </row>
    <row r="14850" spans="1:17" x14ac:dyDescent="0.25">
      <c r="B14850" s="6">
        <v>0.9375</v>
      </c>
      <c r="E14850" s="157">
        <v>98</v>
      </c>
      <c r="F14850" s="157">
        <v>98</v>
      </c>
    </row>
    <row r="14851" spans="1:17" x14ac:dyDescent="0.25">
      <c r="B14851" s="90">
        <v>0.94444444444444442</v>
      </c>
      <c r="C14851" s="8">
        <v>92</v>
      </c>
      <c r="D14851" s="8"/>
      <c r="E14851" s="8"/>
      <c r="F14851" s="8"/>
      <c r="G14851" s="8" t="s">
        <v>239</v>
      </c>
      <c r="H14851" s="8"/>
      <c r="I14851" s="36" t="s">
        <v>3816</v>
      </c>
      <c r="J14851" s="36"/>
      <c r="K14851" s="36"/>
      <c r="L14851" s="36"/>
      <c r="M14851" s="36"/>
      <c r="N14851" s="36"/>
      <c r="O14851" s="36"/>
      <c r="P14851" s="36"/>
      <c r="Q14851" s="8"/>
    </row>
    <row r="14852" spans="1:17" x14ac:dyDescent="0.25">
      <c r="B14852" s="6">
        <v>0.94791666666666663</v>
      </c>
      <c r="E14852" s="3">
        <v>105</v>
      </c>
    </row>
    <row r="14853" spans="1:17" x14ac:dyDescent="0.25">
      <c r="B14853" s="6">
        <v>0.95833333333333337</v>
      </c>
      <c r="E14853" s="3">
        <v>109</v>
      </c>
    </row>
    <row r="14854" spans="1:17" x14ac:dyDescent="0.25">
      <c r="B14854" s="6">
        <v>0.96875</v>
      </c>
      <c r="E14854" s="9">
        <v>131</v>
      </c>
    </row>
    <row r="14855" spans="1:17" x14ac:dyDescent="0.25">
      <c r="B14855" s="6">
        <v>0.97916666666666663</v>
      </c>
      <c r="E14855" s="10">
        <v>138</v>
      </c>
      <c r="H14855" s="3">
        <v>50</v>
      </c>
      <c r="I14855" s="12" t="s">
        <v>3829</v>
      </c>
      <c r="J14855" s="12"/>
      <c r="K14855" s="12"/>
      <c r="L14855" s="12"/>
      <c r="M14855" s="12"/>
    </row>
    <row r="14856" spans="1:17" ht="15.75" thickBot="1" x14ac:dyDescent="0.3">
      <c r="B14856" s="22">
        <v>0.98958333333333337</v>
      </c>
      <c r="E14856" s="62">
        <v>121</v>
      </c>
    </row>
    <row r="14857" spans="1:17" x14ac:dyDescent="0.25">
      <c r="A14857" s="5">
        <v>46000</v>
      </c>
      <c r="B14857" s="6">
        <v>0</v>
      </c>
      <c r="E14857" s="99">
        <v>114</v>
      </c>
    </row>
    <row r="14858" spans="1:17" x14ac:dyDescent="0.25">
      <c r="A14858" s="5" t="s">
        <v>422</v>
      </c>
      <c r="B14858" s="6">
        <v>1.0416666666666666E-2</v>
      </c>
      <c r="E14858" s="62">
        <v>126</v>
      </c>
    </row>
    <row r="14859" spans="1:17" x14ac:dyDescent="0.25">
      <c r="B14859" s="6">
        <v>2.0833333333333332E-2</v>
      </c>
    </row>
    <row r="14860" spans="1:17" x14ac:dyDescent="0.25">
      <c r="B14860" s="6">
        <v>3.125E-2</v>
      </c>
    </row>
    <row r="14861" spans="1:17" x14ac:dyDescent="0.25">
      <c r="B14861" s="6">
        <v>4.1666666666666664E-2</v>
      </c>
    </row>
    <row r="14862" spans="1:17" x14ac:dyDescent="0.25">
      <c r="B14862" s="6">
        <v>5.2083333333333336E-2</v>
      </c>
    </row>
    <row r="14863" spans="1:17" x14ac:dyDescent="0.25">
      <c r="B14863" s="6">
        <v>6.25E-2</v>
      </c>
    </row>
    <row r="14864" spans="1:17" x14ac:dyDescent="0.25">
      <c r="B14864" s="6">
        <v>7.2916666666666671E-2</v>
      </c>
    </row>
    <row r="14865" spans="1:14" x14ac:dyDescent="0.25">
      <c r="B14865" s="6">
        <v>8.3333333333333329E-2</v>
      </c>
    </row>
    <row r="14866" spans="1:14" ht="15.75" thickBot="1" x14ac:dyDescent="0.3">
      <c r="B14866" s="6">
        <v>9.375E-2</v>
      </c>
    </row>
    <row r="14867" spans="1:14" ht="21" thickBot="1" x14ac:dyDescent="0.35">
      <c r="B14867" s="6">
        <v>0.10416666666666667</v>
      </c>
      <c r="G14867" s="605">
        <v>112</v>
      </c>
      <c r="H14867" s="604" t="s">
        <v>1368</v>
      </c>
      <c r="I14867" s="750" t="s">
        <v>3830</v>
      </c>
      <c r="J14867" s="751"/>
      <c r="K14867" s="751"/>
      <c r="L14867" s="751"/>
      <c r="M14867" s="751"/>
      <c r="N14867" s="752"/>
    </row>
    <row r="14868" spans="1:14" ht="19.5" thickBot="1" x14ac:dyDescent="0.35">
      <c r="B14868" s="6">
        <v>0.11458333333333333</v>
      </c>
      <c r="G14868" s="603">
        <f>AVERAGE(E14775:E14872)</f>
        <v>112.4225352112676</v>
      </c>
      <c r="H14868" s="604" t="s">
        <v>1367</v>
      </c>
      <c r="I14868" s="750" t="s">
        <v>3831</v>
      </c>
      <c r="J14868" s="751"/>
      <c r="K14868" s="751"/>
      <c r="L14868" s="751"/>
      <c r="M14868" s="751"/>
      <c r="N14868" s="752"/>
    </row>
    <row r="14869" spans="1:14" ht="19.5" thickBot="1" x14ac:dyDescent="0.35">
      <c r="B14869" s="6">
        <v>0.125</v>
      </c>
      <c r="G14869" s="607">
        <v>100.3</v>
      </c>
      <c r="H14869" s="604" t="s">
        <v>1369</v>
      </c>
      <c r="I14869" s="750" t="s">
        <v>3832</v>
      </c>
      <c r="J14869" s="751"/>
      <c r="K14869" s="751"/>
      <c r="L14869" s="751"/>
      <c r="M14869" s="751"/>
      <c r="N14869" s="752"/>
    </row>
    <row r="14870" spans="1:14" ht="18.75" thickBot="1" x14ac:dyDescent="0.3">
      <c r="B14870" s="6">
        <v>0.13541666666666666</v>
      </c>
      <c r="G14870" s="729" t="s">
        <v>3802</v>
      </c>
      <c r="H14870" s="730"/>
    </row>
    <row r="14871" spans="1:14" ht="18.75" thickBot="1" x14ac:dyDescent="0.3">
      <c r="B14871" s="6">
        <v>0.14583333333333334</v>
      </c>
      <c r="G14871" s="758" t="s">
        <v>3827</v>
      </c>
      <c r="H14871" s="759"/>
      <c r="I14871" s="759"/>
      <c r="J14871" s="760"/>
    </row>
    <row r="14872" spans="1:14" ht="16.5" thickBot="1" x14ac:dyDescent="0.3">
      <c r="B14872" s="22">
        <v>0.15625</v>
      </c>
      <c r="D14872" s="4">
        <v>181</v>
      </c>
      <c r="G14872" s="761" t="s">
        <v>3828</v>
      </c>
      <c r="H14872" s="762"/>
      <c r="I14872" s="762"/>
      <c r="J14872" s="762"/>
      <c r="K14872" s="762"/>
      <c r="L14872" s="762"/>
      <c r="M14872" s="762"/>
      <c r="N14872" s="763"/>
    </row>
    <row r="14873" spans="1:14" x14ac:dyDescent="0.25">
      <c r="A14873" s="5">
        <v>46000</v>
      </c>
      <c r="B14873" s="6">
        <v>0.30208333333333331</v>
      </c>
      <c r="E14873" s="99">
        <v>115</v>
      </c>
    </row>
    <row r="14874" spans="1:14" x14ac:dyDescent="0.25">
      <c r="A14874" s="5" t="s">
        <v>422</v>
      </c>
      <c r="B14874" s="6">
        <v>0.3125</v>
      </c>
      <c r="E14874" s="14">
        <v>85</v>
      </c>
    </row>
    <row r="14875" spans="1:14" x14ac:dyDescent="0.25">
      <c r="B14875" s="6">
        <v>0.32291666666666669</v>
      </c>
      <c r="E14875" s="99">
        <v>110</v>
      </c>
    </row>
    <row r="14876" spans="1:14" x14ac:dyDescent="0.25">
      <c r="B14876" s="6">
        <v>0.33333333333333331</v>
      </c>
      <c r="E14876" s="3">
        <v>108</v>
      </c>
    </row>
    <row r="14877" spans="1:14" x14ac:dyDescent="0.25">
      <c r="B14877" s="6">
        <v>0.34375</v>
      </c>
      <c r="E14877" s="3">
        <v>100</v>
      </c>
    </row>
    <row r="14878" spans="1:14" x14ac:dyDescent="0.25">
      <c r="B14878" s="6">
        <v>0.35416666666666669</v>
      </c>
      <c r="E14878" s="14">
        <v>85</v>
      </c>
    </row>
    <row r="14879" spans="1:14" x14ac:dyDescent="0.25">
      <c r="B14879" s="6">
        <v>0.36458333333333331</v>
      </c>
      <c r="E14879" s="157">
        <v>90</v>
      </c>
    </row>
    <row r="14880" spans="1:14" x14ac:dyDescent="0.25">
      <c r="B14880" s="6">
        <v>0.375</v>
      </c>
      <c r="E14880" s="3">
        <v>101</v>
      </c>
    </row>
    <row r="14881" spans="2:15" x14ac:dyDescent="0.25">
      <c r="B14881" s="6">
        <v>0.38541666666666669</v>
      </c>
      <c r="E14881" s="3">
        <v>102</v>
      </c>
    </row>
    <row r="14882" spans="2:15" x14ac:dyDescent="0.25">
      <c r="B14882" s="6">
        <v>0.39583333333333331</v>
      </c>
      <c r="E14882" s="99">
        <v>111</v>
      </c>
    </row>
    <row r="14883" spans="2:15" x14ac:dyDescent="0.25">
      <c r="B14883" s="6">
        <v>0.40625</v>
      </c>
      <c r="E14883" s="3">
        <v>105</v>
      </c>
      <c r="F14883" s="3">
        <v>105</v>
      </c>
    </row>
    <row r="14884" spans="2:15" x14ac:dyDescent="0.25">
      <c r="B14884" s="6">
        <v>0.40972222222222221</v>
      </c>
      <c r="C14884" s="3">
        <v>0</v>
      </c>
      <c r="G14884" s="3" t="s">
        <v>326</v>
      </c>
      <c r="I14884" t="s">
        <v>3843</v>
      </c>
    </row>
    <row r="14885" spans="2:15" x14ac:dyDescent="0.25">
      <c r="B14885" s="6">
        <v>0.41666666666666669</v>
      </c>
      <c r="E14885" s="3">
        <v>108</v>
      </c>
    </row>
    <row r="14886" spans="2:15" x14ac:dyDescent="0.25">
      <c r="B14886" s="6">
        <v>0.42708333333333331</v>
      </c>
      <c r="E14886" s="3">
        <v>109</v>
      </c>
    </row>
    <row r="14887" spans="2:15" x14ac:dyDescent="0.25">
      <c r="B14887" s="6">
        <v>0.4375</v>
      </c>
      <c r="E14887" s="3">
        <v>109</v>
      </c>
    </row>
    <row r="14888" spans="2:15" x14ac:dyDescent="0.25">
      <c r="B14888" s="6">
        <v>0.44791666666666669</v>
      </c>
      <c r="E14888" s="99">
        <v>111</v>
      </c>
      <c r="F14888" s="99">
        <v>111</v>
      </c>
    </row>
    <row r="14889" spans="2:15" x14ac:dyDescent="0.25">
      <c r="B14889" s="90">
        <v>0.4513888888888889</v>
      </c>
      <c r="C14889" s="8">
        <v>38</v>
      </c>
      <c r="D14889" s="8"/>
      <c r="E14889" s="8"/>
      <c r="F14889" s="8"/>
      <c r="G14889" s="8" t="s">
        <v>208</v>
      </c>
      <c r="H14889" s="8"/>
      <c r="I14889" s="36" t="s">
        <v>3842</v>
      </c>
      <c r="J14889" s="36"/>
      <c r="K14889" s="36"/>
      <c r="L14889" s="36"/>
      <c r="M14889" s="36"/>
      <c r="N14889" s="36"/>
      <c r="O14889" s="36"/>
    </row>
    <row r="14890" spans="2:15" x14ac:dyDescent="0.25">
      <c r="B14890" s="6">
        <v>0.45833333333333331</v>
      </c>
      <c r="E14890" s="99">
        <v>115</v>
      </c>
      <c r="G14890" s="3" t="s">
        <v>208</v>
      </c>
    </row>
    <row r="14891" spans="2:15" x14ac:dyDescent="0.25">
      <c r="B14891" s="6">
        <v>0.46875</v>
      </c>
      <c r="E14891" s="3">
        <v>105</v>
      </c>
      <c r="G14891" s="3" t="s">
        <v>208</v>
      </c>
    </row>
    <row r="14892" spans="2:15" x14ac:dyDescent="0.25">
      <c r="B14892" s="6">
        <v>0.47916666666666669</v>
      </c>
      <c r="E14892" s="3">
        <v>105</v>
      </c>
    </row>
    <row r="14893" spans="2:15" x14ac:dyDescent="0.25">
      <c r="B14893" s="6">
        <v>0.48958333333333331</v>
      </c>
      <c r="E14893" s="99">
        <v>111</v>
      </c>
      <c r="G14893" s="3" t="s">
        <v>1149</v>
      </c>
    </row>
    <row r="14894" spans="2:15" x14ac:dyDescent="0.25">
      <c r="B14894" s="6">
        <v>0.5</v>
      </c>
      <c r="E14894" s="99">
        <v>111</v>
      </c>
      <c r="G14894" s="3" t="s">
        <v>1149</v>
      </c>
    </row>
    <row r="14895" spans="2:15" x14ac:dyDescent="0.25">
      <c r="B14895" s="6">
        <v>0.51041666666666663</v>
      </c>
      <c r="E14895" s="99">
        <v>111</v>
      </c>
      <c r="G14895" s="3" t="s">
        <v>1149</v>
      </c>
    </row>
    <row r="14896" spans="2:15" x14ac:dyDescent="0.25">
      <c r="B14896" s="6">
        <v>0.52083333333333337</v>
      </c>
      <c r="E14896" s="99">
        <v>112</v>
      </c>
    </row>
    <row r="14897" spans="2:13" x14ac:dyDescent="0.25">
      <c r="B14897" s="6">
        <v>0.53125</v>
      </c>
      <c r="E14897" s="101">
        <v>119</v>
      </c>
      <c r="H14897" s="3">
        <v>115</v>
      </c>
      <c r="I14897" s="135" t="s">
        <v>3851</v>
      </c>
      <c r="J14897" s="135"/>
      <c r="K14897" s="135"/>
      <c r="L14897" s="135"/>
      <c r="M14897" s="135"/>
    </row>
    <row r="14898" spans="2:13" x14ac:dyDescent="0.25">
      <c r="B14898" s="6">
        <v>0.54166666666666663</v>
      </c>
      <c r="E14898" s="99">
        <v>110</v>
      </c>
      <c r="G14898" s="3" t="s">
        <v>3849</v>
      </c>
    </row>
    <row r="14899" spans="2:13" x14ac:dyDescent="0.25">
      <c r="B14899" s="6">
        <v>0.55208333333333337</v>
      </c>
      <c r="E14899" s="99">
        <v>114</v>
      </c>
      <c r="G14899" s="3" t="s">
        <v>3849</v>
      </c>
    </row>
    <row r="14900" spans="2:13" x14ac:dyDescent="0.25">
      <c r="B14900" s="6">
        <v>0.5625</v>
      </c>
      <c r="E14900" s="99">
        <v>114</v>
      </c>
      <c r="G14900" s="3" t="s">
        <v>3849</v>
      </c>
    </row>
    <row r="14901" spans="2:13" x14ac:dyDescent="0.25">
      <c r="B14901" s="6">
        <v>0.57291666666666663</v>
      </c>
      <c r="E14901" s="99">
        <v>114</v>
      </c>
      <c r="G14901" s="3" t="s">
        <v>3849</v>
      </c>
    </row>
    <row r="14902" spans="2:13" x14ac:dyDescent="0.25">
      <c r="B14902" s="6">
        <v>0.58333333333333337</v>
      </c>
      <c r="E14902" s="99">
        <v>114</v>
      </c>
      <c r="G14902" s="3" t="s">
        <v>3849</v>
      </c>
    </row>
    <row r="14903" spans="2:13" x14ac:dyDescent="0.25">
      <c r="B14903" s="6">
        <v>0.59375</v>
      </c>
      <c r="E14903" s="99">
        <v>115</v>
      </c>
      <c r="G14903" s="3" t="s">
        <v>3849</v>
      </c>
    </row>
    <row r="14904" spans="2:13" x14ac:dyDescent="0.25">
      <c r="B14904" s="6">
        <v>0.60416666666666663</v>
      </c>
      <c r="E14904" s="99">
        <v>118</v>
      </c>
      <c r="G14904" s="3" t="s">
        <v>3849</v>
      </c>
    </row>
    <row r="14905" spans="2:13" x14ac:dyDescent="0.25">
      <c r="B14905" s="6">
        <v>0.61458333333333337</v>
      </c>
      <c r="E14905" s="99">
        <v>116</v>
      </c>
      <c r="G14905" s="3" t="s">
        <v>3849</v>
      </c>
    </row>
    <row r="14906" spans="2:13" x14ac:dyDescent="0.25">
      <c r="B14906" s="6">
        <v>0.625</v>
      </c>
      <c r="E14906" s="99">
        <v>115</v>
      </c>
      <c r="G14906" s="3" t="s">
        <v>1442</v>
      </c>
    </row>
    <row r="14907" spans="2:13" x14ac:dyDescent="0.25">
      <c r="B14907" s="6">
        <v>0.63541666666666663</v>
      </c>
      <c r="E14907" s="3">
        <v>105</v>
      </c>
      <c r="G14907" s="3" t="s">
        <v>1442</v>
      </c>
    </row>
    <row r="14908" spans="2:13" x14ac:dyDescent="0.25">
      <c r="B14908" s="6">
        <v>0.64583333333333337</v>
      </c>
      <c r="E14908" s="62">
        <v>124</v>
      </c>
    </row>
    <row r="14909" spans="2:13" x14ac:dyDescent="0.25">
      <c r="B14909" s="6">
        <v>0.65625</v>
      </c>
      <c r="E14909" s="99">
        <v>112</v>
      </c>
      <c r="F14909" s="3">
        <v>112</v>
      </c>
    </row>
    <row r="14910" spans="2:13" x14ac:dyDescent="0.25">
      <c r="B14910" s="90">
        <v>0.65625</v>
      </c>
      <c r="C14910" s="8">
        <v>25</v>
      </c>
      <c r="D14910" s="8"/>
      <c r="E14910" s="8"/>
      <c r="F14910" s="8"/>
      <c r="G14910" s="8" t="s">
        <v>314</v>
      </c>
      <c r="H14910" s="8"/>
      <c r="I14910" s="36" t="s">
        <v>3852</v>
      </c>
      <c r="J14910" s="36"/>
    </row>
    <row r="14911" spans="2:13" x14ac:dyDescent="0.25">
      <c r="B14911" s="6">
        <v>0.66666666666666663</v>
      </c>
      <c r="E14911" s="99">
        <v>112</v>
      </c>
      <c r="G14911" s="3" t="s">
        <v>3872</v>
      </c>
    </row>
    <row r="14912" spans="2:13" x14ac:dyDescent="0.25">
      <c r="B14912" s="6">
        <v>0.67708333333333337</v>
      </c>
      <c r="E14912" s="62">
        <v>127</v>
      </c>
      <c r="G14912" s="3" t="s">
        <v>3872</v>
      </c>
    </row>
    <row r="14913" spans="2:13" x14ac:dyDescent="0.25">
      <c r="B14913" s="6">
        <v>0.6875</v>
      </c>
      <c r="E14913" s="10">
        <v>138</v>
      </c>
      <c r="G14913" s="3" t="s">
        <v>3872</v>
      </c>
      <c r="H14913" s="3">
        <v>45</v>
      </c>
      <c r="I14913" s="12" t="s">
        <v>3853</v>
      </c>
      <c r="J14913" s="12"/>
      <c r="K14913" s="12"/>
      <c r="L14913" s="12"/>
      <c r="M14913" s="12"/>
    </row>
    <row r="14914" spans="2:13" x14ac:dyDescent="0.25">
      <c r="B14914" s="6">
        <v>0.69791666666666663</v>
      </c>
      <c r="E14914" s="9">
        <v>134</v>
      </c>
      <c r="G14914" s="3" t="s">
        <v>3872</v>
      </c>
    </row>
    <row r="14915" spans="2:13" x14ac:dyDescent="0.25">
      <c r="B14915" s="6">
        <v>0.70833333333333337</v>
      </c>
      <c r="E14915" s="99">
        <v>118</v>
      </c>
      <c r="G14915" s="3" t="s">
        <v>3872</v>
      </c>
    </row>
    <row r="14916" spans="2:13" x14ac:dyDescent="0.25">
      <c r="B14916" s="6">
        <v>0.71875</v>
      </c>
      <c r="E14916" s="99">
        <v>119</v>
      </c>
      <c r="G14916" s="3" t="s">
        <v>3872</v>
      </c>
    </row>
    <row r="14917" spans="2:13" x14ac:dyDescent="0.25">
      <c r="B14917" s="6">
        <v>0.72916666666666663</v>
      </c>
      <c r="E14917" s="62">
        <v>120</v>
      </c>
    </row>
    <row r="14918" spans="2:13" x14ac:dyDescent="0.25">
      <c r="B14918" s="6">
        <v>0.73958333333333337</v>
      </c>
      <c r="E14918" s="62">
        <v>125</v>
      </c>
      <c r="F14918" s="62">
        <v>125</v>
      </c>
    </row>
    <row r="14919" spans="2:13" x14ac:dyDescent="0.25">
      <c r="B14919" s="90">
        <v>0.74305555555555558</v>
      </c>
      <c r="C14919" s="8">
        <v>60</v>
      </c>
      <c r="D14919" s="8"/>
      <c r="E14919" s="8"/>
      <c r="F14919" s="8"/>
      <c r="G14919" s="8" t="s">
        <v>313</v>
      </c>
      <c r="H14919" s="8"/>
      <c r="I14919" s="36" t="s">
        <v>3841</v>
      </c>
      <c r="J14919" s="36"/>
      <c r="K14919" s="36"/>
      <c r="L14919" s="36"/>
      <c r="M14919" s="36"/>
    </row>
    <row r="14920" spans="2:13" x14ac:dyDescent="0.25">
      <c r="B14920" s="6">
        <v>0.75</v>
      </c>
      <c r="E14920" s="62">
        <v>120</v>
      </c>
    </row>
    <row r="14921" spans="2:13" x14ac:dyDescent="0.25">
      <c r="B14921" s="6">
        <v>0.76041666666666663</v>
      </c>
      <c r="E14921" s="62">
        <v>124</v>
      </c>
    </row>
    <row r="14922" spans="2:13" x14ac:dyDescent="0.25">
      <c r="B14922" s="6">
        <v>0.77083333333333337</v>
      </c>
      <c r="E14922" s="9">
        <v>134</v>
      </c>
    </row>
    <row r="14923" spans="2:13" x14ac:dyDescent="0.25">
      <c r="B14923" s="6">
        <v>0.78125</v>
      </c>
      <c r="E14923" s="104">
        <v>145</v>
      </c>
    </row>
    <row r="14924" spans="2:13" x14ac:dyDescent="0.25">
      <c r="B14924" s="6">
        <v>0.79166666666666663</v>
      </c>
      <c r="E14924" s="243">
        <v>160</v>
      </c>
      <c r="G14924" s="3" t="s">
        <v>3871</v>
      </c>
      <c r="H14924" s="3">
        <v>70</v>
      </c>
      <c r="I14924" s="235" t="s">
        <v>3854</v>
      </c>
      <c r="J14924" s="235"/>
      <c r="K14924" s="235"/>
      <c r="L14924" s="235"/>
      <c r="M14924" s="235"/>
    </row>
    <row r="14925" spans="2:13" x14ac:dyDescent="0.25">
      <c r="B14925" s="6">
        <v>0.80208333333333337</v>
      </c>
      <c r="E14925" s="104">
        <v>158</v>
      </c>
      <c r="G14925" s="3" t="s">
        <v>3871</v>
      </c>
    </row>
    <row r="14926" spans="2:13" x14ac:dyDescent="0.25">
      <c r="B14926" s="6">
        <v>0.8125</v>
      </c>
      <c r="E14926" s="104">
        <v>155</v>
      </c>
      <c r="G14926" s="3" t="s">
        <v>3871</v>
      </c>
    </row>
    <row r="14927" spans="2:13" x14ac:dyDescent="0.25">
      <c r="B14927" s="6">
        <v>0.82291666666666663</v>
      </c>
      <c r="E14927" s="104">
        <v>150</v>
      </c>
      <c r="G14927" s="3" t="s">
        <v>3871</v>
      </c>
    </row>
    <row r="14928" spans="2:13" x14ac:dyDescent="0.25">
      <c r="B14928" s="6">
        <v>0.83333333333333337</v>
      </c>
      <c r="E14928" s="104">
        <v>144</v>
      </c>
      <c r="G14928" s="3" t="s">
        <v>3871</v>
      </c>
    </row>
    <row r="14929" spans="2:14" x14ac:dyDescent="0.25">
      <c r="B14929" s="6">
        <v>0.84375</v>
      </c>
      <c r="E14929" s="104">
        <v>144</v>
      </c>
      <c r="G14929" s="3" t="s">
        <v>3871</v>
      </c>
    </row>
    <row r="14930" spans="2:14" x14ac:dyDescent="0.25">
      <c r="B14930" s="6">
        <v>0.85416666666666663</v>
      </c>
      <c r="E14930" s="104">
        <v>140</v>
      </c>
      <c r="G14930" s="3" t="s">
        <v>3871</v>
      </c>
    </row>
    <row r="14931" spans="2:14" x14ac:dyDescent="0.25">
      <c r="B14931" s="6">
        <v>0.86458333333333337</v>
      </c>
      <c r="E14931" s="9">
        <v>136</v>
      </c>
      <c r="G14931" s="3" t="s">
        <v>3871</v>
      </c>
    </row>
    <row r="14932" spans="2:14" x14ac:dyDescent="0.25">
      <c r="B14932" s="6">
        <v>0.875</v>
      </c>
      <c r="E14932" s="9">
        <v>136</v>
      </c>
      <c r="G14932" s="3" t="s">
        <v>3871</v>
      </c>
    </row>
    <row r="14933" spans="2:14" x14ac:dyDescent="0.25">
      <c r="B14933" s="6">
        <v>0.88541666666666663</v>
      </c>
      <c r="E14933" s="9">
        <v>135</v>
      </c>
      <c r="G14933" s="3" t="s">
        <v>3871</v>
      </c>
    </row>
    <row r="14934" spans="2:14" x14ac:dyDescent="0.25">
      <c r="B14934" s="6">
        <v>0.89583333333333337</v>
      </c>
      <c r="E14934" s="99">
        <v>110</v>
      </c>
      <c r="G14934" s="3" t="s">
        <v>3871</v>
      </c>
    </row>
    <row r="14935" spans="2:14" x14ac:dyDescent="0.25">
      <c r="B14935" s="6">
        <v>0.90625</v>
      </c>
      <c r="E14935" s="157">
        <v>90</v>
      </c>
      <c r="F14935" s="157">
        <v>90</v>
      </c>
    </row>
    <row r="14936" spans="2:14" x14ac:dyDescent="0.25">
      <c r="B14936" s="90">
        <v>0.90625</v>
      </c>
      <c r="C14936" s="8">
        <v>50</v>
      </c>
      <c r="D14936" s="8"/>
      <c r="E14936" s="8"/>
      <c r="F14936" s="8"/>
      <c r="G14936" s="8" t="s">
        <v>3839</v>
      </c>
      <c r="H14936" s="8"/>
      <c r="I14936" s="36" t="s">
        <v>3840</v>
      </c>
      <c r="J14936" s="36"/>
    </row>
    <row r="14937" spans="2:14" x14ac:dyDescent="0.25">
      <c r="B14937" s="6">
        <v>0.91666666666666663</v>
      </c>
      <c r="E14937" s="14">
        <v>83</v>
      </c>
    </row>
    <row r="14938" spans="2:14" x14ac:dyDescent="0.25">
      <c r="B14938" s="86">
        <v>0.91666666666666663</v>
      </c>
      <c r="G14938" s="14" t="s">
        <v>3838</v>
      </c>
    </row>
    <row r="14939" spans="2:14" ht="15.75" x14ac:dyDescent="0.25">
      <c r="B14939" s="86">
        <v>0.92708333333333337</v>
      </c>
      <c r="E14939" s="59">
        <v>68</v>
      </c>
      <c r="G14939" s="14" t="s">
        <v>3838</v>
      </c>
      <c r="I14939" s="639" t="s">
        <v>3883</v>
      </c>
      <c r="J14939" s="639"/>
      <c r="K14939" s="639"/>
      <c r="L14939" s="639"/>
      <c r="M14939" s="89"/>
      <c r="N14939" s="89"/>
    </row>
    <row r="14940" spans="2:14" x14ac:dyDescent="0.25">
      <c r="B14940" s="86">
        <v>0.9375</v>
      </c>
      <c r="E14940" s="62">
        <v>120</v>
      </c>
      <c r="G14940" s="14" t="s">
        <v>3838</v>
      </c>
    </row>
    <row r="14941" spans="2:14" x14ac:dyDescent="0.25">
      <c r="B14941" s="86">
        <v>0.44791666666666669</v>
      </c>
      <c r="E14941" s="9">
        <v>138</v>
      </c>
      <c r="G14941" s="14" t="s">
        <v>3838</v>
      </c>
    </row>
    <row r="14942" spans="2:14" x14ac:dyDescent="0.25">
      <c r="B14942" s="86">
        <v>0.95833333333333337</v>
      </c>
      <c r="E14942" s="104">
        <v>142</v>
      </c>
      <c r="G14942" s="14" t="s">
        <v>3838</v>
      </c>
    </row>
    <row r="14943" spans="2:14" x14ac:dyDescent="0.25">
      <c r="B14943" s="86">
        <v>0.96875</v>
      </c>
      <c r="E14943" s="104">
        <v>145</v>
      </c>
      <c r="G14943" s="14" t="s">
        <v>3838</v>
      </c>
    </row>
    <row r="14944" spans="2:14" x14ac:dyDescent="0.25">
      <c r="B14944" s="6">
        <v>0.97916666666666663</v>
      </c>
      <c r="E14944" s="103">
        <v>147</v>
      </c>
      <c r="H14944" s="3">
        <v>105</v>
      </c>
      <c r="I14944" s="144" t="s">
        <v>3850</v>
      </c>
      <c r="J14944" s="144"/>
      <c r="K14944" s="144"/>
      <c r="L14944" s="144"/>
      <c r="M14944" s="144"/>
    </row>
    <row r="14945" spans="1:14" ht="15.75" thickBot="1" x14ac:dyDescent="0.3">
      <c r="B14945" s="22">
        <v>0.98958333333333337</v>
      </c>
      <c r="E14945" s="104">
        <v>145</v>
      </c>
    </row>
    <row r="14946" spans="1:14" x14ac:dyDescent="0.25">
      <c r="A14946" s="5">
        <v>46001</v>
      </c>
      <c r="B14946" s="6">
        <v>0</v>
      </c>
      <c r="E14946" s="9">
        <v>133</v>
      </c>
    </row>
    <row r="14947" spans="1:14" x14ac:dyDescent="0.25">
      <c r="A14947" s="5" t="s">
        <v>571</v>
      </c>
      <c r="B14947" s="6">
        <v>1.0416666666666666E-2</v>
      </c>
      <c r="E14947" s="62">
        <v>122</v>
      </c>
    </row>
    <row r="14948" spans="1:14" x14ac:dyDescent="0.25">
      <c r="B14948" s="6">
        <v>2.0833333333333332E-2</v>
      </c>
    </row>
    <row r="14949" spans="1:14" x14ac:dyDescent="0.25">
      <c r="B14949" s="6">
        <v>3.125E-2</v>
      </c>
    </row>
    <row r="14950" spans="1:14" x14ac:dyDescent="0.25">
      <c r="B14950" s="6">
        <v>4.1666666666666664E-2</v>
      </c>
    </row>
    <row r="14951" spans="1:14" x14ac:dyDescent="0.25">
      <c r="B14951" s="6">
        <v>5.2083333333333336E-2</v>
      </c>
    </row>
    <row r="14952" spans="1:14" x14ac:dyDescent="0.25">
      <c r="B14952" s="6">
        <v>6.25E-2</v>
      </c>
    </row>
    <row r="14953" spans="1:14" ht="15.75" thickBot="1" x14ac:dyDescent="0.3">
      <c r="B14953" s="6">
        <v>7.2916666666666671E-2</v>
      </c>
    </row>
    <row r="14954" spans="1:14" ht="21" thickBot="1" x14ac:dyDescent="0.35">
      <c r="B14954" s="6">
        <v>8.3333333333333329E-2</v>
      </c>
      <c r="G14954" s="605">
        <v>118</v>
      </c>
      <c r="H14954" s="604" t="s">
        <v>1368</v>
      </c>
      <c r="I14954" s="750" t="s">
        <v>3856</v>
      </c>
      <c r="J14954" s="751"/>
      <c r="K14954" s="751"/>
      <c r="L14954" s="751"/>
      <c r="M14954" s="751"/>
      <c r="N14954" s="752"/>
    </row>
    <row r="14955" spans="1:14" ht="19.5" thickBot="1" x14ac:dyDescent="0.35">
      <c r="B14955" s="6">
        <v>9.375E-2</v>
      </c>
      <c r="G14955" s="603">
        <f>AVERAGE(E14862:E14959)</f>
        <v>119.21739130434783</v>
      </c>
      <c r="H14955" s="604" t="s">
        <v>1367</v>
      </c>
      <c r="I14955" s="750" t="s">
        <v>3807</v>
      </c>
      <c r="J14955" s="751"/>
      <c r="K14955" s="751"/>
      <c r="L14955" s="751"/>
      <c r="M14955" s="751"/>
      <c r="N14955" s="752"/>
    </row>
    <row r="14956" spans="1:14" ht="19.5" thickBot="1" x14ac:dyDescent="0.35">
      <c r="B14956" s="6">
        <v>0.10416666666666667</v>
      </c>
      <c r="G14956" s="607">
        <v>109.5</v>
      </c>
      <c r="H14956" s="604" t="s">
        <v>1369</v>
      </c>
      <c r="I14956" s="750" t="s">
        <v>3855</v>
      </c>
      <c r="J14956" s="751"/>
      <c r="K14956" s="751"/>
      <c r="L14956" s="751"/>
      <c r="M14956" s="751"/>
      <c r="N14956" s="752"/>
    </row>
    <row r="14957" spans="1:14" ht="18.75" thickBot="1" x14ac:dyDescent="0.3">
      <c r="B14957" s="6">
        <v>0.11458333333333333</v>
      </c>
      <c r="G14957" s="729" t="s">
        <v>3857</v>
      </c>
      <c r="H14957" s="730"/>
    </row>
    <row r="14958" spans="1:14" ht="18.75" thickBot="1" x14ac:dyDescent="0.3">
      <c r="B14958" s="6">
        <v>0.125</v>
      </c>
      <c r="G14958" s="758" t="s">
        <v>3858</v>
      </c>
      <c r="H14958" s="759"/>
      <c r="I14958" s="759"/>
      <c r="J14958" s="760"/>
    </row>
    <row r="14959" spans="1:14" ht="16.5" thickBot="1" x14ac:dyDescent="0.3">
      <c r="B14959" s="6">
        <v>0.13541666666666666</v>
      </c>
      <c r="G14959" s="761" t="s">
        <v>3859</v>
      </c>
      <c r="H14959" s="762"/>
      <c r="I14959" s="762"/>
      <c r="J14959" s="762"/>
      <c r="K14959" s="762"/>
      <c r="L14959" s="762"/>
      <c r="M14959" s="762"/>
      <c r="N14959" s="763"/>
    </row>
    <row r="14960" spans="1:14" x14ac:dyDescent="0.25">
      <c r="B14960" s="6">
        <v>0.14583333333333334</v>
      </c>
    </row>
    <row r="14961" spans="1:15" ht="15.75" thickBot="1" x14ac:dyDescent="0.3">
      <c r="B14961" s="22">
        <v>0.15625</v>
      </c>
      <c r="D14961" s="3">
        <v>173</v>
      </c>
    </row>
    <row r="14962" spans="1:15" x14ac:dyDescent="0.25">
      <c r="A14962" s="5">
        <v>46001</v>
      </c>
      <c r="B14962" s="6">
        <v>0.30208333333333331</v>
      </c>
      <c r="E14962" s="99">
        <v>113</v>
      </c>
    </row>
    <row r="14963" spans="1:15" x14ac:dyDescent="0.25">
      <c r="A14963" s="5" t="s">
        <v>571</v>
      </c>
      <c r="B14963" s="6">
        <v>0.3125</v>
      </c>
      <c r="E14963" s="99">
        <v>114</v>
      </c>
    </row>
    <row r="14964" spans="1:15" x14ac:dyDescent="0.25">
      <c r="B14964" s="6">
        <v>0.32291666666666669</v>
      </c>
      <c r="E14964" s="99">
        <v>116</v>
      </c>
    </row>
    <row r="14965" spans="1:15" x14ac:dyDescent="0.25">
      <c r="B14965" s="6">
        <v>0.33333333333333331</v>
      </c>
      <c r="E14965" s="99">
        <v>118</v>
      </c>
    </row>
    <row r="14966" spans="1:15" x14ac:dyDescent="0.25">
      <c r="B14966" s="6">
        <v>0.34375</v>
      </c>
      <c r="E14966" s="62">
        <v>120</v>
      </c>
    </row>
    <row r="14967" spans="1:15" x14ac:dyDescent="0.25">
      <c r="B14967" s="6">
        <v>0.35416666666666669</v>
      </c>
      <c r="E14967" s="99">
        <v>112</v>
      </c>
    </row>
    <row r="14968" spans="1:15" x14ac:dyDescent="0.25">
      <c r="B14968" s="6">
        <v>0.36458333333333331</v>
      </c>
      <c r="E14968" s="99">
        <v>106</v>
      </c>
      <c r="F14968" s="99">
        <v>106</v>
      </c>
    </row>
    <row r="14969" spans="1:15" x14ac:dyDescent="0.25">
      <c r="B14969" s="90">
        <v>0.36805555555555558</v>
      </c>
      <c r="C14969" s="8">
        <v>38</v>
      </c>
      <c r="D14969" s="8"/>
      <c r="E14969" s="8"/>
      <c r="F14969" s="8"/>
      <c r="G14969" s="8" t="s">
        <v>326</v>
      </c>
      <c r="H14969" s="8"/>
      <c r="I14969" s="36" t="s">
        <v>3837</v>
      </c>
      <c r="J14969" s="36"/>
      <c r="K14969" s="36"/>
      <c r="L14969" s="36"/>
      <c r="M14969" s="36"/>
      <c r="N14969" s="36"/>
      <c r="O14969" s="36"/>
    </row>
    <row r="14970" spans="1:15" x14ac:dyDescent="0.25">
      <c r="B14970" s="6">
        <v>0.375</v>
      </c>
      <c r="E14970" s="99">
        <v>115</v>
      </c>
    </row>
    <row r="14971" spans="1:15" x14ac:dyDescent="0.25">
      <c r="B14971" s="6">
        <v>0.38541666666666669</v>
      </c>
      <c r="E14971" s="99">
        <v>112</v>
      </c>
    </row>
    <row r="14972" spans="1:15" x14ac:dyDescent="0.25">
      <c r="B14972" s="6">
        <v>0.39583333333333331</v>
      </c>
      <c r="E14972" s="62">
        <v>125</v>
      </c>
    </row>
    <row r="14973" spans="1:15" x14ac:dyDescent="0.25">
      <c r="B14973" s="6">
        <v>0.40625</v>
      </c>
      <c r="E14973" s="97">
        <v>128</v>
      </c>
      <c r="G14973" s="3" t="s">
        <v>3873</v>
      </c>
      <c r="H14973" s="3">
        <v>55</v>
      </c>
      <c r="I14973" s="63" t="s">
        <v>3861</v>
      </c>
      <c r="J14973" s="63"/>
      <c r="K14973" s="63"/>
      <c r="L14973" s="63"/>
      <c r="M14973" s="63"/>
      <c r="N14973" s="63"/>
    </row>
    <row r="14974" spans="1:15" ht="15.75" x14ac:dyDescent="0.25">
      <c r="B14974" s="6">
        <v>0.41666666666666669</v>
      </c>
      <c r="E14974" s="157">
        <v>95</v>
      </c>
      <c r="G14974" s="3" t="s">
        <v>3873</v>
      </c>
      <c r="I14974" s="531" t="s">
        <v>3882</v>
      </c>
      <c r="J14974" s="531"/>
      <c r="K14974" s="531"/>
      <c r="L14974" s="531"/>
      <c r="M14974" s="194"/>
      <c r="N14974" s="194"/>
    </row>
    <row r="14975" spans="1:15" ht="15.75" x14ac:dyDescent="0.25">
      <c r="B14975" s="6">
        <v>0.42708333333333331</v>
      </c>
      <c r="E14975" s="14">
        <v>80</v>
      </c>
      <c r="I14975" s="565" t="s">
        <v>3881</v>
      </c>
      <c r="J14975" s="565"/>
      <c r="K14975" s="565"/>
      <c r="L14975" s="565"/>
      <c r="M14975" s="11"/>
      <c r="N14975" s="11"/>
    </row>
    <row r="14976" spans="1:15" x14ac:dyDescent="0.25">
      <c r="B14976" s="6">
        <v>0.4375</v>
      </c>
      <c r="E14976" s="3">
        <v>109</v>
      </c>
    </row>
    <row r="14977" spans="2:16" x14ac:dyDescent="0.25">
      <c r="B14977" s="6">
        <v>0.44791666666666669</v>
      </c>
      <c r="E14977" s="99">
        <v>118</v>
      </c>
    </row>
    <row r="14978" spans="2:16" x14ac:dyDescent="0.25">
      <c r="B14978" s="6">
        <v>0.45833333333333331</v>
      </c>
      <c r="E14978" s="62">
        <v>125</v>
      </c>
    </row>
    <row r="14979" spans="2:16" x14ac:dyDescent="0.25">
      <c r="B14979" s="6">
        <v>0.46875</v>
      </c>
      <c r="E14979" s="62">
        <v>122</v>
      </c>
    </row>
    <row r="14980" spans="2:16" x14ac:dyDescent="0.25">
      <c r="B14980" s="6">
        <v>0.47916666666666669</v>
      </c>
      <c r="E14980" s="97">
        <v>125</v>
      </c>
      <c r="H14980" s="3">
        <v>145</v>
      </c>
      <c r="I14980" s="63" t="s">
        <v>3862</v>
      </c>
      <c r="J14980" s="63"/>
      <c r="K14980" s="63"/>
      <c r="L14980" s="63"/>
      <c r="M14980" s="63"/>
      <c r="N14980" s="63"/>
    </row>
    <row r="14981" spans="2:16" x14ac:dyDescent="0.25">
      <c r="B14981" s="6">
        <v>0.48958333333333331</v>
      </c>
      <c r="E14981" s="62">
        <v>120</v>
      </c>
    </row>
    <row r="14982" spans="2:16" x14ac:dyDescent="0.25">
      <c r="B14982" s="6">
        <v>0.5</v>
      </c>
      <c r="E14982" s="99">
        <v>116</v>
      </c>
    </row>
    <row r="14983" spans="2:16" x14ac:dyDescent="0.25">
      <c r="B14983" s="6">
        <v>0.51041666666666663</v>
      </c>
      <c r="E14983" s="3">
        <v>102</v>
      </c>
    </row>
    <row r="14984" spans="2:16" x14ac:dyDescent="0.25">
      <c r="B14984" s="90">
        <v>0.51388888888888884</v>
      </c>
      <c r="C14984" s="8">
        <v>3</v>
      </c>
      <c r="D14984" s="8"/>
      <c r="E14984" s="8"/>
      <c r="F14984" s="8"/>
      <c r="G14984" s="8" t="s">
        <v>1431</v>
      </c>
      <c r="H14984" s="8"/>
      <c r="I14984" s="36" t="s">
        <v>3834</v>
      </c>
      <c r="J14984" s="36"/>
    </row>
    <row r="14985" spans="2:16" x14ac:dyDescent="0.25">
      <c r="B14985" s="6">
        <v>0.52083333333333337</v>
      </c>
      <c r="E14985" s="99">
        <v>110</v>
      </c>
    </row>
    <row r="14986" spans="2:16" x14ac:dyDescent="0.25">
      <c r="B14986" s="6">
        <v>0.53125</v>
      </c>
      <c r="E14986" s="3">
        <v>108</v>
      </c>
      <c r="F14986" s="3">
        <v>108</v>
      </c>
    </row>
    <row r="14987" spans="2:16" x14ac:dyDescent="0.25">
      <c r="B14987" s="90">
        <v>0.53125</v>
      </c>
      <c r="C14987" s="8">
        <v>67</v>
      </c>
      <c r="D14987" s="8"/>
      <c r="E14987" s="8"/>
      <c r="F14987" s="8"/>
      <c r="G14987" s="8" t="s">
        <v>208</v>
      </c>
      <c r="H14987" s="8"/>
      <c r="I14987" s="36" t="s">
        <v>3835</v>
      </c>
      <c r="J14987" s="36"/>
      <c r="K14987" s="36"/>
      <c r="L14987" s="36"/>
      <c r="M14987" s="36"/>
      <c r="N14987" s="36"/>
      <c r="O14987" s="36"/>
      <c r="P14987" s="36"/>
    </row>
    <row r="14988" spans="2:16" x14ac:dyDescent="0.25">
      <c r="B14988" s="6">
        <v>0.54166666666666663</v>
      </c>
      <c r="E14988" s="99">
        <v>116</v>
      </c>
    </row>
    <row r="14989" spans="2:16" x14ac:dyDescent="0.25">
      <c r="B14989" s="6">
        <v>0.55208333333333337</v>
      </c>
      <c r="E14989" s="10">
        <v>132</v>
      </c>
      <c r="H14989" s="3">
        <v>30</v>
      </c>
      <c r="I14989" s="12" t="s">
        <v>3836</v>
      </c>
      <c r="J14989" s="12"/>
      <c r="K14989" s="12"/>
      <c r="L14989" s="12"/>
      <c r="M14989" s="12"/>
    </row>
    <row r="14990" spans="2:16" x14ac:dyDescent="0.25">
      <c r="B14990" s="86">
        <v>0.55694444444444446</v>
      </c>
      <c r="E14990" s="4"/>
      <c r="G14990" s="14" t="s">
        <v>3833</v>
      </c>
    </row>
    <row r="14991" spans="2:16" ht="15.75" x14ac:dyDescent="0.25">
      <c r="B14991" s="86">
        <v>0.5625</v>
      </c>
      <c r="E14991" s="3">
        <v>105</v>
      </c>
      <c r="G14991" s="14" t="s">
        <v>3833</v>
      </c>
      <c r="I14991" s="449" t="s">
        <v>3878</v>
      </c>
      <c r="J14991" s="449"/>
      <c r="K14991" s="449"/>
      <c r="L14991" s="449"/>
      <c r="M14991" s="449"/>
      <c r="N14991" s="449"/>
    </row>
    <row r="14992" spans="2:16" ht="15.75" x14ac:dyDescent="0.25">
      <c r="B14992" s="86">
        <v>0.57291666666666663</v>
      </c>
      <c r="E14992" s="14">
        <v>80</v>
      </c>
      <c r="G14992" s="14" t="s">
        <v>3833</v>
      </c>
      <c r="I14992" s="565" t="s">
        <v>3879</v>
      </c>
      <c r="J14992" s="565"/>
      <c r="K14992" s="565"/>
      <c r="L14992" s="565"/>
      <c r="M14992" s="565"/>
      <c r="N14992" s="565"/>
    </row>
    <row r="14993" spans="2:14" ht="15.75" x14ac:dyDescent="0.25">
      <c r="B14993" s="86">
        <v>0.58333333333333337</v>
      </c>
      <c r="E14993" s="3">
        <v>102</v>
      </c>
      <c r="G14993" s="14" t="s">
        <v>3833</v>
      </c>
      <c r="I14993" s="449" t="s">
        <v>3880</v>
      </c>
      <c r="J14993" s="449"/>
      <c r="K14993" s="449"/>
      <c r="L14993" s="449"/>
      <c r="M14993" s="449"/>
      <c r="N14993" s="449"/>
    </row>
    <row r="14994" spans="2:14" x14ac:dyDescent="0.25">
      <c r="B14994" s="6">
        <v>0.59375</v>
      </c>
      <c r="E14994" s="62">
        <v>121</v>
      </c>
    </row>
    <row r="14995" spans="2:14" x14ac:dyDescent="0.25">
      <c r="B14995" s="6">
        <v>0.60416666666666663</v>
      </c>
      <c r="E14995" s="103">
        <v>143</v>
      </c>
      <c r="H14995" s="3">
        <v>165</v>
      </c>
      <c r="I14995" s="144" t="s">
        <v>3844</v>
      </c>
      <c r="J14995" s="144"/>
      <c r="K14995" s="144"/>
      <c r="L14995" s="144"/>
      <c r="M14995" s="144"/>
    </row>
    <row r="14996" spans="2:14" x14ac:dyDescent="0.25">
      <c r="B14996" s="6">
        <v>0.61458333333333337</v>
      </c>
      <c r="E14996" s="104">
        <v>141</v>
      </c>
    </row>
    <row r="14997" spans="2:14" x14ac:dyDescent="0.25">
      <c r="B14997" s="6">
        <v>0.625</v>
      </c>
      <c r="E14997" s="62">
        <v>128</v>
      </c>
    </row>
    <row r="14998" spans="2:14" x14ac:dyDescent="0.25">
      <c r="B14998" s="6">
        <v>0.63541666666666663</v>
      </c>
      <c r="E14998" s="3">
        <v>103</v>
      </c>
    </row>
    <row r="14999" spans="2:14" x14ac:dyDescent="0.25">
      <c r="B14999" s="6">
        <v>0.64583333333333337</v>
      </c>
      <c r="E14999" s="62">
        <v>126</v>
      </c>
    </row>
    <row r="15000" spans="2:14" x14ac:dyDescent="0.25">
      <c r="B15000" s="6">
        <v>0.65625</v>
      </c>
      <c r="E15000" s="62">
        <v>126</v>
      </c>
    </row>
    <row r="15001" spans="2:14" x14ac:dyDescent="0.25">
      <c r="B15001" s="6">
        <v>0.66666666666666663</v>
      </c>
      <c r="E15001" s="62">
        <v>128</v>
      </c>
      <c r="G15001" s="3" t="s">
        <v>1539</v>
      </c>
    </row>
    <row r="15002" spans="2:14" x14ac:dyDescent="0.25">
      <c r="B15002" s="6">
        <v>0.67708333333333337</v>
      </c>
      <c r="E15002" s="9">
        <v>130</v>
      </c>
      <c r="G15002" s="3" t="s">
        <v>1539</v>
      </c>
    </row>
    <row r="15003" spans="2:14" x14ac:dyDescent="0.25">
      <c r="B15003" s="6">
        <v>0.6875</v>
      </c>
      <c r="E15003" s="9">
        <v>130</v>
      </c>
      <c r="G15003" s="3" t="s">
        <v>1539</v>
      </c>
    </row>
    <row r="15004" spans="2:14" x14ac:dyDescent="0.25">
      <c r="B15004" s="6">
        <v>0.69791666666666663</v>
      </c>
      <c r="E15004" s="10">
        <v>133</v>
      </c>
      <c r="G15004" s="3" t="s">
        <v>1539</v>
      </c>
      <c r="H15004" s="3">
        <v>240</v>
      </c>
      <c r="I15004" s="12" t="s">
        <v>3848</v>
      </c>
      <c r="J15004" s="12"/>
      <c r="K15004" s="12"/>
      <c r="L15004" s="12"/>
      <c r="M15004" s="12"/>
    </row>
    <row r="15005" spans="2:14" x14ac:dyDescent="0.25">
      <c r="B15005" s="6">
        <v>0.70833333333333337</v>
      </c>
      <c r="E15005" s="9">
        <v>133</v>
      </c>
    </row>
    <row r="15006" spans="2:14" x14ac:dyDescent="0.25">
      <c r="B15006" s="6">
        <v>0.71875</v>
      </c>
      <c r="E15006" s="62">
        <v>129</v>
      </c>
    </row>
    <row r="15007" spans="2:14" x14ac:dyDescent="0.25">
      <c r="B15007" s="86">
        <v>0.71875</v>
      </c>
      <c r="G15007" s="14" t="s">
        <v>3846</v>
      </c>
    </row>
    <row r="15008" spans="2:14" ht="15.75" x14ac:dyDescent="0.25">
      <c r="B15008" s="86">
        <v>0.72916666666666663</v>
      </c>
      <c r="E15008" s="99">
        <v>110</v>
      </c>
      <c r="G15008" s="14" t="s">
        <v>3846</v>
      </c>
      <c r="I15008" s="446" t="s">
        <v>3875</v>
      </c>
      <c r="J15008" s="446"/>
      <c r="K15008" s="446"/>
      <c r="L15008" s="446"/>
      <c r="M15008" s="446"/>
      <c r="N15008" s="446"/>
    </row>
    <row r="15009" spans="2:15" ht="15.75" x14ac:dyDescent="0.25">
      <c r="B15009" s="86">
        <v>0.73958333333333337</v>
      </c>
      <c r="E15009" s="14">
        <v>88</v>
      </c>
      <c r="F15009" s="14">
        <v>88</v>
      </c>
      <c r="G15009" s="14" t="s">
        <v>3846</v>
      </c>
      <c r="I15009" s="565" t="s">
        <v>3874</v>
      </c>
      <c r="J15009" s="565"/>
      <c r="K15009" s="565"/>
      <c r="L15009" s="565"/>
      <c r="M15009" s="565"/>
      <c r="N15009" s="565"/>
    </row>
    <row r="15010" spans="2:15" x14ac:dyDescent="0.25">
      <c r="B15010" s="90">
        <v>0.74652777777777779</v>
      </c>
      <c r="C15010" s="8">
        <v>69</v>
      </c>
      <c r="D15010" s="8"/>
      <c r="E15010" s="8"/>
      <c r="F15010" s="8"/>
      <c r="G15010" s="8" t="s">
        <v>313</v>
      </c>
      <c r="H15010" s="8"/>
      <c r="I15010" s="36" t="s">
        <v>3847</v>
      </c>
      <c r="J15010" s="36"/>
      <c r="K15010" s="36"/>
      <c r="L15010" s="36"/>
      <c r="M15010" s="36"/>
      <c r="N15010" s="36"/>
      <c r="O15010" s="36"/>
    </row>
    <row r="15011" spans="2:15" x14ac:dyDescent="0.25">
      <c r="B15011" s="6">
        <v>0.75</v>
      </c>
      <c r="E15011" s="99">
        <v>111</v>
      </c>
    </row>
    <row r="15012" spans="2:15" x14ac:dyDescent="0.25">
      <c r="B15012" s="6">
        <v>0.76041666666666663</v>
      </c>
      <c r="E15012" s="62">
        <v>120</v>
      </c>
    </row>
    <row r="15013" spans="2:15" x14ac:dyDescent="0.25">
      <c r="B15013" s="6">
        <v>0.77083333333333337</v>
      </c>
      <c r="E15013" s="13">
        <v>157</v>
      </c>
      <c r="H15013" s="3">
        <v>35</v>
      </c>
      <c r="I15013" s="28" t="s">
        <v>3863</v>
      </c>
      <c r="J15013" s="28"/>
      <c r="K15013" s="28"/>
      <c r="L15013" s="28"/>
      <c r="M15013" s="28"/>
    </row>
    <row r="15014" spans="2:15" x14ac:dyDescent="0.25">
      <c r="B15014" s="86">
        <v>0.77430555555555558</v>
      </c>
      <c r="E15014" s="4"/>
      <c r="G15014" s="14" t="s">
        <v>3845</v>
      </c>
    </row>
    <row r="15015" spans="2:15" ht="15.75" x14ac:dyDescent="0.25">
      <c r="B15015" s="86">
        <v>0.78125</v>
      </c>
      <c r="E15015" s="9">
        <v>133</v>
      </c>
      <c r="G15015" s="14" t="s">
        <v>3845</v>
      </c>
      <c r="I15015" s="436" t="s">
        <v>3876</v>
      </c>
      <c r="J15015" s="436"/>
      <c r="K15015" s="436"/>
      <c r="L15015" s="436"/>
      <c r="M15015" s="436"/>
      <c r="N15015" s="436"/>
    </row>
    <row r="15016" spans="2:15" ht="15.75" x14ac:dyDescent="0.25">
      <c r="B15016" s="86">
        <v>0.79166666666666663</v>
      </c>
      <c r="E15016" s="157">
        <v>97</v>
      </c>
      <c r="G15016" s="14" t="s">
        <v>3845</v>
      </c>
      <c r="I15016" s="531" t="s">
        <v>3877</v>
      </c>
      <c r="J15016" s="531"/>
      <c r="K15016" s="531"/>
      <c r="L15016" s="531"/>
      <c r="M15016" s="531"/>
      <c r="N15016" s="531"/>
    </row>
    <row r="15017" spans="2:15" x14ac:dyDescent="0.25">
      <c r="B15017" s="6">
        <v>0.80208333333333337</v>
      </c>
      <c r="E15017" s="99">
        <v>113</v>
      </c>
    </row>
    <row r="15018" spans="2:15" x14ac:dyDescent="0.25">
      <c r="B15018" s="6">
        <v>0.8125</v>
      </c>
      <c r="E15018" s="62">
        <v>122</v>
      </c>
    </row>
    <row r="15019" spans="2:15" x14ac:dyDescent="0.25">
      <c r="B15019" s="6">
        <v>0.82291666666666663</v>
      </c>
      <c r="E15019" s="9">
        <v>138</v>
      </c>
    </row>
    <row r="15020" spans="2:15" x14ac:dyDescent="0.25">
      <c r="B15020" s="6">
        <v>0.83333333333333337</v>
      </c>
      <c r="E15020" s="103">
        <v>149</v>
      </c>
      <c r="H15020" s="3">
        <v>125</v>
      </c>
      <c r="I15020" s="144" t="s">
        <v>3864</v>
      </c>
      <c r="J15020" s="144"/>
      <c r="K15020" s="144"/>
      <c r="L15020" s="144"/>
      <c r="M15020" s="144"/>
    </row>
    <row r="15021" spans="2:15" x14ac:dyDescent="0.25">
      <c r="B15021" s="6">
        <v>0.84375</v>
      </c>
      <c r="E15021" s="104">
        <v>143</v>
      </c>
    </row>
    <row r="15022" spans="2:15" x14ac:dyDescent="0.25">
      <c r="B15022" s="6">
        <v>0.85416666666666663</v>
      </c>
      <c r="E15022" s="104">
        <v>149</v>
      </c>
    </row>
    <row r="15023" spans="2:15" x14ac:dyDescent="0.25">
      <c r="B15023" s="86">
        <v>0.85763888888888884</v>
      </c>
      <c r="G15023" s="14" t="s">
        <v>3860</v>
      </c>
    </row>
    <row r="15024" spans="2:15" x14ac:dyDescent="0.25">
      <c r="B15024" s="86">
        <v>0.86458333333333337</v>
      </c>
      <c r="E15024" s="104">
        <v>140</v>
      </c>
      <c r="G15024" s="14" t="s">
        <v>3860</v>
      </c>
    </row>
    <row r="15025" spans="1:7" x14ac:dyDescent="0.25">
      <c r="B15025" s="86">
        <v>0.875</v>
      </c>
      <c r="E15025" s="157">
        <v>95</v>
      </c>
      <c r="G15025" s="14" t="s">
        <v>3860</v>
      </c>
    </row>
    <row r="15026" spans="1:7" x14ac:dyDescent="0.25">
      <c r="B15026" s="6">
        <v>0.88541666666666663</v>
      </c>
      <c r="E15026" s="157">
        <v>91</v>
      </c>
    </row>
    <row r="15027" spans="1:7" x14ac:dyDescent="0.25">
      <c r="B15027" s="6">
        <v>0.89583333333333337</v>
      </c>
      <c r="E15027" s="3">
        <v>101</v>
      </c>
    </row>
    <row r="15028" spans="1:7" x14ac:dyDescent="0.25">
      <c r="B15028" s="6">
        <v>0.90625</v>
      </c>
      <c r="E15028" s="99">
        <v>115</v>
      </c>
    </row>
    <row r="15029" spans="1:7" x14ac:dyDescent="0.25">
      <c r="B15029" s="6">
        <v>0.91666666666666663</v>
      </c>
      <c r="E15029" s="99">
        <v>116</v>
      </c>
    </row>
    <row r="15030" spans="1:7" x14ac:dyDescent="0.25">
      <c r="B15030" s="6">
        <v>0.92708333333333337</v>
      </c>
      <c r="E15030" s="99">
        <v>113</v>
      </c>
    </row>
    <row r="15031" spans="1:7" x14ac:dyDescent="0.25">
      <c r="B15031" s="6">
        <v>0.9375</v>
      </c>
      <c r="E15031" s="99">
        <v>110</v>
      </c>
    </row>
    <row r="15032" spans="1:7" x14ac:dyDescent="0.25">
      <c r="B15032" s="6">
        <v>0.44791666666666669</v>
      </c>
      <c r="E15032" s="3">
        <v>107</v>
      </c>
    </row>
    <row r="15033" spans="1:7" x14ac:dyDescent="0.25">
      <c r="B15033" s="6">
        <v>0.95833333333333337</v>
      </c>
      <c r="E15033" s="3">
        <v>101</v>
      </c>
    </row>
    <row r="15034" spans="1:7" x14ac:dyDescent="0.25">
      <c r="B15034" s="6">
        <v>0.96875</v>
      </c>
      <c r="E15034" s="3">
        <v>105</v>
      </c>
    </row>
    <row r="15035" spans="1:7" x14ac:dyDescent="0.25">
      <c r="B15035" s="6">
        <v>0.97916666666666663</v>
      </c>
      <c r="E15035" s="99">
        <v>110</v>
      </c>
    </row>
    <row r="15036" spans="1:7" ht="15.75" thickBot="1" x14ac:dyDescent="0.3">
      <c r="B15036" s="22">
        <v>0.98958333333333337</v>
      </c>
      <c r="E15036" s="99">
        <v>112</v>
      </c>
    </row>
    <row r="15037" spans="1:7" x14ac:dyDescent="0.25">
      <c r="A15037" s="5">
        <v>46002</v>
      </c>
      <c r="B15037" s="6">
        <v>0</v>
      </c>
      <c r="E15037" s="99">
        <v>112</v>
      </c>
    </row>
    <row r="15038" spans="1:7" x14ac:dyDescent="0.25">
      <c r="A15038" s="5" t="s">
        <v>211</v>
      </c>
      <c r="B15038" s="6">
        <v>1.0416666666666666E-2</v>
      </c>
      <c r="E15038" s="99">
        <v>112</v>
      </c>
    </row>
    <row r="15039" spans="1:7" x14ac:dyDescent="0.25">
      <c r="B15039" s="6">
        <v>2.0833333333333332E-2</v>
      </c>
      <c r="E15039" s="99">
        <v>115</v>
      </c>
    </row>
    <row r="15040" spans="1:7" x14ac:dyDescent="0.25">
      <c r="B15040" s="6">
        <v>3.125E-2</v>
      </c>
    </row>
    <row r="15041" spans="1:14" x14ac:dyDescent="0.25">
      <c r="B15041" s="6">
        <v>4.1666666666666664E-2</v>
      </c>
    </row>
    <row r="15042" spans="1:14" x14ac:dyDescent="0.25">
      <c r="B15042" s="6">
        <v>5.2083333333333336E-2</v>
      </c>
    </row>
    <row r="15043" spans="1:14" x14ac:dyDescent="0.25">
      <c r="B15043" s="6">
        <v>6.25E-2</v>
      </c>
    </row>
    <row r="15044" spans="1:14" ht="15.75" thickBot="1" x14ac:dyDescent="0.3">
      <c r="B15044" s="6">
        <v>7.2916666666666671E-2</v>
      </c>
    </row>
    <row r="15045" spans="1:14" ht="21" thickBot="1" x14ac:dyDescent="0.35">
      <c r="B15045" s="6">
        <v>8.3333333333333329E-2</v>
      </c>
      <c r="G15045" s="605">
        <v>116</v>
      </c>
      <c r="H15045" s="604" t="s">
        <v>1368</v>
      </c>
      <c r="I15045" s="750" t="s">
        <v>3870</v>
      </c>
      <c r="J15045" s="751"/>
      <c r="K15045" s="751"/>
      <c r="L15045" s="751"/>
      <c r="M15045" s="751"/>
      <c r="N15045" s="752"/>
    </row>
    <row r="15046" spans="1:14" ht="19.5" thickBot="1" x14ac:dyDescent="0.35">
      <c r="B15046" s="6">
        <v>9.375E-2</v>
      </c>
      <c r="G15046" s="603">
        <f>AVERAGE(E14951:E15050)</f>
        <v>117.14285714285714</v>
      </c>
      <c r="H15046" s="604" t="s">
        <v>1367</v>
      </c>
      <c r="I15046" s="750" t="s">
        <v>3788</v>
      </c>
      <c r="J15046" s="751"/>
      <c r="K15046" s="751"/>
      <c r="L15046" s="751"/>
      <c r="M15046" s="751"/>
      <c r="N15046" s="752"/>
    </row>
    <row r="15047" spans="1:14" ht="19.5" thickBot="1" x14ac:dyDescent="0.35">
      <c r="B15047" s="6">
        <v>0.10416666666666667</v>
      </c>
      <c r="G15047" s="612">
        <v>100.7</v>
      </c>
      <c r="H15047" s="610" t="s">
        <v>1369</v>
      </c>
      <c r="I15047" s="734" t="s">
        <v>3868</v>
      </c>
      <c r="J15047" s="735"/>
      <c r="K15047" s="735"/>
      <c r="L15047" s="735"/>
      <c r="M15047" s="735"/>
      <c r="N15047" s="736"/>
    </row>
    <row r="15048" spans="1:14" ht="18.75" thickBot="1" x14ac:dyDescent="0.3">
      <c r="B15048" s="6">
        <v>0.11458333333333333</v>
      </c>
      <c r="G15048" s="729" t="s">
        <v>3869</v>
      </c>
      <c r="H15048" s="730"/>
    </row>
    <row r="15049" spans="1:14" ht="18.75" thickBot="1" x14ac:dyDescent="0.3">
      <c r="B15049" s="6">
        <v>0.125</v>
      </c>
      <c r="G15049" s="758" t="s">
        <v>3866</v>
      </c>
      <c r="H15049" s="759"/>
      <c r="I15049" s="759"/>
      <c r="J15049" s="760"/>
    </row>
    <row r="15050" spans="1:14" ht="16.5" thickBot="1" x14ac:dyDescent="0.3">
      <c r="B15050" s="6">
        <v>0.13541666666666666</v>
      </c>
      <c r="G15050" s="761" t="s">
        <v>3867</v>
      </c>
      <c r="H15050" s="762"/>
      <c r="I15050" s="762"/>
      <c r="J15050" s="762"/>
      <c r="K15050" s="762"/>
      <c r="L15050" s="762"/>
      <c r="M15050" s="762"/>
      <c r="N15050" s="763"/>
    </row>
    <row r="15051" spans="1:14" x14ac:dyDescent="0.25">
      <c r="B15051" s="6">
        <v>0.14583333333333334</v>
      </c>
    </row>
    <row r="15052" spans="1:14" ht="15.75" thickBot="1" x14ac:dyDescent="0.3">
      <c r="B15052" s="22">
        <v>0.15625</v>
      </c>
      <c r="D15052" s="3">
        <v>177</v>
      </c>
    </row>
    <row r="15053" spans="1:14" x14ac:dyDescent="0.25">
      <c r="A15053" s="5">
        <v>46002</v>
      </c>
      <c r="B15053" s="6">
        <v>0.30208333333333331</v>
      </c>
      <c r="E15053" s="99">
        <v>110</v>
      </c>
    </row>
    <row r="15054" spans="1:14" x14ac:dyDescent="0.25">
      <c r="A15054" s="5" t="s">
        <v>211</v>
      </c>
      <c r="B15054" s="6">
        <v>0.3125</v>
      </c>
      <c r="E15054" s="99">
        <v>119</v>
      </c>
    </row>
    <row r="15055" spans="1:14" x14ac:dyDescent="0.25">
      <c r="B15055" s="6">
        <v>0.32291666666666669</v>
      </c>
      <c r="E15055" s="99">
        <v>117</v>
      </c>
    </row>
    <row r="15056" spans="1:14" x14ac:dyDescent="0.25">
      <c r="B15056" s="6">
        <v>0.33333333333333331</v>
      </c>
      <c r="E15056" s="157">
        <v>96</v>
      </c>
    </row>
    <row r="15057" spans="2:5" x14ac:dyDescent="0.25">
      <c r="B15057" s="6">
        <v>0.34375</v>
      </c>
      <c r="E15057" s="157">
        <v>98</v>
      </c>
    </row>
    <row r="15058" spans="2:5" x14ac:dyDescent="0.25">
      <c r="B15058" s="6">
        <v>0.35416666666666669</v>
      </c>
      <c r="E15058" s="3">
        <v>100</v>
      </c>
    </row>
    <row r="15059" spans="2:5" x14ac:dyDescent="0.25">
      <c r="B15059" s="6">
        <v>0.36458333333333331</v>
      </c>
      <c r="E15059" s="3">
        <v>108</v>
      </c>
    </row>
    <row r="15060" spans="2:5" x14ac:dyDescent="0.25">
      <c r="B15060" s="6">
        <v>0.36805555555555558</v>
      </c>
      <c r="E15060" s="3">
        <v>109</v>
      </c>
    </row>
    <row r="15061" spans="2:5" x14ac:dyDescent="0.25">
      <c r="B15061" s="6">
        <v>0.375</v>
      </c>
      <c r="E15061" s="99">
        <v>110</v>
      </c>
    </row>
    <row r="15062" spans="2:5" x14ac:dyDescent="0.25">
      <c r="B15062" s="6">
        <v>0.38541666666666669</v>
      </c>
      <c r="E15062" s="3">
        <v>108</v>
      </c>
    </row>
    <row r="15063" spans="2:5" x14ac:dyDescent="0.25">
      <c r="B15063" s="6">
        <v>0.39583333333333331</v>
      </c>
      <c r="E15063" s="3">
        <v>108</v>
      </c>
    </row>
    <row r="15064" spans="2:5" x14ac:dyDescent="0.25">
      <c r="B15064" s="6">
        <v>0.40625</v>
      </c>
      <c r="E15064" s="99">
        <v>111</v>
      </c>
    </row>
    <row r="15065" spans="2:5" x14ac:dyDescent="0.25">
      <c r="B15065" s="6">
        <v>0.41666666666666669</v>
      </c>
      <c r="E15065" s="99">
        <v>112</v>
      </c>
    </row>
    <row r="15066" spans="2:5" x14ac:dyDescent="0.25">
      <c r="B15066" s="6">
        <v>0.42708333333333331</v>
      </c>
      <c r="E15066" s="99">
        <v>113</v>
      </c>
    </row>
    <row r="15067" spans="2:5" x14ac:dyDescent="0.25">
      <c r="B15067" s="6">
        <v>0.4375</v>
      </c>
      <c r="E15067" s="99">
        <v>113</v>
      </c>
    </row>
    <row r="15068" spans="2:5" x14ac:dyDescent="0.25">
      <c r="B15068" s="6">
        <v>0.44791666666666669</v>
      </c>
      <c r="E15068" s="99">
        <v>112</v>
      </c>
    </row>
    <row r="15069" spans="2:5" x14ac:dyDescent="0.25">
      <c r="B15069" s="6">
        <v>0.45833333333333331</v>
      </c>
      <c r="E15069" s="99">
        <v>114</v>
      </c>
    </row>
    <row r="15070" spans="2:5" x14ac:dyDescent="0.25">
      <c r="B15070" s="6">
        <v>0.46875</v>
      </c>
      <c r="E15070" s="14">
        <v>88</v>
      </c>
    </row>
    <row r="15071" spans="2:5" x14ac:dyDescent="0.25">
      <c r="B15071" s="6">
        <v>0.47916666666666669</v>
      </c>
      <c r="E15071" s="99">
        <v>114</v>
      </c>
    </row>
    <row r="15072" spans="2:5" x14ac:dyDescent="0.25">
      <c r="B15072" s="6">
        <v>0.48958333333333331</v>
      </c>
      <c r="E15072" s="99">
        <v>112</v>
      </c>
    </row>
    <row r="15073" spans="2:15" x14ac:dyDescent="0.25">
      <c r="B15073" s="6">
        <v>0.5</v>
      </c>
      <c r="E15073" s="99">
        <v>112</v>
      </c>
    </row>
    <row r="15074" spans="2:15" x14ac:dyDescent="0.25">
      <c r="B15074" s="6">
        <v>0.51041666666666663</v>
      </c>
      <c r="E15074" s="99">
        <v>112</v>
      </c>
    </row>
    <row r="15075" spans="2:15" x14ac:dyDescent="0.25">
      <c r="B15075" s="6">
        <v>0.52083333333333337</v>
      </c>
      <c r="E15075" s="99">
        <v>112</v>
      </c>
    </row>
    <row r="15076" spans="2:15" x14ac:dyDescent="0.25">
      <c r="B15076" s="6">
        <v>0.53125</v>
      </c>
      <c r="E15076" s="99">
        <v>112</v>
      </c>
    </row>
    <row r="15077" spans="2:15" x14ac:dyDescent="0.25">
      <c r="B15077" s="6">
        <v>0.54166666666666663</v>
      </c>
      <c r="E15077" s="99">
        <v>112</v>
      </c>
    </row>
    <row r="15078" spans="2:15" x14ac:dyDescent="0.25">
      <c r="B15078" s="6">
        <v>0.55208333333333337</v>
      </c>
      <c r="E15078" s="99">
        <v>110</v>
      </c>
    </row>
    <row r="15079" spans="2:15" x14ac:dyDescent="0.25">
      <c r="B15079" s="6">
        <v>0.5625</v>
      </c>
      <c r="E15079" s="99">
        <v>114</v>
      </c>
      <c r="F15079" s="3">
        <v>114</v>
      </c>
    </row>
    <row r="15080" spans="2:15" x14ac:dyDescent="0.25">
      <c r="B15080" s="90">
        <v>0.56944444444444442</v>
      </c>
      <c r="C15080" s="8">
        <v>30</v>
      </c>
      <c r="D15080" s="8"/>
      <c r="E15080" s="8"/>
      <c r="F15080" s="8"/>
      <c r="G15080" s="8" t="s">
        <v>208</v>
      </c>
      <c r="H15080" s="8"/>
      <c r="I15080" s="36" t="s">
        <v>3884</v>
      </c>
      <c r="J15080" s="36"/>
      <c r="K15080" s="36"/>
      <c r="L15080" s="36"/>
      <c r="M15080" s="36"/>
      <c r="N15080" s="36"/>
      <c r="O15080" s="36"/>
    </row>
    <row r="15081" spans="2:15" x14ac:dyDescent="0.25">
      <c r="B15081" s="6">
        <v>0.57291666666666663</v>
      </c>
      <c r="E15081" s="62">
        <v>124</v>
      </c>
    </row>
    <row r="15082" spans="2:15" x14ac:dyDescent="0.25">
      <c r="B15082" s="6">
        <v>0.58333333333333337</v>
      </c>
      <c r="E15082" s="97">
        <v>129</v>
      </c>
      <c r="H15082" s="3">
        <v>20</v>
      </c>
      <c r="I15082" s="63" t="s">
        <v>3900</v>
      </c>
      <c r="J15082" s="63"/>
      <c r="K15082" s="63"/>
      <c r="L15082" s="63"/>
      <c r="M15082" s="63"/>
    </row>
    <row r="15083" spans="2:15" x14ac:dyDescent="0.25">
      <c r="B15083" s="6">
        <v>0.59375</v>
      </c>
      <c r="E15083" s="62">
        <v>124</v>
      </c>
    </row>
    <row r="15084" spans="2:15" x14ac:dyDescent="0.25">
      <c r="B15084" s="6">
        <v>0.60416666666666663</v>
      </c>
      <c r="E15084" s="62">
        <v>120</v>
      </c>
    </row>
    <row r="15085" spans="2:15" x14ac:dyDescent="0.25">
      <c r="B15085" s="6">
        <v>0.61458333333333337</v>
      </c>
      <c r="E15085" s="62">
        <v>120</v>
      </c>
    </row>
    <row r="15086" spans="2:15" x14ac:dyDescent="0.25">
      <c r="B15086" s="6">
        <v>0.625</v>
      </c>
      <c r="E15086" s="62">
        <v>120</v>
      </c>
    </row>
    <row r="15087" spans="2:15" x14ac:dyDescent="0.25">
      <c r="B15087" s="86">
        <v>0.625</v>
      </c>
      <c r="G15087" s="14" t="s">
        <v>3885</v>
      </c>
    </row>
    <row r="15088" spans="2:15" x14ac:dyDescent="0.25">
      <c r="B15088" s="86">
        <v>0.63541666666666663</v>
      </c>
      <c r="E15088" s="99">
        <v>109</v>
      </c>
      <c r="G15088" s="14" t="s">
        <v>3885</v>
      </c>
    </row>
    <row r="15089" spans="2:16" x14ac:dyDescent="0.25">
      <c r="B15089" s="86">
        <v>0.64583333333333337</v>
      </c>
      <c r="E15089" s="99">
        <v>107</v>
      </c>
      <c r="G15089" s="14" t="s">
        <v>3885</v>
      </c>
    </row>
    <row r="15090" spans="2:16" x14ac:dyDescent="0.25">
      <c r="B15090" s="86">
        <v>0.65625</v>
      </c>
      <c r="E15090" s="99">
        <v>109</v>
      </c>
      <c r="G15090" s="14" t="s">
        <v>3885</v>
      </c>
    </row>
    <row r="15091" spans="2:16" x14ac:dyDescent="0.25">
      <c r="B15091" s="6">
        <v>0.66666666666666663</v>
      </c>
      <c r="E15091" s="99">
        <v>112</v>
      </c>
      <c r="G15091" s="3" t="s">
        <v>3887</v>
      </c>
    </row>
    <row r="15092" spans="2:16" x14ac:dyDescent="0.25">
      <c r="B15092" s="6">
        <v>0.67708333333333337</v>
      </c>
      <c r="E15092" s="99">
        <v>117</v>
      </c>
      <c r="G15092" s="3" t="s">
        <v>3887</v>
      </c>
    </row>
    <row r="15093" spans="2:16" x14ac:dyDescent="0.25">
      <c r="B15093" s="6">
        <v>0.6875</v>
      </c>
      <c r="E15093" s="99">
        <v>117</v>
      </c>
      <c r="G15093" s="3" t="s">
        <v>3887</v>
      </c>
    </row>
    <row r="15094" spans="2:16" x14ac:dyDescent="0.25">
      <c r="B15094" s="6">
        <v>0.69791666666666663</v>
      </c>
      <c r="E15094" s="99">
        <v>116</v>
      </c>
      <c r="G15094" s="3" t="s">
        <v>3887</v>
      </c>
    </row>
    <row r="15095" spans="2:16" x14ac:dyDescent="0.25">
      <c r="B15095" s="86">
        <v>0.69791666666666663</v>
      </c>
      <c r="E15095" s="99"/>
      <c r="G15095" s="14" t="s">
        <v>3220</v>
      </c>
    </row>
    <row r="15096" spans="2:16" ht="15.75" thickBot="1" x14ac:dyDescent="0.3">
      <c r="B15096" s="86">
        <v>0.70833333333333337</v>
      </c>
      <c r="E15096" s="3">
        <v>108</v>
      </c>
      <c r="G15096" s="14" t="s">
        <v>3220</v>
      </c>
    </row>
    <row r="15097" spans="2:16" x14ac:dyDescent="0.25">
      <c r="B15097" s="86">
        <v>0.71736111111111112</v>
      </c>
      <c r="G15097" s="442" t="s">
        <v>3888</v>
      </c>
    </row>
    <row r="15098" spans="2:16" x14ac:dyDescent="0.25">
      <c r="B15098" s="86">
        <v>0.71875</v>
      </c>
      <c r="E15098" s="99">
        <v>118</v>
      </c>
      <c r="G15098" s="360" t="s">
        <v>3888</v>
      </c>
    </row>
    <row r="15099" spans="2:16" x14ac:dyDescent="0.25">
      <c r="B15099" s="86">
        <v>0.72916666666666663</v>
      </c>
      <c r="E15099" s="62">
        <v>122</v>
      </c>
      <c r="G15099" s="360" t="s">
        <v>3888</v>
      </c>
    </row>
    <row r="15100" spans="2:16" ht="15.75" x14ac:dyDescent="0.25">
      <c r="B15100" s="86">
        <v>0.73958333333333337</v>
      </c>
      <c r="E15100" s="62">
        <v>128</v>
      </c>
      <c r="G15100" s="360" t="s">
        <v>3888</v>
      </c>
      <c r="I15100" s="435" t="s">
        <v>3901</v>
      </c>
      <c r="J15100" s="435"/>
      <c r="K15100" s="435"/>
      <c r="L15100" s="435"/>
      <c r="M15100" s="435"/>
    </row>
    <row r="15101" spans="2:16" ht="15.75" thickBot="1" x14ac:dyDescent="0.3">
      <c r="B15101" s="86">
        <v>0.75</v>
      </c>
      <c r="E15101" s="62">
        <v>124</v>
      </c>
      <c r="G15101" s="443" t="s">
        <v>3888</v>
      </c>
    </row>
    <row r="15102" spans="2:16" x14ac:dyDescent="0.25">
      <c r="B15102" s="6">
        <v>0.76041666666666663</v>
      </c>
    </row>
    <row r="15103" spans="2:16" x14ac:dyDescent="0.25">
      <c r="B15103" s="6">
        <v>0.77083333333333337</v>
      </c>
      <c r="E15103" s="62">
        <v>122</v>
      </c>
      <c r="F15103" s="62">
        <v>122</v>
      </c>
    </row>
    <row r="15104" spans="2:16" x14ac:dyDescent="0.25">
      <c r="B15104" s="90">
        <v>0.77083333333333337</v>
      </c>
      <c r="C15104" s="8">
        <v>45</v>
      </c>
      <c r="D15104" s="8"/>
      <c r="E15104" s="8"/>
      <c r="F15104" s="8"/>
      <c r="G15104" s="8" t="s">
        <v>313</v>
      </c>
      <c r="H15104" s="8"/>
      <c r="I15104" s="36" t="s">
        <v>3886</v>
      </c>
      <c r="J15104" s="36"/>
      <c r="K15104" s="36"/>
      <c r="L15104" s="36"/>
      <c r="M15104" s="36"/>
      <c r="N15104" s="36"/>
      <c r="O15104" s="36"/>
      <c r="P15104" s="36"/>
    </row>
    <row r="15105" spans="2:14" x14ac:dyDescent="0.25">
      <c r="B15105" s="6">
        <v>0.78125</v>
      </c>
      <c r="E15105" s="62">
        <v>125</v>
      </c>
    </row>
    <row r="15106" spans="2:14" x14ac:dyDescent="0.25">
      <c r="B15106" s="6">
        <v>0.79166666666666663</v>
      </c>
      <c r="E15106" s="62">
        <v>123</v>
      </c>
    </row>
    <row r="15107" spans="2:14" x14ac:dyDescent="0.25">
      <c r="B15107" s="6">
        <v>0.80208333333333337</v>
      </c>
      <c r="E15107" s="99">
        <v>116</v>
      </c>
    </row>
    <row r="15108" spans="2:14" x14ac:dyDescent="0.25">
      <c r="B15108" s="6">
        <v>0.8125</v>
      </c>
      <c r="E15108" s="97">
        <v>128</v>
      </c>
      <c r="H15108" s="3">
        <v>60</v>
      </c>
      <c r="I15108" s="63" t="s">
        <v>3898</v>
      </c>
      <c r="J15108" s="63"/>
      <c r="K15108" s="63"/>
      <c r="L15108" s="63"/>
      <c r="M15108" s="63"/>
    </row>
    <row r="15109" spans="2:14" x14ac:dyDescent="0.25">
      <c r="B15109" s="6">
        <v>0.82291666666666663</v>
      </c>
      <c r="E15109" s="99">
        <v>117</v>
      </c>
    </row>
    <row r="15110" spans="2:14" x14ac:dyDescent="0.25">
      <c r="B15110" s="86">
        <v>0.82847222222222228</v>
      </c>
      <c r="G15110" s="14" t="s">
        <v>3892</v>
      </c>
    </row>
    <row r="15111" spans="2:14" x14ac:dyDescent="0.25">
      <c r="B15111" s="86">
        <v>0.83333333333333337</v>
      </c>
      <c r="E15111" s="99">
        <v>118</v>
      </c>
      <c r="G15111" s="14" t="s">
        <v>3892</v>
      </c>
    </row>
    <row r="15112" spans="2:14" ht="15.75" x14ac:dyDescent="0.25">
      <c r="B15112" s="86">
        <v>0.84375</v>
      </c>
      <c r="E15112" s="3">
        <v>102</v>
      </c>
      <c r="G15112" s="14" t="s">
        <v>3892</v>
      </c>
      <c r="I15112" s="449" t="s">
        <v>3902</v>
      </c>
      <c r="J15112" s="449"/>
      <c r="K15112" s="449"/>
      <c r="L15112" s="449"/>
      <c r="M15112" s="449"/>
      <c r="N15112" s="36"/>
    </row>
    <row r="15113" spans="2:14" x14ac:dyDescent="0.25">
      <c r="B15113" s="6">
        <v>0.85416666666666663</v>
      </c>
      <c r="E15113" s="62">
        <v>125</v>
      </c>
    </row>
    <row r="15114" spans="2:14" x14ac:dyDescent="0.25">
      <c r="B15114" s="6">
        <v>0.86458333333333337</v>
      </c>
      <c r="E15114" s="9">
        <v>130</v>
      </c>
    </row>
    <row r="15115" spans="2:14" x14ac:dyDescent="0.25">
      <c r="B15115" s="86">
        <v>0.87152777777777779</v>
      </c>
      <c r="G15115" s="14" t="s">
        <v>3891</v>
      </c>
    </row>
    <row r="15116" spans="2:14" x14ac:dyDescent="0.25">
      <c r="B15116" s="86">
        <v>0.875</v>
      </c>
      <c r="E15116" s="103">
        <v>140</v>
      </c>
      <c r="G15116" s="14" t="s">
        <v>3891</v>
      </c>
      <c r="H15116" s="3">
        <v>150</v>
      </c>
      <c r="I15116" s="144" t="s">
        <v>3899</v>
      </c>
      <c r="J15116" s="144"/>
      <c r="K15116" s="144"/>
      <c r="L15116" s="144"/>
      <c r="M15116" s="144"/>
    </row>
    <row r="15117" spans="2:14" ht="15.75" x14ac:dyDescent="0.25">
      <c r="B15117" s="86">
        <v>0.88541666666666663</v>
      </c>
      <c r="E15117" s="157">
        <v>97</v>
      </c>
      <c r="G15117" s="14" t="s">
        <v>3891</v>
      </c>
      <c r="I15117" s="531" t="s">
        <v>3903</v>
      </c>
      <c r="J15117" s="531"/>
      <c r="K15117" s="531"/>
      <c r="L15117" s="531"/>
      <c r="M15117" s="531"/>
      <c r="N15117" s="194"/>
    </row>
    <row r="15118" spans="2:14" ht="15.75" x14ac:dyDescent="0.25">
      <c r="B15118" s="86">
        <v>0.89583333333333337</v>
      </c>
      <c r="E15118" s="14">
        <v>87</v>
      </c>
      <c r="G15118" s="14" t="s">
        <v>3891</v>
      </c>
      <c r="I15118" s="565" t="s">
        <v>3904</v>
      </c>
      <c r="J15118" s="565"/>
      <c r="K15118" s="565"/>
      <c r="L15118" s="565"/>
      <c r="M15118" s="565"/>
      <c r="N15118" s="11"/>
    </row>
    <row r="15119" spans="2:14" x14ac:dyDescent="0.25">
      <c r="B15119" s="6">
        <v>0.90625</v>
      </c>
      <c r="E15119" s="3">
        <v>106</v>
      </c>
    </row>
    <row r="15120" spans="2:14" x14ac:dyDescent="0.25">
      <c r="B15120" s="6">
        <v>0.91666666666666663</v>
      </c>
      <c r="E15120" s="62">
        <v>122</v>
      </c>
    </row>
    <row r="15121" spans="1:14" x14ac:dyDescent="0.25">
      <c r="B15121" s="86">
        <v>0.92708333333333337</v>
      </c>
      <c r="E15121" s="9">
        <v>130</v>
      </c>
      <c r="G15121" s="14" t="s">
        <v>3890</v>
      </c>
    </row>
    <row r="15122" spans="1:14" x14ac:dyDescent="0.25">
      <c r="B15122" s="86">
        <v>0.92708333333333337</v>
      </c>
      <c r="E15122" s="10">
        <v>132</v>
      </c>
      <c r="G15122" s="14" t="s">
        <v>3890</v>
      </c>
    </row>
    <row r="15123" spans="1:14" ht="15.75" x14ac:dyDescent="0.25">
      <c r="B15123" s="86">
        <v>0.9375</v>
      </c>
      <c r="E15123" s="3">
        <v>100</v>
      </c>
      <c r="G15123" s="14" t="s">
        <v>3890</v>
      </c>
      <c r="I15123" s="449" t="s">
        <v>3905</v>
      </c>
      <c r="J15123" s="449"/>
      <c r="K15123" s="449"/>
      <c r="L15123" s="449"/>
      <c r="M15123" s="449"/>
      <c r="N15123" s="36"/>
    </row>
    <row r="15124" spans="1:14" ht="15.75" x14ac:dyDescent="0.25">
      <c r="B15124" s="86">
        <v>0.44791666666666669</v>
      </c>
      <c r="E15124" s="14">
        <v>80</v>
      </c>
      <c r="G15124" s="14" t="s">
        <v>3890</v>
      </c>
      <c r="I15124" s="565" t="s">
        <v>3906</v>
      </c>
      <c r="J15124" s="565"/>
      <c r="K15124" s="565"/>
      <c r="L15124" s="565"/>
      <c r="M15124" s="565"/>
      <c r="N15124" s="11"/>
    </row>
    <row r="15125" spans="1:14" x14ac:dyDescent="0.25">
      <c r="B15125" s="6">
        <v>0.95833333333333337</v>
      </c>
      <c r="E15125" s="3">
        <v>108</v>
      </c>
    </row>
    <row r="15126" spans="1:14" x14ac:dyDescent="0.25">
      <c r="B15126" s="6">
        <v>0.96875</v>
      </c>
      <c r="E15126" s="99">
        <v>115</v>
      </c>
      <c r="F15126" s="3">
        <v>115</v>
      </c>
    </row>
    <row r="15127" spans="1:14" x14ac:dyDescent="0.25">
      <c r="B15127" s="90">
        <v>0.97916666666666663</v>
      </c>
      <c r="C15127" s="8">
        <v>40</v>
      </c>
      <c r="D15127" s="8"/>
      <c r="E15127" s="8"/>
      <c r="F15127" s="8"/>
      <c r="G15127" s="8" t="s">
        <v>239</v>
      </c>
      <c r="H15127" s="8"/>
      <c r="I15127" s="36" t="s">
        <v>3889</v>
      </c>
      <c r="J15127" s="36"/>
      <c r="K15127" s="36"/>
      <c r="L15127" s="36"/>
    </row>
    <row r="15128" spans="1:14" x14ac:dyDescent="0.25">
      <c r="B15128" s="6">
        <v>0.97916666666666663</v>
      </c>
      <c r="E15128" s="99">
        <v>116</v>
      </c>
    </row>
    <row r="15129" spans="1:14" ht="15.75" thickBot="1" x14ac:dyDescent="0.3">
      <c r="B15129" s="22">
        <v>0.98958333333333337</v>
      </c>
      <c r="E15129" s="99">
        <v>115</v>
      </c>
    </row>
    <row r="15130" spans="1:14" x14ac:dyDescent="0.25">
      <c r="A15130" s="5">
        <v>46003</v>
      </c>
      <c r="B15130" s="6">
        <v>0</v>
      </c>
      <c r="E15130" s="62">
        <v>129</v>
      </c>
    </row>
    <row r="15131" spans="1:14" x14ac:dyDescent="0.25">
      <c r="A15131" s="5" t="s">
        <v>212</v>
      </c>
      <c r="B15131" s="6">
        <v>1.0416666666666666E-2</v>
      </c>
      <c r="E15131" s="62">
        <v>128</v>
      </c>
    </row>
    <row r="15132" spans="1:14" x14ac:dyDescent="0.25">
      <c r="B15132" s="6">
        <v>2.0833333333333332E-2</v>
      </c>
      <c r="E15132" s="9">
        <v>130</v>
      </c>
    </row>
    <row r="15133" spans="1:14" x14ac:dyDescent="0.25">
      <c r="B15133" s="6">
        <v>3.125E-2</v>
      </c>
      <c r="E15133" s="10">
        <v>132</v>
      </c>
      <c r="H15133" s="3">
        <v>75</v>
      </c>
      <c r="I15133" s="12" t="s">
        <v>3897</v>
      </c>
      <c r="J15133" s="12"/>
      <c r="K15133" s="12"/>
      <c r="L15133" s="12"/>
      <c r="M15133" s="12"/>
    </row>
    <row r="15134" spans="1:14" x14ac:dyDescent="0.25">
      <c r="B15134" s="6">
        <v>4.1666666666666664E-2</v>
      </c>
      <c r="E15134" s="9">
        <v>132</v>
      </c>
    </row>
    <row r="15135" spans="1:14" x14ac:dyDescent="0.25">
      <c r="B15135" s="6">
        <v>5.2083333333333336E-2</v>
      </c>
      <c r="E15135" s="9">
        <v>130</v>
      </c>
    </row>
    <row r="15136" spans="1:14" ht="15.75" thickBot="1" x14ac:dyDescent="0.3">
      <c r="B15136" s="6">
        <v>6.25E-2</v>
      </c>
      <c r="E15136" s="62">
        <v>126</v>
      </c>
    </row>
    <row r="15137" spans="1:14" ht="21" thickBot="1" x14ac:dyDescent="0.35">
      <c r="B15137" s="6">
        <v>7.2916666666666671E-2</v>
      </c>
      <c r="E15137" s="62">
        <v>127</v>
      </c>
      <c r="G15137" s="605">
        <v>115</v>
      </c>
      <c r="H15137" s="604" t="s">
        <v>1368</v>
      </c>
      <c r="I15137" s="750" t="s">
        <v>3787</v>
      </c>
      <c r="J15137" s="751"/>
      <c r="K15137" s="751"/>
      <c r="L15137" s="751"/>
      <c r="M15137" s="751"/>
      <c r="N15137" s="752"/>
    </row>
    <row r="15138" spans="1:14" ht="19.5" thickBot="1" x14ac:dyDescent="0.35">
      <c r="B15138" s="6">
        <v>8.3333333333333329E-2</v>
      </c>
      <c r="E15138" s="62">
        <v>120</v>
      </c>
      <c r="G15138" s="603">
        <f>AVERAGE(E15040:E15142)</f>
        <v>115.19753086419753</v>
      </c>
      <c r="H15138" s="604" t="s">
        <v>1367</v>
      </c>
      <c r="I15138" s="750" t="s">
        <v>3788</v>
      </c>
      <c r="J15138" s="751"/>
      <c r="K15138" s="751"/>
      <c r="L15138" s="751"/>
      <c r="M15138" s="751"/>
      <c r="N15138" s="752"/>
    </row>
    <row r="15139" spans="1:14" ht="19.5" thickBot="1" x14ac:dyDescent="0.35">
      <c r="B15139" s="6">
        <v>9.375E-2</v>
      </c>
      <c r="E15139" s="99">
        <v>118</v>
      </c>
      <c r="G15139" s="607">
        <v>117</v>
      </c>
      <c r="H15139" s="604" t="s">
        <v>1369</v>
      </c>
      <c r="I15139" s="750" t="s">
        <v>3893</v>
      </c>
      <c r="J15139" s="751"/>
      <c r="K15139" s="751"/>
      <c r="L15139" s="751"/>
      <c r="M15139" s="751"/>
      <c r="N15139" s="752"/>
    </row>
    <row r="15140" spans="1:14" ht="18.75" thickBot="1" x14ac:dyDescent="0.3">
      <c r="B15140" s="6">
        <v>0.10416666666666667</v>
      </c>
      <c r="E15140" s="99">
        <v>112</v>
      </c>
      <c r="G15140" s="729" t="s">
        <v>3894</v>
      </c>
      <c r="H15140" s="730"/>
    </row>
    <row r="15141" spans="1:14" ht="18.75" thickBot="1" x14ac:dyDescent="0.3">
      <c r="B15141" s="6">
        <v>0.11458333333333333</v>
      </c>
      <c r="E15141" s="3">
        <v>108</v>
      </c>
      <c r="G15141" s="758" t="s">
        <v>3895</v>
      </c>
      <c r="H15141" s="759"/>
      <c r="I15141" s="759"/>
      <c r="J15141" s="760"/>
    </row>
    <row r="15142" spans="1:14" ht="16.5" thickBot="1" x14ac:dyDescent="0.3">
      <c r="B15142" s="6">
        <v>0.125</v>
      </c>
      <c r="E15142" s="3">
        <v>105</v>
      </c>
      <c r="G15142" s="761" t="s">
        <v>3896</v>
      </c>
      <c r="H15142" s="762"/>
      <c r="I15142" s="762"/>
      <c r="J15142" s="762"/>
      <c r="K15142" s="762"/>
      <c r="L15142" s="762"/>
      <c r="M15142" s="762"/>
      <c r="N15142" s="763"/>
    </row>
    <row r="15143" spans="1:14" x14ac:dyDescent="0.25">
      <c r="B15143" s="6">
        <v>0.13541666666666666</v>
      </c>
    </row>
    <row r="15144" spans="1:14" x14ac:dyDescent="0.25">
      <c r="B15144" s="6">
        <v>0.14583333333333334</v>
      </c>
    </row>
    <row r="15145" spans="1:14" ht="15.75" thickBot="1" x14ac:dyDescent="0.3">
      <c r="B15145" s="22">
        <v>0.15625</v>
      </c>
      <c r="D15145" s="14">
        <v>115</v>
      </c>
    </row>
    <row r="15146" spans="1:14" x14ac:dyDescent="0.25">
      <c r="A15146" s="5">
        <v>46003</v>
      </c>
      <c r="B15146" s="6">
        <v>0.30208333333333331</v>
      </c>
      <c r="E15146" s="99">
        <v>113</v>
      </c>
    </row>
    <row r="15147" spans="1:14" x14ac:dyDescent="0.25">
      <c r="A15147" s="5" t="s">
        <v>212</v>
      </c>
      <c r="B15147" s="6">
        <v>0.3125</v>
      </c>
      <c r="E15147" s="99">
        <v>118</v>
      </c>
    </row>
    <row r="15148" spans="1:14" x14ac:dyDescent="0.25">
      <c r="B15148" s="6">
        <v>0.32291666666666669</v>
      </c>
      <c r="E15148" s="99">
        <v>116</v>
      </c>
    </row>
    <row r="15149" spans="1:14" x14ac:dyDescent="0.25">
      <c r="B15149" s="6">
        <v>0.33333333333333331</v>
      </c>
      <c r="E15149" s="99">
        <v>118</v>
      </c>
    </row>
    <row r="15150" spans="1:14" x14ac:dyDescent="0.25">
      <c r="B15150" s="6">
        <v>0.34375</v>
      </c>
      <c r="E15150" s="99">
        <v>116</v>
      </c>
    </row>
    <row r="15151" spans="1:14" x14ac:dyDescent="0.25">
      <c r="B15151" s="6">
        <v>0.35416666666666669</v>
      </c>
      <c r="E15151" s="99">
        <v>113</v>
      </c>
    </row>
    <row r="15152" spans="1:14" x14ac:dyDescent="0.25">
      <c r="B15152" s="6">
        <v>0.36458333333333331</v>
      </c>
      <c r="E15152" s="99">
        <v>112</v>
      </c>
    </row>
    <row r="15153" spans="2:13" x14ac:dyDescent="0.25">
      <c r="B15153" s="6">
        <v>0.36805555555555558</v>
      </c>
      <c r="E15153" s="99">
        <v>114</v>
      </c>
    </row>
    <row r="15154" spans="2:13" x14ac:dyDescent="0.25">
      <c r="B15154" s="6">
        <v>0.375</v>
      </c>
      <c r="E15154" s="99">
        <v>116</v>
      </c>
    </row>
    <row r="15155" spans="2:13" x14ac:dyDescent="0.25">
      <c r="B15155" s="6">
        <v>0.38541666666666669</v>
      </c>
      <c r="E15155" s="99">
        <v>115</v>
      </c>
    </row>
    <row r="15156" spans="2:13" x14ac:dyDescent="0.25">
      <c r="B15156" s="6">
        <v>0.39583333333333331</v>
      </c>
      <c r="E15156" s="99">
        <v>110</v>
      </c>
    </row>
    <row r="15157" spans="2:13" x14ac:dyDescent="0.25">
      <c r="B15157" s="6">
        <v>0.40625</v>
      </c>
      <c r="E15157" s="99">
        <v>112</v>
      </c>
    </row>
    <row r="15158" spans="2:13" x14ac:dyDescent="0.25">
      <c r="B15158" s="6">
        <v>0.41666666666666669</v>
      </c>
      <c r="E15158" s="99">
        <v>115</v>
      </c>
    </row>
    <row r="15159" spans="2:13" x14ac:dyDescent="0.25">
      <c r="B15159" s="6">
        <v>0.42708333333333331</v>
      </c>
      <c r="E15159" s="99">
        <v>118</v>
      </c>
      <c r="G15159" s="3" t="s">
        <v>3915</v>
      </c>
    </row>
    <row r="15160" spans="2:13" x14ac:dyDescent="0.25">
      <c r="B15160" s="6">
        <v>0.4375</v>
      </c>
      <c r="E15160" s="157">
        <v>98</v>
      </c>
      <c r="F15160" s="157">
        <v>98</v>
      </c>
    </row>
    <row r="15161" spans="2:13" x14ac:dyDescent="0.25">
      <c r="B15161" s="90">
        <v>0.44791666666666669</v>
      </c>
      <c r="C15161" s="8">
        <v>33</v>
      </c>
      <c r="D15161" s="8"/>
      <c r="E15161" s="8"/>
      <c r="F15161" s="8"/>
      <c r="G15161" s="8" t="s">
        <v>326</v>
      </c>
      <c r="H15161" s="8"/>
      <c r="I15161" s="36" t="s">
        <v>3914</v>
      </c>
      <c r="J15161" s="36"/>
      <c r="K15161" s="36"/>
      <c r="L15161" s="36"/>
      <c r="M15161" s="36"/>
    </row>
    <row r="15162" spans="2:13" x14ac:dyDescent="0.25">
      <c r="B15162" s="6">
        <v>0.44791666666666669</v>
      </c>
      <c r="E15162" s="99">
        <v>110</v>
      </c>
    </row>
    <row r="15163" spans="2:13" x14ac:dyDescent="0.25">
      <c r="B15163" s="6">
        <v>0.45833333333333331</v>
      </c>
      <c r="E15163" s="62">
        <v>126</v>
      </c>
    </row>
    <row r="15164" spans="2:13" x14ac:dyDescent="0.25">
      <c r="B15164" s="6">
        <v>0.46875</v>
      </c>
      <c r="E15164" s="103">
        <v>142</v>
      </c>
      <c r="H15164" s="3">
        <v>30</v>
      </c>
      <c r="I15164" s="144" t="s">
        <v>2958</v>
      </c>
      <c r="J15164" s="144"/>
      <c r="K15164" s="144"/>
      <c r="L15164" s="144"/>
      <c r="M15164" s="144"/>
    </row>
    <row r="15165" spans="2:13" x14ac:dyDescent="0.25">
      <c r="B15165" s="6">
        <v>0.47916666666666669</v>
      </c>
      <c r="E15165" s="9">
        <v>136</v>
      </c>
    </row>
    <row r="15166" spans="2:13" x14ac:dyDescent="0.25">
      <c r="B15166" s="6">
        <v>0.48958333333333331</v>
      </c>
      <c r="E15166" s="99">
        <v>119</v>
      </c>
    </row>
    <row r="15167" spans="2:13" x14ac:dyDescent="0.25">
      <c r="B15167" s="86">
        <v>0.49305555555555558</v>
      </c>
      <c r="G15167" s="14" t="s">
        <v>3913</v>
      </c>
    </row>
    <row r="15168" spans="2:13" x14ac:dyDescent="0.25">
      <c r="B15168" s="86">
        <v>0.5</v>
      </c>
      <c r="E15168" s="3">
        <v>106</v>
      </c>
      <c r="G15168" s="14" t="s">
        <v>3913</v>
      </c>
    </row>
    <row r="15169" spans="2:13" x14ac:dyDescent="0.25">
      <c r="B15169" s="86">
        <v>0.51041666666666663</v>
      </c>
      <c r="E15169" s="157">
        <v>95</v>
      </c>
      <c r="G15169" s="14" t="s">
        <v>3913</v>
      </c>
    </row>
    <row r="15170" spans="2:13" x14ac:dyDescent="0.25">
      <c r="B15170" s="6">
        <v>0.52083333333333337</v>
      </c>
      <c r="E15170" s="157">
        <v>91</v>
      </c>
    </row>
    <row r="15171" spans="2:13" x14ac:dyDescent="0.25">
      <c r="B15171" s="6">
        <v>0.53125</v>
      </c>
      <c r="E15171" s="99">
        <v>114</v>
      </c>
    </row>
    <row r="15172" spans="2:13" x14ac:dyDescent="0.25">
      <c r="B15172" s="6">
        <v>0.54166666666666663</v>
      </c>
      <c r="E15172" s="62">
        <v>128</v>
      </c>
      <c r="G15172" s="3" t="s">
        <v>3918</v>
      </c>
    </row>
    <row r="15173" spans="2:13" x14ac:dyDescent="0.25">
      <c r="B15173" s="6">
        <v>0.55208333333333337</v>
      </c>
      <c r="E15173" s="99">
        <v>116</v>
      </c>
      <c r="G15173" s="3" t="s">
        <v>3918</v>
      </c>
    </row>
    <row r="15174" spans="2:13" x14ac:dyDescent="0.25">
      <c r="B15174" s="6">
        <v>0.5625</v>
      </c>
      <c r="E15174" s="99">
        <v>112</v>
      </c>
      <c r="G15174" s="3" t="s">
        <v>3918</v>
      </c>
    </row>
    <row r="15175" spans="2:13" x14ac:dyDescent="0.25">
      <c r="B15175" s="6">
        <v>0.57291666666666663</v>
      </c>
      <c r="E15175" s="99">
        <v>112</v>
      </c>
    </row>
    <row r="15176" spans="2:13" x14ac:dyDescent="0.25">
      <c r="B15176" s="6">
        <v>0.58333333333333337</v>
      </c>
      <c r="E15176" s="62">
        <v>126</v>
      </c>
    </row>
    <row r="15177" spans="2:13" x14ac:dyDescent="0.25">
      <c r="B15177" s="6">
        <v>0.59375</v>
      </c>
      <c r="E15177" s="10">
        <v>131</v>
      </c>
      <c r="H15177" s="3">
        <v>210</v>
      </c>
      <c r="I15177" s="12" t="s">
        <v>3916</v>
      </c>
      <c r="J15177" s="12"/>
      <c r="K15177" s="12"/>
      <c r="L15177" s="12"/>
      <c r="M15177" s="12"/>
    </row>
    <row r="15178" spans="2:13" x14ac:dyDescent="0.25">
      <c r="B15178" s="86">
        <v>0.60069444444444442</v>
      </c>
      <c r="G15178" s="14" t="s">
        <v>3912</v>
      </c>
    </row>
    <row r="15179" spans="2:13" x14ac:dyDescent="0.25">
      <c r="B15179" s="86">
        <v>0.60416666666666663</v>
      </c>
      <c r="E15179" s="62">
        <v>122</v>
      </c>
      <c r="G15179" s="14" t="s">
        <v>3912</v>
      </c>
    </row>
    <row r="15180" spans="2:13" x14ac:dyDescent="0.25">
      <c r="B15180" s="86">
        <v>0.61458333333333337</v>
      </c>
      <c r="E15180" s="99">
        <v>116</v>
      </c>
      <c r="G15180" s="14" t="s">
        <v>3912</v>
      </c>
    </row>
    <row r="15181" spans="2:13" x14ac:dyDescent="0.25">
      <c r="B15181" s="6">
        <v>0.625</v>
      </c>
      <c r="E15181" s="62">
        <v>128</v>
      </c>
    </row>
    <row r="15182" spans="2:13" x14ac:dyDescent="0.25">
      <c r="B15182" s="6">
        <v>0.63541666666666663</v>
      </c>
      <c r="E15182" s="62">
        <v>124</v>
      </c>
    </row>
    <row r="15183" spans="2:13" x14ac:dyDescent="0.25">
      <c r="B15183" s="6">
        <v>0.64583333333333337</v>
      </c>
      <c r="E15183" s="99">
        <v>118</v>
      </c>
    </row>
    <row r="15184" spans="2:13" x14ac:dyDescent="0.25">
      <c r="B15184" s="6">
        <v>0.65625</v>
      </c>
      <c r="E15184" s="62">
        <v>128</v>
      </c>
    </row>
    <row r="15185" spans="2:22" x14ac:dyDescent="0.25">
      <c r="B15185" s="6">
        <v>0.66666666666666663</v>
      </c>
      <c r="E15185" s="62">
        <v>122</v>
      </c>
    </row>
    <row r="15186" spans="2:22" x14ac:dyDescent="0.25">
      <c r="B15186" s="6">
        <v>0.67708333333333337</v>
      </c>
      <c r="E15186" s="99">
        <v>119</v>
      </c>
    </row>
    <row r="15187" spans="2:22" x14ac:dyDescent="0.25">
      <c r="B15187" s="6">
        <v>0.6875</v>
      </c>
      <c r="E15187" s="99">
        <v>115</v>
      </c>
    </row>
    <row r="15188" spans="2:22" x14ac:dyDescent="0.25">
      <c r="B15188" s="6">
        <v>0.69791666666666663</v>
      </c>
      <c r="E15188" s="99">
        <v>116</v>
      </c>
    </row>
    <row r="15189" spans="2:22" x14ac:dyDescent="0.25">
      <c r="B15189" s="6">
        <v>0.70833333333333337</v>
      </c>
      <c r="E15189" s="62">
        <v>120</v>
      </c>
    </row>
    <row r="15190" spans="2:22" x14ac:dyDescent="0.25">
      <c r="B15190" s="6">
        <v>0.71875</v>
      </c>
      <c r="E15190" s="62">
        <v>120</v>
      </c>
    </row>
    <row r="15191" spans="2:22" x14ac:dyDescent="0.25">
      <c r="B15191" s="6">
        <v>0.72916666666666663</v>
      </c>
      <c r="E15191" s="99">
        <v>117</v>
      </c>
    </row>
    <row r="15192" spans="2:22" x14ac:dyDescent="0.25">
      <c r="B15192" s="6">
        <v>0.73958333333333337</v>
      </c>
      <c r="E15192" s="99">
        <v>115</v>
      </c>
      <c r="F15192" s="99">
        <v>115</v>
      </c>
    </row>
    <row r="15193" spans="2:22" x14ac:dyDescent="0.25">
      <c r="B15193" s="90">
        <v>0.75</v>
      </c>
      <c r="C15193" s="243">
        <v>165</v>
      </c>
      <c r="D15193" s="8"/>
      <c r="E15193" s="8">
        <v>119</v>
      </c>
      <c r="F15193" s="8"/>
      <c r="G15193" s="8" t="s">
        <v>313</v>
      </c>
      <c r="H15193" s="8"/>
      <c r="I15193" s="36" t="s">
        <v>3911</v>
      </c>
      <c r="J15193" s="36"/>
      <c r="K15193" s="36"/>
      <c r="L15193" s="36"/>
      <c r="M15193" s="36"/>
      <c r="N15193" s="36"/>
      <c r="O15193" s="36"/>
      <c r="P15193" s="36"/>
      <c r="Q15193" s="8"/>
      <c r="R15193" s="8"/>
      <c r="S15193" s="8"/>
      <c r="T15193" s="8"/>
      <c r="U15193" s="8"/>
      <c r="V15193" s="8"/>
    </row>
    <row r="15194" spans="2:22" x14ac:dyDescent="0.25">
      <c r="B15194" s="6">
        <v>0.75</v>
      </c>
      <c r="E15194" s="99">
        <v>119</v>
      </c>
    </row>
    <row r="15195" spans="2:22" x14ac:dyDescent="0.25">
      <c r="B15195" s="6">
        <v>0.76041666666666663</v>
      </c>
      <c r="E15195" s="62">
        <v>128</v>
      </c>
    </row>
    <row r="15196" spans="2:22" x14ac:dyDescent="0.25">
      <c r="B15196" s="6">
        <v>0.77083333333333337</v>
      </c>
      <c r="E15196" s="9">
        <v>136</v>
      </c>
    </row>
    <row r="15197" spans="2:22" x14ac:dyDescent="0.25">
      <c r="B15197" s="6">
        <v>0.78125</v>
      </c>
      <c r="E15197" s="103">
        <v>141</v>
      </c>
      <c r="H15197" s="3">
        <v>45</v>
      </c>
      <c r="I15197" s="144" t="s">
        <v>4351</v>
      </c>
      <c r="J15197" s="144"/>
      <c r="K15197" s="144"/>
      <c r="L15197" s="144"/>
      <c r="M15197" s="144"/>
    </row>
    <row r="15198" spans="2:22" x14ac:dyDescent="0.25">
      <c r="B15198" s="6">
        <v>0.79166666666666663</v>
      </c>
      <c r="E15198" s="9">
        <v>133</v>
      </c>
    </row>
    <row r="15199" spans="2:22" x14ac:dyDescent="0.25">
      <c r="B15199" s="6">
        <v>0.80208333333333337</v>
      </c>
      <c r="E15199" s="62">
        <v>127</v>
      </c>
    </row>
    <row r="15200" spans="2:22" x14ac:dyDescent="0.25">
      <c r="B15200" s="6">
        <v>0.8125</v>
      </c>
      <c r="E15200" s="104">
        <v>146</v>
      </c>
    </row>
    <row r="15201" spans="2:14" x14ac:dyDescent="0.25">
      <c r="B15201" s="6">
        <v>0.82291666666666663</v>
      </c>
      <c r="E15201" s="13">
        <v>152</v>
      </c>
      <c r="H15201" s="3">
        <v>105</v>
      </c>
      <c r="I15201" s="28" t="s">
        <v>4352</v>
      </c>
      <c r="J15201" s="28"/>
      <c r="K15201" s="28"/>
      <c r="L15201" s="28"/>
      <c r="M15201" s="28"/>
    </row>
    <row r="15202" spans="2:14" x14ac:dyDescent="0.25">
      <c r="B15202" s="6">
        <v>0.83333333333333337</v>
      </c>
      <c r="E15202" s="38">
        <v>151</v>
      </c>
    </row>
    <row r="15203" spans="2:14" x14ac:dyDescent="0.25">
      <c r="B15203" s="6">
        <v>0.84375</v>
      </c>
      <c r="E15203" s="9">
        <v>138</v>
      </c>
    </row>
    <row r="15204" spans="2:14" x14ac:dyDescent="0.25">
      <c r="B15204" s="86">
        <v>0.84722222222222221</v>
      </c>
      <c r="G15204" s="14" t="s">
        <v>3910</v>
      </c>
    </row>
    <row r="15205" spans="2:14" x14ac:dyDescent="0.25">
      <c r="B15205" s="86">
        <v>0.85416666666666663</v>
      </c>
      <c r="E15205" s="62">
        <v>127</v>
      </c>
      <c r="G15205" s="14" t="s">
        <v>3910</v>
      </c>
    </row>
    <row r="15206" spans="2:14" x14ac:dyDescent="0.25">
      <c r="B15206" s="86">
        <v>0.86458333333333337</v>
      </c>
      <c r="E15206" s="3">
        <v>107</v>
      </c>
      <c r="G15206" s="14" t="s">
        <v>3910</v>
      </c>
    </row>
    <row r="15207" spans="2:14" x14ac:dyDescent="0.25">
      <c r="B15207" s="86">
        <v>0.875</v>
      </c>
      <c r="E15207" s="99">
        <v>116</v>
      </c>
      <c r="G15207" s="14" t="s">
        <v>3910</v>
      </c>
    </row>
    <row r="15208" spans="2:14" x14ac:dyDescent="0.25">
      <c r="B15208" s="6">
        <v>0.88541666666666663</v>
      </c>
      <c r="E15208" s="9">
        <v>136</v>
      </c>
    </row>
    <row r="15209" spans="2:14" x14ac:dyDescent="0.25">
      <c r="B15209" s="86">
        <v>0.88888888888888884</v>
      </c>
      <c r="G15209" s="14" t="s">
        <v>3909</v>
      </c>
    </row>
    <row r="15210" spans="2:14" x14ac:dyDescent="0.25">
      <c r="B15210" s="86">
        <v>0.89583333333333337</v>
      </c>
      <c r="E15210" s="103">
        <v>149</v>
      </c>
      <c r="G15210" s="14" t="s">
        <v>3909</v>
      </c>
      <c r="H15210" s="3">
        <v>210</v>
      </c>
      <c r="I15210" s="144" t="s">
        <v>4353</v>
      </c>
      <c r="J15210" s="144"/>
      <c r="K15210" s="144"/>
      <c r="L15210" s="144"/>
      <c r="M15210" s="144"/>
      <c r="N15210" s="144"/>
    </row>
    <row r="15211" spans="2:14" x14ac:dyDescent="0.25">
      <c r="B15211" s="86">
        <v>0.90625</v>
      </c>
      <c r="E15211" s="99">
        <v>116</v>
      </c>
      <c r="G15211" s="14" t="s">
        <v>3909</v>
      </c>
    </row>
    <row r="15212" spans="2:14" x14ac:dyDescent="0.25">
      <c r="B15212" s="86">
        <v>0.91666666666666663</v>
      </c>
      <c r="E15212" s="99">
        <v>114</v>
      </c>
      <c r="G15212" s="14" t="s">
        <v>3909</v>
      </c>
    </row>
    <row r="15213" spans="2:14" x14ac:dyDescent="0.25">
      <c r="B15213" s="6">
        <v>0.92708333333333337</v>
      </c>
      <c r="E15213" s="104">
        <v>147</v>
      </c>
    </row>
    <row r="15214" spans="2:14" x14ac:dyDescent="0.25">
      <c r="B15214" s="86">
        <v>0.93194444444444446</v>
      </c>
      <c r="G15214" s="14" t="s">
        <v>3908</v>
      </c>
    </row>
    <row r="15215" spans="2:14" x14ac:dyDescent="0.25">
      <c r="B15215" s="86">
        <v>0.9375</v>
      </c>
      <c r="E15215" s="103">
        <v>149</v>
      </c>
      <c r="G15215" s="14" t="s">
        <v>3908</v>
      </c>
      <c r="H15215" s="3">
        <v>270</v>
      </c>
      <c r="I15215" s="144" t="s">
        <v>4354</v>
      </c>
      <c r="J15215" s="144"/>
      <c r="K15215" s="144"/>
      <c r="L15215" s="144"/>
      <c r="M15215" s="144"/>
      <c r="N15215" s="144"/>
    </row>
    <row r="15216" spans="2:14" x14ac:dyDescent="0.25">
      <c r="B15216" s="86">
        <v>0.44791666666666669</v>
      </c>
      <c r="E15216" s="99">
        <v>118</v>
      </c>
      <c r="G15216" s="14" t="s">
        <v>3908</v>
      </c>
    </row>
    <row r="15217" spans="1:14" x14ac:dyDescent="0.25">
      <c r="B15217" s="86">
        <v>0.95833333333333337</v>
      </c>
      <c r="E15217" s="99">
        <v>115</v>
      </c>
      <c r="G15217" s="14" t="s">
        <v>3908</v>
      </c>
    </row>
    <row r="15218" spans="1:14" x14ac:dyDescent="0.25">
      <c r="B15218" s="6">
        <v>0.96875</v>
      </c>
      <c r="E15218" s="38">
        <v>154</v>
      </c>
    </row>
    <row r="15219" spans="1:14" x14ac:dyDescent="0.25">
      <c r="B15219" s="86">
        <v>0.97569444444444442</v>
      </c>
      <c r="G15219" s="14" t="s">
        <v>3907</v>
      </c>
    </row>
    <row r="15220" spans="1:14" x14ac:dyDescent="0.25">
      <c r="B15220" s="86">
        <v>0.97916666666666663</v>
      </c>
      <c r="E15220" s="243">
        <v>171</v>
      </c>
      <c r="G15220" s="14" t="s">
        <v>3907</v>
      </c>
      <c r="H15220" s="3">
        <v>330</v>
      </c>
      <c r="I15220" s="235" t="s">
        <v>4355</v>
      </c>
      <c r="J15220" s="235"/>
      <c r="K15220" s="235"/>
      <c r="L15220" s="235"/>
      <c r="M15220" s="235"/>
      <c r="N15220" s="235"/>
    </row>
    <row r="15221" spans="1:14" ht="15.75" thickBot="1" x14ac:dyDescent="0.3">
      <c r="B15221" s="215">
        <v>0.98958333333333337</v>
      </c>
      <c r="E15221" s="99">
        <v>119</v>
      </c>
      <c r="G15221" s="14" t="s">
        <v>3907</v>
      </c>
    </row>
    <row r="15222" spans="1:14" x14ac:dyDescent="0.25">
      <c r="A15222" s="5">
        <v>46004</v>
      </c>
      <c r="B15222" s="86">
        <v>0</v>
      </c>
      <c r="E15222" s="99">
        <v>113</v>
      </c>
      <c r="G15222" s="14" t="s">
        <v>3907</v>
      </c>
    </row>
    <row r="15223" spans="1:14" x14ac:dyDescent="0.25">
      <c r="A15223" s="5" t="s">
        <v>228</v>
      </c>
      <c r="B15223" s="6">
        <v>1.0416666666666666E-2</v>
      </c>
      <c r="E15223" s="104">
        <v>143</v>
      </c>
    </row>
    <row r="15224" spans="1:14" x14ac:dyDescent="0.25">
      <c r="B15224" s="6">
        <v>2.0833333333333332E-2</v>
      </c>
      <c r="E15224" s="236">
        <v>165</v>
      </c>
    </row>
    <row r="15225" spans="1:14" x14ac:dyDescent="0.25">
      <c r="B15225" s="6">
        <v>3.125E-2</v>
      </c>
      <c r="E15225" s="243">
        <v>171</v>
      </c>
      <c r="H15225" s="3">
        <v>405</v>
      </c>
      <c r="I15225" s="235" t="s">
        <v>4356</v>
      </c>
      <c r="J15225" s="235"/>
      <c r="K15225" s="235"/>
      <c r="L15225" s="235"/>
      <c r="M15225" s="235"/>
      <c r="N15225" s="235"/>
    </row>
    <row r="15226" spans="1:14" x14ac:dyDescent="0.25">
      <c r="B15226" s="6">
        <v>4.1666666666666664E-2</v>
      </c>
      <c r="E15226" s="236">
        <v>170</v>
      </c>
    </row>
    <row r="15227" spans="1:14" x14ac:dyDescent="0.25">
      <c r="B15227" s="6">
        <v>5.2083333333333336E-2</v>
      </c>
    </row>
    <row r="15228" spans="1:14" x14ac:dyDescent="0.25">
      <c r="B15228" s="6">
        <v>6.25E-2</v>
      </c>
    </row>
    <row r="15229" spans="1:14" x14ac:dyDescent="0.25">
      <c r="B15229" s="6">
        <v>7.2916666666666671E-2</v>
      </c>
    </row>
    <row r="15230" spans="1:14" ht="15.75" thickBot="1" x14ac:dyDescent="0.3">
      <c r="B15230" s="6">
        <v>8.3333333333333329E-2</v>
      </c>
    </row>
    <row r="15231" spans="1:14" ht="21" thickBot="1" x14ac:dyDescent="0.35">
      <c r="B15231" s="6">
        <v>9.375E-2</v>
      </c>
      <c r="G15231" s="666">
        <v>120</v>
      </c>
      <c r="H15231" s="667" t="s">
        <v>1368</v>
      </c>
      <c r="I15231" s="753" t="s">
        <v>3921</v>
      </c>
      <c r="J15231" s="754"/>
      <c r="K15231" s="754"/>
      <c r="L15231" s="754"/>
      <c r="M15231" s="754"/>
      <c r="N15231" s="755"/>
    </row>
    <row r="15232" spans="1:14" ht="19.5" thickBot="1" x14ac:dyDescent="0.35">
      <c r="B15232" s="6">
        <v>0.10416666666666667</v>
      </c>
      <c r="G15232" s="668">
        <f>AVERAGE(E15146:E15236)</f>
        <v>124.83783783783784</v>
      </c>
      <c r="H15232" s="667" t="s">
        <v>1367</v>
      </c>
      <c r="I15232" s="753" t="s">
        <v>3737</v>
      </c>
      <c r="J15232" s="754"/>
      <c r="K15232" s="754"/>
      <c r="L15232" s="754"/>
      <c r="M15232" s="754"/>
      <c r="N15232" s="755"/>
    </row>
    <row r="15233" spans="1:14" ht="19.5" thickBot="1" x14ac:dyDescent="0.35">
      <c r="B15233" s="6">
        <v>0.11458333333333333</v>
      </c>
      <c r="G15233" s="612">
        <v>106.5</v>
      </c>
      <c r="H15233" s="610" t="s">
        <v>1369</v>
      </c>
      <c r="I15233" s="734" t="s">
        <v>3919</v>
      </c>
      <c r="J15233" s="735"/>
      <c r="K15233" s="735"/>
      <c r="L15233" s="735"/>
      <c r="M15233" s="735"/>
      <c r="N15233" s="736"/>
    </row>
    <row r="15234" spans="1:14" ht="18.75" thickBot="1" x14ac:dyDescent="0.3">
      <c r="B15234" s="6">
        <v>0.125</v>
      </c>
      <c r="G15234" s="729" t="s">
        <v>3920</v>
      </c>
      <c r="H15234" s="730"/>
    </row>
    <row r="15235" spans="1:14" ht="18.75" thickBot="1" x14ac:dyDescent="0.3">
      <c r="B15235" s="6">
        <v>0.13541666666666666</v>
      </c>
      <c r="G15235" s="758" t="s">
        <v>3917</v>
      </c>
      <c r="H15235" s="759"/>
      <c r="I15235" s="759"/>
      <c r="J15235" s="760"/>
    </row>
    <row r="15236" spans="1:14" ht="16.5" thickBot="1" x14ac:dyDescent="0.3">
      <c r="B15236" s="6">
        <v>0.14583333333333334</v>
      </c>
      <c r="G15236" s="761" t="s">
        <v>3922</v>
      </c>
      <c r="H15236" s="762"/>
      <c r="I15236" s="762"/>
      <c r="J15236" s="762"/>
      <c r="K15236" s="762"/>
      <c r="L15236" s="762"/>
      <c r="M15236" s="762"/>
      <c r="N15236" s="763"/>
    </row>
    <row r="15237" spans="1:14" ht="15.75" thickBot="1" x14ac:dyDescent="0.3">
      <c r="B15237" s="22">
        <v>0.15625</v>
      </c>
      <c r="D15237" s="243">
        <v>198</v>
      </c>
    </row>
    <row r="15238" spans="1:14" x14ac:dyDescent="0.25">
      <c r="A15238" s="5">
        <v>46004</v>
      </c>
      <c r="B15238" s="6">
        <v>0.30208333333333331</v>
      </c>
      <c r="E15238" s="99">
        <v>118</v>
      </c>
    </row>
    <row r="15239" spans="1:14" x14ac:dyDescent="0.25">
      <c r="A15239" s="5" t="s">
        <v>228</v>
      </c>
      <c r="B15239" s="6">
        <v>0.3125</v>
      </c>
      <c r="E15239" s="62">
        <v>124</v>
      </c>
    </row>
    <row r="15240" spans="1:14" x14ac:dyDescent="0.25">
      <c r="B15240" s="6">
        <v>0.32291666666666669</v>
      </c>
      <c r="E15240" s="62">
        <v>128</v>
      </c>
    </row>
    <row r="15241" spans="1:14" x14ac:dyDescent="0.25">
      <c r="B15241" s="6">
        <v>0.33333333333333331</v>
      </c>
      <c r="E15241" s="9">
        <v>130</v>
      </c>
    </row>
    <row r="15242" spans="1:14" x14ac:dyDescent="0.25">
      <c r="B15242" s="6">
        <v>0.34375</v>
      </c>
      <c r="E15242" s="62">
        <v>127</v>
      </c>
    </row>
    <row r="15243" spans="1:14" x14ac:dyDescent="0.25">
      <c r="B15243" s="6">
        <v>0.35416666666666669</v>
      </c>
      <c r="E15243" s="62">
        <v>125</v>
      </c>
      <c r="F15243" s="62">
        <v>125</v>
      </c>
    </row>
    <row r="15244" spans="1:14" x14ac:dyDescent="0.25">
      <c r="B15244" s="90">
        <v>0.3611111111111111</v>
      </c>
      <c r="C15244" s="8">
        <v>6</v>
      </c>
      <c r="D15244" s="8"/>
      <c r="E15244" s="8"/>
      <c r="F15244" s="8"/>
      <c r="G15244" s="8" t="s">
        <v>326</v>
      </c>
      <c r="H15244" s="8"/>
      <c r="I15244" s="36" t="s">
        <v>450</v>
      </c>
      <c r="J15244" s="36"/>
      <c r="K15244" s="36"/>
    </row>
    <row r="15245" spans="1:14" x14ac:dyDescent="0.25">
      <c r="B15245" s="6">
        <v>0.36458333333333331</v>
      </c>
      <c r="E15245" s="9">
        <v>131</v>
      </c>
    </row>
    <row r="15246" spans="1:14" x14ac:dyDescent="0.25">
      <c r="B15246" s="6">
        <v>0.375</v>
      </c>
      <c r="E15246" s="10">
        <v>137</v>
      </c>
      <c r="H15246" s="3">
        <v>20</v>
      </c>
      <c r="I15246" s="12" t="s">
        <v>3935</v>
      </c>
      <c r="J15246" s="12"/>
      <c r="K15246" s="12"/>
      <c r="L15246" s="12"/>
      <c r="M15246" s="12"/>
    </row>
    <row r="15247" spans="1:14" x14ac:dyDescent="0.25">
      <c r="B15247" s="6">
        <v>0.38541666666666669</v>
      </c>
      <c r="E15247" s="9">
        <v>137</v>
      </c>
      <c r="G15247" s="3" t="s">
        <v>3519</v>
      </c>
    </row>
    <row r="15248" spans="1:14" x14ac:dyDescent="0.25">
      <c r="B15248" s="6">
        <v>0.39583333333333331</v>
      </c>
      <c r="E15248" s="62">
        <v>126</v>
      </c>
      <c r="G15248" s="3" t="s">
        <v>3519</v>
      </c>
    </row>
    <row r="15249" spans="2:15" x14ac:dyDescent="0.25">
      <c r="B15249" s="6">
        <v>0.40625</v>
      </c>
      <c r="E15249" s="99">
        <v>118</v>
      </c>
      <c r="G15249" s="3" t="s">
        <v>3519</v>
      </c>
    </row>
    <row r="15250" spans="2:15" x14ac:dyDescent="0.25">
      <c r="B15250" s="6">
        <v>0.41666666666666669</v>
      </c>
      <c r="E15250" s="62">
        <v>122</v>
      </c>
      <c r="G15250" s="3" t="s">
        <v>3941</v>
      </c>
    </row>
    <row r="15251" spans="2:15" x14ac:dyDescent="0.25">
      <c r="B15251" s="6">
        <v>0.42708333333333331</v>
      </c>
      <c r="E15251" s="62">
        <v>124</v>
      </c>
      <c r="G15251" s="3" t="s">
        <v>3941</v>
      </c>
    </row>
    <row r="15252" spans="2:15" x14ac:dyDescent="0.25">
      <c r="B15252" s="6">
        <v>0.4375</v>
      </c>
      <c r="E15252" s="62">
        <v>127</v>
      </c>
      <c r="G15252" s="3" t="s">
        <v>3941</v>
      </c>
    </row>
    <row r="15253" spans="2:15" x14ac:dyDescent="0.25">
      <c r="B15253" s="6">
        <v>0.44791666666666669</v>
      </c>
      <c r="E15253" s="62">
        <v>125</v>
      </c>
      <c r="G15253" s="3" t="s">
        <v>3941</v>
      </c>
    </row>
    <row r="15254" spans="2:15" x14ac:dyDescent="0.25">
      <c r="B15254" s="6">
        <v>0.45833333333333331</v>
      </c>
      <c r="E15254" s="62">
        <v>124</v>
      </c>
      <c r="G15254" s="3" t="s">
        <v>3941</v>
      </c>
    </row>
    <row r="15255" spans="2:15" x14ac:dyDescent="0.25">
      <c r="B15255" s="6">
        <v>0.46875</v>
      </c>
      <c r="E15255" s="62">
        <v>122</v>
      </c>
      <c r="G15255" s="3" t="s">
        <v>3941</v>
      </c>
    </row>
    <row r="15256" spans="2:15" x14ac:dyDescent="0.25">
      <c r="B15256" s="6">
        <v>0.47916666666666669</v>
      </c>
      <c r="E15256" s="62">
        <v>120</v>
      </c>
      <c r="G15256" s="3" t="s">
        <v>3941</v>
      </c>
    </row>
    <row r="15257" spans="2:15" x14ac:dyDescent="0.25">
      <c r="B15257" s="6">
        <v>0.48958333333333331</v>
      </c>
      <c r="E15257" s="62">
        <v>124</v>
      </c>
      <c r="G15257" s="3" t="s">
        <v>3941</v>
      </c>
    </row>
    <row r="15258" spans="2:15" x14ac:dyDescent="0.25">
      <c r="B15258" s="6">
        <v>0.5</v>
      </c>
      <c r="E15258" s="62">
        <v>127</v>
      </c>
      <c r="G15258" s="3" t="s">
        <v>3941</v>
      </c>
    </row>
    <row r="15259" spans="2:15" x14ac:dyDescent="0.25">
      <c r="B15259" s="6">
        <v>0.51041666666666663</v>
      </c>
      <c r="E15259" s="9">
        <v>130</v>
      </c>
      <c r="F15259" s="9">
        <v>130</v>
      </c>
      <c r="G15259" s="3" t="s">
        <v>3519</v>
      </c>
    </row>
    <row r="15260" spans="2:15" x14ac:dyDescent="0.25">
      <c r="B15260" s="90">
        <v>0.52083333333333337</v>
      </c>
      <c r="C15260" s="8">
        <v>74</v>
      </c>
      <c r="D15260" s="8"/>
      <c r="E15260" s="8"/>
      <c r="F15260" s="8"/>
      <c r="G15260" s="8" t="s">
        <v>208</v>
      </c>
      <c r="H15260" s="8"/>
      <c r="I15260" s="36" t="s">
        <v>3930</v>
      </c>
      <c r="J15260" s="36"/>
      <c r="K15260" s="36"/>
      <c r="L15260" s="36"/>
      <c r="M15260" s="36"/>
      <c r="N15260" s="36"/>
      <c r="O15260" s="36"/>
    </row>
    <row r="15261" spans="2:15" x14ac:dyDescent="0.25">
      <c r="B15261" s="6">
        <v>0.52083333333333337</v>
      </c>
      <c r="E15261" s="9">
        <v>131</v>
      </c>
    </row>
    <row r="15262" spans="2:15" x14ac:dyDescent="0.25">
      <c r="B15262" s="6">
        <v>0.53125</v>
      </c>
      <c r="E15262" s="9">
        <v>135</v>
      </c>
    </row>
    <row r="15263" spans="2:15" x14ac:dyDescent="0.25">
      <c r="B15263" s="6">
        <v>0.54166666666666663</v>
      </c>
      <c r="E15263" s="38">
        <v>159</v>
      </c>
    </row>
    <row r="15264" spans="2:15" x14ac:dyDescent="0.25">
      <c r="B15264" s="6">
        <v>0.55208333333333337</v>
      </c>
      <c r="E15264" s="38">
        <v>159</v>
      </c>
      <c r="G15264" s="3" t="s">
        <v>3519</v>
      </c>
    </row>
    <row r="15265" spans="2:13" x14ac:dyDescent="0.25">
      <c r="B15265" s="6">
        <v>0.5625</v>
      </c>
      <c r="E15265" s="243">
        <v>166</v>
      </c>
      <c r="H15265" s="3">
        <v>60</v>
      </c>
      <c r="I15265" s="235" t="s">
        <v>3932</v>
      </c>
      <c r="J15265" s="235"/>
      <c r="K15265" s="235"/>
      <c r="L15265" s="235"/>
      <c r="M15265" s="235"/>
    </row>
    <row r="15266" spans="2:13" x14ac:dyDescent="0.25">
      <c r="B15266" s="6">
        <v>0.57291666666666663</v>
      </c>
      <c r="E15266" s="38">
        <v>158</v>
      </c>
    </row>
    <row r="15267" spans="2:13" x14ac:dyDescent="0.25">
      <c r="B15267" s="6">
        <v>0.58333333333333337</v>
      </c>
      <c r="E15267" s="9">
        <v>138</v>
      </c>
      <c r="G15267" s="3" t="s">
        <v>3940</v>
      </c>
    </row>
    <row r="15268" spans="2:13" x14ac:dyDescent="0.25">
      <c r="B15268" s="6">
        <v>0.59375</v>
      </c>
      <c r="E15268" s="104">
        <v>143</v>
      </c>
      <c r="G15268" s="3" t="s">
        <v>3940</v>
      </c>
    </row>
    <row r="15269" spans="2:13" x14ac:dyDescent="0.25">
      <c r="B15269" s="6">
        <v>0.60416666666666663</v>
      </c>
      <c r="E15269" s="104">
        <v>148</v>
      </c>
      <c r="G15269" s="3" t="s">
        <v>3940</v>
      </c>
    </row>
    <row r="15270" spans="2:13" x14ac:dyDescent="0.25">
      <c r="B15270" s="6">
        <v>0.61458333333333337</v>
      </c>
      <c r="E15270" s="104">
        <v>148</v>
      </c>
      <c r="G15270" s="3" t="s">
        <v>3940</v>
      </c>
    </row>
    <row r="15271" spans="2:13" x14ac:dyDescent="0.25">
      <c r="B15271" s="6">
        <v>0.625</v>
      </c>
      <c r="E15271" s="104">
        <v>144</v>
      </c>
      <c r="G15271" s="3" t="s">
        <v>3940</v>
      </c>
    </row>
    <row r="15272" spans="2:13" x14ac:dyDescent="0.25">
      <c r="B15272" s="6">
        <v>0.63541666666666663</v>
      </c>
      <c r="E15272" s="104">
        <v>143</v>
      </c>
      <c r="G15272" s="3" t="s">
        <v>3519</v>
      </c>
    </row>
    <row r="15273" spans="2:13" x14ac:dyDescent="0.25">
      <c r="B15273" s="6">
        <v>0.64583333333333337</v>
      </c>
      <c r="E15273" s="9">
        <v>139</v>
      </c>
      <c r="G15273" s="3" t="s">
        <v>3519</v>
      </c>
    </row>
    <row r="15274" spans="2:13" x14ac:dyDescent="0.25">
      <c r="B15274" s="6">
        <v>0.65625</v>
      </c>
      <c r="E15274" s="3">
        <v>113</v>
      </c>
      <c r="G15274" s="3" t="s">
        <v>3519</v>
      </c>
    </row>
    <row r="15275" spans="2:13" x14ac:dyDescent="0.25">
      <c r="B15275" s="6">
        <v>0.66666666666666663</v>
      </c>
      <c r="E15275" s="99">
        <v>116</v>
      </c>
    </row>
    <row r="15276" spans="2:13" x14ac:dyDescent="0.25">
      <c r="B15276" s="6">
        <v>0.67708333333333337</v>
      </c>
      <c r="E15276" s="9">
        <v>132</v>
      </c>
    </row>
    <row r="15277" spans="2:13" x14ac:dyDescent="0.25">
      <c r="B15277" s="6">
        <v>0.6875</v>
      </c>
      <c r="E15277" s="103">
        <v>144</v>
      </c>
      <c r="H15277" s="3">
        <v>240</v>
      </c>
      <c r="I15277" s="144" t="s">
        <v>3933</v>
      </c>
      <c r="J15277" s="144"/>
      <c r="K15277" s="144"/>
      <c r="L15277" s="144"/>
      <c r="M15277" s="144"/>
    </row>
    <row r="15278" spans="2:13" x14ac:dyDescent="0.25">
      <c r="B15278" s="6">
        <v>0.69791666666666663</v>
      </c>
      <c r="E15278" s="104">
        <v>140</v>
      </c>
    </row>
    <row r="15279" spans="2:13" x14ac:dyDescent="0.25">
      <c r="B15279" s="86">
        <v>0.70625000000000004</v>
      </c>
      <c r="G15279" s="14" t="s">
        <v>3925</v>
      </c>
    </row>
    <row r="15280" spans="2:13" x14ac:dyDescent="0.25">
      <c r="B15280" s="86">
        <v>0.70833333333333337</v>
      </c>
      <c r="E15280" s="9">
        <v>136</v>
      </c>
      <c r="G15280" s="14" t="s">
        <v>3925</v>
      </c>
    </row>
    <row r="15281" spans="2:18" x14ac:dyDescent="0.25">
      <c r="B15281" s="86">
        <v>0.71875</v>
      </c>
      <c r="E15281" s="62">
        <v>126</v>
      </c>
      <c r="G15281" s="14" t="s">
        <v>3925</v>
      </c>
    </row>
    <row r="15282" spans="2:18" x14ac:dyDescent="0.25">
      <c r="B15282" s="6">
        <v>0.72916666666666663</v>
      </c>
      <c r="E15282" s="62">
        <v>128</v>
      </c>
    </row>
    <row r="15283" spans="2:18" x14ac:dyDescent="0.25">
      <c r="B15283" s="6">
        <v>0.73958333333333337</v>
      </c>
      <c r="E15283" s="9">
        <v>130</v>
      </c>
    </row>
    <row r="15284" spans="2:18" x14ac:dyDescent="0.25">
      <c r="B15284" s="86">
        <v>0.73958333333333337</v>
      </c>
      <c r="G15284" s="14" t="s">
        <v>2673</v>
      </c>
    </row>
    <row r="15285" spans="2:18" x14ac:dyDescent="0.25">
      <c r="B15285" s="86">
        <v>0.75</v>
      </c>
      <c r="E15285" s="62">
        <v>120</v>
      </c>
      <c r="G15285" s="14" t="s">
        <v>2673</v>
      </c>
    </row>
    <row r="15286" spans="2:18" x14ac:dyDescent="0.25">
      <c r="B15286" s="86">
        <v>0.76041666666666663</v>
      </c>
      <c r="E15286" s="62">
        <v>125</v>
      </c>
      <c r="G15286" s="14" t="s">
        <v>2673</v>
      </c>
    </row>
    <row r="15287" spans="2:18" x14ac:dyDescent="0.25">
      <c r="B15287" s="6">
        <v>0.77083333333333337</v>
      </c>
      <c r="E15287" s="10">
        <v>136</v>
      </c>
      <c r="H15287" s="3">
        <v>360</v>
      </c>
      <c r="I15287" s="12" t="s">
        <v>3934</v>
      </c>
      <c r="J15287" s="12"/>
      <c r="K15287" s="12"/>
      <c r="L15287" s="12"/>
      <c r="M15287" s="12"/>
    </row>
    <row r="15288" spans="2:18" x14ac:dyDescent="0.25">
      <c r="B15288" s="6">
        <v>0.78125</v>
      </c>
      <c r="E15288" s="9">
        <v>131</v>
      </c>
    </row>
    <row r="15289" spans="2:18" x14ac:dyDescent="0.25">
      <c r="B15289" s="6">
        <v>0.79166666666666663</v>
      </c>
      <c r="E15289" s="99">
        <v>115</v>
      </c>
      <c r="F15289" s="99">
        <v>115</v>
      </c>
    </row>
    <row r="15290" spans="2:18" x14ac:dyDescent="0.25">
      <c r="B15290" s="90">
        <v>0.79166666666666663</v>
      </c>
      <c r="C15290" s="8">
        <v>70</v>
      </c>
      <c r="D15290" s="8"/>
      <c r="E15290" s="8"/>
      <c r="F15290" s="8"/>
      <c r="G15290" s="8" t="s">
        <v>313</v>
      </c>
      <c r="H15290" s="8"/>
      <c r="I15290" s="36" t="s">
        <v>3927</v>
      </c>
      <c r="J15290" s="36"/>
      <c r="K15290" s="36"/>
      <c r="L15290" s="36"/>
      <c r="M15290" s="36"/>
      <c r="N15290" s="36"/>
      <c r="O15290" s="36"/>
      <c r="P15290" s="36"/>
      <c r="Q15290" s="8"/>
      <c r="R15290" s="8"/>
    </row>
    <row r="15291" spans="2:18" x14ac:dyDescent="0.25">
      <c r="B15291" s="6">
        <v>0.80208333333333337</v>
      </c>
      <c r="E15291" s="9">
        <v>135</v>
      </c>
    </row>
    <row r="15292" spans="2:18" x14ac:dyDescent="0.25">
      <c r="B15292" s="6">
        <v>0.8125</v>
      </c>
      <c r="E15292" s="104">
        <v>144</v>
      </c>
      <c r="G15292" s="3" t="s">
        <v>3942</v>
      </c>
    </row>
    <row r="15293" spans="2:18" x14ac:dyDescent="0.25">
      <c r="B15293" s="6">
        <v>0.82291666666666663</v>
      </c>
      <c r="E15293" s="236">
        <v>168</v>
      </c>
      <c r="G15293" s="3" t="s">
        <v>3942</v>
      </c>
    </row>
    <row r="15294" spans="2:18" x14ac:dyDescent="0.25">
      <c r="B15294" s="6">
        <v>0.83333333333333337</v>
      </c>
      <c r="E15294" s="236">
        <v>165</v>
      </c>
      <c r="G15294" s="3" t="s">
        <v>3942</v>
      </c>
    </row>
    <row r="15295" spans="2:18" x14ac:dyDescent="0.25">
      <c r="B15295" s="6">
        <v>0.84375</v>
      </c>
      <c r="E15295" s="243">
        <v>169</v>
      </c>
      <c r="G15295" s="3" t="s">
        <v>3942</v>
      </c>
      <c r="H15295" s="3">
        <v>75</v>
      </c>
      <c r="I15295" s="235" t="s">
        <v>2669</v>
      </c>
      <c r="J15295" s="235"/>
      <c r="K15295" s="235"/>
      <c r="L15295" s="235"/>
      <c r="M15295" s="235"/>
    </row>
    <row r="15296" spans="2:18" x14ac:dyDescent="0.25">
      <c r="B15296" s="6">
        <v>0.85416666666666663</v>
      </c>
      <c r="E15296" s="236">
        <v>167</v>
      </c>
      <c r="G15296" s="3" t="s">
        <v>3942</v>
      </c>
    </row>
    <row r="15297" spans="2:13" x14ac:dyDescent="0.25">
      <c r="B15297" s="86">
        <v>0.85972222222222228</v>
      </c>
      <c r="G15297" s="14" t="s">
        <v>3926</v>
      </c>
    </row>
    <row r="15298" spans="2:13" x14ac:dyDescent="0.25">
      <c r="B15298" s="86">
        <v>0.86458333333333337</v>
      </c>
      <c r="E15298" s="236">
        <v>166</v>
      </c>
      <c r="G15298" s="14" t="s">
        <v>3926</v>
      </c>
    </row>
    <row r="15299" spans="2:13" x14ac:dyDescent="0.25">
      <c r="B15299" s="86">
        <v>0.875</v>
      </c>
      <c r="E15299" s="99">
        <v>114</v>
      </c>
      <c r="G15299" s="14" t="s">
        <v>3926</v>
      </c>
    </row>
    <row r="15300" spans="2:13" x14ac:dyDescent="0.25">
      <c r="B15300" s="86">
        <v>0.88541666666666663</v>
      </c>
      <c r="E15300" s="3">
        <v>101</v>
      </c>
      <c r="G15300" s="14" t="s">
        <v>3926</v>
      </c>
    </row>
    <row r="15301" spans="2:13" x14ac:dyDescent="0.25">
      <c r="B15301" s="6">
        <v>0.89583333333333337</v>
      </c>
      <c r="E15301" s="99">
        <v>113</v>
      </c>
    </row>
    <row r="15302" spans="2:13" x14ac:dyDescent="0.25">
      <c r="B15302" s="6">
        <v>0.90625</v>
      </c>
      <c r="E15302" s="62">
        <v>120</v>
      </c>
    </row>
    <row r="15303" spans="2:13" x14ac:dyDescent="0.25">
      <c r="B15303" s="6">
        <v>0.91666666666666663</v>
      </c>
      <c r="E15303" s="10">
        <v>134</v>
      </c>
      <c r="H15303" s="3">
        <v>195</v>
      </c>
      <c r="I15303" s="12" t="s">
        <v>2965</v>
      </c>
      <c r="J15303" s="12"/>
      <c r="K15303" s="12"/>
      <c r="L15303" s="12"/>
      <c r="M15303" s="12"/>
    </row>
    <row r="15304" spans="2:13" x14ac:dyDescent="0.25">
      <c r="B15304" s="86">
        <v>0.9194444444444444</v>
      </c>
      <c r="G15304" s="14" t="s">
        <v>3924</v>
      </c>
    </row>
    <row r="15305" spans="2:13" x14ac:dyDescent="0.25">
      <c r="B15305" s="86">
        <v>0.92708333333333337</v>
      </c>
      <c r="E15305" s="62">
        <v>126</v>
      </c>
      <c r="G15305" s="14" t="s">
        <v>3924</v>
      </c>
    </row>
    <row r="15306" spans="2:13" x14ac:dyDescent="0.25">
      <c r="B15306" s="86">
        <v>0.9375</v>
      </c>
      <c r="E15306" s="157">
        <v>95</v>
      </c>
      <c r="G15306" s="14" t="s">
        <v>3924</v>
      </c>
    </row>
    <row r="15307" spans="2:13" x14ac:dyDescent="0.25">
      <c r="B15307" s="6">
        <v>0.44791666666666669</v>
      </c>
      <c r="E15307" s="99">
        <v>110</v>
      </c>
    </row>
    <row r="15308" spans="2:13" x14ac:dyDescent="0.25">
      <c r="B15308" s="6">
        <v>0.95833333333333337</v>
      </c>
      <c r="E15308" s="10">
        <v>130</v>
      </c>
      <c r="H15308" s="3">
        <v>240</v>
      </c>
      <c r="I15308" s="12" t="s">
        <v>3928</v>
      </c>
      <c r="J15308" s="12"/>
      <c r="K15308" s="12"/>
      <c r="L15308" s="12"/>
      <c r="M15308" s="12"/>
    </row>
    <row r="15309" spans="2:13" x14ac:dyDescent="0.25">
      <c r="B15309" s="86">
        <v>0.96180555555555558</v>
      </c>
      <c r="G15309" s="14" t="s">
        <v>3923</v>
      </c>
    </row>
    <row r="15310" spans="2:13" x14ac:dyDescent="0.25">
      <c r="B15310" s="86">
        <v>0.96875</v>
      </c>
      <c r="E15310" s="99">
        <v>118</v>
      </c>
      <c r="G15310" s="14" t="s">
        <v>3923</v>
      </c>
    </row>
    <row r="15311" spans="2:13" x14ac:dyDescent="0.25">
      <c r="B15311" s="86">
        <v>0.97916666666666663</v>
      </c>
      <c r="E15311" s="157">
        <v>99</v>
      </c>
      <c r="G15311" s="14" t="s">
        <v>3923</v>
      </c>
    </row>
    <row r="15312" spans="2:13" ht="15.75" thickBot="1" x14ac:dyDescent="0.3">
      <c r="B15312" s="22">
        <v>0.98958333333333337</v>
      </c>
      <c r="E15312" s="99">
        <v>114</v>
      </c>
    </row>
    <row r="15313" spans="1:14" x14ac:dyDescent="0.25">
      <c r="A15313" s="5">
        <v>46005</v>
      </c>
      <c r="B15313" s="6">
        <v>0</v>
      </c>
      <c r="E15313" s="62">
        <v>126</v>
      </c>
    </row>
    <row r="15314" spans="1:14" x14ac:dyDescent="0.25">
      <c r="A15314" s="5" t="s">
        <v>275</v>
      </c>
      <c r="B15314" s="6">
        <v>1.0416666666666666E-2</v>
      </c>
      <c r="E15314" s="10">
        <v>130</v>
      </c>
      <c r="H15314" s="3">
        <v>315</v>
      </c>
      <c r="I15314" s="12" t="s">
        <v>3929</v>
      </c>
      <c r="J15314" s="12"/>
      <c r="K15314" s="12"/>
      <c r="L15314" s="12"/>
      <c r="M15314" s="12"/>
    </row>
    <row r="15315" spans="1:14" x14ac:dyDescent="0.25">
      <c r="B15315" s="6">
        <v>2.0833333333333332E-2</v>
      </c>
      <c r="E15315" s="62">
        <v>129</v>
      </c>
      <c r="F15315" s="3">
        <v>129</v>
      </c>
    </row>
    <row r="15316" spans="1:14" x14ac:dyDescent="0.25">
      <c r="B15316" s="90">
        <v>2.0833333333333332E-2</v>
      </c>
      <c r="C15316" s="8">
        <v>39</v>
      </c>
      <c r="D15316" s="8"/>
      <c r="E15316" s="8"/>
      <c r="F15316" s="8"/>
      <c r="G15316" s="8" t="s">
        <v>141</v>
      </c>
      <c r="H15316" s="8"/>
      <c r="I15316" s="36" t="s">
        <v>3644</v>
      </c>
      <c r="J15316" s="36"/>
      <c r="K15316" s="36"/>
      <c r="L15316" s="36"/>
      <c r="M15316" s="36"/>
    </row>
    <row r="15317" spans="1:14" x14ac:dyDescent="0.25">
      <c r="B15317" s="6">
        <v>3.125E-2</v>
      </c>
      <c r="E15317" s="62">
        <v>128</v>
      </c>
    </row>
    <row r="15318" spans="1:14" x14ac:dyDescent="0.25">
      <c r="B15318" s="6">
        <v>4.1666666666666664E-2</v>
      </c>
      <c r="E15318" s="104">
        <v>148</v>
      </c>
    </row>
    <row r="15319" spans="1:14" x14ac:dyDescent="0.25">
      <c r="B15319" s="6">
        <v>5.2083333333333336E-2</v>
      </c>
      <c r="E15319" s="38">
        <v>156</v>
      </c>
    </row>
    <row r="15320" spans="1:14" x14ac:dyDescent="0.25">
      <c r="B15320" s="6">
        <v>6.25E-2</v>
      </c>
      <c r="E15320" s="13">
        <v>158</v>
      </c>
      <c r="H15320" s="3">
        <v>60</v>
      </c>
      <c r="I15320" s="28" t="s">
        <v>4357</v>
      </c>
      <c r="J15320" s="28"/>
      <c r="K15320" s="28"/>
      <c r="L15320" s="28"/>
      <c r="M15320" s="28"/>
    </row>
    <row r="15321" spans="1:14" x14ac:dyDescent="0.25">
      <c r="B15321" s="6">
        <v>7.2916666666666671E-2</v>
      </c>
    </row>
    <row r="15322" spans="1:14" ht="15.75" thickBot="1" x14ac:dyDescent="0.3">
      <c r="B15322" s="6">
        <v>8.3333333333333329E-2</v>
      </c>
    </row>
    <row r="15323" spans="1:14" ht="21" thickBot="1" x14ac:dyDescent="0.35">
      <c r="B15323" s="6">
        <v>9.375E-2</v>
      </c>
      <c r="G15323" s="683">
        <v>133</v>
      </c>
      <c r="H15323" s="684" t="s">
        <v>1368</v>
      </c>
      <c r="I15323" s="764" t="s">
        <v>3936</v>
      </c>
      <c r="J15323" s="765"/>
      <c r="K15323" s="765"/>
      <c r="L15323" s="765"/>
      <c r="M15323" s="765"/>
      <c r="N15323" s="766"/>
    </row>
    <row r="15324" spans="1:14" ht="19.5" thickBot="1" x14ac:dyDescent="0.35">
      <c r="B15324" s="6">
        <v>0.10416666666666667</v>
      </c>
      <c r="G15324" s="685">
        <f>AVERAGE(E15232:E15328)</f>
        <v>132.59459459459458</v>
      </c>
      <c r="H15324" s="684" t="s">
        <v>1367</v>
      </c>
      <c r="I15324" s="764" t="s">
        <v>3937</v>
      </c>
      <c r="J15324" s="765"/>
      <c r="K15324" s="765"/>
      <c r="L15324" s="765"/>
      <c r="M15324" s="765"/>
      <c r="N15324" s="766"/>
    </row>
    <row r="15325" spans="1:14" ht="19.5" thickBot="1" x14ac:dyDescent="0.35">
      <c r="B15325" s="6">
        <v>0.11458333333333333</v>
      </c>
      <c r="G15325" s="669">
        <v>124.7</v>
      </c>
      <c r="H15325" s="667" t="s">
        <v>1369</v>
      </c>
      <c r="I15325" s="753" t="s">
        <v>3938</v>
      </c>
      <c r="J15325" s="754"/>
      <c r="K15325" s="754"/>
      <c r="L15325" s="754"/>
      <c r="M15325" s="754"/>
      <c r="N15325" s="755"/>
    </row>
    <row r="15326" spans="1:14" ht="18.75" thickBot="1" x14ac:dyDescent="0.3">
      <c r="B15326" s="6">
        <v>0.125</v>
      </c>
      <c r="G15326" s="729" t="s">
        <v>3931</v>
      </c>
      <c r="H15326" s="730"/>
    </row>
    <row r="15327" spans="1:14" ht="18.75" thickBot="1" x14ac:dyDescent="0.3">
      <c r="B15327" s="6">
        <v>0.13541666666666666</v>
      </c>
      <c r="G15327" s="758" t="s">
        <v>3939</v>
      </c>
      <c r="H15327" s="759"/>
      <c r="I15327" s="759"/>
      <c r="J15327" s="760"/>
    </row>
    <row r="15328" spans="1:14" ht="16.5" thickBot="1" x14ac:dyDescent="0.3">
      <c r="B15328" s="6">
        <v>0.14583333333333334</v>
      </c>
      <c r="G15328" s="761" t="s">
        <v>3943</v>
      </c>
      <c r="H15328" s="762"/>
      <c r="I15328" s="762"/>
      <c r="J15328" s="762"/>
      <c r="K15328" s="762"/>
      <c r="L15328" s="762"/>
      <c r="M15328" s="762"/>
      <c r="N15328" s="763"/>
    </row>
    <row r="15329" spans="1:14" ht="15.75" thickBot="1" x14ac:dyDescent="0.3">
      <c r="B15329" s="22">
        <v>0.15625</v>
      </c>
      <c r="D15329" s="13">
        <v>189</v>
      </c>
    </row>
    <row r="15330" spans="1:14" x14ac:dyDescent="0.25">
      <c r="A15330" s="5">
        <v>46005</v>
      </c>
      <c r="B15330" s="6">
        <v>0.30208333333333331</v>
      </c>
      <c r="E15330" s="62">
        <v>120</v>
      </c>
    </row>
    <row r="15331" spans="1:14" x14ac:dyDescent="0.25">
      <c r="A15331" s="5" t="s">
        <v>275</v>
      </c>
      <c r="B15331" s="6">
        <v>0.3125</v>
      </c>
      <c r="E15331" s="62">
        <v>120</v>
      </c>
    </row>
    <row r="15332" spans="1:14" x14ac:dyDescent="0.25">
      <c r="B15332" s="6">
        <v>0.32291666666666669</v>
      </c>
      <c r="E15332" s="99">
        <v>118</v>
      </c>
    </row>
    <row r="15333" spans="1:14" x14ac:dyDescent="0.25">
      <c r="B15333" s="6">
        <v>0.33333333333333331</v>
      </c>
      <c r="E15333" s="99">
        <v>110</v>
      </c>
    </row>
    <row r="15334" spans="1:14" x14ac:dyDescent="0.25">
      <c r="B15334" s="6">
        <v>0.34375</v>
      </c>
      <c r="E15334" s="14">
        <v>82</v>
      </c>
    </row>
    <row r="15335" spans="1:14" x14ac:dyDescent="0.25">
      <c r="B15335" s="6">
        <v>0.35416666666666669</v>
      </c>
      <c r="E15335" s="62">
        <v>127</v>
      </c>
    </row>
    <row r="15336" spans="1:14" x14ac:dyDescent="0.25">
      <c r="B15336" s="6">
        <v>0.36458333333333331</v>
      </c>
      <c r="E15336" s="99">
        <v>117</v>
      </c>
      <c r="F15336" s="99">
        <v>117</v>
      </c>
    </row>
    <row r="15337" spans="1:14" x14ac:dyDescent="0.25">
      <c r="B15337" s="90">
        <v>0.36458333333333331</v>
      </c>
      <c r="C15337" s="243">
        <v>115</v>
      </c>
      <c r="D15337" s="8"/>
      <c r="E15337" s="8"/>
      <c r="F15337" s="8"/>
      <c r="G15337" s="8" t="s">
        <v>326</v>
      </c>
      <c r="H15337" s="8"/>
      <c r="I15337" s="36" t="s">
        <v>3951</v>
      </c>
      <c r="J15337" s="36"/>
      <c r="K15337" s="36"/>
      <c r="L15337" s="36"/>
    </row>
    <row r="15338" spans="1:14" x14ac:dyDescent="0.25">
      <c r="B15338" s="6">
        <v>0.36805555555555558</v>
      </c>
      <c r="E15338" s="99">
        <v>118</v>
      </c>
    </row>
    <row r="15339" spans="1:14" x14ac:dyDescent="0.25">
      <c r="B15339" s="6">
        <v>0.375</v>
      </c>
      <c r="E15339" s="62">
        <v>120</v>
      </c>
    </row>
    <row r="15340" spans="1:14" x14ac:dyDescent="0.25">
      <c r="B15340" s="6">
        <v>0.38541666666666669</v>
      </c>
      <c r="E15340" s="62">
        <v>125</v>
      </c>
    </row>
    <row r="15341" spans="1:14" x14ac:dyDescent="0.25">
      <c r="B15341" s="6">
        <v>0.39583333333333331</v>
      </c>
      <c r="E15341" s="9">
        <v>139</v>
      </c>
      <c r="H15341" s="3">
        <v>60</v>
      </c>
    </row>
    <row r="15342" spans="1:14" x14ac:dyDescent="0.25">
      <c r="B15342" s="6">
        <v>0.40625</v>
      </c>
      <c r="E15342" s="103">
        <v>143</v>
      </c>
      <c r="I15342" s="144" t="s">
        <v>3956</v>
      </c>
      <c r="J15342" s="144"/>
      <c r="K15342" s="144"/>
      <c r="L15342" s="144"/>
      <c r="M15342" s="144"/>
      <c r="N15342" s="144"/>
    </row>
    <row r="15343" spans="1:14" x14ac:dyDescent="0.25">
      <c r="B15343" s="6">
        <v>0.41666666666666669</v>
      </c>
      <c r="E15343" s="62">
        <v>125</v>
      </c>
    </row>
    <row r="15344" spans="1:14" x14ac:dyDescent="0.25">
      <c r="B15344" s="6">
        <v>0.42708333333333331</v>
      </c>
      <c r="E15344" s="9">
        <v>139</v>
      </c>
    </row>
    <row r="15345" spans="2:14" x14ac:dyDescent="0.25">
      <c r="B15345" s="6">
        <v>0.4375</v>
      </c>
      <c r="E15345" s="104">
        <v>148</v>
      </c>
    </row>
    <row r="15346" spans="2:14" x14ac:dyDescent="0.25">
      <c r="B15346" s="6">
        <v>0.44791666666666669</v>
      </c>
      <c r="E15346" s="38">
        <v>150</v>
      </c>
    </row>
    <row r="15347" spans="2:14" x14ac:dyDescent="0.25">
      <c r="B15347" s="6">
        <v>0.45833333333333331</v>
      </c>
      <c r="E15347" s="38">
        <v>155</v>
      </c>
    </row>
    <row r="15348" spans="2:14" x14ac:dyDescent="0.25">
      <c r="B15348" s="6">
        <v>0.46875</v>
      </c>
      <c r="E15348" s="236">
        <v>167</v>
      </c>
    </row>
    <row r="15349" spans="2:14" x14ac:dyDescent="0.25">
      <c r="B15349" s="6">
        <v>0.47916666666666669</v>
      </c>
      <c r="E15349" s="236">
        <v>165</v>
      </c>
    </row>
    <row r="15350" spans="2:14" x14ac:dyDescent="0.25">
      <c r="B15350" s="6">
        <v>0.48958333333333331</v>
      </c>
      <c r="E15350" s="236">
        <v>189</v>
      </c>
    </row>
    <row r="15351" spans="2:14" x14ac:dyDescent="0.25">
      <c r="B15351" s="6">
        <v>0.5</v>
      </c>
      <c r="E15351" s="236">
        <v>187</v>
      </c>
    </row>
    <row r="15352" spans="2:14" x14ac:dyDescent="0.25">
      <c r="B15352" s="6">
        <v>0.51041666666666663</v>
      </c>
      <c r="E15352" s="243">
        <v>191</v>
      </c>
      <c r="H15352" s="3">
        <v>210</v>
      </c>
      <c r="I15352" s="235" t="s">
        <v>3957</v>
      </c>
      <c r="J15352" s="235"/>
      <c r="K15352" s="235"/>
      <c r="L15352" s="235"/>
      <c r="M15352" s="235"/>
      <c r="N15352" s="235"/>
    </row>
    <row r="15353" spans="2:14" x14ac:dyDescent="0.25">
      <c r="B15353" s="6">
        <v>0.52083333333333337</v>
      </c>
      <c r="E15353" s="236">
        <v>186</v>
      </c>
    </row>
    <row r="15354" spans="2:14" x14ac:dyDescent="0.25">
      <c r="B15354" s="6">
        <v>0.53125</v>
      </c>
      <c r="E15354" s="236">
        <v>176</v>
      </c>
    </row>
    <row r="15355" spans="2:14" x14ac:dyDescent="0.25">
      <c r="B15355" s="6">
        <v>0.54166666666666663</v>
      </c>
      <c r="E15355" s="104">
        <v>148</v>
      </c>
      <c r="F15355" s="104">
        <v>148</v>
      </c>
    </row>
    <row r="15356" spans="2:14" x14ac:dyDescent="0.25">
      <c r="B15356" s="90">
        <v>0.54166666666666663</v>
      </c>
      <c r="C15356" s="8">
        <v>79</v>
      </c>
      <c r="D15356" s="8"/>
      <c r="E15356" s="8"/>
      <c r="F15356" s="8"/>
      <c r="G15356" s="8" t="s">
        <v>208</v>
      </c>
      <c r="H15356" s="8"/>
      <c r="I15356" s="36" t="s">
        <v>3958</v>
      </c>
      <c r="J15356" s="36"/>
      <c r="K15356" s="36"/>
      <c r="L15356" s="36"/>
      <c r="M15356" s="36"/>
    </row>
    <row r="15357" spans="2:14" x14ac:dyDescent="0.25">
      <c r="B15357" s="6">
        <v>0.55208333333333337</v>
      </c>
      <c r="E15357" s="9">
        <v>137</v>
      </c>
    </row>
    <row r="15358" spans="2:14" x14ac:dyDescent="0.25">
      <c r="B15358" s="6">
        <v>0.5625</v>
      </c>
      <c r="E15358" s="3">
        <v>103</v>
      </c>
    </row>
    <row r="15359" spans="2:14" x14ac:dyDescent="0.25">
      <c r="B15359" s="6">
        <v>0.57291666666666663</v>
      </c>
      <c r="E15359" s="157">
        <v>93</v>
      </c>
    </row>
    <row r="15360" spans="2:14" x14ac:dyDescent="0.25">
      <c r="B15360" s="86">
        <v>0.57430555555555551</v>
      </c>
      <c r="G15360" s="14" t="s">
        <v>3944</v>
      </c>
    </row>
    <row r="15361" spans="2:16" x14ac:dyDescent="0.25">
      <c r="B15361" s="86">
        <v>0.58333333333333337</v>
      </c>
      <c r="E15361" s="157">
        <v>92</v>
      </c>
      <c r="G15361" s="14" t="s">
        <v>3944</v>
      </c>
    </row>
    <row r="15362" spans="2:16" x14ac:dyDescent="0.25">
      <c r="B15362" s="86">
        <v>0.59375</v>
      </c>
      <c r="E15362" s="157">
        <v>93</v>
      </c>
      <c r="F15362" s="3">
        <v>93</v>
      </c>
      <c r="G15362" s="14" t="s">
        <v>3944</v>
      </c>
    </row>
    <row r="15363" spans="2:16" x14ac:dyDescent="0.25">
      <c r="B15363" s="90">
        <v>0.60416666666666663</v>
      </c>
      <c r="C15363" s="8">
        <v>35</v>
      </c>
      <c r="D15363" s="8"/>
      <c r="E15363" s="8">
        <v>118</v>
      </c>
      <c r="F15363" s="8"/>
      <c r="G15363" s="8" t="s">
        <v>2937</v>
      </c>
      <c r="H15363" s="8"/>
      <c r="I15363" s="36" t="s">
        <v>3950</v>
      </c>
      <c r="J15363" s="36"/>
      <c r="K15363" s="36"/>
      <c r="L15363" s="36"/>
      <c r="M15363" s="36"/>
      <c r="N15363" s="36"/>
      <c r="O15363" s="36"/>
      <c r="P15363" s="36"/>
    </row>
    <row r="15364" spans="2:16" x14ac:dyDescent="0.25">
      <c r="B15364" s="6">
        <v>0.61458333333333337</v>
      </c>
      <c r="E15364" s="62">
        <v>125</v>
      </c>
    </row>
    <row r="15365" spans="2:16" x14ac:dyDescent="0.25">
      <c r="B15365" s="6">
        <v>0.625</v>
      </c>
      <c r="E15365" s="9">
        <v>134</v>
      </c>
    </row>
    <row r="15366" spans="2:16" x14ac:dyDescent="0.25">
      <c r="B15366" s="6">
        <v>0.63541666666666663</v>
      </c>
      <c r="E15366" s="103">
        <v>142</v>
      </c>
      <c r="H15366" s="3">
        <v>45</v>
      </c>
      <c r="I15366" s="144" t="s">
        <v>3959</v>
      </c>
      <c r="J15366" s="144"/>
      <c r="K15366" s="144"/>
      <c r="L15366" s="144"/>
      <c r="M15366" s="144"/>
      <c r="N15366" s="144"/>
    </row>
    <row r="15367" spans="2:16" x14ac:dyDescent="0.25">
      <c r="B15367" s="6">
        <v>0.64583333333333337</v>
      </c>
      <c r="E15367" s="9">
        <v>139</v>
      </c>
    </row>
    <row r="15368" spans="2:16" x14ac:dyDescent="0.25">
      <c r="B15368" s="6">
        <v>0.65625</v>
      </c>
      <c r="E15368" s="9">
        <v>134</v>
      </c>
    </row>
    <row r="15369" spans="2:16" x14ac:dyDescent="0.25">
      <c r="B15369" s="6">
        <v>0.66666666666666663</v>
      </c>
      <c r="E15369" s="9">
        <v>136</v>
      </c>
    </row>
    <row r="15370" spans="2:16" x14ac:dyDescent="0.25">
      <c r="B15370" s="6">
        <v>0.67708333333333337</v>
      </c>
      <c r="E15370" s="9">
        <v>138</v>
      </c>
    </row>
    <row r="15371" spans="2:16" x14ac:dyDescent="0.25">
      <c r="B15371" s="6">
        <v>0.6875</v>
      </c>
      <c r="E15371" s="9">
        <v>137</v>
      </c>
    </row>
    <row r="15372" spans="2:16" x14ac:dyDescent="0.25">
      <c r="B15372" s="6">
        <v>0.69791666666666663</v>
      </c>
      <c r="E15372" s="9">
        <v>136</v>
      </c>
    </row>
    <row r="15373" spans="2:16" x14ac:dyDescent="0.25">
      <c r="B15373" s="6">
        <v>0.70833333333333337</v>
      </c>
      <c r="E15373" s="62">
        <v>128</v>
      </c>
    </row>
    <row r="15374" spans="2:16" x14ac:dyDescent="0.25">
      <c r="B15374" s="6">
        <v>0.71875</v>
      </c>
      <c r="E15374" s="9">
        <v>130</v>
      </c>
    </row>
    <row r="15375" spans="2:16" x14ac:dyDescent="0.25">
      <c r="B15375" s="6">
        <v>0.72916666666666663</v>
      </c>
      <c r="E15375" s="9">
        <v>134</v>
      </c>
    </row>
    <row r="15376" spans="2:16" x14ac:dyDescent="0.25">
      <c r="B15376" s="6">
        <v>0.73958333333333337</v>
      </c>
      <c r="E15376" s="103">
        <v>145</v>
      </c>
      <c r="H15376" s="3">
        <v>215</v>
      </c>
      <c r="I15376" s="144" t="s">
        <v>3960</v>
      </c>
      <c r="J15376" s="144"/>
      <c r="K15376" s="144"/>
      <c r="L15376" s="144"/>
      <c r="M15376" s="144"/>
      <c r="N15376" s="144"/>
    </row>
    <row r="15377" spans="2:17" x14ac:dyDescent="0.25">
      <c r="B15377" s="86">
        <v>0.74305555555555558</v>
      </c>
      <c r="E15377" s="4"/>
      <c r="G15377" s="14" t="s">
        <v>3954</v>
      </c>
    </row>
    <row r="15378" spans="2:17" x14ac:dyDescent="0.25">
      <c r="B15378" s="86">
        <v>0.75</v>
      </c>
      <c r="E15378" s="9">
        <v>134</v>
      </c>
      <c r="G15378" s="14" t="s">
        <v>3954</v>
      </c>
    </row>
    <row r="15379" spans="2:17" x14ac:dyDescent="0.25">
      <c r="B15379" s="86">
        <v>0.76041666666666663</v>
      </c>
      <c r="E15379" s="9">
        <v>135</v>
      </c>
      <c r="G15379" s="14" t="s">
        <v>3954</v>
      </c>
    </row>
    <row r="15380" spans="2:17" x14ac:dyDescent="0.25">
      <c r="B15380" s="86">
        <v>0.77083333333333337</v>
      </c>
      <c r="E15380" s="9">
        <v>130</v>
      </c>
      <c r="G15380" s="14" t="s">
        <v>3954</v>
      </c>
    </row>
    <row r="15381" spans="2:17" x14ac:dyDescent="0.25">
      <c r="B15381" s="6">
        <v>0.78125</v>
      </c>
      <c r="E15381" s="62">
        <v>128</v>
      </c>
      <c r="F15381" s="62">
        <v>128</v>
      </c>
    </row>
    <row r="15382" spans="2:17" x14ac:dyDescent="0.25">
      <c r="B15382" s="90">
        <v>0.78125</v>
      </c>
      <c r="C15382" s="8">
        <v>62</v>
      </c>
      <c r="D15382" s="8"/>
      <c r="E15382" s="8"/>
      <c r="F15382" s="8"/>
      <c r="G15382" s="8" t="s">
        <v>313</v>
      </c>
      <c r="H15382" s="8"/>
      <c r="I15382" s="36" t="s">
        <v>3947</v>
      </c>
      <c r="J15382" s="36"/>
      <c r="K15382" s="36"/>
      <c r="L15382" s="36"/>
      <c r="M15382" s="36"/>
      <c r="N15382" s="36"/>
      <c r="O15382" s="36"/>
      <c r="P15382" s="36"/>
      <c r="Q15382" s="8"/>
    </row>
    <row r="15383" spans="2:17" x14ac:dyDescent="0.25">
      <c r="B15383" s="6">
        <v>0.79166666666666663</v>
      </c>
      <c r="E15383" s="9">
        <v>136</v>
      </c>
    </row>
    <row r="15384" spans="2:17" x14ac:dyDescent="0.25">
      <c r="B15384" s="86">
        <v>0.8</v>
      </c>
      <c r="G15384" s="14" t="s">
        <v>3946</v>
      </c>
    </row>
    <row r="15385" spans="2:17" x14ac:dyDescent="0.25">
      <c r="B15385" s="86">
        <v>0.80208333333333337</v>
      </c>
      <c r="E15385" s="62">
        <v>128</v>
      </c>
      <c r="G15385" s="14" t="s">
        <v>3946</v>
      </c>
    </row>
    <row r="15386" spans="2:17" x14ac:dyDescent="0.25">
      <c r="B15386" s="86">
        <v>0.8125</v>
      </c>
      <c r="E15386" s="62">
        <v>127</v>
      </c>
      <c r="G15386" s="14" t="s">
        <v>3946</v>
      </c>
    </row>
    <row r="15387" spans="2:17" x14ac:dyDescent="0.25">
      <c r="B15387" s="86">
        <v>0.82291666666666663</v>
      </c>
      <c r="E15387" s="99">
        <v>119</v>
      </c>
      <c r="G15387" s="14" t="s">
        <v>3946</v>
      </c>
    </row>
    <row r="15388" spans="2:17" x14ac:dyDescent="0.25">
      <c r="B15388" s="86">
        <v>0.83333333333333337</v>
      </c>
      <c r="E15388" s="9">
        <v>133</v>
      </c>
      <c r="G15388" s="14" t="s">
        <v>3946</v>
      </c>
    </row>
    <row r="15389" spans="2:17" x14ac:dyDescent="0.25">
      <c r="B15389" s="86">
        <v>0.84375</v>
      </c>
      <c r="E15389" s="62">
        <v>128</v>
      </c>
      <c r="G15389" s="14" t="s">
        <v>3946</v>
      </c>
    </row>
    <row r="15390" spans="2:17" x14ac:dyDescent="0.25">
      <c r="B15390" s="86">
        <v>0.85416666666666663</v>
      </c>
      <c r="E15390" s="62">
        <v>122</v>
      </c>
      <c r="G15390" s="14" t="s">
        <v>3946</v>
      </c>
    </row>
    <row r="15391" spans="2:17" x14ac:dyDescent="0.25">
      <c r="B15391" s="6">
        <v>0.86458333333333337</v>
      </c>
      <c r="E15391" s="103">
        <v>147</v>
      </c>
      <c r="H15391" s="3">
        <v>120</v>
      </c>
      <c r="I15391" s="144" t="s">
        <v>3948</v>
      </c>
      <c r="J15391" s="144"/>
      <c r="K15391" s="144"/>
    </row>
    <row r="15392" spans="2:17" x14ac:dyDescent="0.25">
      <c r="B15392" s="86">
        <v>0.86805555555555558</v>
      </c>
      <c r="G15392" s="14" t="s">
        <v>3945</v>
      </c>
    </row>
    <row r="15393" spans="1:11" x14ac:dyDescent="0.25">
      <c r="B15393" s="86">
        <v>0.875</v>
      </c>
      <c r="E15393" s="9">
        <v>137</v>
      </c>
      <c r="G15393" s="14" t="s">
        <v>3945</v>
      </c>
    </row>
    <row r="15394" spans="1:11" x14ac:dyDescent="0.25">
      <c r="B15394" s="86">
        <v>0.88541666666666663</v>
      </c>
      <c r="E15394" s="3">
        <v>109</v>
      </c>
      <c r="G15394" s="14" t="s">
        <v>3945</v>
      </c>
    </row>
    <row r="15395" spans="1:11" x14ac:dyDescent="0.25">
      <c r="B15395" s="6">
        <v>0.89583333333333337</v>
      </c>
      <c r="E15395" s="9">
        <v>136</v>
      </c>
    </row>
    <row r="15396" spans="1:11" x14ac:dyDescent="0.25">
      <c r="B15396" s="6">
        <v>0.90625</v>
      </c>
      <c r="E15396" s="9">
        <v>137</v>
      </c>
    </row>
    <row r="15397" spans="1:11" x14ac:dyDescent="0.25">
      <c r="B15397" s="6">
        <v>0.91666666666666663</v>
      </c>
      <c r="E15397" s="103">
        <v>142</v>
      </c>
      <c r="H15397" s="3">
        <v>195</v>
      </c>
      <c r="I15397" s="144" t="s">
        <v>3949</v>
      </c>
      <c r="J15397" s="144"/>
      <c r="K15397" s="144"/>
    </row>
    <row r="15398" spans="1:11" x14ac:dyDescent="0.25">
      <c r="B15398" s="6">
        <v>0.92708333333333337</v>
      </c>
      <c r="E15398" s="62">
        <v>127</v>
      </c>
    </row>
    <row r="15399" spans="1:11" x14ac:dyDescent="0.25">
      <c r="B15399" s="6">
        <v>0.9375</v>
      </c>
      <c r="E15399" s="99">
        <v>117</v>
      </c>
    </row>
    <row r="15400" spans="1:11" x14ac:dyDescent="0.25">
      <c r="B15400" s="6">
        <v>0.44791666666666669</v>
      </c>
      <c r="E15400" s="62">
        <v>122</v>
      </c>
    </row>
    <row r="15401" spans="1:11" x14ac:dyDescent="0.25">
      <c r="B15401" s="6">
        <v>0.95833333333333337</v>
      </c>
      <c r="E15401" s="62">
        <v>123</v>
      </c>
    </row>
    <row r="15402" spans="1:11" x14ac:dyDescent="0.25">
      <c r="B15402" s="6">
        <v>0.96875</v>
      </c>
      <c r="E15402" s="62">
        <v>124</v>
      </c>
    </row>
    <row r="15403" spans="1:11" x14ac:dyDescent="0.25">
      <c r="B15403" s="6">
        <v>0.97916666666666663</v>
      </c>
      <c r="E15403" s="62">
        <v>124</v>
      </c>
    </row>
    <row r="15404" spans="1:11" ht="15.75" thickBot="1" x14ac:dyDescent="0.3">
      <c r="B15404" s="22">
        <v>0.98958333333333337</v>
      </c>
      <c r="D15404" s="243">
        <v>291</v>
      </c>
      <c r="E15404" s="3">
        <v>119</v>
      </c>
    </row>
    <row r="15405" spans="1:11" x14ac:dyDescent="0.25">
      <c r="A15405" s="5">
        <v>46006</v>
      </c>
      <c r="B15405" s="6">
        <v>0</v>
      </c>
      <c r="E15405" s="3">
        <v>120</v>
      </c>
    </row>
    <row r="15406" spans="1:11" x14ac:dyDescent="0.25">
      <c r="A15406" s="5" t="s">
        <v>303</v>
      </c>
      <c r="B15406" s="6">
        <v>1.0416666666666666E-2</v>
      </c>
    </row>
    <row r="15407" spans="1:11" x14ac:dyDescent="0.25">
      <c r="B15407" s="6">
        <v>2.0833333333333332E-2</v>
      </c>
    </row>
    <row r="15408" spans="1:11" x14ac:dyDescent="0.25">
      <c r="B15408" s="6">
        <v>3.125E-2</v>
      </c>
    </row>
    <row r="15409" spans="1:14" x14ac:dyDescent="0.25">
      <c r="B15409" s="6">
        <v>4.1666666666666664E-2</v>
      </c>
    </row>
    <row r="15410" spans="1:14" x14ac:dyDescent="0.25">
      <c r="B15410" s="6">
        <v>5.2083333333333336E-2</v>
      </c>
    </row>
    <row r="15411" spans="1:14" x14ac:dyDescent="0.25">
      <c r="B15411" s="6">
        <v>6.25E-2</v>
      </c>
    </row>
    <row r="15412" spans="1:14" ht="15.75" thickBot="1" x14ac:dyDescent="0.3">
      <c r="B15412" s="6">
        <v>7.2916666666666671E-2</v>
      </c>
    </row>
    <row r="15413" spans="1:14" ht="21" thickBot="1" x14ac:dyDescent="0.35">
      <c r="B15413" s="6">
        <v>8.3333333333333329E-2</v>
      </c>
      <c r="G15413" s="683">
        <v>132</v>
      </c>
      <c r="H15413" s="684" t="s">
        <v>1368</v>
      </c>
      <c r="I15413" s="764" t="s">
        <v>3965</v>
      </c>
      <c r="J15413" s="765"/>
      <c r="K15413" s="765"/>
      <c r="L15413" s="765"/>
      <c r="M15413" s="765"/>
      <c r="N15413" s="766"/>
    </row>
    <row r="15414" spans="1:14" ht="19.5" thickBot="1" x14ac:dyDescent="0.35">
      <c r="B15414" s="6">
        <v>9.375E-2</v>
      </c>
      <c r="G15414" s="685">
        <f>AVERAGE(E15330:E15418)</f>
        <v>132.79710144927537</v>
      </c>
      <c r="H15414" s="684" t="s">
        <v>1367</v>
      </c>
      <c r="I15414" s="764" t="s">
        <v>3865</v>
      </c>
      <c r="J15414" s="765"/>
      <c r="K15414" s="765"/>
      <c r="L15414" s="765"/>
      <c r="M15414" s="765"/>
      <c r="N15414" s="766"/>
    </row>
    <row r="15415" spans="1:14" ht="19.5" thickBot="1" x14ac:dyDescent="0.35">
      <c r="B15415" s="6">
        <v>0.10416666666666667</v>
      </c>
      <c r="G15415" s="669">
        <v>121.5</v>
      </c>
      <c r="H15415" s="667" t="s">
        <v>1369</v>
      </c>
      <c r="I15415" s="753" t="s">
        <v>3952</v>
      </c>
      <c r="J15415" s="754"/>
      <c r="K15415" s="754"/>
      <c r="L15415" s="754"/>
      <c r="M15415" s="754"/>
      <c r="N15415" s="755"/>
    </row>
    <row r="15416" spans="1:14" ht="18.75" thickBot="1" x14ac:dyDescent="0.3">
      <c r="B15416" s="6">
        <v>0.11458333333333333</v>
      </c>
      <c r="G15416" s="729" t="s">
        <v>3966</v>
      </c>
      <c r="H15416" s="730"/>
    </row>
    <row r="15417" spans="1:14" ht="18.75" thickBot="1" x14ac:dyDescent="0.3">
      <c r="B15417" s="6">
        <v>0.125</v>
      </c>
      <c r="G15417" s="758" t="s">
        <v>3953</v>
      </c>
      <c r="H15417" s="759"/>
      <c r="I15417" s="759"/>
      <c r="J15417" s="760"/>
    </row>
    <row r="15418" spans="1:14" ht="16.5" thickBot="1" x14ac:dyDescent="0.3">
      <c r="B15418" s="6">
        <v>0.13541666666666666</v>
      </c>
      <c r="G15418" s="761" t="s">
        <v>3955</v>
      </c>
      <c r="H15418" s="762"/>
      <c r="I15418" s="762"/>
      <c r="J15418" s="762"/>
      <c r="K15418" s="762"/>
      <c r="L15418" s="762"/>
      <c r="M15418" s="762"/>
      <c r="N15418" s="763"/>
    </row>
    <row r="15419" spans="1:14" x14ac:dyDescent="0.25">
      <c r="B15419" s="6">
        <v>0.14583333333333334</v>
      </c>
    </row>
    <row r="15420" spans="1:14" ht="15.75" thickBot="1" x14ac:dyDescent="0.3">
      <c r="B15420" s="22">
        <v>0.15625</v>
      </c>
    </row>
    <row r="15421" spans="1:14" x14ac:dyDescent="0.25">
      <c r="A15421" s="5">
        <v>46006</v>
      </c>
      <c r="B15421" s="6">
        <v>0.30208333333333331</v>
      </c>
      <c r="E15421" s="3">
        <v>108</v>
      </c>
    </row>
    <row r="15422" spans="1:14" x14ac:dyDescent="0.25">
      <c r="A15422" s="5" t="s">
        <v>303</v>
      </c>
      <c r="B15422" s="6">
        <v>0.3125</v>
      </c>
      <c r="E15422" s="99">
        <v>111</v>
      </c>
    </row>
    <row r="15423" spans="1:14" x14ac:dyDescent="0.25">
      <c r="B15423" s="6">
        <v>0.32291666666666669</v>
      </c>
      <c r="E15423" s="99">
        <v>110</v>
      </c>
    </row>
    <row r="15424" spans="1:14" x14ac:dyDescent="0.25">
      <c r="B15424" s="6">
        <v>0.33333333333333331</v>
      </c>
      <c r="E15424" s="99">
        <v>111</v>
      </c>
    </row>
    <row r="15425" spans="2:13" x14ac:dyDescent="0.25">
      <c r="B15425" s="6">
        <v>0.34375</v>
      </c>
      <c r="E15425" s="99">
        <v>110</v>
      </c>
    </row>
    <row r="15426" spans="2:13" x14ac:dyDescent="0.25">
      <c r="B15426" s="6">
        <v>0.35416666666666669</v>
      </c>
      <c r="E15426" s="3">
        <v>109</v>
      </c>
    </row>
    <row r="15427" spans="2:13" x14ac:dyDescent="0.25">
      <c r="B15427" s="6">
        <v>0.36458333333333331</v>
      </c>
      <c r="E15427" s="3">
        <v>108</v>
      </c>
    </row>
    <row r="15428" spans="2:13" x14ac:dyDescent="0.25">
      <c r="B15428" s="6">
        <v>0.375</v>
      </c>
      <c r="E15428" s="99">
        <v>116</v>
      </c>
    </row>
    <row r="15429" spans="2:13" x14ac:dyDescent="0.25">
      <c r="B15429" s="6">
        <v>0.38541666666666669</v>
      </c>
      <c r="E15429" s="99">
        <v>114</v>
      </c>
    </row>
    <row r="15430" spans="2:13" x14ac:dyDescent="0.25">
      <c r="B15430" s="6">
        <v>0.39583333333333331</v>
      </c>
      <c r="E15430" s="99">
        <v>115</v>
      </c>
    </row>
    <row r="15431" spans="2:13" x14ac:dyDescent="0.25">
      <c r="B15431" s="6">
        <v>0.90625</v>
      </c>
      <c r="E15431" s="99">
        <v>116</v>
      </c>
    </row>
    <row r="15432" spans="2:13" x14ac:dyDescent="0.25">
      <c r="B15432" s="6">
        <v>0.41666666666666669</v>
      </c>
      <c r="E15432" s="157">
        <v>97</v>
      </c>
      <c r="F15432" s="157">
        <v>97</v>
      </c>
    </row>
    <row r="15433" spans="2:13" x14ac:dyDescent="0.25">
      <c r="B15433" s="90">
        <v>0.41666666666666669</v>
      </c>
      <c r="C15433" s="8">
        <v>3</v>
      </c>
      <c r="D15433" s="8"/>
      <c r="E15433" s="8"/>
      <c r="F15433" s="8"/>
      <c r="G15433" s="8" t="s">
        <v>326</v>
      </c>
      <c r="H15433" s="8"/>
      <c r="I15433" s="36" t="s">
        <v>1678</v>
      </c>
      <c r="J15433" s="36"/>
      <c r="K15433" s="36"/>
    </row>
    <row r="15434" spans="2:13" x14ac:dyDescent="0.25">
      <c r="B15434" s="6">
        <v>0.42708333333333331</v>
      </c>
      <c r="E15434" s="3">
        <v>102</v>
      </c>
    </row>
    <row r="15435" spans="2:13" x14ac:dyDescent="0.25">
      <c r="B15435" s="6">
        <v>0.4375</v>
      </c>
      <c r="E15435" s="3">
        <v>106</v>
      </c>
    </row>
    <row r="15436" spans="2:13" x14ac:dyDescent="0.25">
      <c r="B15436" s="6">
        <v>0.44791666666666669</v>
      </c>
      <c r="E15436" s="3">
        <v>104</v>
      </c>
    </row>
    <row r="15437" spans="2:13" x14ac:dyDescent="0.25">
      <c r="B15437" s="6">
        <v>0.45833333333333331</v>
      </c>
      <c r="E15437" s="3">
        <v>108</v>
      </c>
      <c r="G15437" s="236" t="s">
        <v>3967</v>
      </c>
    </row>
    <row r="15438" spans="2:13" x14ac:dyDescent="0.25">
      <c r="B15438" s="6">
        <v>0.46875</v>
      </c>
      <c r="E15438" s="99">
        <v>112</v>
      </c>
    </row>
    <row r="15439" spans="2:13" x14ac:dyDescent="0.25">
      <c r="B15439" s="6">
        <v>0.47916666666666669</v>
      </c>
      <c r="E15439" s="101">
        <v>117</v>
      </c>
      <c r="I15439" s="135" t="s">
        <v>3977</v>
      </c>
      <c r="J15439" s="135"/>
      <c r="K15439" s="135"/>
      <c r="L15439" s="135"/>
      <c r="M15439" s="135"/>
    </row>
    <row r="15440" spans="2:13" x14ac:dyDescent="0.25">
      <c r="B15440" s="6">
        <v>0.48958333333333331</v>
      </c>
      <c r="E15440" s="99">
        <v>116</v>
      </c>
    </row>
    <row r="15441" spans="2:16" x14ac:dyDescent="0.25">
      <c r="B15441" s="6">
        <v>0.5</v>
      </c>
      <c r="E15441" s="99">
        <v>112</v>
      </c>
    </row>
    <row r="15442" spans="2:16" x14ac:dyDescent="0.25">
      <c r="B15442" s="6">
        <v>0.51041666666666663</v>
      </c>
      <c r="E15442" s="99">
        <v>113</v>
      </c>
    </row>
    <row r="15443" spans="2:16" x14ac:dyDescent="0.25">
      <c r="B15443" s="6">
        <v>0.52083333333333337</v>
      </c>
      <c r="E15443" s="99">
        <v>113</v>
      </c>
      <c r="F15443" s="99">
        <v>113</v>
      </c>
    </row>
    <row r="15444" spans="2:16" x14ac:dyDescent="0.25">
      <c r="B15444" s="90">
        <v>0.52430555555555558</v>
      </c>
      <c r="C15444" s="8">
        <v>12</v>
      </c>
      <c r="D15444" s="8"/>
      <c r="E15444" s="8"/>
      <c r="F15444" s="8"/>
      <c r="G15444" s="8" t="s">
        <v>208</v>
      </c>
      <c r="H15444" s="8"/>
      <c r="I15444" s="36" t="s">
        <v>3964</v>
      </c>
      <c r="J15444" s="36"/>
      <c r="K15444" s="36"/>
      <c r="L15444" s="36"/>
      <c r="M15444" s="36"/>
      <c r="N15444" s="36"/>
      <c r="O15444" s="36"/>
      <c r="P15444" s="36"/>
    </row>
    <row r="15445" spans="2:16" x14ac:dyDescent="0.25">
      <c r="B15445" s="6">
        <v>0.53125</v>
      </c>
      <c r="E15445" s="101">
        <v>117</v>
      </c>
      <c r="H15445" s="3">
        <v>10</v>
      </c>
      <c r="I15445" s="135" t="s">
        <v>3979</v>
      </c>
      <c r="J15445" s="135"/>
      <c r="K15445" s="135"/>
      <c r="L15445" s="135"/>
      <c r="M15445" s="135"/>
    </row>
    <row r="15446" spans="2:16" x14ac:dyDescent="0.25">
      <c r="B15446" s="6">
        <v>0.54166666666666663</v>
      </c>
      <c r="E15446" s="99">
        <v>115</v>
      </c>
    </row>
    <row r="15447" spans="2:16" x14ac:dyDescent="0.25">
      <c r="B15447" s="6">
        <v>0.55208333333333337</v>
      </c>
      <c r="E15447" s="99">
        <v>115</v>
      </c>
    </row>
    <row r="15448" spans="2:16" x14ac:dyDescent="0.25">
      <c r="B15448" s="6">
        <v>0.5625</v>
      </c>
      <c r="E15448" s="99">
        <v>110</v>
      </c>
    </row>
    <row r="15449" spans="2:16" x14ac:dyDescent="0.25">
      <c r="B15449" s="6">
        <v>0.57291666666666663</v>
      </c>
      <c r="E15449" s="99">
        <v>110</v>
      </c>
    </row>
    <row r="15450" spans="2:16" x14ac:dyDescent="0.25">
      <c r="B15450" s="6">
        <v>0.58333333333333337</v>
      </c>
      <c r="E15450" s="99">
        <v>114</v>
      </c>
      <c r="G15450" s="236" t="s">
        <v>3963</v>
      </c>
    </row>
    <row r="15451" spans="2:16" x14ac:dyDescent="0.25">
      <c r="B15451" s="6">
        <v>0.59375</v>
      </c>
      <c r="E15451" s="99">
        <v>114</v>
      </c>
    </row>
    <row r="15452" spans="2:16" x14ac:dyDescent="0.25">
      <c r="B15452" s="6">
        <v>0.60416666666666663</v>
      </c>
      <c r="E15452" s="99">
        <v>117</v>
      </c>
    </row>
    <row r="15453" spans="2:16" x14ac:dyDescent="0.25">
      <c r="B15453" s="6">
        <v>0.61458333333333337</v>
      </c>
      <c r="E15453" s="99">
        <v>116</v>
      </c>
    </row>
    <row r="15454" spans="2:16" x14ac:dyDescent="0.25">
      <c r="B15454" s="6">
        <v>0.625</v>
      </c>
      <c r="E15454" s="99">
        <v>116</v>
      </c>
    </row>
    <row r="15455" spans="2:16" x14ac:dyDescent="0.25">
      <c r="B15455" s="6">
        <v>0.63541666666666663</v>
      </c>
      <c r="E15455" s="99">
        <v>115</v>
      </c>
    </row>
    <row r="15456" spans="2:16" x14ac:dyDescent="0.25">
      <c r="B15456" s="6">
        <v>0.64583333333333337</v>
      </c>
      <c r="E15456" s="101">
        <v>119</v>
      </c>
      <c r="H15456" s="3">
        <v>175</v>
      </c>
      <c r="I15456" s="135" t="s">
        <v>3978</v>
      </c>
      <c r="J15456" s="135"/>
      <c r="K15456" s="135"/>
      <c r="L15456" s="135"/>
      <c r="M15456" s="135"/>
    </row>
    <row r="15457" spans="2:13" x14ac:dyDescent="0.25">
      <c r="B15457" s="6">
        <v>0.65625</v>
      </c>
      <c r="E15457" s="99">
        <v>115</v>
      </c>
    </row>
    <row r="15458" spans="2:13" x14ac:dyDescent="0.25">
      <c r="B15458" s="6">
        <v>0.66666666666666663</v>
      </c>
      <c r="E15458" s="99">
        <v>114</v>
      </c>
    </row>
    <row r="15459" spans="2:13" x14ac:dyDescent="0.25">
      <c r="B15459" s="6">
        <v>0.67708333333333337</v>
      </c>
      <c r="E15459" s="99">
        <v>115</v>
      </c>
    </row>
    <row r="15460" spans="2:13" x14ac:dyDescent="0.25">
      <c r="B15460" s="6">
        <v>0.6875</v>
      </c>
      <c r="E15460" s="99">
        <v>117</v>
      </c>
      <c r="F15460" s="99">
        <v>117</v>
      </c>
    </row>
    <row r="15461" spans="2:13" x14ac:dyDescent="0.25">
      <c r="B15461" s="90">
        <v>0.69791666666666663</v>
      </c>
      <c r="C15461" s="8">
        <v>27</v>
      </c>
      <c r="D15461" s="8"/>
      <c r="E15461" s="8"/>
      <c r="F15461" s="8"/>
      <c r="G15461" s="8" t="s">
        <v>313</v>
      </c>
      <c r="H15461" s="8"/>
      <c r="I15461" s="36" t="s">
        <v>3969</v>
      </c>
      <c r="J15461" s="36"/>
      <c r="K15461" s="36"/>
      <c r="L15461" s="36"/>
      <c r="M15461" s="36"/>
    </row>
    <row r="15462" spans="2:13" x14ac:dyDescent="0.25">
      <c r="B15462" s="6">
        <v>0.69791666666666663</v>
      </c>
      <c r="E15462" s="99">
        <v>118</v>
      </c>
    </row>
    <row r="15463" spans="2:13" x14ac:dyDescent="0.25">
      <c r="B15463" s="6">
        <v>0.70833333333333337</v>
      </c>
      <c r="E15463" s="99">
        <v>118</v>
      </c>
    </row>
    <row r="15464" spans="2:13" x14ac:dyDescent="0.25">
      <c r="B15464" s="6">
        <v>0.71875</v>
      </c>
      <c r="E15464" s="99">
        <v>115</v>
      </c>
    </row>
    <row r="15465" spans="2:13" x14ac:dyDescent="0.25">
      <c r="B15465" s="6">
        <v>0.72916666666666663</v>
      </c>
      <c r="E15465" s="99">
        <v>119</v>
      </c>
      <c r="G15465" s="3" t="s">
        <v>3961</v>
      </c>
    </row>
    <row r="15466" spans="2:13" x14ac:dyDescent="0.25">
      <c r="B15466" s="6">
        <v>0.73958333333333337</v>
      </c>
      <c r="E15466" s="62">
        <v>120</v>
      </c>
      <c r="G15466" s="3" t="s">
        <v>3961</v>
      </c>
    </row>
    <row r="15467" spans="2:13" x14ac:dyDescent="0.25">
      <c r="B15467" s="6">
        <v>0.75</v>
      </c>
      <c r="E15467" s="62">
        <v>124</v>
      </c>
      <c r="G15467" s="3" t="s">
        <v>3961</v>
      </c>
    </row>
    <row r="15468" spans="2:13" x14ac:dyDescent="0.25">
      <c r="B15468" s="6">
        <v>0.76041666666666663</v>
      </c>
      <c r="E15468" s="62">
        <v>125</v>
      </c>
      <c r="G15468" s="3" t="s">
        <v>3961</v>
      </c>
    </row>
    <row r="15469" spans="2:13" x14ac:dyDescent="0.25">
      <c r="B15469" s="6">
        <v>0.77083333333333337</v>
      </c>
      <c r="E15469" s="62">
        <v>128</v>
      </c>
      <c r="G15469" s="3" t="s">
        <v>3961</v>
      </c>
    </row>
    <row r="15470" spans="2:13" x14ac:dyDescent="0.25">
      <c r="B15470" s="6">
        <v>0.78125</v>
      </c>
      <c r="E15470" s="97">
        <v>129</v>
      </c>
      <c r="H15470" s="3">
        <v>120</v>
      </c>
      <c r="I15470" s="63" t="s">
        <v>3980</v>
      </c>
      <c r="J15470" s="63"/>
      <c r="K15470" s="63"/>
      <c r="L15470" s="63"/>
      <c r="M15470" s="63"/>
    </row>
    <row r="15471" spans="2:13" x14ac:dyDescent="0.25">
      <c r="B15471" s="6">
        <v>0.79166666666666663</v>
      </c>
      <c r="E15471" s="62">
        <v>125</v>
      </c>
      <c r="G15471" s="3" t="s">
        <v>3962</v>
      </c>
    </row>
    <row r="15472" spans="2:13" x14ac:dyDescent="0.25">
      <c r="B15472" s="6">
        <v>0.80208333333333337</v>
      </c>
      <c r="E15472" s="99">
        <v>119</v>
      </c>
      <c r="G15472" s="3" t="s">
        <v>3962</v>
      </c>
    </row>
    <row r="15473" spans="2:16" x14ac:dyDescent="0.25">
      <c r="B15473" s="6">
        <v>0.8125</v>
      </c>
      <c r="E15473" s="62">
        <v>120</v>
      </c>
      <c r="G15473" s="3" t="s">
        <v>3962</v>
      </c>
    </row>
    <row r="15474" spans="2:16" x14ac:dyDescent="0.25">
      <c r="B15474" s="6">
        <v>0.82291666666666663</v>
      </c>
      <c r="E15474" s="62">
        <v>120</v>
      </c>
      <c r="G15474" s="3" t="s">
        <v>3962</v>
      </c>
    </row>
    <row r="15475" spans="2:16" x14ac:dyDescent="0.25">
      <c r="B15475" s="6">
        <v>0.83333333333333337</v>
      </c>
      <c r="E15475" s="99">
        <v>115</v>
      </c>
      <c r="G15475" s="3" t="s">
        <v>3962</v>
      </c>
    </row>
    <row r="15476" spans="2:16" x14ac:dyDescent="0.25">
      <c r="B15476" s="6">
        <v>0.84375</v>
      </c>
      <c r="E15476" s="99">
        <v>116</v>
      </c>
      <c r="G15476" s="3" t="s">
        <v>3962</v>
      </c>
    </row>
    <row r="15477" spans="2:16" x14ac:dyDescent="0.25">
      <c r="B15477" s="6">
        <v>0.85416666666666663</v>
      </c>
      <c r="E15477" s="99">
        <v>119</v>
      </c>
      <c r="G15477" s="3" t="s">
        <v>3962</v>
      </c>
    </row>
    <row r="15478" spans="2:16" x14ac:dyDescent="0.25">
      <c r="B15478" s="6">
        <v>0.86458333333333337</v>
      </c>
      <c r="E15478" s="99">
        <v>119</v>
      </c>
    </row>
    <row r="15479" spans="2:16" x14ac:dyDescent="0.25">
      <c r="B15479" s="6">
        <v>0.875</v>
      </c>
      <c r="E15479" s="99">
        <v>117</v>
      </c>
    </row>
    <row r="15480" spans="2:16" x14ac:dyDescent="0.25">
      <c r="B15480" s="6">
        <v>0.88541666666666663</v>
      </c>
      <c r="E15480" s="99">
        <v>114</v>
      </c>
    </row>
    <row r="15481" spans="2:16" x14ac:dyDescent="0.25">
      <c r="B15481" s="6">
        <v>0.89583333333333337</v>
      </c>
      <c r="E15481" s="99">
        <v>112</v>
      </c>
    </row>
    <row r="15482" spans="2:16" x14ac:dyDescent="0.25">
      <c r="B15482" s="6">
        <v>0.90625</v>
      </c>
      <c r="E15482" s="99">
        <v>112</v>
      </c>
    </row>
    <row r="15483" spans="2:16" x14ac:dyDescent="0.25">
      <c r="B15483" s="6">
        <v>0.91666666666666663</v>
      </c>
      <c r="E15483" s="3">
        <v>107</v>
      </c>
      <c r="F15483" s="3">
        <v>107</v>
      </c>
    </row>
    <row r="15484" spans="2:16" x14ac:dyDescent="0.25">
      <c r="B15484" s="90">
        <v>0.91666666666666663</v>
      </c>
      <c r="C15484" s="8">
        <v>50</v>
      </c>
      <c r="D15484" s="8"/>
      <c r="E15484" s="8"/>
      <c r="F15484" s="8"/>
      <c r="G15484" s="8" t="s">
        <v>3982</v>
      </c>
      <c r="H15484" s="8"/>
      <c r="I15484" s="36" t="s">
        <v>3970</v>
      </c>
      <c r="J15484" s="36"/>
      <c r="K15484" s="36"/>
      <c r="L15484" s="36"/>
      <c r="M15484" s="36"/>
      <c r="N15484" s="36"/>
      <c r="O15484" s="36"/>
      <c r="P15484" s="36"/>
    </row>
    <row r="15485" spans="2:16" x14ac:dyDescent="0.25">
      <c r="B15485" s="6">
        <v>0.92708333333333337</v>
      </c>
      <c r="E15485" s="99">
        <v>112</v>
      </c>
    </row>
    <row r="15486" spans="2:16" x14ac:dyDescent="0.25">
      <c r="B15486" s="86">
        <v>0.93263888888888891</v>
      </c>
      <c r="G15486" s="14" t="s">
        <v>3968</v>
      </c>
    </row>
    <row r="15487" spans="2:16" x14ac:dyDescent="0.25">
      <c r="B15487" s="86">
        <v>0.9375</v>
      </c>
      <c r="E15487" s="62">
        <v>125</v>
      </c>
      <c r="G15487" s="14" t="s">
        <v>3968</v>
      </c>
    </row>
    <row r="15488" spans="2:16" x14ac:dyDescent="0.25">
      <c r="B15488" s="86">
        <v>0.44791666666666669</v>
      </c>
      <c r="E15488" s="10">
        <v>135</v>
      </c>
      <c r="G15488" s="14" t="s">
        <v>3968</v>
      </c>
      <c r="H15488" s="3">
        <v>45</v>
      </c>
      <c r="I15488" s="12" t="s">
        <v>3981</v>
      </c>
      <c r="J15488" s="12"/>
      <c r="K15488" s="12"/>
      <c r="L15488" s="12"/>
      <c r="M15488" s="12"/>
      <c r="N15488" s="12"/>
      <c r="O15488" s="12"/>
    </row>
    <row r="15489" spans="1:14" x14ac:dyDescent="0.25">
      <c r="B15489" s="86">
        <v>0.95833333333333337</v>
      </c>
      <c r="E15489" s="9">
        <v>135</v>
      </c>
      <c r="G15489" s="14" t="s">
        <v>3968</v>
      </c>
    </row>
    <row r="15490" spans="1:14" x14ac:dyDescent="0.25">
      <c r="B15490" s="86">
        <v>0.96875</v>
      </c>
      <c r="E15490" s="62">
        <v>127</v>
      </c>
      <c r="G15490" s="14" t="s">
        <v>3968</v>
      </c>
    </row>
    <row r="15491" spans="1:14" x14ac:dyDescent="0.25">
      <c r="B15491" s="86">
        <v>0.97916666666666663</v>
      </c>
      <c r="E15491" s="62">
        <v>127</v>
      </c>
      <c r="G15491" s="14" t="s">
        <v>3968</v>
      </c>
    </row>
    <row r="15492" spans="1:14" ht="15.75" thickBot="1" x14ac:dyDescent="0.3">
      <c r="B15492" s="215">
        <v>0.98958333333333337</v>
      </c>
      <c r="E15492" s="62">
        <v>121</v>
      </c>
      <c r="G15492" s="14" t="s">
        <v>3968</v>
      </c>
    </row>
    <row r="15493" spans="1:14" x14ac:dyDescent="0.25">
      <c r="A15493" s="5">
        <v>46007</v>
      </c>
      <c r="B15493" s="6">
        <v>0</v>
      </c>
      <c r="E15493" s="3">
        <v>106</v>
      </c>
    </row>
    <row r="15494" spans="1:14" x14ac:dyDescent="0.25">
      <c r="A15494" s="5" t="s">
        <v>422</v>
      </c>
      <c r="B15494" s="6">
        <v>1.0416666666666666E-2</v>
      </c>
      <c r="E15494" s="99">
        <v>115</v>
      </c>
    </row>
    <row r="15495" spans="1:14" x14ac:dyDescent="0.25">
      <c r="B15495" s="6">
        <v>2.0833333333333332E-2</v>
      </c>
      <c r="E15495" s="99">
        <v>116</v>
      </c>
    </row>
    <row r="15496" spans="1:14" x14ac:dyDescent="0.25">
      <c r="B15496" s="6">
        <v>3.125E-2</v>
      </c>
      <c r="E15496" s="3">
        <v>109</v>
      </c>
    </row>
    <row r="15497" spans="1:14" x14ac:dyDescent="0.25">
      <c r="B15497" s="6">
        <v>4.1666666666666664E-2</v>
      </c>
      <c r="E15497" s="3">
        <v>106</v>
      </c>
    </row>
    <row r="15498" spans="1:14" x14ac:dyDescent="0.25">
      <c r="B15498" s="6">
        <v>5.2083333333333336E-2</v>
      </c>
      <c r="E15498" s="3">
        <v>106</v>
      </c>
    </row>
    <row r="15499" spans="1:14" x14ac:dyDescent="0.25">
      <c r="B15499" s="6">
        <v>6.25E-2</v>
      </c>
      <c r="E15499" s="3">
        <v>100</v>
      </c>
    </row>
    <row r="15500" spans="1:14" x14ac:dyDescent="0.25">
      <c r="B15500" s="6">
        <v>7.2916666666666671E-2</v>
      </c>
      <c r="E15500" s="157">
        <v>99</v>
      </c>
    </row>
    <row r="15501" spans="1:14" ht="15.75" thickBot="1" x14ac:dyDescent="0.3">
      <c r="B15501" s="6">
        <v>8.3333333333333329E-2</v>
      </c>
      <c r="E15501" s="3">
        <v>101</v>
      </c>
    </row>
    <row r="15502" spans="1:14" ht="21" thickBot="1" x14ac:dyDescent="0.35">
      <c r="B15502" s="6">
        <v>9.375E-2</v>
      </c>
      <c r="E15502" s="3">
        <v>103</v>
      </c>
      <c r="G15502" s="605">
        <v>113</v>
      </c>
      <c r="H15502" s="604" t="s">
        <v>1368</v>
      </c>
      <c r="I15502" s="750" t="s">
        <v>3972</v>
      </c>
      <c r="J15502" s="751"/>
      <c r="K15502" s="751"/>
      <c r="L15502" s="751"/>
      <c r="M15502" s="751"/>
      <c r="N15502" s="752"/>
    </row>
    <row r="15503" spans="1:14" ht="19.5" thickBot="1" x14ac:dyDescent="0.35">
      <c r="B15503" s="6">
        <v>0.10416666666666667</v>
      </c>
      <c r="E15503" s="3">
        <v>102</v>
      </c>
      <c r="G15503" s="603">
        <f>AVERAGE(E15421:E15507)</f>
        <v>114.08750000000001</v>
      </c>
      <c r="H15503" s="604" t="s">
        <v>1367</v>
      </c>
      <c r="I15503" s="750" t="s">
        <v>3975</v>
      </c>
      <c r="J15503" s="751"/>
      <c r="K15503" s="751"/>
      <c r="L15503" s="751"/>
      <c r="M15503" s="751"/>
      <c r="N15503" s="752"/>
    </row>
    <row r="15504" spans="1:14" ht="19.5" thickBot="1" x14ac:dyDescent="0.35">
      <c r="B15504" s="6">
        <v>0.11458333333333333</v>
      </c>
      <c r="E15504" s="3">
        <v>101</v>
      </c>
      <c r="G15504" s="612">
        <v>108.3</v>
      </c>
      <c r="H15504" s="610" t="s">
        <v>1369</v>
      </c>
      <c r="I15504" s="734" t="s">
        <v>3976</v>
      </c>
      <c r="J15504" s="735"/>
      <c r="K15504" s="735"/>
      <c r="L15504" s="735"/>
      <c r="M15504" s="735"/>
      <c r="N15504" s="736"/>
    </row>
    <row r="15505" spans="1:14" ht="18.75" thickBot="1" x14ac:dyDescent="0.3">
      <c r="B15505" s="6">
        <v>0.125</v>
      </c>
      <c r="E15505" s="3">
        <v>103</v>
      </c>
      <c r="G15505" s="729" t="s">
        <v>3971</v>
      </c>
      <c r="H15505" s="730"/>
    </row>
    <row r="15506" spans="1:14" ht="18.75" thickBot="1" x14ac:dyDescent="0.3">
      <c r="B15506" s="6">
        <v>0.13541666666666666</v>
      </c>
      <c r="G15506" s="758" t="s">
        <v>3973</v>
      </c>
      <c r="H15506" s="759"/>
      <c r="I15506" s="759"/>
      <c r="J15506" s="760"/>
    </row>
    <row r="15507" spans="1:14" ht="16.5" thickBot="1" x14ac:dyDescent="0.3">
      <c r="B15507" s="6">
        <v>0.14583333333333334</v>
      </c>
      <c r="G15507" s="761" t="s">
        <v>3974</v>
      </c>
      <c r="H15507" s="762"/>
      <c r="I15507" s="762"/>
      <c r="J15507" s="762"/>
      <c r="K15507" s="762"/>
      <c r="L15507" s="762"/>
      <c r="M15507" s="762"/>
      <c r="N15507" s="763"/>
    </row>
    <row r="15508" spans="1:14" ht="15.75" thickBot="1" x14ac:dyDescent="0.3">
      <c r="B15508" s="22">
        <v>0.15625</v>
      </c>
      <c r="D15508" s="14">
        <v>92</v>
      </c>
      <c r="E15508" s="40" t="s">
        <v>4358</v>
      </c>
    </row>
    <row r="15509" spans="1:14" x14ac:dyDescent="0.25">
      <c r="A15509" s="5">
        <v>46007</v>
      </c>
      <c r="B15509" s="6">
        <v>0.30208333333333331</v>
      </c>
      <c r="E15509" s="157">
        <v>92</v>
      </c>
    </row>
    <row r="15510" spans="1:14" x14ac:dyDescent="0.25">
      <c r="A15510" s="5" t="s">
        <v>422</v>
      </c>
      <c r="B15510" s="6">
        <v>0.3125</v>
      </c>
      <c r="E15510" s="157">
        <v>93</v>
      </c>
    </row>
    <row r="15511" spans="1:14" x14ac:dyDescent="0.25">
      <c r="B15511" s="6">
        <v>0.32291666666666669</v>
      </c>
      <c r="E15511" s="157">
        <v>93</v>
      </c>
    </row>
    <row r="15512" spans="1:14" x14ac:dyDescent="0.25">
      <c r="B15512" s="6">
        <v>0.33333333333333331</v>
      </c>
      <c r="E15512" s="157">
        <v>94</v>
      </c>
    </row>
    <row r="15513" spans="1:14" x14ac:dyDescent="0.25">
      <c r="B15513" s="6">
        <v>0.34375</v>
      </c>
      <c r="E15513" s="14">
        <v>89</v>
      </c>
    </row>
    <row r="15514" spans="1:14" x14ac:dyDescent="0.25">
      <c r="B15514" s="6">
        <v>0.35416666666666669</v>
      </c>
      <c r="E15514" s="14">
        <v>87</v>
      </c>
    </row>
    <row r="15515" spans="1:14" x14ac:dyDescent="0.25">
      <c r="B15515" s="6">
        <v>0.36458333333333331</v>
      </c>
      <c r="E15515" s="157">
        <v>90</v>
      </c>
    </row>
    <row r="15516" spans="1:14" x14ac:dyDescent="0.25">
      <c r="B15516" s="6">
        <v>0.36805555555555558</v>
      </c>
      <c r="E15516" s="157">
        <v>92</v>
      </c>
    </row>
    <row r="15517" spans="1:14" x14ac:dyDescent="0.25">
      <c r="B15517" s="6">
        <v>0.375</v>
      </c>
      <c r="E15517" s="157">
        <v>96</v>
      </c>
    </row>
    <row r="15518" spans="1:14" x14ac:dyDescent="0.25">
      <c r="B15518" s="6">
        <v>0.38541666666666669</v>
      </c>
      <c r="E15518" s="157">
        <v>90</v>
      </c>
    </row>
    <row r="15519" spans="1:14" x14ac:dyDescent="0.25">
      <c r="B15519" s="6">
        <v>0.39583333333333331</v>
      </c>
      <c r="E15519" s="14">
        <v>84</v>
      </c>
    </row>
    <row r="15520" spans="1:14" x14ac:dyDescent="0.25">
      <c r="B15520" s="6">
        <v>0.40625</v>
      </c>
      <c r="E15520" s="14">
        <v>87</v>
      </c>
    </row>
    <row r="15521" spans="2:15" x14ac:dyDescent="0.25">
      <c r="B15521" s="6">
        <v>0.41666666666666669</v>
      </c>
      <c r="E15521" s="14">
        <v>85</v>
      </c>
    </row>
    <row r="15522" spans="2:15" x14ac:dyDescent="0.25">
      <c r="B15522" s="6">
        <v>0.42708333333333331</v>
      </c>
      <c r="E15522" s="14">
        <v>86</v>
      </c>
    </row>
    <row r="15523" spans="2:15" x14ac:dyDescent="0.25">
      <c r="B15523" s="6">
        <v>0.4375</v>
      </c>
      <c r="E15523" s="157">
        <v>90</v>
      </c>
    </row>
    <row r="15524" spans="2:15" x14ac:dyDescent="0.25">
      <c r="B15524" s="6">
        <v>0.44791666666666669</v>
      </c>
      <c r="E15524" s="157">
        <v>94</v>
      </c>
    </row>
    <row r="15525" spans="2:15" x14ac:dyDescent="0.25">
      <c r="B15525" s="6">
        <v>0.45833333333333331</v>
      </c>
      <c r="E15525" s="14">
        <v>84</v>
      </c>
    </row>
    <row r="15526" spans="2:15" x14ac:dyDescent="0.25">
      <c r="B15526" s="6">
        <v>0.46875</v>
      </c>
      <c r="E15526" s="157">
        <v>97</v>
      </c>
    </row>
    <row r="15527" spans="2:15" x14ac:dyDescent="0.25">
      <c r="B15527" s="6">
        <v>0.47916666666666669</v>
      </c>
      <c r="E15527" s="14">
        <v>89</v>
      </c>
    </row>
    <row r="15528" spans="2:15" x14ac:dyDescent="0.25">
      <c r="B15528" s="6">
        <v>0.48958333333333331</v>
      </c>
      <c r="E15528" s="157">
        <v>90</v>
      </c>
    </row>
    <row r="15529" spans="2:15" x14ac:dyDescent="0.25">
      <c r="B15529" s="6">
        <v>0.5</v>
      </c>
      <c r="E15529" s="157">
        <v>94</v>
      </c>
    </row>
    <row r="15530" spans="2:15" x14ac:dyDescent="0.25">
      <c r="B15530" s="6">
        <v>0.51041666666666663</v>
      </c>
      <c r="E15530" s="157">
        <v>92</v>
      </c>
    </row>
    <row r="15531" spans="2:15" x14ac:dyDescent="0.25">
      <c r="B15531" s="6">
        <v>0.52083333333333337</v>
      </c>
      <c r="E15531" s="14">
        <v>89</v>
      </c>
    </row>
    <row r="15532" spans="2:15" x14ac:dyDescent="0.25">
      <c r="B15532" s="6">
        <v>0.53125</v>
      </c>
      <c r="E15532" s="157">
        <v>96</v>
      </c>
      <c r="F15532" s="157">
        <v>96</v>
      </c>
    </row>
    <row r="15533" spans="2:15" x14ac:dyDescent="0.25">
      <c r="B15533" s="90">
        <v>0.53819444444444442</v>
      </c>
      <c r="C15533" s="8">
        <v>15</v>
      </c>
      <c r="D15533" s="8"/>
      <c r="E15533" s="8"/>
      <c r="F15533" s="8"/>
      <c r="G15533" s="8" t="s">
        <v>326</v>
      </c>
      <c r="H15533" s="8"/>
      <c r="I15533" s="36" t="s">
        <v>3988</v>
      </c>
      <c r="J15533" s="36"/>
      <c r="K15533" s="36"/>
      <c r="L15533" s="36"/>
      <c r="M15533" s="36"/>
      <c r="N15533" s="36"/>
      <c r="O15533" s="36"/>
    </row>
    <row r="15534" spans="2:15" x14ac:dyDescent="0.25">
      <c r="B15534" s="6">
        <v>0.54166666666666663</v>
      </c>
      <c r="E15534" s="3">
        <v>104</v>
      </c>
    </row>
    <row r="15535" spans="2:15" x14ac:dyDescent="0.25">
      <c r="B15535" s="6">
        <v>0.55208333333333337</v>
      </c>
      <c r="E15535" s="3">
        <v>103</v>
      </c>
    </row>
    <row r="15536" spans="2:15" x14ac:dyDescent="0.25">
      <c r="B15536" s="6">
        <v>0.5625</v>
      </c>
      <c r="E15536" s="4">
        <v>108</v>
      </c>
      <c r="H15536" s="3">
        <v>35</v>
      </c>
      <c r="I15536" s="36" t="s">
        <v>4359</v>
      </c>
      <c r="J15536" s="36"/>
      <c r="K15536" s="36"/>
      <c r="L15536" s="36"/>
      <c r="M15536" s="36"/>
    </row>
    <row r="15537" spans="2:13" x14ac:dyDescent="0.25">
      <c r="B15537" s="6">
        <v>0.57291666666666663</v>
      </c>
      <c r="E15537" s="3">
        <v>107</v>
      </c>
    </row>
    <row r="15538" spans="2:13" x14ac:dyDescent="0.25">
      <c r="B15538" s="6">
        <v>0.58333333333333337</v>
      </c>
      <c r="E15538" s="3">
        <v>106</v>
      </c>
    </row>
    <row r="15539" spans="2:13" x14ac:dyDescent="0.25">
      <c r="B15539" s="6">
        <v>0.59375</v>
      </c>
      <c r="E15539" s="3">
        <v>106</v>
      </c>
    </row>
    <row r="15540" spans="2:13" x14ac:dyDescent="0.25">
      <c r="B15540" s="6">
        <v>0.60416666666666663</v>
      </c>
      <c r="E15540" s="99">
        <v>112</v>
      </c>
      <c r="F15540" s="99">
        <v>112</v>
      </c>
    </row>
    <row r="15541" spans="2:13" x14ac:dyDescent="0.25">
      <c r="B15541" s="90">
        <v>0.60763888888888884</v>
      </c>
      <c r="C15541" s="8">
        <v>35</v>
      </c>
      <c r="D15541" s="8"/>
      <c r="E15541" s="8"/>
      <c r="F15541" s="8"/>
      <c r="G15541" s="8" t="s">
        <v>532</v>
      </c>
      <c r="H15541" s="8"/>
      <c r="I15541" s="36" t="s">
        <v>3989</v>
      </c>
      <c r="J15541" s="36"/>
      <c r="K15541" s="36"/>
    </row>
    <row r="15542" spans="2:13" x14ac:dyDescent="0.25">
      <c r="B15542" s="6">
        <v>0.61458333333333337</v>
      </c>
      <c r="E15542" s="99">
        <v>113</v>
      </c>
    </row>
    <row r="15543" spans="2:13" x14ac:dyDescent="0.25">
      <c r="B15543" s="6">
        <v>0.625</v>
      </c>
      <c r="E15543" s="3">
        <v>106</v>
      </c>
    </row>
    <row r="15544" spans="2:13" x14ac:dyDescent="0.25">
      <c r="B15544" s="6">
        <v>0.63541666666666663</v>
      </c>
      <c r="E15544" s="157">
        <v>99</v>
      </c>
    </row>
    <row r="15545" spans="2:13" x14ac:dyDescent="0.25">
      <c r="B15545" s="6">
        <v>0.64583333333333337</v>
      </c>
      <c r="E15545" s="3">
        <v>103</v>
      </c>
    </row>
    <row r="15546" spans="2:13" x14ac:dyDescent="0.25">
      <c r="B15546" s="6">
        <v>0.65625</v>
      </c>
      <c r="E15546" s="99">
        <v>113</v>
      </c>
    </row>
    <row r="15547" spans="2:13" x14ac:dyDescent="0.25">
      <c r="B15547" s="86">
        <v>0.66527777777777775</v>
      </c>
      <c r="G15547" s="14" t="s">
        <v>3983</v>
      </c>
    </row>
    <row r="15548" spans="2:13" x14ac:dyDescent="0.25">
      <c r="B15548" s="86">
        <v>0.66666666666666663</v>
      </c>
      <c r="E15548" s="101">
        <v>119</v>
      </c>
      <c r="G15548" s="14" t="s">
        <v>3983</v>
      </c>
      <c r="H15548" s="3">
        <v>85</v>
      </c>
      <c r="I15548" s="135" t="s">
        <v>3990</v>
      </c>
      <c r="J15548" s="135"/>
      <c r="K15548" s="135"/>
      <c r="L15548" s="135"/>
      <c r="M15548" s="135"/>
    </row>
    <row r="15549" spans="2:13" x14ac:dyDescent="0.25">
      <c r="B15549" s="86">
        <v>0.67708333333333337</v>
      </c>
      <c r="E15549" s="3">
        <v>107</v>
      </c>
      <c r="G15549" s="14" t="s">
        <v>3983</v>
      </c>
    </row>
    <row r="15550" spans="2:13" x14ac:dyDescent="0.25">
      <c r="B15550" s="86">
        <v>0.6875</v>
      </c>
      <c r="E15550" s="3">
        <v>107</v>
      </c>
      <c r="G15550" s="14" t="s">
        <v>3983</v>
      </c>
    </row>
    <row r="15551" spans="2:13" x14ac:dyDescent="0.25">
      <c r="B15551" s="6">
        <v>0.69791666666666663</v>
      </c>
      <c r="E15551" s="99">
        <v>118</v>
      </c>
    </row>
    <row r="15552" spans="2:13" x14ac:dyDescent="0.25">
      <c r="B15552" s="6">
        <v>0.70833333333333337</v>
      </c>
      <c r="E15552" s="99">
        <v>124</v>
      </c>
    </row>
    <row r="15553" spans="2:15" x14ac:dyDescent="0.25">
      <c r="B15553" s="86">
        <v>0.71180555555555558</v>
      </c>
      <c r="G15553" s="14" t="s">
        <v>3984</v>
      </c>
    </row>
    <row r="15554" spans="2:15" x14ac:dyDescent="0.25">
      <c r="B15554" s="86">
        <v>0.71875</v>
      </c>
      <c r="E15554" s="101">
        <v>125</v>
      </c>
      <c r="G15554" s="14" t="s">
        <v>3984</v>
      </c>
      <c r="H15554" s="3">
        <v>160</v>
      </c>
      <c r="I15554" s="135" t="s">
        <v>3991</v>
      </c>
      <c r="J15554" s="135"/>
      <c r="K15554" s="135"/>
      <c r="L15554" s="135"/>
      <c r="M15554" s="135"/>
      <c r="N15554" s="135"/>
    </row>
    <row r="15555" spans="2:15" x14ac:dyDescent="0.25">
      <c r="B15555" s="86">
        <v>0.72916666666666663</v>
      </c>
      <c r="E15555" s="157">
        <v>95</v>
      </c>
      <c r="G15555" s="14" t="s">
        <v>3984</v>
      </c>
    </row>
    <row r="15556" spans="2:15" x14ac:dyDescent="0.25">
      <c r="B15556" s="6">
        <v>0.73958333333333337</v>
      </c>
      <c r="E15556" s="157">
        <v>96</v>
      </c>
      <c r="F15556" s="157">
        <v>96</v>
      </c>
      <c r="G15556" s="3" t="s">
        <v>3985</v>
      </c>
    </row>
    <row r="15557" spans="2:15" x14ac:dyDescent="0.25">
      <c r="B15557" s="90">
        <v>0.74652777777777779</v>
      </c>
      <c r="C15557" s="243">
        <v>123</v>
      </c>
      <c r="D15557" s="8"/>
      <c r="E15557" s="8"/>
      <c r="F15557" s="8"/>
      <c r="G15557" s="8" t="s">
        <v>114</v>
      </c>
      <c r="H15557" s="8"/>
      <c r="I15557" s="36" t="s">
        <v>3986</v>
      </c>
      <c r="J15557" s="36"/>
      <c r="K15557" s="36"/>
      <c r="L15557" s="36"/>
      <c r="M15557" s="36"/>
      <c r="N15557" s="36"/>
      <c r="O15557" s="36"/>
    </row>
    <row r="15558" spans="2:15" x14ac:dyDescent="0.25">
      <c r="B15558" s="6">
        <v>0.75</v>
      </c>
      <c r="E15558" s="157">
        <v>98</v>
      </c>
    </row>
    <row r="15559" spans="2:15" x14ac:dyDescent="0.25">
      <c r="B15559" s="6">
        <v>0.76041666666666663</v>
      </c>
      <c r="E15559" s="3">
        <v>101</v>
      </c>
    </row>
    <row r="15560" spans="2:15" x14ac:dyDescent="0.25">
      <c r="B15560" s="6">
        <v>0.77083333333333337</v>
      </c>
      <c r="E15560" s="99">
        <v>118</v>
      </c>
    </row>
    <row r="15561" spans="2:15" x14ac:dyDescent="0.25">
      <c r="B15561" s="6">
        <v>0.78125</v>
      </c>
      <c r="E15561" s="99">
        <v>115</v>
      </c>
    </row>
    <row r="15562" spans="2:15" x14ac:dyDescent="0.25">
      <c r="B15562" s="6">
        <v>0.79166666666666663</v>
      </c>
      <c r="E15562" s="99">
        <v>113</v>
      </c>
      <c r="G15562" s="3" t="s">
        <v>3992</v>
      </c>
    </row>
    <row r="15563" spans="2:15" x14ac:dyDescent="0.25">
      <c r="B15563" s="6">
        <v>0.80208333333333337</v>
      </c>
      <c r="E15563" s="99">
        <v>118</v>
      </c>
      <c r="G15563" s="3" t="s">
        <v>3992</v>
      </c>
    </row>
    <row r="15564" spans="2:15" x14ac:dyDescent="0.25">
      <c r="B15564" s="6">
        <v>0.8125</v>
      </c>
      <c r="E15564" s="99">
        <v>115</v>
      </c>
      <c r="G15564" s="3" t="s">
        <v>3992</v>
      </c>
    </row>
    <row r="15565" spans="2:15" x14ac:dyDescent="0.25">
      <c r="B15565" s="6">
        <v>0.82291666666666663</v>
      </c>
      <c r="E15565" s="99">
        <v>116</v>
      </c>
      <c r="G15565" s="3" t="s">
        <v>3992</v>
      </c>
    </row>
    <row r="15566" spans="2:15" x14ac:dyDescent="0.25">
      <c r="B15566" s="6">
        <v>0.83333333333333337</v>
      </c>
      <c r="E15566" s="99">
        <v>119</v>
      </c>
      <c r="G15566" s="3" t="s">
        <v>3992</v>
      </c>
    </row>
    <row r="15567" spans="2:15" x14ac:dyDescent="0.25">
      <c r="B15567" s="6">
        <v>0.84375</v>
      </c>
      <c r="E15567" s="97">
        <v>123</v>
      </c>
      <c r="G15567" s="3" t="s">
        <v>3992</v>
      </c>
      <c r="H15567" s="3">
        <v>140</v>
      </c>
      <c r="I15567" s="63" t="s">
        <v>3987</v>
      </c>
      <c r="J15567" s="63"/>
      <c r="K15567" s="63"/>
      <c r="L15567" s="63"/>
      <c r="M15567" s="63"/>
    </row>
    <row r="15568" spans="2:15" x14ac:dyDescent="0.25">
      <c r="B15568" s="6">
        <v>0.85416666666666663</v>
      </c>
      <c r="E15568" s="62">
        <v>122</v>
      </c>
    </row>
    <row r="15569" spans="1:14" x14ac:dyDescent="0.25">
      <c r="B15569" s="6">
        <v>0.86458333333333337</v>
      </c>
      <c r="E15569" s="99">
        <v>118</v>
      </c>
    </row>
    <row r="15570" spans="1:14" x14ac:dyDescent="0.25">
      <c r="B15570" s="6">
        <v>0.875</v>
      </c>
      <c r="E15570" s="3">
        <v>109</v>
      </c>
    </row>
    <row r="15571" spans="1:14" x14ac:dyDescent="0.25">
      <c r="B15571" s="6">
        <v>0.88541666666666663</v>
      </c>
      <c r="E15571" s="99">
        <v>118</v>
      </c>
    </row>
    <row r="15572" spans="1:14" x14ac:dyDescent="0.25">
      <c r="B15572" s="6">
        <v>0.89583333333333337</v>
      </c>
      <c r="E15572" s="99">
        <v>117</v>
      </c>
    </row>
    <row r="15573" spans="1:14" x14ac:dyDescent="0.25">
      <c r="B15573" s="6">
        <v>0.90625</v>
      </c>
      <c r="E15573" s="62">
        <v>122</v>
      </c>
      <c r="H15573" s="3">
        <v>230</v>
      </c>
      <c r="I15573" s="63" t="s">
        <v>3993</v>
      </c>
      <c r="J15573" s="63"/>
      <c r="K15573" s="63"/>
      <c r="L15573" s="63"/>
      <c r="M15573" s="63"/>
    </row>
    <row r="15574" spans="1:14" x14ac:dyDescent="0.25">
      <c r="B15574" s="6">
        <v>0.91666666666666663</v>
      </c>
      <c r="E15574" s="62">
        <v>123</v>
      </c>
    </row>
    <row r="15575" spans="1:14" x14ac:dyDescent="0.25">
      <c r="B15575" s="86">
        <v>0.92361111111111116</v>
      </c>
      <c r="G15575" s="14" t="s">
        <v>3994</v>
      </c>
    </row>
    <row r="15576" spans="1:14" x14ac:dyDescent="0.25">
      <c r="B15576" s="86">
        <v>0.92708333333333337</v>
      </c>
      <c r="E15576" s="99">
        <v>116</v>
      </c>
      <c r="G15576" s="14" t="s">
        <v>3994</v>
      </c>
    </row>
    <row r="15577" spans="1:14" ht="15.75" x14ac:dyDescent="0.25">
      <c r="B15577" s="86">
        <v>0.9375</v>
      </c>
      <c r="E15577" s="157">
        <v>99</v>
      </c>
      <c r="G15577" s="14" t="s">
        <v>3994</v>
      </c>
      <c r="I15577" s="531" t="s">
        <v>4003</v>
      </c>
      <c r="J15577" s="531"/>
      <c r="K15577" s="531"/>
      <c r="L15577" s="531"/>
      <c r="M15577" s="531"/>
      <c r="N15577" s="194"/>
    </row>
    <row r="15578" spans="1:14" x14ac:dyDescent="0.25">
      <c r="B15578" s="6">
        <v>0.44791666666666669</v>
      </c>
      <c r="E15578" s="3">
        <v>106</v>
      </c>
    </row>
    <row r="15579" spans="1:14" x14ac:dyDescent="0.25">
      <c r="B15579" s="6">
        <v>0.95833333333333337</v>
      </c>
      <c r="E15579" s="62">
        <v>120</v>
      </c>
    </row>
    <row r="15580" spans="1:14" x14ac:dyDescent="0.25">
      <c r="B15580" s="6">
        <v>0.96875</v>
      </c>
      <c r="E15580" s="10">
        <v>134</v>
      </c>
      <c r="H15580" s="3">
        <v>305</v>
      </c>
      <c r="I15580" s="12" t="s">
        <v>4000</v>
      </c>
      <c r="J15580" s="12"/>
      <c r="K15580" s="12"/>
      <c r="L15580" s="12"/>
      <c r="M15580" s="12"/>
    </row>
    <row r="15581" spans="1:14" x14ac:dyDescent="0.25">
      <c r="B15581" s="86">
        <v>0.97569444444444442</v>
      </c>
      <c r="E15581" s="4"/>
      <c r="G15581" s="14" t="s">
        <v>3996</v>
      </c>
    </row>
    <row r="15582" spans="1:14" x14ac:dyDescent="0.25">
      <c r="B15582" s="86">
        <v>0.97916666666666663</v>
      </c>
      <c r="E15582" s="62">
        <v>129</v>
      </c>
      <c r="G15582" s="14" t="s">
        <v>3996</v>
      </c>
    </row>
    <row r="15583" spans="1:14" ht="16.5" thickBot="1" x14ac:dyDescent="0.3">
      <c r="B15583" s="215">
        <v>0.98958333333333337</v>
      </c>
      <c r="E15583" s="157">
        <v>92</v>
      </c>
      <c r="G15583" s="14" t="s">
        <v>3996</v>
      </c>
      <c r="I15583" s="531" t="s">
        <v>4002</v>
      </c>
      <c r="J15583" s="531"/>
      <c r="K15583" s="531"/>
      <c r="L15583" s="531"/>
      <c r="M15583" s="531"/>
    </row>
    <row r="15584" spans="1:14" ht="15.75" x14ac:dyDescent="0.25">
      <c r="A15584" s="5">
        <v>46008</v>
      </c>
      <c r="B15584" s="86">
        <v>0</v>
      </c>
      <c r="E15584" s="14">
        <v>81</v>
      </c>
      <c r="G15584" s="14" t="s">
        <v>3996</v>
      </c>
      <c r="I15584" s="565" t="s">
        <v>4001</v>
      </c>
      <c r="J15584" s="565"/>
      <c r="K15584" s="565"/>
      <c r="L15584" s="565"/>
      <c r="M15584" s="565"/>
    </row>
    <row r="15585" spans="1:14" x14ac:dyDescent="0.25">
      <c r="A15585" s="5" t="s">
        <v>571</v>
      </c>
      <c r="B15585" s="6">
        <v>1.0416666666666666E-2</v>
      </c>
      <c r="E15585" s="3">
        <v>102</v>
      </c>
    </row>
    <row r="15586" spans="1:14" x14ac:dyDescent="0.25">
      <c r="B15586" s="6">
        <v>2.0833333333333332E-2</v>
      </c>
      <c r="E15586" s="99">
        <v>111</v>
      </c>
    </row>
    <row r="15587" spans="1:14" x14ac:dyDescent="0.25">
      <c r="B15587" s="6">
        <v>3.125E-2</v>
      </c>
    </row>
    <row r="15588" spans="1:14" x14ac:dyDescent="0.25">
      <c r="B15588" s="6">
        <v>4.1666666666666664E-2</v>
      </c>
    </row>
    <row r="15589" spans="1:14" x14ac:dyDescent="0.25">
      <c r="B15589" s="6">
        <v>5.2083333333333336E-2</v>
      </c>
    </row>
    <row r="15590" spans="1:14" x14ac:dyDescent="0.25">
      <c r="B15590" s="6">
        <v>6.25E-2</v>
      </c>
    </row>
    <row r="15591" spans="1:14" x14ac:dyDescent="0.25">
      <c r="B15591" s="6">
        <v>7.2916666666666671E-2</v>
      </c>
    </row>
    <row r="15592" spans="1:14" x14ac:dyDescent="0.25">
      <c r="B15592" s="6">
        <v>8.3333333333333329E-2</v>
      </c>
    </row>
    <row r="15593" spans="1:14" ht="15.75" thickBot="1" x14ac:dyDescent="0.3">
      <c r="B15593" s="6">
        <v>9.375E-2</v>
      </c>
    </row>
    <row r="15594" spans="1:14" ht="21" thickBot="1" x14ac:dyDescent="0.35">
      <c r="B15594" s="6">
        <v>0.10416666666666667</v>
      </c>
      <c r="G15594" s="609">
        <v>105</v>
      </c>
      <c r="H15594" s="610" t="s">
        <v>1368</v>
      </c>
      <c r="I15594" s="734" t="s">
        <v>3999</v>
      </c>
      <c r="J15594" s="735"/>
      <c r="K15594" s="735"/>
      <c r="L15594" s="735"/>
      <c r="M15594" s="735"/>
      <c r="N15594" s="736"/>
    </row>
    <row r="15595" spans="1:14" ht="19.5" thickBot="1" x14ac:dyDescent="0.35">
      <c r="B15595" s="6">
        <v>0.11458333333333333</v>
      </c>
      <c r="G15595" s="611">
        <f>AVERAGE(E15509:E15599)</f>
        <v>104.21126760563381</v>
      </c>
      <c r="H15595" s="610" t="s">
        <v>1367</v>
      </c>
      <c r="I15595" s="734" t="s">
        <v>3995</v>
      </c>
      <c r="J15595" s="735"/>
      <c r="K15595" s="735"/>
      <c r="L15595" s="735"/>
      <c r="M15595" s="735"/>
      <c r="N15595" s="736"/>
    </row>
    <row r="15596" spans="1:14" ht="19.5" thickBot="1" x14ac:dyDescent="0.35">
      <c r="B15596" s="6">
        <v>0.125</v>
      </c>
      <c r="G15596" s="612">
        <v>101.3</v>
      </c>
      <c r="H15596" s="610" t="s">
        <v>1369</v>
      </c>
      <c r="I15596" s="734" t="s">
        <v>3976</v>
      </c>
      <c r="J15596" s="735"/>
      <c r="K15596" s="735"/>
      <c r="L15596" s="735"/>
      <c r="M15596" s="735"/>
      <c r="N15596" s="736"/>
    </row>
    <row r="15597" spans="1:14" ht="18.75" thickBot="1" x14ac:dyDescent="0.3">
      <c r="B15597" s="6">
        <v>0.13541666666666666</v>
      </c>
      <c r="G15597" s="729" t="s">
        <v>3971</v>
      </c>
      <c r="H15597" s="730"/>
    </row>
    <row r="15598" spans="1:14" ht="18.75" thickBot="1" x14ac:dyDescent="0.3">
      <c r="B15598" s="6">
        <v>0.14583333333333334</v>
      </c>
      <c r="G15598" s="758" t="s">
        <v>3998</v>
      </c>
      <c r="H15598" s="759"/>
      <c r="I15598" s="759"/>
      <c r="J15598" s="760"/>
    </row>
    <row r="15599" spans="1:14" ht="16.5" thickBot="1" x14ac:dyDescent="0.3">
      <c r="B15599" s="22">
        <v>0.15625</v>
      </c>
      <c r="D15599" s="3">
        <v>173</v>
      </c>
      <c r="G15599" s="761" t="s">
        <v>3997</v>
      </c>
      <c r="H15599" s="762"/>
      <c r="I15599" s="762"/>
      <c r="J15599" s="762"/>
      <c r="K15599" s="762"/>
      <c r="L15599" s="762"/>
      <c r="M15599" s="762"/>
      <c r="N15599" s="763"/>
    </row>
    <row r="15600" spans="1:14" ht="15.75" x14ac:dyDescent="0.25">
      <c r="A15600" s="5">
        <v>46008</v>
      </c>
      <c r="B15600" s="6">
        <v>0.28125</v>
      </c>
      <c r="E15600" s="157">
        <v>92</v>
      </c>
      <c r="G15600" s="314"/>
      <c r="H15600"/>
    </row>
    <row r="15601" spans="1:13" ht="15.75" x14ac:dyDescent="0.25">
      <c r="A15601" s="5" t="s">
        <v>571</v>
      </c>
      <c r="B15601" s="6">
        <v>0.29166666666666669</v>
      </c>
      <c r="E15601" s="3">
        <v>100</v>
      </c>
      <c r="F15601" s="3">
        <v>100</v>
      </c>
      <c r="G15601" s="314"/>
      <c r="H15601"/>
    </row>
    <row r="15602" spans="1:13" ht="15.75" x14ac:dyDescent="0.25">
      <c r="B15602" s="90">
        <v>0.2986111111111111</v>
      </c>
      <c r="C15602" s="8">
        <v>58</v>
      </c>
      <c r="D15602" s="8"/>
      <c r="E15602" s="8"/>
      <c r="F15602" s="8"/>
      <c r="G15602" s="475" t="s">
        <v>326</v>
      </c>
      <c r="H15602" s="36"/>
      <c r="I15602" s="36" t="s">
        <v>4006</v>
      </c>
      <c r="J15602" s="36"/>
      <c r="K15602" s="36"/>
      <c r="L15602" s="36"/>
      <c r="M15602" s="36"/>
    </row>
    <row r="15603" spans="1:13" x14ac:dyDescent="0.25">
      <c r="B15603" s="6">
        <v>0.30208333333333331</v>
      </c>
      <c r="E15603" s="3">
        <v>107</v>
      </c>
    </row>
    <row r="15604" spans="1:13" x14ac:dyDescent="0.25">
      <c r="B15604" s="6">
        <v>0.3125</v>
      </c>
      <c r="E15604" s="99">
        <v>118</v>
      </c>
    </row>
    <row r="15605" spans="1:13" x14ac:dyDescent="0.25">
      <c r="B15605" s="6">
        <v>0.32291666666666669</v>
      </c>
      <c r="E15605" s="103">
        <v>145</v>
      </c>
      <c r="H15605" s="3">
        <v>35</v>
      </c>
      <c r="I15605" s="144" t="s">
        <v>4007</v>
      </c>
      <c r="J15605" s="144"/>
      <c r="K15605" s="144"/>
      <c r="L15605" s="144"/>
      <c r="M15605" s="144"/>
    </row>
    <row r="15606" spans="1:13" x14ac:dyDescent="0.25">
      <c r="B15606" s="6">
        <v>0.33333333333333331</v>
      </c>
      <c r="E15606" s="104">
        <v>145</v>
      </c>
    </row>
    <row r="15607" spans="1:13" x14ac:dyDescent="0.25">
      <c r="B15607" s="6">
        <v>0.34375</v>
      </c>
      <c r="E15607" s="157">
        <v>90</v>
      </c>
    </row>
    <row r="15608" spans="1:13" x14ac:dyDescent="0.25">
      <c r="B15608" s="6">
        <v>0.35416666666666669</v>
      </c>
      <c r="E15608" s="14">
        <v>88</v>
      </c>
    </row>
    <row r="15609" spans="1:13" x14ac:dyDescent="0.25">
      <c r="B15609" s="6">
        <v>0.36458333333333331</v>
      </c>
      <c r="E15609" s="99">
        <v>112</v>
      </c>
    </row>
    <row r="15610" spans="1:13" x14ac:dyDescent="0.25">
      <c r="B15610" s="6">
        <v>0.375</v>
      </c>
      <c r="E15610" s="3">
        <v>108</v>
      </c>
    </row>
    <row r="15611" spans="1:13" x14ac:dyDescent="0.25">
      <c r="B15611" s="6">
        <v>0.38541666666666669</v>
      </c>
      <c r="E15611" s="99">
        <v>115</v>
      </c>
    </row>
    <row r="15612" spans="1:13" x14ac:dyDescent="0.25">
      <c r="B15612" s="6">
        <v>0.39583333333333331</v>
      </c>
      <c r="E15612" s="97">
        <v>121</v>
      </c>
      <c r="H15612" s="3">
        <v>140</v>
      </c>
      <c r="I15612" s="63" t="s">
        <v>4008</v>
      </c>
      <c r="J15612" s="63"/>
      <c r="K15612" s="63"/>
      <c r="L15612" s="63"/>
      <c r="M15612" s="63"/>
    </row>
    <row r="15613" spans="1:13" x14ac:dyDescent="0.25">
      <c r="B15613" s="6">
        <v>0.40625</v>
      </c>
      <c r="E15613" s="62">
        <v>121</v>
      </c>
    </row>
    <row r="15614" spans="1:13" x14ac:dyDescent="0.25">
      <c r="B15614" s="6">
        <v>0.41666666666666669</v>
      </c>
      <c r="E15614" s="62">
        <v>121</v>
      </c>
    </row>
    <row r="15615" spans="1:13" x14ac:dyDescent="0.25">
      <c r="B15615" s="6">
        <v>0.42708333333333331</v>
      </c>
      <c r="E15615" s="99">
        <v>117</v>
      </c>
    </row>
    <row r="15616" spans="1:13" x14ac:dyDescent="0.25">
      <c r="B15616" s="6">
        <v>0.4375</v>
      </c>
      <c r="E15616" s="99">
        <v>110</v>
      </c>
    </row>
    <row r="15617" spans="2:16" x14ac:dyDescent="0.25">
      <c r="B15617" s="6">
        <v>0.44791666666666669</v>
      </c>
      <c r="E15617" s="3">
        <v>109</v>
      </c>
    </row>
    <row r="15618" spans="2:16" x14ac:dyDescent="0.25">
      <c r="B15618" s="6">
        <v>0.45833333333333331</v>
      </c>
      <c r="E15618" s="3">
        <v>108</v>
      </c>
    </row>
    <row r="15619" spans="2:16" x14ac:dyDescent="0.25">
      <c r="B15619" s="6">
        <v>0.46875</v>
      </c>
      <c r="E15619" s="99">
        <v>110</v>
      </c>
      <c r="F15619" s="99">
        <v>110</v>
      </c>
    </row>
    <row r="15620" spans="2:16" x14ac:dyDescent="0.25">
      <c r="B15620" s="90">
        <v>0.47222222222222221</v>
      </c>
      <c r="C15620" s="8">
        <v>35</v>
      </c>
      <c r="D15620" s="8"/>
      <c r="E15620" s="8"/>
      <c r="F15620" s="8"/>
      <c r="G15620" s="8" t="s">
        <v>208</v>
      </c>
      <c r="H15620" s="8"/>
      <c r="I15620" s="36" t="s">
        <v>4010</v>
      </c>
      <c r="J15620" s="36"/>
      <c r="K15620" s="36"/>
      <c r="L15620" s="36"/>
      <c r="M15620" s="36"/>
      <c r="N15620" s="36"/>
      <c r="O15620" s="36"/>
      <c r="P15620" s="36"/>
    </row>
    <row r="15621" spans="2:16" x14ac:dyDescent="0.25">
      <c r="B15621" s="6">
        <v>0.47916666666666669</v>
      </c>
      <c r="E15621" s="99">
        <v>118</v>
      </c>
    </row>
    <row r="15622" spans="2:16" x14ac:dyDescent="0.25">
      <c r="B15622" s="6">
        <v>0.48958333333333331</v>
      </c>
      <c r="E15622" s="103">
        <v>141</v>
      </c>
      <c r="H15622" s="3">
        <v>25</v>
      </c>
      <c r="I15622" s="144" t="s">
        <v>4009</v>
      </c>
      <c r="J15622" s="144"/>
      <c r="K15622" s="144"/>
      <c r="L15622" s="144"/>
      <c r="M15622" s="144"/>
    </row>
    <row r="15623" spans="2:16" x14ac:dyDescent="0.25">
      <c r="B15623" s="6">
        <v>0.5</v>
      </c>
      <c r="E15623" s="62">
        <v>126</v>
      </c>
    </row>
    <row r="15624" spans="2:16" x14ac:dyDescent="0.25">
      <c r="B15624" s="6">
        <v>0.51041666666666663</v>
      </c>
      <c r="E15624" s="99">
        <v>115</v>
      </c>
    </row>
    <row r="15625" spans="2:16" x14ac:dyDescent="0.25">
      <c r="B15625" s="6">
        <v>0.52083333333333337</v>
      </c>
      <c r="E15625" s="3">
        <v>109</v>
      </c>
    </row>
    <row r="15626" spans="2:16" x14ac:dyDescent="0.25">
      <c r="B15626" s="6">
        <v>0.53125</v>
      </c>
      <c r="E15626" s="3">
        <v>109</v>
      </c>
    </row>
    <row r="15627" spans="2:16" x14ac:dyDescent="0.25">
      <c r="B15627" s="6">
        <v>0.54166666666666663</v>
      </c>
      <c r="E15627" s="99">
        <v>114</v>
      </c>
    </row>
    <row r="15628" spans="2:16" x14ac:dyDescent="0.25">
      <c r="B15628" s="6">
        <v>0.55208333333333337</v>
      </c>
      <c r="E15628" s="99">
        <v>119</v>
      </c>
    </row>
    <row r="15629" spans="2:16" x14ac:dyDescent="0.25">
      <c r="B15629" s="6">
        <v>0.5625</v>
      </c>
      <c r="E15629" s="62">
        <v>126</v>
      </c>
    </row>
    <row r="15630" spans="2:16" x14ac:dyDescent="0.25">
      <c r="B15630" s="6">
        <v>0.57291666666666663</v>
      </c>
      <c r="E15630" s="97">
        <v>128</v>
      </c>
      <c r="H15630" s="3">
        <v>145</v>
      </c>
      <c r="I15630" s="63" t="s">
        <v>4011</v>
      </c>
      <c r="J15630" s="63"/>
      <c r="K15630" s="63"/>
      <c r="L15630" s="63"/>
      <c r="M15630" s="63"/>
    </row>
    <row r="15631" spans="2:16" x14ac:dyDescent="0.25">
      <c r="B15631" s="6">
        <v>0.58333333333333337</v>
      </c>
      <c r="E15631" s="99">
        <v>118</v>
      </c>
    </row>
    <row r="15632" spans="2:16" x14ac:dyDescent="0.25">
      <c r="B15632" s="6">
        <v>0.59375</v>
      </c>
      <c r="E15632" s="99">
        <v>112</v>
      </c>
    </row>
    <row r="15633" spans="2:15" x14ac:dyDescent="0.25">
      <c r="B15633" s="6">
        <v>0.60416666666666663</v>
      </c>
      <c r="E15633" s="62">
        <v>126</v>
      </c>
    </row>
    <row r="15634" spans="2:15" x14ac:dyDescent="0.25">
      <c r="B15634" s="6">
        <v>0.61458333333333337</v>
      </c>
      <c r="E15634" s="3">
        <v>108</v>
      </c>
    </row>
    <row r="15635" spans="2:15" x14ac:dyDescent="0.25">
      <c r="B15635" s="6">
        <v>0.625</v>
      </c>
      <c r="E15635" s="3">
        <v>106</v>
      </c>
    </row>
    <row r="15636" spans="2:15" x14ac:dyDescent="0.25">
      <c r="B15636" s="6">
        <v>0.63541666666666663</v>
      </c>
      <c r="E15636" s="3">
        <v>108</v>
      </c>
    </row>
    <row r="15637" spans="2:15" x14ac:dyDescent="0.25">
      <c r="B15637" s="6">
        <v>0.64583333333333337</v>
      </c>
      <c r="E15637" s="3">
        <v>107</v>
      </c>
    </row>
    <row r="15638" spans="2:15" x14ac:dyDescent="0.25">
      <c r="B15638" s="6">
        <v>0.65625</v>
      </c>
      <c r="E15638" s="3">
        <v>105</v>
      </c>
    </row>
    <row r="15639" spans="2:15" x14ac:dyDescent="0.25">
      <c r="B15639" s="6">
        <v>0.66666666666666663</v>
      </c>
      <c r="E15639" s="3">
        <v>106</v>
      </c>
      <c r="F15639" s="3">
        <v>106</v>
      </c>
    </row>
    <row r="15640" spans="2:15" x14ac:dyDescent="0.25">
      <c r="B15640" s="90">
        <v>0.67708333333333337</v>
      </c>
      <c r="C15640" s="8">
        <v>90</v>
      </c>
      <c r="D15640" s="8"/>
      <c r="E15640" s="8"/>
      <c r="F15640" s="8"/>
      <c r="G15640" s="8" t="s">
        <v>313</v>
      </c>
      <c r="H15640" s="8"/>
      <c r="I15640" s="36" t="s">
        <v>4012</v>
      </c>
      <c r="J15640" s="36"/>
      <c r="K15640" s="36"/>
      <c r="L15640" s="36"/>
      <c r="M15640" s="36"/>
      <c r="N15640" s="36"/>
      <c r="O15640" s="36"/>
    </row>
    <row r="15641" spans="2:15" x14ac:dyDescent="0.25">
      <c r="B15641" s="6">
        <v>0.67708333333333337</v>
      </c>
      <c r="E15641" s="3">
        <v>107</v>
      </c>
    </row>
    <row r="15642" spans="2:15" x14ac:dyDescent="0.25">
      <c r="B15642" s="6">
        <v>0.6875</v>
      </c>
      <c r="E15642" s="3">
        <v>108</v>
      </c>
    </row>
    <row r="15643" spans="2:15" x14ac:dyDescent="0.25">
      <c r="B15643" s="6">
        <v>0.69791666666666663</v>
      </c>
      <c r="E15643" s="3">
        <v>109</v>
      </c>
    </row>
    <row r="15644" spans="2:15" x14ac:dyDescent="0.25">
      <c r="B15644" s="6">
        <v>0.70833333333333337</v>
      </c>
      <c r="E15644" s="99">
        <v>112</v>
      </c>
    </row>
    <row r="15645" spans="2:15" x14ac:dyDescent="0.25">
      <c r="B15645" s="6">
        <v>0.71875</v>
      </c>
      <c r="E15645" s="9">
        <v>130</v>
      </c>
    </row>
    <row r="15646" spans="2:15" x14ac:dyDescent="0.25">
      <c r="B15646" s="6">
        <v>0.72916666666666663</v>
      </c>
      <c r="E15646" s="9">
        <v>139</v>
      </c>
    </row>
    <row r="15647" spans="2:15" x14ac:dyDescent="0.25">
      <c r="B15647" s="6">
        <v>0.73958333333333337</v>
      </c>
      <c r="E15647" s="38">
        <v>153</v>
      </c>
    </row>
    <row r="15648" spans="2:15" x14ac:dyDescent="0.25">
      <c r="B15648" s="6">
        <v>0.75</v>
      </c>
      <c r="E15648" s="243">
        <v>170</v>
      </c>
      <c r="H15648" s="3">
        <v>105</v>
      </c>
      <c r="I15648" s="235" t="s">
        <v>4041</v>
      </c>
      <c r="J15648" s="235"/>
      <c r="K15648" s="235"/>
      <c r="L15648" s="235"/>
      <c r="M15648" s="235"/>
      <c r="N15648" s="235"/>
    </row>
    <row r="15649" spans="2:13" x14ac:dyDescent="0.25">
      <c r="B15649" s="6">
        <v>0.76041666666666663</v>
      </c>
      <c r="E15649" s="236">
        <v>162</v>
      </c>
    </row>
    <row r="15650" spans="2:13" x14ac:dyDescent="0.25">
      <c r="B15650" s="6">
        <v>0.77083333333333337</v>
      </c>
      <c r="E15650" s="104">
        <v>146</v>
      </c>
    </row>
    <row r="15651" spans="2:13" x14ac:dyDescent="0.25">
      <c r="B15651" s="6">
        <v>0.78125</v>
      </c>
      <c r="E15651" s="104">
        <v>144</v>
      </c>
    </row>
    <row r="15652" spans="2:13" x14ac:dyDescent="0.25">
      <c r="B15652" s="6">
        <v>0.79166666666666663</v>
      </c>
      <c r="E15652" s="38">
        <v>152</v>
      </c>
    </row>
    <row r="15653" spans="2:13" x14ac:dyDescent="0.25">
      <c r="B15653" s="6">
        <v>0.80208333333333337</v>
      </c>
      <c r="E15653" s="236">
        <v>160</v>
      </c>
    </row>
    <row r="15654" spans="2:13" x14ac:dyDescent="0.25">
      <c r="B15654" s="6">
        <v>0.8125</v>
      </c>
      <c r="E15654" s="236">
        <v>164</v>
      </c>
    </row>
    <row r="15655" spans="2:13" x14ac:dyDescent="0.25">
      <c r="B15655" s="86">
        <v>0.81527777777777777</v>
      </c>
      <c r="G15655" s="14" t="s">
        <v>4004</v>
      </c>
    </row>
    <row r="15656" spans="2:13" x14ac:dyDescent="0.25">
      <c r="B15656" s="86">
        <v>0.82291666666666663</v>
      </c>
      <c r="E15656" s="9">
        <v>135</v>
      </c>
      <c r="G15656" s="14" t="s">
        <v>4004</v>
      </c>
    </row>
    <row r="15657" spans="2:13" x14ac:dyDescent="0.25">
      <c r="B15657" s="86">
        <v>0.82916666666666672</v>
      </c>
      <c r="G15657" s="14" t="s">
        <v>4005</v>
      </c>
    </row>
    <row r="15658" spans="2:13" x14ac:dyDescent="0.25">
      <c r="B15658" s="86">
        <v>0.83333333333333337</v>
      </c>
      <c r="E15658" s="3">
        <v>106</v>
      </c>
      <c r="G15658" s="14" t="s">
        <v>4005</v>
      </c>
    </row>
    <row r="15659" spans="2:13" x14ac:dyDescent="0.25">
      <c r="B15659" s="86">
        <v>0.84375</v>
      </c>
      <c r="E15659" s="157">
        <v>97</v>
      </c>
      <c r="G15659" s="14" t="s">
        <v>4005</v>
      </c>
    </row>
    <row r="15660" spans="2:13" x14ac:dyDescent="0.25">
      <c r="B15660" s="86">
        <v>0.85416666666666663</v>
      </c>
      <c r="E15660" s="157">
        <v>99</v>
      </c>
      <c r="G15660" s="14" t="s">
        <v>4005</v>
      </c>
    </row>
    <row r="15661" spans="2:13" x14ac:dyDescent="0.25">
      <c r="B15661" s="86">
        <v>0.86458333333333337</v>
      </c>
      <c r="E15661" s="3">
        <v>106</v>
      </c>
      <c r="G15661" s="14" t="s">
        <v>4005</v>
      </c>
    </row>
    <row r="15662" spans="2:13" x14ac:dyDescent="0.25">
      <c r="B15662" s="6">
        <v>0.875</v>
      </c>
      <c r="E15662" s="62">
        <v>129</v>
      </c>
    </row>
    <row r="15663" spans="2:13" x14ac:dyDescent="0.25">
      <c r="B15663" s="6">
        <v>0.88541666666666663</v>
      </c>
      <c r="E15663" s="10">
        <v>133</v>
      </c>
      <c r="H15663" s="3">
        <v>300</v>
      </c>
      <c r="I15663" s="63" t="s">
        <v>4042</v>
      </c>
      <c r="J15663" s="63"/>
      <c r="K15663" s="63"/>
      <c r="L15663" s="63"/>
      <c r="M15663" s="63"/>
    </row>
    <row r="15664" spans="2:13" x14ac:dyDescent="0.25">
      <c r="B15664" s="6">
        <v>0.89583333333333337</v>
      </c>
      <c r="E15664" s="62">
        <v>123</v>
      </c>
    </row>
    <row r="15665" spans="1:5" x14ac:dyDescent="0.25">
      <c r="B15665" s="6">
        <v>0.90625</v>
      </c>
      <c r="E15665" s="99">
        <v>112</v>
      </c>
    </row>
    <row r="15666" spans="1:5" x14ac:dyDescent="0.25">
      <c r="B15666" s="6">
        <v>0.91666666666666663</v>
      </c>
      <c r="E15666" s="157">
        <v>99</v>
      </c>
    </row>
    <row r="15667" spans="1:5" x14ac:dyDescent="0.25">
      <c r="B15667" s="6">
        <v>0.92708333333333337</v>
      </c>
      <c r="E15667" s="157">
        <v>98</v>
      </c>
    </row>
    <row r="15668" spans="1:5" x14ac:dyDescent="0.25">
      <c r="B15668" s="6">
        <v>0.9375</v>
      </c>
      <c r="E15668" s="3">
        <v>102</v>
      </c>
    </row>
    <row r="15669" spans="1:5" x14ac:dyDescent="0.25">
      <c r="B15669" s="6">
        <v>0.44791666666666669</v>
      </c>
      <c r="E15669" s="3">
        <v>105</v>
      </c>
    </row>
    <row r="15670" spans="1:5" x14ac:dyDescent="0.25">
      <c r="B15670" s="6">
        <v>0.95833333333333337</v>
      </c>
      <c r="E15670" s="3">
        <v>106</v>
      </c>
    </row>
    <row r="15671" spans="1:5" x14ac:dyDescent="0.25">
      <c r="B15671" s="6">
        <v>0.96875</v>
      </c>
      <c r="E15671" s="3">
        <v>107</v>
      </c>
    </row>
    <row r="15672" spans="1:5" x14ac:dyDescent="0.25">
      <c r="B15672" s="6">
        <v>0.97916666666666663</v>
      </c>
    </row>
    <row r="15673" spans="1:5" ht="15.75" thickBot="1" x14ac:dyDescent="0.3">
      <c r="B15673" s="22">
        <v>0.98958333333333337</v>
      </c>
    </row>
    <row r="15674" spans="1:5" x14ac:dyDescent="0.25">
      <c r="A15674" s="5">
        <v>46009</v>
      </c>
      <c r="B15674" s="6">
        <v>0</v>
      </c>
    </row>
    <row r="15675" spans="1:5" x14ac:dyDescent="0.25">
      <c r="A15675" s="5" t="s">
        <v>211</v>
      </c>
      <c r="B15675" s="6">
        <v>1.0416666666666666E-2</v>
      </c>
    </row>
    <row r="15676" spans="1:5" x14ac:dyDescent="0.25">
      <c r="B15676" s="6">
        <v>2.0833333333333332E-2</v>
      </c>
    </row>
    <row r="15677" spans="1:5" x14ac:dyDescent="0.25">
      <c r="B15677" s="6">
        <v>3.125E-2</v>
      </c>
    </row>
    <row r="15678" spans="1:5" x14ac:dyDescent="0.25">
      <c r="B15678" s="6">
        <v>4.1666666666666664E-2</v>
      </c>
    </row>
    <row r="15679" spans="1:5" x14ac:dyDescent="0.25">
      <c r="B15679" s="6">
        <v>5.2083333333333336E-2</v>
      </c>
    </row>
    <row r="15680" spans="1:5" x14ac:dyDescent="0.25">
      <c r="B15680" s="6">
        <v>6.25E-2</v>
      </c>
    </row>
    <row r="15681" spans="1:15" x14ac:dyDescent="0.25">
      <c r="B15681" s="6">
        <v>7.2916666666666671E-2</v>
      </c>
    </row>
    <row r="15682" spans="1:15" ht="15.75" thickBot="1" x14ac:dyDescent="0.3">
      <c r="B15682" s="6">
        <v>8.3333333333333329E-2</v>
      </c>
    </row>
    <row r="15683" spans="1:15" ht="21" thickBot="1" x14ac:dyDescent="0.35">
      <c r="B15683" s="6">
        <v>9.375E-2</v>
      </c>
      <c r="G15683" s="605">
        <v>113</v>
      </c>
      <c r="H15683" s="604" t="s">
        <v>1368</v>
      </c>
      <c r="I15683" s="750" t="s">
        <v>4016</v>
      </c>
      <c r="J15683" s="751"/>
      <c r="K15683" s="751"/>
      <c r="L15683" s="751"/>
      <c r="M15683" s="751"/>
      <c r="N15683" s="752"/>
    </row>
    <row r="15684" spans="1:15" ht="19.5" thickBot="1" x14ac:dyDescent="0.35">
      <c r="B15684" s="6">
        <v>0.10416666666666667</v>
      </c>
      <c r="G15684" s="603">
        <f>AVERAGE(E15600:E15688)</f>
        <v>118.67164179104478</v>
      </c>
      <c r="H15684" s="604" t="s">
        <v>1367</v>
      </c>
      <c r="I15684" s="750" t="s">
        <v>4015</v>
      </c>
      <c r="J15684" s="751"/>
      <c r="K15684" s="751"/>
      <c r="L15684" s="751"/>
      <c r="M15684" s="751"/>
      <c r="N15684" s="752"/>
    </row>
    <row r="15685" spans="1:15" ht="19.5" thickBot="1" x14ac:dyDescent="0.35">
      <c r="B15685" s="6">
        <v>0.11458333333333333</v>
      </c>
      <c r="G15685" s="612">
        <v>105.3</v>
      </c>
      <c r="H15685" s="610" t="s">
        <v>1369</v>
      </c>
      <c r="I15685" s="734" t="s">
        <v>4013</v>
      </c>
      <c r="J15685" s="735"/>
      <c r="K15685" s="735"/>
      <c r="L15685" s="735"/>
      <c r="M15685" s="735"/>
      <c r="N15685" s="736"/>
    </row>
    <row r="15686" spans="1:15" ht="18.75" thickBot="1" x14ac:dyDescent="0.3">
      <c r="B15686" s="6">
        <v>0.125</v>
      </c>
      <c r="G15686" s="729" t="s">
        <v>4017</v>
      </c>
      <c r="H15686" s="730"/>
    </row>
    <row r="15687" spans="1:15" ht="18.75" thickBot="1" x14ac:dyDescent="0.3">
      <c r="B15687" s="6">
        <v>0.13541666666666666</v>
      </c>
      <c r="G15687" s="758" t="s">
        <v>4030</v>
      </c>
      <c r="H15687" s="759"/>
      <c r="I15687" s="759"/>
      <c r="J15687" s="760"/>
    </row>
    <row r="15688" spans="1:15" ht="16.5" thickBot="1" x14ac:dyDescent="0.3">
      <c r="B15688" s="6">
        <v>0.14583333333333334</v>
      </c>
      <c r="G15688" s="761" t="s">
        <v>4014</v>
      </c>
      <c r="H15688" s="762"/>
      <c r="I15688" s="762"/>
      <c r="J15688" s="762"/>
      <c r="K15688" s="762"/>
      <c r="L15688" s="762"/>
      <c r="M15688" s="762"/>
      <c r="N15688" s="763"/>
    </row>
    <row r="15689" spans="1:15" ht="15.75" thickBot="1" x14ac:dyDescent="0.3">
      <c r="B15689" s="22">
        <v>0.15625</v>
      </c>
      <c r="D15689" s="3">
        <v>183</v>
      </c>
    </row>
    <row r="15690" spans="1:15" x14ac:dyDescent="0.25">
      <c r="A15690" s="5">
        <v>46009</v>
      </c>
      <c r="B15690" s="6">
        <v>0.28125</v>
      </c>
      <c r="E15690" s="14">
        <v>84</v>
      </c>
      <c r="F15690" s="14">
        <v>84</v>
      </c>
    </row>
    <row r="15691" spans="1:15" x14ac:dyDescent="0.25">
      <c r="B15691" s="90">
        <v>0.28819444444444442</v>
      </c>
      <c r="C15691" s="8">
        <v>35</v>
      </c>
      <c r="E15691" s="8"/>
      <c r="F15691" s="8"/>
      <c r="G15691" s="8" t="s">
        <v>326</v>
      </c>
      <c r="H15691" s="8"/>
      <c r="I15691" s="36" t="s">
        <v>4019</v>
      </c>
      <c r="J15691" s="36"/>
      <c r="K15691" s="36"/>
      <c r="L15691" s="36"/>
      <c r="M15691" s="36"/>
      <c r="N15691" s="36"/>
      <c r="O15691" s="36"/>
    </row>
    <row r="15692" spans="1:15" x14ac:dyDescent="0.25">
      <c r="A15692" s="5" t="s">
        <v>211</v>
      </c>
      <c r="B15692" s="6">
        <v>0.29166666666666669</v>
      </c>
      <c r="E15692" s="157">
        <v>90</v>
      </c>
    </row>
    <row r="15693" spans="1:15" x14ac:dyDescent="0.25">
      <c r="B15693" s="6">
        <v>0.30208333333333331</v>
      </c>
      <c r="E15693" s="157">
        <v>98</v>
      </c>
    </row>
    <row r="15694" spans="1:15" x14ac:dyDescent="0.25">
      <c r="B15694" s="6">
        <v>0.3125</v>
      </c>
      <c r="E15694" s="3">
        <v>105</v>
      </c>
    </row>
    <row r="15695" spans="1:15" x14ac:dyDescent="0.25">
      <c r="B15695" s="6">
        <v>0.32291666666666669</v>
      </c>
      <c r="E15695" s="3">
        <v>109</v>
      </c>
    </row>
    <row r="15696" spans="1:15" x14ac:dyDescent="0.25">
      <c r="B15696" s="6">
        <v>0.33333333333333331</v>
      </c>
      <c r="E15696" s="101">
        <v>114</v>
      </c>
      <c r="H15696" s="3">
        <v>65</v>
      </c>
      <c r="I15696" s="135" t="s">
        <v>4020</v>
      </c>
      <c r="J15696" s="135"/>
      <c r="K15696" s="135"/>
      <c r="L15696" s="135"/>
      <c r="M15696" s="135"/>
      <c r="N15696" s="135"/>
    </row>
    <row r="15697" spans="2:32" x14ac:dyDescent="0.25">
      <c r="B15697" s="86">
        <v>0.34375</v>
      </c>
      <c r="E15697" s="3">
        <v>102</v>
      </c>
      <c r="G15697" s="14" t="s">
        <v>4031</v>
      </c>
    </row>
    <row r="15698" spans="2:32" x14ac:dyDescent="0.25">
      <c r="B15698" s="86">
        <v>0.35416666666666669</v>
      </c>
      <c r="E15698" s="157">
        <v>93</v>
      </c>
      <c r="G15698" s="14" t="s">
        <v>4025</v>
      </c>
    </row>
    <row r="15699" spans="2:32" x14ac:dyDescent="0.25">
      <c r="B15699" s="86">
        <v>0.36458333333333331</v>
      </c>
      <c r="E15699" s="157">
        <v>99</v>
      </c>
      <c r="G15699" s="14" t="s">
        <v>4025</v>
      </c>
    </row>
    <row r="15700" spans="2:32" x14ac:dyDescent="0.25">
      <c r="B15700" s="86">
        <v>0.375</v>
      </c>
      <c r="E15700" s="3">
        <v>104</v>
      </c>
      <c r="G15700" s="14" t="s">
        <v>4025</v>
      </c>
    </row>
    <row r="15701" spans="2:32" x14ac:dyDescent="0.25">
      <c r="B15701" s="86">
        <v>0.38541666666666669</v>
      </c>
      <c r="E15701" s="99">
        <v>111</v>
      </c>
      <c r="G15701" s="14" t="s">
        <v>4025</v>
      </c>
    </row>
    <row r="15702" spans="2:32" x14ac:dyDescent="0.25">
      <c r="B15702" s="86">
        <v>0.39583333333333331</v>
      </c>
      <c r="E15702" s="3">
        <v>106</v>
      </c>
      <c r="G15702" s="14" t="s">
        <v>4025</v>
      </c>
    </row>
    <row r="15703" spans="2:32" x14ac:dyDescent="0.25">
      <c r="B15703" s="6">
        <v>0.40625</v>
      </c>
      <c r="E15703" s="3">
        <v>101</v>
      </c>
    </row>
    <row r="15704" spans="2:32" x14ac:dyDescent="0.25">
      <c r="B15704" s="6">
        <v>0.41666666666666669</v>
      </c>
      <c r="E15704" s="3">
        <v>104</v>
      </c>
    </row>
    <row r="15705" spans="2:32" x14ac:dyDescent="0.25">
      <c r="B15705" s="6">
        <v>0.42708333333333331</v>
      </c>
      <c r="E15705" s="157">
        <v>99</v>
      </c>
    </row>
    <row r="15706" spans="2:32" x14ac:dyDescent="0.25">
      <c r="B15706" s="6">
        <v>0.4375</v>
      </c>
      <c r="E15706" s="3">
        <v>103</v>
      </c>
    </row>
    <row r="15707" spans="2:32" x14ac:dyDescent="0.25">
      <c r="B15707" s="6">
        <v>0.44791666666666669</v>
      </c>
      <c r="E15707" s="3">
        <v>109</v>
      </c>
    </row>
    <row r="15708" spans="2:32" x14ac:dyDescent="0.25">
      <c r="B15708" s="6">
        <v>0.45833333333333331</v>
      </c>
      <c r="E15708" s="99">
        <v>111</v>
      </c>
    </row>
    <row r="15709" spans="2:32" x14ac:dyDescent="0.25">
      <c r="B15709" s="6">
        <v>0.46875</v>
      </c>
      <c r="E15709" s="99">
        <v>113</v>
      </c>
      <c r="F15709" s="99">
        <v>113</v>
      </c>
    </row>
    <row r="15710" spans="2:32" x14ac:dyDescent="0.25">
      <c r="B15710" s="90">
        <v>0.47569444444444442</v>
      </c>
      <c r="C15710" s="8">
        <v>70</v>
      </c>
      <c r="E15710" s="8"/>
      <c r="F15710" s="8"/>
      <c r="G15710" s="8" t="s">
        <v>208</v>
      </c>
      <c r="H15710" s="8"/>
      <c r="I15710" s="36" t="s">
        <v>4018</v>
      </c>
      <c r="J15710" s="36"/>
      <c r="K15710" s="36"/>
      <c r="L15710" s="36"/>
      <c r="M15710" s="36"/>
      <c r="N15710" s="36"/>
      <c r="O15710" s="36"/>
      <c r="P15710" s="36"/>
      <c r="Q15710" s="8"/>
      <c r="R15710" s="8"/>
      <c r="S15710" s="8"/>
      <c r="T15710" s="8"/>
      <c r="U15710" s="8"/>
      <c r="V15710" s="8"/>
      <c r="W15710" s="8"/>
      <c r="X15710" s="8"/>
      <c r="Y15710" s="8"/>
      <c r="Z15710" s="8"/>
      <c r="AA15710" s="8"/>
      <c r="AB15710" s="8"/>
      <c r="AC15710" s="8"/>
      <c r="AD15710" s="8"/>
      <c r="AE15710" s="36"/>
      <c r="AF15710" s="36"/>
    </row>
    <row r="15711" spans="2:32" x14ac:dyDescent="0.25">
      <c r="B15711" s="6">
        <v>0.47916666666666669</v>
      </c>
      <c r="E15711" s="99">
        <v>113</v>
      </c>
    </row>
    <row r="15712" spans="2:32" x14ac:dyDescent="0.25">
      <c r="B15712" s="6">
        <v>0.48958333333333331</v>
      </c>
      <c r="E15712" s="99">
        <v>116</v>
      </c>
    </row>
    <row r="15713" spans="2:23" x14ac:dyDescent="0.25">
      <c r="B15713" s="6">
        <v>0.5</v>
      </c>
      <c r="E15713" s="99">
        <v>117</v>
      </c>
    </row>
    <row r="15714" spans="2:23" x14ac:dyDescent="0.25">
      <c r="B15714" s="6">
        <v>0.51041666666666663</v>
      </c>
      <c r="E15714" s="99">
        <v>111</v>
      </c>
    </row>
    <row r="15715" spans="2:23" x14ac:dyDescent="0.25">
      <c r="B15715" s="6">
        <v>0.52083333333333337</v>
      </c>
      <c r="E15715" s="97">
        <v>123</v>
      </c>
      <c r="H15715" s="3">
        <v>65</v>
      </c>
      <c r="I15715" s="63" t="s">
        <v>4021</v>
      </c>
      <c r="J15715" s="63"/>
      <c r="K15715" s="63"/>
      <c r="L15715" s="63"/>
      <c r="M15715" s="63"/>
      <c r="N15715" s="63"/>
      <c r="O15715" s="63"/>
      <c r="P15715" s="63"/>
      <c r="Q15715" s="62"/>
      <c r="R15715" s="62"/>
      <c r="S15715" s="62"/>
      <c r="T15715" s="62"/>
      <c r="U15715" s="62"/>
      <c r="V15715" s="62"/>
      <c r="W15715" s="62"/>
    </row>
    <row r="15716" spans="2:23" x14ac:dyDescent="0.25">
      <c r="B15716" s="6">
        <v>0.53125</v>
      </c>
      <c r="E15716" s="99">
        <v>119</v>
      </c>
    </row>
    <row r="15717" spans="2:23" x14ac:dyDescent="0.25">
      <c r="B15717" s="6">
        <v>0.54166666666666663</v>
      </c>
      <c r="E15717" s="62">
        <v>122</v>
      </c>
    </row>
    <row r="15718" spans="2:23" x14ac:dyDescent="0.25">
      <c r="B15718" s="6">
        <v>0.55208333333333337</v>
      </c>
      <c r="E15718" s="157">
        <v>98</v>
      </c>
    </row>
    <row r="15719" spans="2:23" x14ac:dyDescent="0.25">
      <c r="B15719" s="6">
        <v>0.5625</v>
      </c>
      <c r="E15719" s="59">
        <v>72</v>
      </c>
    </row>
    <row r="15720" spans="2:23" x14ac:dyDescent="0.25">
      <c r="B15720" s="6">
        <v>0.57291666666666663</v>
      </c>
      <c r="E15720" s="59">
        <v>76</v>
      </c>
    </row>
    <row r="15721" spans="2:23" x14ac:dyDescent="0.25">
      <c r="B15721" s="6">
        <v>0.58333333333333337</v>
      </c>
      <c r="E15721" s="59">
        <v>72</v>
      </c>
    </row>
    <row r="15722" spans="2:23" x14ac:dyDescent="0.25">
      <c r="B15722" s="6">
        <v>0.59375</v>
      </c>
      <c r="E15722" s="3">
        <v>105</v>
      </c>
    </row>
    <row r="15723" spans="2:23" x14ac:dyDescent="0.25">
      <c r="B15723" s="6">
        <v>0.60416666666666663</v>
      </c>
      <c r="E15723" s="3">
        <v>102</v>
      </c>
    </row>
    <row r="15724" spans="2:23" x14ac:dyDescent="0.25">
      <c r="B15724" s="6">
        <v>0.61458333333333337</v>
      </c>
      <c r="E15724" s="3">
        <v>100</v>
      </c>
    </row>
    <row r="15725" spans="2:23" x14ac:dyDescent="0.25">
      <c r="B15725" s="6">
        <v>0.625</v>
      </c>
      <c r="E15725" s="99">
        <v>110</v>
      </c>
    </row>
    <row r="15726" spans="2:23" x14ac:dyDescent="0.25">
      <c r="B15726" s="6">
        <v>0.63541666666666663</v>
      </c>
      <c r="E15726" s="99">
        <v>112</v>
      </c>
    </row>
    <row r="15727" spans="2:23" x14ac:dyDescent="0.25">
      <c r="B15727" s="6">
        <v>0.64583333333333337</v>
      </c>
      <c r="E15727" s="99">
        <v>111</v>
      </c>
    </row>
    <row r="15728" spans="2:23" x14ac:dyDescent="0.25">
      <c r="B15728" s="6">
        <v>0.65625</v>
      </c>
      <c r="E15728" s="99">
        <v>110</v>
      </c>
    </row>
    <row r="15729" spans="2:17" x14ac:dyDescent="0.25">
      <c r="B15729" s="6">
        <v>0.66666666666666663</v>
      </c>
      <c r="E15729" s="99">
        <v>113</v>
      </c>
    </row>
    <row r="15730" spans="2:17" x14ac:dyDescent="0.25">
      <c r="B15730" s="6">
        <v>0.67708333333333337</v>
      </c>
      <c r="E15730" s="99">
        <v>112</v>
      </c>
    </row>
    <row r="15731" spans="2:17" x14ac:dyDescent="0.25">
      <c r="B15731" s="6">
        <v>0.6875</v>
      </c>
      <c r="E15731" s="157">
        <v>98</v>
      </c>
    </row>
    <row r="15732" spans="2:17" x14ac:dyDescent="0.25">
      <c r="B15732" s="6">
        <v>0.69791666666666663</v>
      </c>
      <c r="E15732" s="14">
        <v>88</v>
      </c>
    </row>
    <row r="15733" spans="2:17" x14ac:dyDescent="0.25">
      <c r="B15733" s="6">
        <v>0.70833333333333337</v>
      </c>
      <c r="E15733" s="3">
        <v>102</v>
      </c>
    </row>
    <row r="15734" spans="2:17" x14ac:dyDescent="0.25">
      <c r="B15734" s="6">
        <v>0.71875</v>
      </c>
      <c r="E15734" s="157">
        <v>93</v>
      </c>
    </row>
    <row r="15735" spans="2:17" x14ac:dyDescent="0.25">
      <c r="B15735" s="6">
        <v>0.72916666666666663</v>
      </c>
      <c r="E15735" s="157">
        <v>92</v>
      </c>
    </row>
    <row r="15736" spans="2:17" x14ac:dyDescent="0.25">
      <c r="B15736" s="6">
        <v>0.73958333333333337</v>
      </c>
      <c r="E15736" s="14">
        <v>88</v>
      </c>
      <c r="F15736" s="14">
        <v>88</v>
      </c>
    </row>
    <row r="15737" spans="2:17" x14ac:dyDescent="0.25">
      <c r="B15737" s="90">
        <v>0.74652777777777779</v>
      </c>
      <c r="C15737" s="8">
        <v>90</v>
      </c>
      <c r="E15737" s="8"/>
      <c r="F15737" s="8"/>
      <c r="G15737" s="8" t="s">
        <v>313</v>
      </c>
      <c r="H15737" s="8"/>
      <c r="I15737" s="36" t="s">
        <v>4022</v>
      </c>
      <c r="J15737" s="36"/>
      <c r="K15737" s="36"/>
      <c r="L15737" s="36"/>
      <c r="M15737" s="36"/>
      <c r="N15737" s="36"/>
      <c r="O15737" s="36"/>
      <c r="P15737" s="36"/>
      <c r="Q15737" s="8"/>
    </row>
    <row r="15738" spans="2:17" x14ac:dyDescent="0.25">
      <c r="B15738" s="6">
        <v>0.75</v>
      </c>
      <c r="E15738" s="157">
        <v>92</v>
      </c>
    </row>
    <row r="15739" spans="2:17" x14ac:dyDescent="0.25">
      <c r="B15739" s="6">
        <v>0.76041666666666663</v>
      </c>
      <c r="E15739" s="3">
        <v>107</v>
      </c>
    </row>
    <row r="15740" spans="2:17" x14ac:dyDescent="0.25">
      <c r="B15740" s="6">
        <v>0.77083333333333337</v>
      </c>
      <c r="E15740" s="157">
        <v>95</v>
      </c>
    </row>
    <row r="15741" spans="2:17" x14ac:dyDescent="0.25">
      <c r="B15741" s="6">
        <v>0.78125</v>
      </c>
      <c r="E15741" s="3">
        <v>106</v>
      </c>
    </row>
    <row r="15742" spans="2:17" x14ac:dyDescent="0.25">
      <c r="B15742" s="6">
        <v>0.79166666666666663</v>
      </c>
      <c r="E15742" s="97">
        <v>126</v>
      </c>
      <c r="H15742" s="3">
        <v>65</v>
      </c>
      <c r="I15742" s="63" t="s">
        <v>4023</v>
      </c>
      <c r="J15742" s="63"/>
      <c r="K15742" s="63"/>
      <c r="L15742" s="63"/>
      <c r="M15742" s="63"/>
    </row>
    <row r="15743" spans="2:17" x14ac:dyDescent="0.25">
      <c r="B15743" s="6">
        <v>0.80208333333333337</v>
      </c>
      <c r="E15743" s="3">
        <v>107</v>
      </c>
    </row>
    <row r="15744" spans="2:17" x14ac:dyDescent="0.25">
      <c r="B15744" s="86">
        <v>0.80763888888888891</v>
      </c>
      <c r="G15744" s="14" t="s">
        <v>4024</v>
      </c>
    </row>
    <row r="15745" spans="2:13" x14ac:dyDescent="0.25">
      <c r="B15745" s="86">
        <v>0.8125</v>
      </c>
      <c r="E15745" s="3">
        <v>103</v>
      </c>
      <c r="G15745" s="14" t="s">
        <v>4024</v>
      </c>
    </row>
    <row r="15746" spans="2:13" x14ac:dyDescent="0.25">
      <c r="B15746" s="6">
        <v>0.82291666666666663</v>
      </c>
      <c r="E15746" s="157">
        <v>98</v>
      </c>
    </row>
    <row r="15747" spans="2:13" x14ac:dyDescent="0.25">
      <c r="B15747" s="6">
        <v>0.83333333333333337</v>
      </c>
      <c r="E15747" s="99">
        <v>110</v>
      </c>
    </row>
    <row r="15748" spans="2:13" x14ac:dyDescent="0.25">
      <c r="B15748" s="6">
        <v>0.84375</v>
      </c>
      <c r="E15748" s="99">
        <v>115</v>
      </c>
    </row>
    <row r="15749" spans="2:13" x14ac:dyDescent="0.25">
      <c r="B15749" s="6">
        <v>0.85416666666666663</v>
      </c>
      <c r="E15749" s="62">
        <v>120</v>
      </c>
    </row>
    <row r="15750" spans="2:13" x14ac:dyDescent="0.25">
      <c r="B15750" s="6">
        <v>0.86458333333333337</v>
      </c>
      <c r="E15750" s="97">
        <v>125</v>
      </c>
      <c r="H15750" s="3">
        <v>170</v>
      </c>
      <c r="I15750" s="63" t="s">
        <v>4043</v>
      </c>
      <c r="J15750" s="63"/>
      <c r="K15750" s="63"/>
      <c r="L15750" s="63"/>
      <c r="M15750" s="63"/>
    </row>
    <row r="15751" spans="2:13" x14ac:dyDescent="0.25">
      <c r="B15751" s="6">
        <v>0.875</v>
      </c>
      <c r="E15751" s="99">
        <v>111</v>
      </c>
    </row>
    <row r="15752" spans="2:13" x14ac:dyDescent="0.25">
      <c r="B15752" s="6">
        <v>0.88541666666666663</v>
      </c>
      <c r="E15752" s="99">
        <v>113</v>
      </c>
    </row>
    <row r="15753" spans="2:13" x14ac:dyDescent="0.25">
      <c r="B15753" s="6">
        <v>0.89583333333333337</v>
      </c>
      <c r="E15753" s="62">
        <v>124</v>
      </c>
    </row>
    <row r="15754" spans="2:13" x14ac:dyDescent="0.25">
      <c r="B15754" s="6">
        <v>0.90625</v>
      </c>
      <c r="E15754" s="62">
        <v>122</v>
      </c>
    </row>
    <row r="15755" spans="2:13" x14ac:dyDescent="0.25">
      <c r="B15755" s="6">
        <v>0.91666666666666663</v>
      </c>
      <c r="E15755" s="99">
        <v>112</v>
      </c>
    </row>
    <row r="15756" spans="2:13" x14ac:dyDescent="0.25">
      <c r="B15756" s="6">
        <v>0.92708333333333337</v>
      </c>
      <c r="E15756" s="99">
        <v>109</v>
      </c>
    </row>
    <row r="15757" spans="2:13" x14ac:dyDescent="0.25">
      <c r="B15757" s="6">
        <v>0.9375</v>
      </c>
      <c r="E15757" s="99">
        <v>109</v>
      </c>
    </row>
    <row r="15758" spans="2:13" x14ac:dyDescent="0.25">
      <c r="B15758" s="6">
        <v>0.44791666666666669</v>
      </c>
      <c r="E15758" s="99">
        <v>114</v>
      </c>
    </row>
    <row r="15759" spans="2:13" x14ac:dyDescent="0.25">
      <c r="B15759" s="6">
        <v>0.95833333333333337</v>
      </c>
      <c r="E15759" s="99">
        <v>110</v>
      </c>
    </row>
    <row r="15760" spans="2:13" x14ac:dyDescent="0.25">
      <c r="B15760" s="6">
        <v>0.96875</v>
      </c>
      <c r="E15760" s="3">
        <v>104</v>
      </c>
    </row>
    <row r="15761" spans="1:14" x14ac:dyDescent="0.25">
      <c r="B15761" s="6">
        <v>0.97916666666666663</v>
      </c>
      <c r="E15761" s="157">
        <v>99</v>
      </c>
    </row>
    <row r="15762" spans="1:14" ht="15.75" thickBot="1" x14ac:dyDescent="0.3">
      <c r="B15762" s="22">
        <v>0.98958333333333337</v>
      </c>
    </row>
    <row r="15763" spans="1:14" x14ac:dyDescent="0.25">
      <c r="A15763" s="5">
        <v>46010</v>
      </c>
      <c r="B15763" s="6">
        <v>0</v>
      </c>
    </row>
    <row r="15764" spans="1:14" x14ac:dyDescent="0.25">
      <c r="A15764" s="5" t="s">
        <v>212</v>
      </c>
      <c r="B15764" s="6">
        <v>1.0416666666666666E-2</v>
      </c>
    </row>
    <row r="15765" spans="1:14" x14ac:dyDescent="0.25">
      <c r="B15765" s="6">
        <v>2.0833333333333332E-2</v>
      </c>
    </row>
    <row r="15766" spans="1:14" x14ac:dyDescent="0.25">
      <c r="B15766" s="6">
        <v>3.125E-2</v>
      </c>
    </row>
    <row r="15767" spans="1:14" x14ac:dyDescent="0.25">
      <c r="B15767" s="6">
        <v>4.1666666666666664E-2</v>
      </c>
    </row>
    <row r="15768" spans="1:14" x14ac:dyDescent="0.25">
      <c r="B15768" s="6">
        <v>5.2083333333333336E-2</v>
      </c>
    </row>
    <row r="15769" spans="1:14" x14ac:dyDescent="0.25">
      <c r="B15769" s="6">
        <v>6.25E-2</v>
      </c>
    </row>
    <row r="15770" spans="1:14" x14ac:dyDescent="0.25">
      <c r="B15770" s="6">
        <v>7.2916666666666671E-2</v>
      </c>
    </row>
    <row r="15771" spans="1:14" ht="15.75" thickBot="1" x14ac:dyDescent="0.3">
      <c r="B15771" s="6">
        <v>8.3333333333333329E-2</v>
      </c>
    </row>
    <row r="15772" spans="1:14" ht="21" thickBot="1" x14ac:dyDescent="0.35">
      <c r="B15772" s="6">
        <v>9.375E-2</v>
      </c>
      <c r="G15772" s="609">
        <v>101</v>
      </c>
      <c r="H15772" s="610" t="s">
        <v>1368</v>
      </c>
      <c r="I15772" s="734" t="s">
        <v>4028</v>
      </c>
      <c r="J15772" s="735"/>
      <c r="K15772" s="735"/>
      <c r="L15772" s="735"/>
      <c r="M15772" s="735"/>
      <c r="N15772" s="736"/>
    </row>
    <row r="15773" spans="1:14" ht="19.5" thickBot="1" x14ac:dyDescent="0.35">
      <c r="B15773" s="6">
        <v>0.10416666666666667</v>
      </c>
      <c r="G15773" s="611">
        <f>AVERAGE(E15689:E15777)</f>
        <v>105.30882352941177</v>
      </c>
      <c r="H15773" s="610" t="s">
        <v>1367</v>
      </c>
      <c r="I15773" s="734" t="s">
        <v>4027</v>
      </c>
      <c r="J15773" s="735"/>
      <c r="K15773" s="735"/>
      <c r="L15773" s="735"/>
      <c r="M15773" s="735"/>
      <c r="N15773" s="736"/>
    </row>
    <row r="15774" spans="1:14" ht="19.5" thickBot="1" x14ac:dyDescent="0.35">
      <c r="B15774" s="6">
        <v>0.11458333333333333</v>
      </c>
      <c r="G15774" s="608">
        <v>95</v>
      </c>
      <c r="H15774" s="594" t="s">
        <v>1369</v>
      </c>
      <c r="I15774" s="723" t="s">
        <v>4026</v>
      </c>
      <c r="J15774" s="724"/>
      <c r="K15774" s="724"/>
      <c r="L15774" s="724"/>
      <c r="M15774" s="724"/>
      <c r="N15774" s="725"/>
    </row>
    <row r="15775" spans="1:14" ht="18.75" thickBot="1" x14ac:dyDescent="0.3">
      <c r="B15775" s="6">
        <v>0.125</v>
      </c>
      <c r="G15775" s="729" t="s">
        <v>4036</v>
      </c>
      <c r="H15775" s="730"/>
    </row>
    <row r="15776" spans="1:14" ht="18.75" thickBot="1" x14ac:dyDescent="0.3">
      <c r="B15776" s="6">
        <v>0.13541666666666666</v>
      </c>
      <c r="G15776" s="758" t="s">
        <v>4029</v>
      </c>
      <c r="H15776" s="759"/>
      <c r="I15776" s="759"/>
      <c r="J15776" s="760"/>
    </row>
    <row r="15777" spans="1:15" ht="16.5" thickBot="1" x14ac:dyDescent="0.3">
      <c r="B15777" s="6">
        <v>0.14583333333333334</v>
      </c>
      <c r="G15777" s="761" t="s">
        <v>4032</v>
      </c>
      <c r="H15777" s="762"/>
      <c r="I15777" s="762"/>
      <c r="J15777" s="762"/>
      <c r="K15777" s="762"/>
      <c r="L15777" s="762"/>
      <c r="M15777" s="762"/>
      <c r="N15777" s="763"/>
    </row>
    <row r="15778" spans="1:15" ht="15.75" thickBot="1" x14ac:dyDescent="0.3">
      <c r="B15778" s="22">
        <v>0.15625</v>
      </c>
      <c r="D15778" s="8">
        <v>195</v>
      </c>
    </row>
    <row r="15779" spans="1:15" x14ac:dyDescent="0.25">
      <c r="A15779" s="5">
        <v>46010</v>
      </c>
      <c r="B15779" s="6">
        <v>0.30208333333333331</v>
      </c>
      <c r="E15779" s="14">
        <v>88</v>
      </c>
    </row>
    <row r="15780" spans="1:15" x14ac:dyDescent="0.25">
      <c r="A15780" s="5" t="s">
        <v>212</v>
      </c>
      <c r="B15780" s="6">
        <v>0.3125</v>
      </c>
      <c r="E15780" s="157">
        <v>96</v>
      </c>
    </row>
    <row r="15781" spans="1:15" x14ac:dyDescent="0.25">
      <c r="B15781" s="6">
        <v>0.32291666666666669</v>
      </c>
      <c r="E15781" s="157">
        <v>97</v>
      </c>
    </row>
    <row r="15782" spans="1:15" x14ac:dyDescent="0.25">
      <c r="B15782" s="6">
        <v>0.33333333333333331</v>
      </c>
      <c r="E15782" s="157">
        <v>96</v>
      </c>
      <c r="F15782" s="157">
        <v>96</v>
      </c>
    </row>
    <row r="15783" spans="1:15" x14ac:dyDescent="0.25">
      <c r="B15783" s="90">
        <v>0.34375</v>
      </c>
      <c r="C15783" s="8">
        <v>66</v>
      </c>
      <c r="E15783" s="8"/>
      <c r="F15783" s="8"/>
      <c r="G15783" s="8" t="s">
        <v>326</v>
      </c>
      <c r="H15783" s="8"/>
      <c r="I15783" s="36" t="s">
        <v>4033</v>
      </c>
      <c r="J15783" s="36"/>
      <c r="K15783" s="36"/>
      <c r="L15783" s="36"/>
      <c r="M15783" s="36"/>
      <c r="N15783" s="36"/>
      <c r="O15783" s="36"/>
    </row>
    <row r="15784" spans="1:15" x14ac:dyDescent="0.25">
      <c r="B15784" s="6">
        <v>0.34375</v>
      </c>
      <c r="E15784" s="3">
        <v>102</v>
      </c>
    </row>
    <row r="15785" spans="1:15" x14ac:dyDescent="0.25">
      <c r="B15785" s="6">
        <v>0.35416666666666669</v>
      </c>
      <c r="E15785" s="3">
        <v>100</v>
      </c>
    </row>
    <row r="15786" spans="1:15" x14ac:dyDescent="0.25">
      <c r="B15786" s="6">
        <v>0.36458333333333331</v>
      </c>
      <c r="E15786" s="3">
        <v>103</v>
      </c>
    </row>
    <row r="15787" spans="1:15" x14ac:dyDescent="0.25">
      <c r="B15787" s="6">
        <v>0.375</v>
      </c>
      <c r="E15787" s="97">
        <v>122</v>
      </c>
      <c r="H15787" s="3">
        <v>45</v>
      </c>
      <c r="I15787" s="63" t="s">
        <v>4035</v>
      </c>
      <c r="J15787" s="63"/>
      <c r="K15787" s="63"/>
      <c r="L15787" s="63"/>
      <c r="M15787" s="63"/>
      <c r="N15787" s="63"/>
    </row>
    <row r="15788" spans="1:15" x14ac:dyDescent="0.25">
      <c r="B15788" s="6">
        <v>0.38541666666666669</v>
      </c>
      <c r="E15788" s="99">
        <v>115</v>
      </c>
    </row>
    <row r="15789" spans="1:15" x14ac:dyDescent="0.25">
      <c r="B15789" s="6">
        <v>0.39583333333333331</v>
      </c>
      <c r="E15789" s="3">
        <v>105</v>
      </c>
    </row>
    <row r="15790" spans="1:15" x14ac:dyDescent="0.25">
      <c r="B15790" s="6">
        <v>0.40625</v>
      </c>
      <c r="E15790" s="3">
        <v>106</v>
      </c>
    </row>
    <row r="15791" spans="1:15" x14ac:dyDescent="0.25">
      <c r="B15791" s="6">
        <v>0.41666666666666669</v>
      </c>
      <c r="E15791" s="3">
        <v>102</v>
      </c>
    </row>
    <row r="15792" spans="1:15" x14ac:dyDescent="0.25">
      <c r="B15792" s="6">
        <v>0.42708333333333331</v>
      </c>
      <c r="E15792" s="3">
        <v>101</v>
      </c>
    </row>
    <row r="15793" spans="2:15" x14ac:dyDescent="0.25">
      <c r="B15793" s="6">
        <v>0.4375</v>
      </c>
      <c r="E15793" s="3">
        <v>107</v>
      </c>
    </row>
    <row r="15794" spans="2:15" x14ac:dyDescent="0.25">
      <c r="B15794" s="6">
        <v>0.44791666666666669</v>
      </c>
      <c r="E15794" s="99">
        <v>110</v>
      </c>
    </row>
    <row r="15795" spans="2:15" x14ac:dyDescent="0.25">
      <c r="B15795" s="6">
        <v>0.45833333333333331</v>
      </c>
      <c r="E15795" s="3">
        <v>106</v>
      </c>
    </row>
    <row r="15796" spans="2:15" x14ac:dyDescent="0.25">
      <c r="B15796" s="6">
        <v>0.46875</v>
      </c>
      <c r="E15796" s="157">
        <v>93</v>
      </c>
    </row>
    <row r="15797" spans="2:15" x14ac:dyDescent="0.25">
      <c r="B15797" s="6">
        <v>0.47916666666666669</v>
      </c>
      <c r="E15797" s="157">
        <v>95</v>
      </c>
    </row>
    <row r="15798" spans="2:15" x14ac:dyDescent="0.25">
      <c r="B15798" s="86">
        <v>0.4826388888888889</v>
      </c>
      <c r="G15798" s="14" t="s">
        <v>4034</v>
      </c>
    </row>
    <row r="15799" spans="2:15" x14ac:dyDescent="0.25">
      <c r="B15799" s="86">
        <v>0.48958333333333331</v>
      </c>
      <c r="E15799" s="3">
        <v>103</v>
      </c>
      <c r="G15799" s="14" t="s">
        <v>4034</v>
      </c>
    </row>
    <row r="15800" spans="2:15" x14ac:dyDescent="0.25">
      <c r="B15800" s="86">
        <v>0.5</v>
      </c>
      <c r="E15800" s="157">
        <v>94</v>
      </c>
      <c r="F15800" s="157">
        <v>94</v>
      </c>
      <c r="G15800" s="14" t="s">
        <v>4034</v>
      </c>
    </row>
    <row r="15801" spans="2:15" x14ac:dyDescent="0.25">
      <c r="B15801" s="90">
        <v>0.50694444444444442</v>
      </c>
      <c r="C15801" s="8">
        <v>65</v>
      </c>
      <c r="E15801" s="8"/>
      <c r="F15801" s="8"/>
      <c r="G15801" s="8" t="s">
        <v>112</v>
      </c>
      <c r="H15801" s="8"/>
      <c r="I15801" s="36" t="s">
        <v>4037</v>
      </c>
      <c r="J15801" s="36"/>
      <c r="K15801" s="36"/>
      <c r="L15801" s="36"/>
      <c r="M15801" s="36"/>
      <c r="N15801" s="36"/>
      <c r="O15801" s="36"/>
    </row>
    <row r="15802" spans="2:15" x14ac:dyDescent="0.25">
      <c r="B15802" s="6">
        <v>0.51041666666666663</v>
      </c>
      <c r="E15802" s="3">
        <v>103</v>
      </c>
    </row>
    <row r="15803" spans="2:15" x14ac:dyDescent="0.25">
      <c r="B15803" s="6">
        <v>0.52083333333333337</v>
      </c>
      <c r="E15803" s="99">
        <v>117</v>
      </c>
    </row>
    <row r="15804" spans="2:15" x14ac:dyDescent="0.25">
      <c r="B15804" s="6">
        <v>0.53125</v>
      </c>
      <c r="E15804" s="99">
        <v>118</v>
      </c>
    </row>
    <row r="15805" spans="2:15" x14ac:dyDescent="0.25">
      <c r="B15805" s="6">
        <v>0.54166666666666663</v>
      </c>
      <c r="E15805" s="97">
        <v>129</v>
      </c>
      <c r="H15805" s="3">
        <v>50</v>
      </c>
      <c r="I15805" s="63" t="s">
        <v>4038</v>
      </c>
      <c r="J15805" s="63"/>
      <c r="K15805" s="63"/>
      <c r="L15805" s="63"/>
      <c r="M15805" s="63"/>
      <c r="N15805" s="63"/>
    </row>
    <row r="15806" spans="2:15" x14ac:dyDescent="0.25">
      <c r="B15806" s="6">
        <v>0.55208333333333337</v>
      </c>
      <c r="E15806" s="62">
        <v>129</v>
      </c>
    </row>
    <row r="15807" spans="2:15" x14ac:dyDescent="0.25">
      <c r="B15807" s="6">
        <v>0.5625</v>
      </c>
      <c r="E15807" s="99">
        <v>119</v>
      </c>
    </row>
    <row r="15808" spans="2:15" x14ac:dyDescent="0.25">
      <c r="B15808" s="6">
        <v>0.57291666666666663</v>
      </c>
      <c r="E15808" s="157">
        <v>98</v>
      </c>
    </row>
    <row r="15809" spans="2:7" x14ac:dyDescent="0.25">
      <c r="B15809" s="6">
        <v>0.58333333333333337</v>
      </c>
      <c r="E15809" s="3">
        <v>103</v>
      </c>
    </row>
    <row r="15810" spans="2:7" x14ac:dyDescent="0.25">
      <c r="B15810" s="6">
        <v>0.59375</v>
      </c>
      <c r="E15810" s="3">
        <v>108</v>
      </c>
    </row>
    <row r="15811" spans="2:7" x14ac:dyDescent="0.25">
      <c r="B15811" s="6">
        <v>0.60416666666666663</v>
      </c>
      <c r="E15811" s="99">
        <v>112</v>
      </c>
    </row>
    <row r="15812" spans="2:7" x14ac:dyDescent="0.25">
      <c r="B15812" s="6">
        <v>0.61458333333333337</v>
      </c>
      <c r="E15812" s="3">
        <v>108</v>
      </c>
    </row>
    <row r="15813" spans="2:7" x14ac:dyDescent="0.25">
      <c r="B15813" s="6">
        <v>0.625</v>
      </c>
      <c r="E15813" s="3">
        <v>103</v>
      </c>
    </row>
    <row r="15814" spans="2:7" x14ac:dyDescent="0.25">
      <c r="B15814" s="6">
        <v>0.63541666666666663</v>
      </c>
      <c r="E15814" s="3">
        <v>103</v>
      </c>
    </row>
    <row r="15815" spans="2:7" x14ac:dyDescent="0.25">
      <c r="B15815" s="6">
        <v>0.64583333333333337</v>
      </c>
      <c r="E15815" s="3">
        <v>107</v>
      </c>
    </row>
    <row r="15816" spans="2:7" x14ac:dyDescent="0.25">
      <c r="B15816" s="6">
        <v>0.65625</v>
      </c>
      <c r="E15816" s="157">
        <v>98</v>
      </c>
    </row>
    <row r="15817" spans="2:7" x14ac:dyDescent="0.25">
      <c r="B15817" s="86">
        <v>0.65625</v>
      </c>
      <c r="G15817" s="14" t="s">
        <v>4039</v>
      </c>
    </row>
    <row r="15818" spans="2:7" x14ac:dyDescent="0.25">
      <c r="B15818" s="86">
        <v>0.66666666666666663</v>
      </c>
      <c r="E15818" s="157">
        <v>93</v>
      </c>
      <c r="G15818" s="14" t="s">
        <v>4039</v>
      </c>
    </row>
    <row r="15819" spans="2:7" x14ac:dyDescent="0.25">
      <c r="B15819" s="86">
        <v>0.67708333333333337</v>
      </c>
      <c r="E15819" s="157">
        <v>91</v>
      </c>
      <c r="G15819" s="14" t="s">
        <v>4039</v>
      </c>
    </row>
    <row r="15820" spans="2:7" x14ac:dyDescent="0.25">
      <c r="B15820" s="6">
        <v>0.6875</v>
      </c>
      <c r="E15820" s="157">
        <v>93</v>
      </c>
      <c r="G15820" s="14" t="s">
        <v>4039</v>
      </c>
    </row>
    <row r="15821" spans="2:7" x14ac:dyDescent="0.25">
      <c r="B15821" s="6">
        <v>0.69791666666666663</v>
      </c>
      <c r="E15821" s="157">
        <v>92</v>
      </c>
    </row>
    <row r="15822" spans="2:7" x14ac:dyDescent="0.25">
      <c r="B15822" s="6">
        <v>0.70833333333333337</v>
      </c>
      <c r="E15822" s="157">
        <v>93</v>
      </c>
    </row>
    <row r="15823" spans="2:7" x14ac:dyDescent="0.25">
      <c r="B15823" s="6">
        <v>0.71875</v>
      </c>
      <c r="E15823" s="157">
        <v>93</v>
      </c>
    </row>
    <row r="15824" spans="2:7" x14ac:dyDescent="0.25">
      <c r="B15824" s="6">
        <v>0.72916666666666663</v>
      </c>
      <c r="E15824" s="157">
        <v>95</v>
      </c>
    </row>
    <row r="15825" spans="2:15" x14ac:dyDescent="0.25">
      <c r="B15825" s="6">
        <v>0.73958333333333337</v>
      </c>
      <c r="E15825" s="157">
        <v>94</v>
      </c>
      <c r="F15825" s="3">
        <v>94</v>
      </c>
    </row>
    <row r="15826" spans="2:15" x14ac:dyDescent="0.25">
      <c r="B15826" s="90">
        <v>0.73958333333333337</v>
      </c>
      <c r="C15826" s="8">
        <v>35</v>
      </c>
      <c r="D15826" s="8"/>
      <c r="E15826" s="8">
        <v>94</v>
      </c>
      <c r="F15826" s="8"/>
      <c r="G15826" s="8" t="s">
        <v>313</v>
      </c>
      <c r="I15826" s="37" t="s">
        <v>4040</v>
      </c>
      <c r="J15826" s="36"/>
      <c r="K15826" s="36"/>
      <c r="L15826" s="36"/>
      <c r="M15826" s="36"/>
      <c r="N15826" s="36"/>
      <c r="O15826" s="36"/>
    </row>
    <row r="15827" spans="2:15" x14ac:dyDescent="0.25">
      <c r="B15827" s="6">
        <v>0.75</v>
      </c>
      <c r="E15827" s="157">
        <v>94</v>
      </c>
    </row>
    <row r="15828" spans="2:15" x14ac:dyDescent="0.25">
      <c r="B15828" s="6">
        <v>0.76041666666666663</v>
      </c>
      <c r="E15828" s="157">
        <v>91</v>
      </c>
    </row>
    <row r="15829" spans="2:15" x14ac:dyDescent="0.25">
      <c r="B15829" s="6">
        <v>0.77083333333333337</v>
      </c>
      <c r="E15829" s="14">
        <v>88</v>
      </c>
    </row>
    <row r="15830" spans="2:15" x14ac:dyDescent="0.25">
      <c r="B15830" s="6">
        <v>0.78125</v>
      </c>
      <c r="E15830" s="157">
        <v>98</v>
      </c>
    </row>
    <row r="15831" spans="2:15" x14ac:dyDescent="0.25">
      <c r="B15831" s="6">
        <v>0.79166666666666663</v>
      </c>
      <c r="E15831" s="3">
        <v>107</v>
      </c>
    </row>
    <row r="15832" spans="2:15" x14ac:dyDescent="0.25">
      <c r="B15832" s="6">
        <v>0.80208333333333337</v>
      </c>
      <c r="E15832" s="99">
        <v>117</v>
      </c>
    </row>
    <row r="15833" spans="2:15" x14ac:dyDescent="0.25">
      <c r="B15833" s="6">
        <v>0.8125</v>
      </c>
      <c r="E15833" s="62">
        <v>128</v>
      </c>
    </row>
    <row r="15834" spans="2:15" x14ac:dyDescent="0.25">
      <c r="B15834" s="6">
        <v>0.82291666666666663</v>
      </c>
      <c r="E15834" s="9">
        <v>131</v>
      </c>
    </row>
    <row r="15835" spans="2:15" x14ac:dyDescent="0.25">
      <c r="B15835" s="6">
        <v>0.83333333333333337</v>
      </c>
      <c r="E15835" s="10">
        <v>133</v>
      </c>
      <c r="H15835" s="3">
        <v>135</v>
      </c>
      <c r="I15835" s="12" t="s">
        <v>4360</v>
      </c>
      <c r="J15835" s="12"/>
      <c r="K15835" s="12"/>
      <c r="L15835" s="12"/>
      <c r="M15835" s="12"/>
    </row>
    <row r="15836" spans="2:15" x14ac:dyDescent="0.25">
      <c r="B15836" s="6">
        <v>0.84375</v>
      </c>
      <c r="E15836" s="99">
        <v>119</v>
      </c>
    </row>
    <row r="15837" spans="2:15" x14ac:dyDescent="0.25">
      <c r="B15837" s="6">
        <v>0.85416666666666663</v>
      </c>
      <c r="E15837" s="99">
        <v>113</v>
      </c>
    </row>
    <row r="15838" spans="2:15" x14ac:dyDescent="0.25">
      <c r="B15838" s="6">
        <v>0.86458333333333337</v>
      </c>
      <c r="E15838" s="99">
        <v>112</v>
      </c>
    </row>
    <row r="15839" spans="2:15" x14ac:dyDescent="0.25">
      <c r="B15839" s="6">
        <v>0.875</v>
      </c>
      <c r="E15839" s="99">
        <v>115</v>
      </c>
    </row>
    <row r="15840" spans="2:15" x14ac:dyDescent="0.25">
      <c r="B15840" s="6">
        <v>0.88541666666666663</v>
      </c>
      <c r="E15840" s="99">
        <v>118</v>
      </c>
    </row>
    <row r="15841" spans="1:5" x14ac:dyDescent="0.25">
      <c r="B15841" s="6">
        <v>0.89583333333333337</v>
      </c>
      <c r="E15841" s="99">
        <v>116</v>
      </c>
    </row>
    <row r="15842" spans="1:5" x14ac:dyDescent="0.25">
      <c r="B15842" s="6">
        <v>0.90625</v>
      </c>
      <c r="E15842" s="99">
        <v>114</v>
      </c>
    </row>
    <row r="15843" spans="1:5" x14ac:dyDescent="0.25">
      <c r="B15843" s="6">
        <v>0.91666666666666663</v>
      </c>
      <c r="E15843" s="99">
        <v>113</v>
      </c>
    </row>
    <row r="15844" spans="1:5" x14ac:dyDescent="0.25">
      <c r="B15844" s="6">
        <v>0.92708333333333337</v>
      </c>
      <c r="E15844" s="3">
        <v>108</v>
      </c>
    </row>
    <row r="15845" spans="1:5" x14ac:dyDescent="0.25">
      <c r="B15845" s="6">
        <v>0.9375</v>
      </c>
      <c r="E15845" s="3">
        <v>106</v>
      </c>
    </row>
    <row r="15846" spans="1:5" x14ac:dyDescent="0.25">
      <c r="B15846" s="6">
        <v>0.44791666666666669</v>
      </c>
      <c r="E15846" s="3">
        <v>104</v>
      </c>
    </row>
    <row r="15847" spans="1:5" x14ac:dyDescent="0.25">
      <c r="B15847" s="6">
        <v>0.95833333333333337</v>
      </c>
      <c r="E15847" s="3">
        <v>100</v>
      </c>
    </row>
    <row r="15848" spans="1:5" x14ac:dyDescent="0.25">
      <c r="B15848" s="6">
        <v>0.96875</v>
      </c>
    </row>
    <row r="15849" spans="1:5" x14ac:dyDescent="0.25">
      <c r="B15849" s="6">
        <v>0.97916666666666663</v>
      </c>
    </row>
    <row r="15850" spans="1:5" ht="15.75" thickBot="1" x14ac:dyDescent="0.3">
      <c r="B15850" s="22">
        <v>0.98958333333333337</v>
      </c>
    </row>
    <row r="15851" spans="1:5" x14ac:dyDescent="0.25">
      <c r="A15851" s="5">
        <v>46011</v>
      </c>
      <c r="B15851" s="6">
        <v>0</v>
      </c>
    </row>
    <row r="15852" spans="1:5" x14ac:dyDescent="0.25">
      <c r="A15852" s="5" t="s">
        <v>228</v>
      </c>
      <c r="B15852" s="6">
        <v>1.0416666666666666E-2</v>
      </c>
    </row>
    <row r="15853" spans="1:5" x14ac:dyDescent="0.25">
      <c r="B15853" s="6">
        <v>2.0833333333333332E-2</v>
      </c>
    </row>
    <row r="15854" spans="1:5" x14ac:dyDescent="0.25">
      <c r="B15854" s="6">
        <v>3.125E-2</v>
      </c>
    </row>
    <row r="15855" spans="1:5" x14ac:dyDescent="0.25">
      <c r="B15855" s="6">
        <v>4.1666666666666664E-2</v>
      </c>
    </row>
    <row r="15856" spans="1:5" x14ac:dyDescent="0.25">
      <c r="B15856" s="6">
        <v>5.2083333333333336E-2</v>
      </c>
    </row>
    <row r="15857" spans="1:14" x14ac:dyDescent="0.25">
      <c r="B15857" s="6">
        <v>6.25E-2</v>
      </c>
    </row>
    <row r="15858" spans="1:14" x14ac:dyDescent="0.25">
      <c r="B15858" s="6">
        <v>7.2916666666666671E-2</v>
      </c>
    </row>
    <row r="15859" spans="1:14" ht="15.75" thickBot="1" x14ac:dyDescent="0.3">
      <c r="B15859" s="6">
        <v>8.3333333333333329E-2</v>
      </c>
    </row>
    <row r="15860" spans="1:14" ht="21" thickBot="1" x14ac:dyDescent="0.35">
      <c r="B15860" s="6">
        <v>9.375E-2</v>
      </c>
      <c r="G15860" s="609">
        <v>102</v>
      </c>
      <c r="H15860" s="610" t="s">
        <v>1368</v>
      </c>
      <c r="I15860" s="734" t="s">
        <v>4056</v>
      </c>
      <c r="J15860" s="735"/>
      <c r="K15860" s="735"/>
      <c r="L15860" s="735"/>
      <c r="M15860" s="735"/>
      <c r="N15860" s="736"/>
    </row>
    <row r="15861" spans="1:14" ht="19.5" thickBot="1" x14ac:dyDescent="0.35">
      <c r="B15861" s="6">
        <v>0.10416666666666667</v>
      </c>
      <c r="G15861" s="611">
        <f>AVERAGE(E15777:E15865)</f>
        <v>105.52307692307693</v>
      </c>
      <c r="H15861" s="610" t="s">
        <v>1367</v>
      </c>
      <c r="I15861" s="734" t="s">
        <v>4057</v>
      </c>
      <c r="J15861" s="735"/>
      <c r="K15861" s="735"/>
      <c r="L15861" s="735"/>
      <c r="M15861" s="735"/>
      <c r="N15861" s="736"/>
    </row>
    <row r="15862" spans="1:14" ht="19.5" thickBot="1" x14ac:dyDescent="0.35">
      <c r="B15862" s="6">
        <v>0.11458333333333333</v>
      </c>
      <c r="G15862" s="608">
        <v>95</v>
      </c>
      <c r="H15862" s="594" t="s">
        <v>1369</v>
      </c>
      <c r="I15862" s="723" t="s">
        <v>4044</v>
      </c>
      <c r="J15862" s="724"/>
      <c r="K15862" s="724"/>
      <c r="L15862" s="724"/>
      <c r="M15862" s="724"/>
      <c r="N15862" s="725"/>
    </row>
    <row r="15863" spans="1:14" ht="18.75" thickBot="1" x14ac:dyDescent="0.3">
      <c r="B15863" s="6">
        <v>0.125</v>
      </c>
      <c r="G15863" s="729" t="s">
        <v>4036</v>
      </c>
      <c r="H15863" s="730"/>
    </row>
    <row r="15864" spans="1:14" ht="18.75" thickBot="1" x14ac:dyDescent="0.3">
      <c r="B15864" s="6">
        <v>0.13541666666666666</v>
      </c>
      <c r="G15864" s="758" t="s">
        <v>4029</v>
      </c>
      <c r="H15864" s="759"/>
      <c r="I15864" s="759"/>
      <c r="J15864" s="760"/>
    </row>
    <row r="15865" spans="1:14" ht="16.5" thickBot="1" x14ac:dyDescent="0.3">
      <c r="B15865" s="6">
        <v>0.14583333333333334</v>
      </c>
      <c r="G15865" s="761" t="s">
        <v>4032</v>
      </c>
      <c r="H15865" s="762"/>
      <c r="I15865" s="762"/>
      <c r="J15865" s="762"/>
      <c r="K15865" s="762"/>
      <c r="L15865" s="762"/>
      <c r="M15865" s="762"/>
      <c r="N15865" s="763"/>
    </row>
    <row r="15866" spans="1:14" ht="15.75" thickBot="1" x14ac:dyDescent="0.3">
      <c r="B15866" s="22">
        <v>0.15625</v>
      </c>
      <c r="D15866" s="3">
        <v>166</v>
      </c>
    </row>
    <row r="15867" spans="1:14" x14ac:dyDescent="0.25">
      <c r="A15867" s="5">
        <v>46011</v>
      </c>
      <c r="B15867" s="6">
        <v>0.30208333333333331</v>
      </c>
      <c r="E15867" s="3">
        <v>100</v>
      </c>
    </row>
    <row r="15868" spans="1:14" x14ac:dyDescent="0.25">
      <c r="A15868" s="5" t="s">
        <v>228</v>
      </c>
      <c r="B15868" s="6">
        <v>0.3125</v>
      </c>
      <c r="E15868" s="3">
        <v>102</v>
      </c>
    </row>
    <row r="15869" spans="1:14" x14ac:dyDescent="0.25">
      <c r="B15869" s="6">
        <v>0.32291666666666669</v>
      </c>
      <c r="E15869" s="157">
        <v>99</v>
      </c>
      <c r="F15869" s="157">
        <v>99</v>
      </c>
    </row>
    <row r="15870" spans="1:14" x14ac:dyDescent="0.25">
      <c r="B15870" s="90">
        <v>0.3263888888888889</v>
      </c>
      <c r="C15870" s="8">
        <v>52</v>
      </c>
      <c r="D15870" s="8"/>
      <c r="E15870" s="8"/>
      <c r="F15870" s="8"/>
      <c r="G15870" s="8" t="s">
        <v>326</v>
      </c>
      <c r="H15870" s="8"/>
      <c r="I15870" s="36" t="s">
        <v>4053</v>
      </c>
      <c r="J15870" s="36"/>
      <c r="K15870" s="36"/>
      <c r="L15870" s="36"/>
      <c r="M15870" s="36"/>
      <c r="N15870" s="36"/>
    </row>
    <row r="15871" spans="1:14" x14ac:dyDescent="0.25">
      <c r="B15871" s="6">
        <v>0.33333333333333331</v>
      </c>
      <c r="E15871" s="3">
        <v>106</v>
      </c>
    </row>
    <row r="15872" spans="1:14" x14ac:dyDescent="0.25">
      <c r="B15872" s="6">
        <v>0.34375</v>
      </c>
      <c r="E15872" s="97">
        <v>125</v>
      </c>
      <c r="H15872" s="3">
        <v>30</v>
      </c>
      <c r="I15872" s="63" t="s">
        <v>4052</v>
      </c>
      <c r="J15872" s="63"/>
      <c r="K15872" s="63"/>
      <c r="L15872" s="63"/>
      <c r="M15872" s="63"/>
    </row>
    <row r="15873" spans="2:14" x14ac:dyDescent="0.25">
      <c r="B15873" s="6">
        <v>0.35416666666666669</v>
      </c>
      <c r="E15873" s="99">
        <v>113</v>
      </c>
    </row>
    <row r="15874" spans="2:14" x14ac:dyDescent="0.25">
      <c r="B15874" s="6">
        <v>0.36458333333333331</v>
      </c>
      <c r="E15874" s="157">
        <v>92</v>
      </c>
    </row>
    <row r="15875" spans="2:14" x14ac:dyDescent="0.25">
      <c r="B15875" s="6">
        <v>0.36805555555555558</v>
      </c>
      <c r="E15875" s="157">
        <v>93</v>
      </c>
    </row>
    <row r="15876" spans="2:14" x14ac:dyDescent="0.25">
      <c r="B15876" s="6">
        <v>0.375</v>
      </c>
      <c r="E15876" s="157">
        <v>93</v>
      </c>
    </row>
    <row r="15877" spans="2:14" x14ac:dyDescent="0.25">
      <c r="B15877" s="6">
        <v>0.38541666666666669</v>
      </c>
      <c r="E15877" s="3">
        <v>104</v>
      </c>
    </row>
    <row r="15878" spans="2:14" x14ac:dyDescent="0.25">
      <c r="B15878" s="6">
        <v>0.39583333333333331</v>
      </c>
      <c r="E15878" s="3">
        <v>108</v>
      </c>
    </row>
    <row r="15879" spans="2:14" x14ac:dyDescent="0.25">
      <c r="B15879" s="6">
        <v>0.40625</v>
      </c>
      <c r="E15879" s="3">
        <v>104</v>
      </c>
    </row>
    <row r="15880" spans="2:14" x14ac:dyDescent="0.25">
      <c r="B15880" s="6">
        <v>0.41666666666666669</v>
      </c>
      <c r="E15880" s="99">
        <v>110</v>
      </c>
    </row>
    <row r="15881" spans="2:14" x14ac:dyDescent="0.25">
      <c r="B15881" s="6">
        <v>0.42708333333333331</v>
      </c>
      <c r="E15881" s="101">
        <v>116</v>
      </c>
      <c r="H15881" s="3">
        <v>145</v>
      </c>
      <c r="I15881" s="36" t="s">
        <v>4054</v>
      </c>
      <c r="J15881" s="36"/>
      <c r="K15881" s="36"/>
      <c r="L15881" s="36"/>
      <c r="M15881" s="36"/>
      <c r="N15881" s="36"/>
    </row>
    <row r="15882" spans="2:14" x14ac:dyDescent="0.25">
      <c r="B15882" s="6">
        <v>0.4375</v>
      </c>
      <c r="E15882" s="3">
        <v>105</v>
      </c>
    </row>
    <row r="15883" spans="2:14" x14ac:dyDescent="0.25">
      <c r="B15883" s="6">
        <v>0.44791666666666669</v>
      </c>
      <c r="E15883" s="99">
        <v>110</v>
      </c>
    </row>
    <row r="15884" spans="2:14" x14ac:dyDescent="0.25">
      <c r="B15884" s="6">
        <v>0.45833333333333331</v>
      </c>
      <c r="E15884" s="99">
        <v>115</v>
      </c>
    </row>
    <row r="15885" spans="2:14" x14ac:dyDescent="0.25">
      <c r="B15885" s="6">
        <v>0.46875</v>
      </c>
      <c r="E15885" s="99">
        <v>116</v>
      </c>
    </row>
    <row r="15886" spans="2:14" x14ac:dyDescent="0.25">
      <c r="B15886" s="6">
        <v>0.47916666666666669</v>
      </c>
      <c r="E15886" s="3">
        <v>109</v>
      </c>
    </row>
    <row r="15887" spans="2:14" x14ac:dyDescent="0.25">
      <c r="B15887" s="6">
        <v>0.48958333333333331</v>
      </c>
      <c r="E15887" s="3">
        <v>109</v>
      </c>
    </row>
    <row r="15888" spans="2:14" x14ac:dyDescent="0.25">
      <c r="B15888" s="6">
        <v>0.5</v>
      </c>
      <c r="E15888" s="3">
        <v>103</v>
      </c>
    </row>
    <row r="15889" spans="2:19" x14ac:dyDescent="0.25">
      <c r="B15889" s="6">
        <v>0.51041666666666663</v>
      </c>
      <c r="E15889" s="3">
        <v>101</v>
      </c>
    </row>
    <row r="15890" spans="2:19" x14ac:dyDescent="0.25">
      <c r="B15890" s="6">
        <v>0.52083333333333337</v>
      </c>
      <c r="E15890" s="157">
        <v>98</v>
      </c>
      <c r="F15890" s="157">
        <v>98</v>
      </c>
    </row>
    <row r="15891" spans="2:19" x14ac:dyDescent="0.25">
      <c r="B15891" s="90">
        <v>0.52083333333333337</v>
      </c>
      <c r="C15891" s="8">
        <v>20</v>
      </c>
      <c r="D15891" s="8"/>
      <c r="E15891" s="8"/>
      <c r="F15891" s="8"/>
      <c r="G15891" s="8" t="s">
        <v>112</v>
      </c>
      <c r="H15891" s="8"/>
      <c r="I15891" s="36" t="s">
        <v>4047</v>
      </c>
      <c r="J15891" s="36"/>
      <c r="K15891" s="36"/>
      <c r="L15891" s="36"/>
      <c r="M15891" s="36"/>
      <c r="N15891" s="36"/>
      <c r="O15891" s="36"/>
      <c r="P15891" s="36"/>
    </row>
    <row r="15892" spans="2:19" x14ac:dyDescent="0.25">
      <c r="B15892" s="6">
        <v>0.53125</v>
      </c>
      <c r="E15892" s="3">
        <v>100</v>
      </c>
    </row>
    <row r="15893" spans="2:19" x14ac:dyDescent="0.25">
      <c r="B15893" s="6">
        <v>0.54166666666666663</v>
      </c>
      <c r="E15893" s="3">
        <v>101</v>
      </c>
    </row>
    <row r="15894" spans="2:19" x14ac:dyDescent="0.25">
      <c r="B15894" s="6">
        <v>0.55208333333333337</v>
      </c>
      <c r="E15894" s="3">
        <v>102</v>
      </c>
    </row>
    <row r="15895" spans="2:19" x14ac:dyDescent="0.25">
      <c r="B15895" s="6">
        <v>0.5625</v>
      </c>
      <c r="E15895" s="3">
        <v>103</v>
      </c>
    </row>
    <row r="15896" spans="2:19" x14ac:dyDescent="0.25">
      <c r="B15896" s="6">
        <v>0.57291666666666663</v>
      </c>
      <c r="E15896" s="3">
        <v>104</v>
      </c>
    </row>
    <row r="15897" spans="2:19" x14ac:dyDescent="0.25">
      <c r="B15897" s="6">
        <v>0.58333333333333337</v>
      </c>
      <c r="E15897" s="157">
        <v>99</v>
      </c>
    </row>
    <row r="15898" spans="2:19" x14ac:dyDescent="0.25">
      <c r="B15898" s="6">
        <v>0.59375</v>
      </c>
      <c r="E15898" s="101">
        <v>113</v>
      </c>
      <c r="H15898" s="3">
        <v>105</v>
      </c>
      <c r="I15898" s="135" t="s">
        <v>4050</v>
      </c>
      <c r="J15898" s="135"/>
      <c r="K15898" s="135"/>
      <c r="L15898" s="135"/>
      <c r="M15898" s="135"/>
      <c r="N15898" s="135"/>
      <c r="O15898" s="135"/>
      <c r="P15898" s="135"/>
      <c r="Q15898" s="99"/>
      <c r="R15898" s="99"/>
      <c r="S15898" s="99"/>
    </row>
    <row r="15899" spans="2:19" x14ac:dyDescent="0.25">
      <c r="B15899" s="6">
        <v>0.60416666666666663</v>
      </c>
      <c r="E15899" s="3">
        <v>109</v>
      </c>
    </row>
    <row r="15900" spans="2:19" x14ac:dyDescent="0.25">
      <c r="B15900" s="6">
        <v>0.61458333333333337</v>
      </c>
      <c r="E15900" s="3">
        <v>104</v>
      </c>
    </row>
    <row r="15901" spans="2:19" x14ac:dyDescent="0.25">
      <c r="B15901" s="6">
        <v>0.625</v>
      </c>
      <c r="E15901" s="3">
        <v>109</v>
      </c>
    </row>
    <row r="15902" spans="2:19" x14ac:dyDescent="0.25">
      <c r="B15902" s="6">
        <v>0.63541666666666663</v>
      </c>
      <c r="E15902" s="3">
        <v>102</v>
      </c>
    </row>
    <row r="15903" spans="2:19" x14ac:dyDescent="0.25">
      <c r="B15903" s="6">
        <v>0.64583333333333337</v>
      </c>
      <c r="E15903" s="97">
        <v>121</v>
      </c>
      <c r="H15903" s="3">
        <v>180</v>
      </c>
      <c r="I15903" s="63" t="s">
        <v>4051</v>
      </c>
      <c r="J15903" s="63"/>
      <c r="K15903" s="63"/>
      <c r="L15903" s="63"/>
      <c r="M15903" s="63"/>
    </row>
    <row r="15904" spans="2:19" x14ac:dyDescent="0.25">
      <c r="B15904" s="6">
        <v>0.65625</v>
      </c>
      <c r="E15904" s="3">
        <v>109</v>
      </c>
    </row>
    <row r="15905" spans="2:16" x14ac:dyDescent="0.25">
      <c r="B15905" s="6">
        <v>0.66666666666666663</v>
      </c>
      <c r="E15905" s="3">
        <v>105</v>
      </c>
    </row>
    <row r="15906" spans="2:16" x14ac:dyDescent="0.25">
      <c r="B15906" s="6">
        <v>0.67708333333333337</v>
      </c>
      <c r="E15906" s="157">
        <v>94</v>
      </c>
    </row>
    <row r="15907" spans="2:16" x14ac:dyDescent="0.25">
      <c r="B15907" s="6">
        <v>0.6875</v>
      </c>
      <c r="E15907" s="157">
        <v>99</v>
      </c>
      <c r="F15907" s="157">
        <v>99</v>
      </c>
    </row>
    <row r="15908" spans="2:16" x14ac:dyDescent="0.25">
      <c r="B15908" s="6">
        <v>0.69791666666666663</v>
      </c>
      <c r="E15908" s="3">
        <v>105</v>
      </c>
    </row>
    <row r="15909" spans="2:16" x14ac:dyDescent="0.25">
      <c r="B15909" s="90">
        <v>0.70138888888888884</v>
      </c>
      <c r="C15909" s="8">
        <v>59</v>
      </c>
      <c r="D15909" s="8"/>
      <c r="E15909" s="8"/>
      <c r="F15909" s="8"/>
      <c r="G15909" s="8" t="s">
        <v>114</v>
      </c>
      <c r="H15909" s="8"/>
      <c r="I15909" s="36" t="s">
        <v>4046</v>
      </c>
      <c r="J15909" s="36"/>
      <c r="K15909" s="36"/>
      <c r="L15909" s="36"/>
      <c r="M15909" s="36"/>
      <c r="N15909" s="36"/>
      <c r="O15909" s="36"/>
      <c r="P15909" s="36"/>
    </row>
    <row r="15910" spans="2:16" x14ac:dyDescent="0.25">
      <c r="B15910" s="6">
        <v>0.70833333333333337</v>
      </c>
      <c r="E15910" s="99">
        <v>118</v>
      </c>
    </row>
    <row r="15911" spans="2:16" x14ac:dyDescent="0.25">
      <c r="B15911" s="6">
        <v>0.71875</v>
      </c>
      <c r="E15911" s="99">
        <v>118</v>
      </c>
    </row>
    <row r="15912" spans="2:16" x14ac:dyDescent="0.25">
      <c r="B15912" s="6">
        <v>0.72916666666666663</v>
      </c>
      <c r="E15912" s="103">
        <v>142</v>
      </c>
      <c r="H15912" s="3">
        <v>40</v>
      </c>
      <c r="I15912" s="144" t="s">
        <v>4049</v>
      </c>
      <c r="J15912" s="144"/>
      <c r="K15912" s="144"/>
      <c r="L15912" s="144"/>
      <c r="M15912" s="144"/>
    </row>
    <row r="15913" spans="2:16" x14ac:dyDescent="0.25">
      <c r="B15913" s="6">
        <v>0.73958333333333337</v>
      </c>
      <c r="E15913" s="104">
        <v>141</v>
      </c>
    </row>
    <row r="15914" spans="2:16" x14ac:dyDescent="0.25">
      <c r="B15914" s="6">
        <v>0.75</v>
      </c>
      <c r="E15914" s="62">
        <v>122</v>
      </c>
    </row>
    <row r="15915" spans="2:16" x14ac:dyDescent="0.25">
      <c r="B15915" s="6">
        <v>0.76041666666666663</v>
      </c>
      <c r="E15915" s="99">
        <v>111</v>
      </c>
    </row>
    <row r="15916" spans="2:16" x14ac:dyDescent="0.25">
      <c r="B15916" s="6">
        <v>0.77083333333333337</v>
      </c>
      <c r="E15916" s="3">
        <v>108</v>
      </c>
    </row>
    <row r="15917" spans="2:16" x14ac:dyDescent="0.25">
      <c r="B15917" s="6">
        <v>0.78125</v>
      </c>
      <c r="E15917" s="3">
        <v>108</v>
      </c>
    </row>
    <row r="15918" spans="2:16" x14ac:dyDescent="0.25">
      <c r="B15918" s="6">
        <v>0.79166666666666663</v>
      </c>
      <c r="E15918" s="3">
        <v>109</v>
      </c>
    </row>
    <row r="15919" spans="2:16" x14ac:dyDescent="0.25">
      <c r="B15919" s="6">
        <v>0.80208333333333337</v>
      </c>
      <c r="E15919" s="3">
        <v>106</v>
      </c>
    </row>
    <row r="15920" spans="2:16" x14ac:dyDescent="0.25">
      <c r="B15920" s="6">
        <v>0.8125</v>
      </c>
      <c r="E15920" s="3">
        <v>104</v>
      </c>
    </row>
    <row r="15921" spans="2:13" x14ac:dyDescent="0.25">
      <c r="B15921" s="6">
        <v>0.82291666666666663</v>
      </c>
      <c r="E15921" s="3">
        <v>105</v>
      </c>
    </row>
    <row r="15922" spans="2:13" x14ac:dyDescent="0.25">
      <c r="B15922" s="6">
        <v>0.83333333333333337</v>
      </c>
      <c r="E15922" s="3">
        <v>106</v>
      </c>
    </row>
    <row r="15923" spans="2:13" x14ac:dyDescent="0.25">
      <c r="B15923" s="6">
        <v>0.84375</v>
      </c>
      <c r="E15923" s="3">
        <v>108</v>
      </c>
      <c r="F15923" s="3">
        <v>108</v>
      </c>
    </row>
    <row r="15924" spans="2:13" x14ac:dyDescent="0.25">
      <c r="B15924" s="90">
        <v>0.84722222222222221</v>
      </c>
      <c r="C15924" s="8">
        <v>35</v>
      </c>
      <c r="D15924" s="8"/>
      <c r="E15924" s="8"/>
      <c r="F15924" s="8"/>
      <c r="G15924" s="8" t="s">
        <v>2937</v>
      </c>
      <c r="H15924" s="8"/>
      <c r="I15924" s="36" t="s">
        <v>4045</v>
      </c>
      <c r="J15924" s="36"/>
    </row>
    <row r="15925" spans="2:13" x14ac:dyDescent="0.25">
      <c r="B15925" s="6">
        <v>0.85416666666666663</v>
      </c>
      <c r="E15925" s="62">
        <v>126</v>
      </c>
    </row>
    <row r="15926" spans="2:13" x14ac:dyDescent="0.25">
      <c r="B15926" s="6">
        <v>0.86458333333333337</v>
      </c>
      <c r="E15926" s="9">
        <v>130</v>
      </c>
    </row>
    <row r="15927" spans="2:13" x14ac:dyDescent="0.25">
      <c r="B15927" s="6">
        <v>0.875</v>
      </c>
      <c r="E15927" s="10">
        <v>138</v>
      </c>
      <c r="H15927" s="3">
        <v>40</v>
      </c>
      <c r="I15927" s="12" t="s">
        <v>4048</v>
      </c>
      <c r="J15927" s="12"/>
      <c r="K15927" s="12"/>
      <c r="L15927" s="12"/>
      <c r="M15927" s="12"/>
    </row>
    <row r="15928" spans="2:13" x14ac:dyDescent="0.25">
      <c r="B15928" s="6">
        <v>0.88541666666666663</v>
      </c>
      <c r="E15928" s="9">
        <v>130</v>
      </c>
    </row>
    <row r="15929" spans="2:13" x14ac:dyDescent="0.25">
      <c r="B15929" s="6">
        <v>0.89583333333333337</v>
      </c>
      <c r="E15929" s="99">
        <v>116</v>
      </c>
    </row>
    <row r="15930" spans="2:13" x14ac:dyDescent="0.25">
      <c r="B15930" s="6">
        <v>0.90625</v>
      </c>
      <c r="E15930" s="62">
        <v>122</v>
      </c>
    </row>
    <row r="15931" spans="2:13" x14ac:dyDescent="0.25">
      <c r="B15931" s="6">
        <v>0.91666666666666663</v>
      </c>
      <c r="E15931" s="62">
        <v>128</v>
      </c>
    </row>
    <row r="15932" spans="2:13" x14ac:dyDescent="0.25">
      <c r="B15932" s="6">
        <v>0.92708333333333337</v>
      </c>
      <c r="E15932" s="62">
        <v>127</v>
      </c>
    </row>
    <row r="15933" spans="2:13" x14ac:dyDescent="0.25">
      <c r="B15933" s="6">
        <v>0.9375</v>
      </c>
      <c r="E15933" s="99">
        <v>119</v>
      </c>
    </row>
    <row r="15934" spans="2:13" x14ac:dyDescent="0.25">
      <c r="B15934" s="86">
        <v>0.94236111111111109</v>
      </c>
      <c r="G15934" s="14" t="s">
        <v>4058</v>
      </c>
    </row>
    <row r="15935" spans="2:13" x14ac:dyDescent="0.25">
      <c r="B15935" s="86">
        <v>0.44791666666666669</v>
      </c>
      <c r="E15935" s="14">
        <v>81</v>
      </c>
      <c r="G15935" s="14" t="s">
        <v>4058</v>
      </c>
    </row>
    <row r="15936" spans="2:13" x14ac:dyDescent="0.25">
      <c r="B15936" s="86">
        <v>0.95833333333333337</v>
      </c>
      <c r="E15936" s="59">
        <v>68</v>
      </c>
      <c r="G15936" s="14" t="s">
        <v>4058</v>
      </c>
    </row>
    <row r="15937" spans="1:14" x14ac:dyDescent="0.25">
      <c r="B15937" s="6">
        <v>0.96875</v>
      </c>
      <c r="E15937" s="59">
        <v>68</v>
      </c>
      <c r="G15937" s="14" t="s">
        <v>4058</v>
      </c>
    </row>
    <row r="15938" spans="1:14" x14ac:dyDescent="0.25">
      <c r="B15938" s="6">
        <v>0.97916666666666663</v>
      </c>
      <c r="E15938" s="3">
        <v>96</v>
      </c>
    </row>
    <row r="15939" spans="1:14" ht="15.75" thickBot="1" x14ac:dyDescent="0.3">
      <c r="B15939" s="22">
        <v>0.98958333333333337</v>
      </c>
      <c r="E15939" s="3">
        <v>104</v>
      </c>
    </row>
    <row r="15940" spans="1:14" x14ac:dyDescent="0.25">
      <c r="A15940" s="5">
        <v>46012</v>
      </c>
      <c r="B15940" s="6">
        <v>0</v>
      </c>
    </row>
    <row r="15941" spans="1:14" x14ac:dyDescent="0.25">
      <c r="A15941" s="5" t="s">
        <v>275</v>
      </c>
      <c r="B15941" s="6">
        <v>1.0416666666666666E-2</v>
      </c>
    </row>
    <row r="15942" spans="1:14" x14ac:dyDescent="0.25">
      <c r="B15942" s="6">
        <v>2.0833333333333332E-2</v>
      </c>
    </row>
    <row r="15943" spans="1:14" x14ac:dyDescent="0.25">
      <c r="B15943" s="6">
        <v>3.125E-2</v>
      </c>
    </row>
    <row r="15944" spans="1:14" x14ac:dyDescent="0.25">
      <c r="B15944" s="6">
        <v>4.1666666666666664E-2</v>
      </c>
    </row>
    <row r="15945" spans="1:14" x14ac:dyDescent="0.25">
      <c r="B15945" s="6">
        <v>5.2083333333333336E-2</v>
      </c>
    </row>
    <row r="15946" spans="1:14" x14ac:dyDescent="0.25">
      <c r="B15946" s="6">
        <v>6.25E-2</v>
      </c>
    </row>
    <row r="15947" spans="1:14" x14ac:dyDescent="0.25">
      <c r="B15947" s="6">
        <v>7.2916666666666671E-2</v>
      </c>
    </row>
    <row r="15948" spans="1:14" ht="15.75" thickBot="1" x14ac:dyDescent="0.3">
      <c r="B15948" s="6">
        <v>8.3333333333333329E-2</v>
      </c>
    </row>
    <row r="15949" spans="1:14" ht="21" thickBot="1" x14ac:dyDescent="0.35">
      <c r="B15949" s="6">
        <v>9.375E-2</v>
      </c>
      <c r="G15949" s="609">
        <v>105</v>
      </c>
      <c r="H15949" s="610" t="s">
        <v>1368</v>
      </c>
      <c r="I15949" s="734" t="s">
        <v>4060</v>
      </c>
      <c r="J15949" s="735"/>
      <c r="K15949" s="735"/>
      <c r="L15949" s="735"/>
      <c r="M15949" s="735"/>
      <c r="N15949" s="736"/>
    </row>
    <row r="15950" spans="1:14" ht="19.5" thickBot="1" x14ac:dyDescent="0.35">
      <c r="B15950" s="6">
        <v>0.10416666666666667</v>
      </c>
      <c r="G15950" s="611">
        <f>AVERAGE(E15865:E15946)</f>
        <v>108.36764705882354</v>
      </c>
      <c r="H15950" s="610" t="s">
        <v>1367</v>
      </c>
      <c r="I15950" s="734" t="s">
        <v>4059</v>
      </c>
      <c r="J15950" s="735"/>
      <c r="K15950" s="735"/>
      <c r="L15950" s="735"/>
      <c r="M15950" s="735"/>
      <c r="N15950" s="736"/>
    </row>
    <row r="15951" spans="1:14" ht="19.5" thickBot="1" x14ac:dyDescent="0.35">
      <c r="B15951" s="6">
        <v>0.11458333333333333</v>
      </c>
      <c r="G15951" s="612">
        <v>101</v>
      </c>
      <c r="H15951" s="610" t="s">
        <v>1369</v>
      </c>
      <c r="I15951" s="734" t="s">
        <v>4044</v>
      </c>
      <c r="J15951" s="735"/>
      <c r="K15951" s="735"/>
      <c r="L15951" s="735"/>
      <c r="M15951" s="735"/>
      <c r="N15951" s="736"/>
    </row>
    <row r="15952" spans="1:14" ht="18.75" thickBot="1" x14ac:dyDescent="0.3">
      <c r="B15952" s="6">
        <v>0.125</v>
      </c>
      <c r="G15952" s="729" t="s">
        <v>4064</v>
      </c>
      <c r="H15952" s="730"/>
    </row>
    <row r="15953" spans="1:14" ht="18.75" thickBot="1" x14ac:dyDescent="0.3">
      <c r="B15953" s="6">
        <v>0.13541666666666666</v>
      </c>
      <c r="G15953" s="758" t="s">
        <v>4055</v>
      </c>
      <c r="H15953" s="759"/>
      <c r="I15953" s="759"/>
      <c r="J15953" s="760"/>
    </row>
    <row r="15954" spans="1:14" ht="16.5" thickBot="1" x14ac:dyDescent="0.3">
      <c r="B15954" s="6">
        <v>0.14583333333333334</v>
      </c>
      <c r="G15954" s="761" t="s">
        <v>4061</v>
      </c>
      <c r="H15954" s="762"/>
      <c r="I15954" s="762"/>
      <c r="J15954" s="762"/>
      <c r="K15954" s="762"/>
      <c r="L15954" s="762"/>
      <c r="M15954" s="762"/>
      <c r="N15954" s="763"/>
    </row>
    <row r="15955" spans="1:14" ht="15.75" thickBot="1" x14ac:dyDescent="0.3">
      <c r="B15955" s="22">
        <v>0.15625</v>
      </c>
      <c r="D15955" s="3">
        <v>166</v>
      </c>
    </row>
    <row r="15956" spans="1:14" x14ac:dyDescent="0.25">
      <c r="A15956" s="5">
        <v>46012</v>
      </c>
      <c r="B15956" s="6">
        <v>0.30208333333333331</v>
      </c>
      <c r="E15956" s="14">
        <v>88</v>
      </c>
    </row>
    <row r="15957" spans="1:14" x14ac:dyDescent="0.25">
      <c r="A15957" s="5" t="s">
        <v>275</v>
      </c>
      <c r="B15957" s="6">
        <v>0.3125</v>
      </c>
      <c r="E15957" s="157">
        <v>94</v>
      </c>
    </row>
    <row r="15958" spans="1:14" x14ac:dyDescent="0.25">
      <c r="B15958" s="6">
        <v>0.32291666666666669</v>
      </c>
      <c r="E15958" s="14">
        <v>88</v>
      </c>
      <c r="F15958" s="14">
        <v>88</v>
      </c>
    </row>
    <row r="15959" spans="1:14" x14ac:dyDescent="0.25">
      <c r="B15959" s="90">
        <v>0.3263888888888889</v>
      </c>
      <c r="C15959" s="8">
        <v>6</v>
      </c>
      <c r="D15959" s="8"/>
      <c r="E15959" s="8"/>
      <c r="F15959" s="8"/>
      <c r="G15959" s="8" t="s">
        <v>214</v>
      </c>
      <c r="H15959" s="8"/>
      <c r="I15959" s="36" t="s">
        <v>669</v>
      </c>
      <c r="J15959" s="36"/>
      <c r="K15959" s="36"/>
    </row>
    <row r="15960" spans="1:14" x14ac:dyDescent="0.25">
      <c r="B15960" s="6">
        <v>0.33333333333333331</v>
      </c>
      <c r="E15960" s="157">
        <v>92</v>
      </c>
    </row>
    <row r="15961" spans="1:14" x14ac:dyDescent="0.25">
      <c r="B15961" s="6">
        <v>0.34375</v>
      </c>
      <c r="E15961" s="157">
        <v>92</v>
      </c>
    </row>
    <row r="15962" spans="1:14" x14ac:dyDescent="0.25">
      <c r="B15962" s="6">
        <v>0.35416666666666669</v>
      </c>
      <c r="E15962" s="157">
        <v>92</v>
      </c>
    </row>
    <row r="15963" spans="1:14" x14ac:dyDescent="0.25">
      <c r="B15963" s="6">
        <v>0.36458333333333331</v>
      </c>
      <c r="E15963" s="157">
        <v>92</v>
      </c>
    </row>
    <row r="15964" spans="1:14" x14ac:dyDescent="0.25">
      <c r="B15964" s="6">
        <v>0.375</v>
      </c>
      <c r="E15964" s="157">
        <v>93</v>
      </c>
    </row>
    <row r="15965" spans="1:14" x14ac:dyDescent="0.25">
      <c r="B15965" s="6">
        <v>0.38541666666666669</v>
      </c>
      <c r="E15965" s="162">
        <v>95</v>
      </c>
      <c r="H15965" s="3">
        <v>100</v>
      </c>
      <c r="I15965" s="194" t="s">
        <v>4066</v>
      </c>
      <c r="J15965" s="194"/>
      <c r="K15965" s="194"/>
      <c r="L15965" s="194"/>
      <c r="M15965" s="194"/>
    </row>
    <row r="15966" spans="1:14" x14ac:dyDescent="0.25">
      <c r="B15966" s="6">
        <v>0.39583333333333331</v>
      </c>
      <c r="E15966" s="14">
        <v>88</v>
      </c>
    </row>
    <row r="15967" spans="1:14" x14ac:dyDescent="0.25">
      <c r="B15967" s="6">
        <v>0.40625</v>
      </c>
      <c r="E15967" s="157">
        <v>93</v>
      </c>
    </row>
    <row r="15968" spans="1:14" x14ac:dyDescent="0.25">
      <c r="B15968" s="6">
        <v>0.41666666666666669</v>
      </c>
      <c r="E15968" s="157">
        <v>94</v>
      </c>
    </row>
    <row r="15969" spans="1:125" x14ac:dyDescent="0.25">
      <c r="B15969" s="6">
        <v>0.42708333333333331</v>
      </c>
      <c r="E15969" s="157">
        <v>92</v>
      </c>
    </row>
    <row r="15970" spans="1:125" x14ac:dyDescent="0.25">
      <c r="B15970" s="6">
        <v>0.4375</v>
      </c>
      <c r="E15970" s="157">
        <v>94</v>
      </c>
    </row>
    <row r="15971" spans="1:125" x14ac:dyDescent="0.25">
      <c r="B15971" s="6">
        <v>0.44791666666666669</v>
      </c>
      <c r="E15971" s="157">
        <v>94</v>
      </c>
    </row>
    <row r="15972" spans="1:125" x14ac:dyDescent="0.25">
      <c r="B15972" s="6">
        <v>0.45833333333333331</v>
      </c>
      <c r="E15972" s="157">
        <v>92</v>
      </c>
    </row>
    <row r="15973" spans="1:125" x14ac:dyDescent="0.25">
      <c r="B15973" s="6">
        <v>0.46875</v>
      </c>
      <c r="E15973" s="157"/>
    </row>
    <row r="15974" spans="1:125" x14ac:dyDescent="0.25">
      <c r="B15974" s="6">
        <v>0.47916666666666669</v>
      </c>
      <c r="E15974" s="157">
        <v>95</v>
      </c>
      <c r="F15974" s="157">
        <v>95</v>
      </c>
    </row>
    <row r="15975" spans="1:125" x14ac:dyDescent="0.25">
      <c r="B15975" s="90">
        <v>0.4861111111111111</v>
      </c>
      <c r="C15975" s="8">
        <v>45</v>
      </c>
      <c r="D15975" s="8"/>
      <c r="E15975" s="8"/>
      <c r="F15975" s="8"/>
      <c r="G15975" s="8" t="s">
        <v>112</v>
      </c>
      <c r="H15975" s="8"/>
      <c r="I15975" s="36" t="s">
        <v>4063</v>
      </c>
      <c r="J15975" s="36"/>
      <c r="K15975" s="36"/>
      <c r="L15975" s="36"/>
      <c r="M15975" s="36"/>
      <c r="N15975" s="36"/>
      <c r="O15975" s="36"/>
    </row>
    <row r="15976" spans="1:125" x14ac:dyDescent="0.25">
      <c r="B15976" s="6">
        <v>0.48958333333333331</v>
      </c>
      <c r="E15976" s="14">
        <v>89</v>
      </c>
    </row>
    <row r="15977" spans="1:125" x14ac:dyDescent="0.25">
      <c r="B15977" s="6">
        <v>0.5</v>
      </c>
      <c r="E15977" s="99">
        <v>110</v>
      </c>
    </row>
    <row r="15978" spans="1:125" x14ac:dyDescent="0.25">
      <c r="B15978" s="6">
        <v>0.51041666666666663</v>
      </c>
      <c r="E15978" s="99">
        <v>116</v>
      </c>
    </row>
    <row r="15979" spans="1:125" x14ac:dyDescent="0.25">
      <c r="B15979" s="6">
        <v>0.52083333333333337</v>
      </c>
      <c r="E15979" s="99">
        <v>116</v>
      </c>
    </row>
    <row r="15980" spans="1:125" x14ac:dyDescent="0.25">
      <c r="B15980" s="6">
        <v>0.53125</v>
      </c>
      <c r="E15980" s="99">
        <v>115</v>
      </c>
    </row>
    <row r="15981" spans="1:125" x14ac:dyDescent="0.25">
      <c r="B15981" s="6">
        <v>0.54166666666666663</v>
      </c>
      <c r="E15981" s="99">
        <v>115</v>
      </c>
    </row>
    <row r="15982" spans="1:125" x14ac:dyDescent="0.25">
      <c r="B15982" s="6">
        <v>0.55208333333333337</v>
      </c>
      <c r="E15982" s="97">
        <v>122</v>
      </c>
      <c r="H15982" s="3">
        <v>95</v>
      </c>
      <c r="I15982" s="63" t="s">
        <v>4067</v>
      </c>
      <c r="J15982" s="63"/>
      <c r="K15982" s="63"/>
      <c r="L15982" s="63"/>
      <c r="M15982" s="63"/>
    </row>
    <row r="15983" spans="1:125" s="11" customFormat="1" x14ac:dyDescent="0.25">
      <c r="A15983" s="207"/>
      <c r="B15983" s="86">
        <v>0.55277777777777781</v>
      </c>
      <c r="C15983" s="14"/>
      <c r="D15983" s="14"/>
      <c r="E15983" s="14"/>
      <c r="F15983" s="14"/>
      <c r="G15983" s="14" t="s">
        <v>4062</v>
      </c>
      <c r="H15983" s="14"/>
      <c r="Q15983" s="14"/>
      <c r="R15983" s="14"/>
      <c r="S15983" s="14"/>
      <c r="T15983" s="14"/>
      <c r="U15983" s="14"/>
      <c r="V15983" s="14"/>
      <c r="W15983" s="14"/>
      <c r="X15983" s="14"/>
      <c r="Y15983" s="14"/>
      <c r="Z15983" s="14"/>
      <c r="AA15983" s="14"/>
      <c r="AB15983" s="14"/>
      <c r="AC15983" s="14"/>
      <c r="AD15983" s="14"/>
      <c r="BB15983" s="686"/>
      <c r="BC15983" s="14"/>
      <c r="BD15983" s="14"/>
      <c r="BE15983" s="14"/>
      <c r="BF15983" s="14"/>
      <c r="BG15983" s="14"/>
      <c r="BH15983" s="14"/>
      <c r="BI15983" s="14"/>
      <c r="BJ15983" s="14"/>
      <c r="BK15983" s="14"/>
      <c r="BL15983" s="14"/>
      <c r="BM15983" s="14"/>
      <c r="BN15983" s="687"/>
      <c r="BO15983" s="14"/>
      <c r="BP15983" s="687"/>
      <c r="BQ15983" s="14"/>
      <c r="BR15983" s="687"/>
      <c r="BS15983" s="687"/>
      <c r="BT15983" s="687"/>
      <c r="BU15983" s="687"/>
      <c r="BV15983" s="687"/>
      <c r="BW15983" s="687"/>
      <c r="BX15983" s="687"/>
      <c r="BY15983" s="687"/>
      <c r="BZ15983" s="687"/>
      <c r="CA15983" s="14"/>
      <c r="CB15983" s="14"/>
      <c r="CC15983" s="14"/>
      <c r="CD15983" s="14"/>
      <c r="CE15983" s="14"/>
      <c r="CF15983" s="14"/>
      <c r="CG15983" s="14"/>
      <c r="CH15983" s="14"/>
      <c r="CI15983" s="14"/>
      <c r="CJ15983" s="14"/>
      <c r="CL15983" s="578"/>
      <c r="CM15983" s="14"/>
      <c r="CN15983" s="21"/>
      <c r="CO15983" s="14"/>
      <c r="CP15983" s="14"/>
      <c r="CQ15983" s="21"/>
      <c r="CR15983" s="688"/>
      <c r="CT15983" s="689"/>
      <c r="DG15983" s="14"/>
      <c r="DH15983" s="14"/>
      <c r="DI15983" s="14"/>
      <c r="DJ15983" s="14"/>
      <c r="DK15983" s="14"/>
      <c r="DL15983" s="14"/>
      <c r="DM15983" s="14"/>
      <c r="DN15983" s="14"/>
      <c r="DO15983" s="14"/>
      <c r="DP15983" s="14"/>
      <c r="DU15983" s="686"/>
    </row>
    <row r="15984" spans="1:125" s="11" customFormat="1" x14ac:dyDescent="0.25">
      <c r="A15984" s="207"/>
      <c r="B15984" s="86">
        <v>0.5625</v>
      </c>
      <c r="C15984" s="14"/>
      <c r="D15984" s="14"/>
      <c r="E15984" s="157">
        <v>93</v>
      </c>
      <c r="F15984" s="14"/>
      <c r="G15984" s="14" t="s">
        <v>4062</v>
      </c>
      <c r="H15984" s="14"/>
      <c r="Q15984" s="14"/>
      <c r="R15984" s="14"/>
      <c r="S15984" s="14"/>
      <c r="T15984" s="14"/>
      <c r="U15984" s="14"/>
      <c r="V15984" s="14"/>
      <c r="W15984" s="14"/>
      <c r="X15984" s="14"/>
      <c r="Y15984" s="14"/>
      <c r="Z15984" s="14"/>
      <c r="AA15984" s="14"/>
      <c r="AB15984" s="14"/>
      <c r="AC15984" s="14"/>
      <c r="AD15984" s="14"/>
      <c r="BB15984" s="686"/>
      <c r="BC15984" s="14"/>
      <c r="BD15984" s="14"/>
      <c r="BE15984" s="14"/>
      <c r="BF15984" s="14"/>
      <c r="BG15984" s="14"/>
      <c r="BH15984" s="14"/>
      <c r="BI15984" s="14"/>
      <c r="BJ15984" s="14"/>
      <c r="BK15984" s="14"/>
      <c r="BL15984" s="14"/>
      <c r="BM15984" s="14"/>
      <c r="BN15984" s="687"/>
      <c r="BO15984" s="14"/>
      <c r="BP15984" s="687"/>
      <c r="BQ15984" s="14"/>
      <c r="BR15984" s="687"/>
      <c r="BS15984" s="687"/>
      <c r="BT15984" s="687"/>
      <c r="BU15984" s="687"/>
      <c r="BV15984" s="687"/>
      <c r="BW15984" s="687"/>
      <c r="BX15984" s="687"/>
      <c r="BY15984" s="687"/>
      <c r="BZ15984" s="687"/>
      <c r="CA15984" s="14"/>
      <c r="CB15984" s="14"/>
      <c r="CC15984" s="14"/>
      <c r="CD15984" s="14"/>
      <c r="CE15984" s="14"/>
      <c r="CF15984" s="14"/>
      <c r="CG15984" s="14"/>
      <c r="CH15984" s="14"/>
      <c r="CI15984" s="14"/>
      <c r="CJ15984" s="14"/>
      <c r="CL15984" s="578"/>
      <c r="CM15984" s="14"/>
      <c r="CN15984" s="21"/>
      <c r="CO15984" s="14"/>
      <c r="CP15984" s="14"/>
      <c r="CQ15984" s="21"/>
      <c r="CR15984" s="688"/>
      <c r="CT15984" s="689"/>
      <c r="DG15984" s="14"/>
      <c r="DH15984" s="14"/>
      <c r="DI15984" s="14"/>
      <c r="DJ15984" s="14"/>
      <c r="DK15984" s="14"/>
      <c r="DL15984" s="14"/>
      <c r="DM15984" s="14"/>
      <c r="DN15984" s="14"/>
      <c r="DO15984" s="14"/>
      <c r="DP15984" s="14"/>
      <c r="DU15984" s="686"/>
    </row>
    <row r="15985" spans="1:125" s="11" customFormat="1" x14ac:dyDescent="0.25">
      <c r="A15985" s="207"/>
      <c r="B15985" s="86">
        <v>0.57291666666666663</v>
      </c>
      <c r="C15985" s="14"/>
      <c r="D15985" s="14"/>
      <c r="E15985" s="59">
        <v>72</v>
      </c>
      <c r="F15985" s="14"/>
      <c r="G15985" s="14" t="s">
        <v>4062</v>
      </c>
      <c r="H15985" s="14"/>
      <c r="Q15985" s="14"/>
      <c r="R15985" s="14"/>
      <c r="S15985" s="14"/>
      <c r="T15985" s="14"/>
      <c r="U15985" s="14"/>
      <c r="V15985" s="14"/>
      <c r="W15985" s="14"/>
      <c r="X15985" s="14"/>
      <c r="Y15985" s="14"/>
      <c r="Z15985" s="14"/>
      <c r="AA15985" s="14"/>
      <c r="AB15985" s="14"/>
      <c r="AC15985" s="14"/>
      <c r="AD15985" s="14"/>
      <c r="BB15985" s="686"/>
      <c r="BC15985" s="14"/>
      <c r="BD15985" s="14"/>
      <c r="BE15985" s="14"/>
      <c r="BF15985" s="14"/>
      <c r="BG15985" s="14"/>
      <c r="BH15985" s="14"/>
      <c r="BI15985" s="14"/>
      <c r="BJ15985" s="14"/>
      <c r="BK15985" s="14"/>
      <c r="BL15985" s="14"/>
      <c r="BM15985" s="14"/>
      <c r="BN15985" s="687"/>
      <c r="BO15985" s="14"/>
      <c r="BP15985" s="687"/>
      <c r="BQ15985" s="14"/>
      <c r="BR15985" s="687"/>
      <c r="BS15985" s="687"/>
      <c r="BT15985" s="687"/>
      <c r="BU15985" s="687"/>
      <c r="BV15985" s="687"/>
      <c r="BW15985" s="687"/>
      <c r="BX15985" s="687"/>
      <c r="BY15985" s="687"/>
      <c r="BZ15985" s="687"/>
      <c r="CA15985" s="14"/>
      <c r="CB15985" s="14"/>
      <c r="CC15985" s="14"/>
      <c r="CD15985" s="14"/>
      <c r="CE15985" s="14"/>
      <c r="CF15985" s="14"/>
      <c r="CG15985" s="14"/>
      <c r="CH15985" s="14"/>
      <c r="CI15985" s="14"/>
      <c r="CJ15985" s="14"/>
      <c r="CL15985" s="578"/>
      <c r="CM15985" s="14"/>
      <c r="CN15985" s="21"/>
      <c r="CO15985" s="14"/>
      <c r="CP15985" s="14"/>
      <c r="CQ15985" s="21"/>
      <c r="CR15985" s="688"/>
      <c r="CT15985" s="689"/>
      <c r="DG15985" s="14"/>
      <c r="DH15985" s="14"/>
      <c r="DI15985" s="14"/>
      <c r="DJ15985" s="14"/>
      <c r="DK15985" s="14"/>
      <c r="DL15985" s="14"/>
      <c r="DM15985" s="14"/>
      <c r="DN15985" s="14"/>
      <c r="DO15985" s="14"/>
      <c r="DP15985" s="14"/>
      <c r="DU15985" s="686"/>
    </row>
    <row r="15986" spans="1:125" x14ac:dyDescent="0.25">
      <c r="B15986" s="6">
        <v>0.58333333333333337</v>
      </c>
      <c r="E15986" s="14">
        <v>82</v>
      </c>
      <c r="G15986" s="14" t="s">
        <v>4084</v>
      </c>
    </row>
    <row r="15987" spans="1:125" x14ac:dyDescent="0.25">
      <c r="B15987" s="6">
        <v>0.59375</v>
      </c>
      <c r="E15987" s="157">
        <v>91</v>
      </c>
      <c r="G15987" s="14" t="s">
        <v>4084</v>
      </c>
    </row>
    <row r="15988" spans="1:125" x14ac:dyDescent="0.25">
      <c r="B15988" s="6">
        <v>0.60416666666666663</v>
      </c>
      <c r="E15988" s="99">
        <v>113</v>
      </c>
    </row>
    <row r="15989" spans="1:125" x14ac:dyDescent="0.25">
      <c r="B15989" s="6">
        <v>0.61458333333333337</v>
      </c>
      <c r="E15989" s="101">
        <v>115</v>
      </c>
      <c r="H15989" s="3">
        <v>185</v>
      </c>
      <c r="I15989" s="135" t="s">
        <v>4068</v>
      </c>
      <c r="J15989" s="135"/>
      <c r="K15989" s="135"/>
      <c r="L15989" s="135"/>
      <c r="M15989" s="135"/>
      <c r="N15989" s="135"/>
      <c r="O15989" s="135"/>
      <c r="P15989" s="135"/>
      <c r="Q15989" s="99"/>
      <c r="R15989" s="99"/>
      <c r="S15989" s="99"/>
      <c r="T15989" s="99"/>
      <c r="U15989" s="99"/>
      <c r="V15989" s="99"/>
      <c r="W15989" s="99"/>
      <c r="X15989" s="99"/>
      <c r="Y15989" s="99"/>
      <c r="Z15989" s="99"/>
    </row>
    <row r="15990" spans="1:125" x14ac:dyDescent="0.25">
      <c r="B15990" s="6">
        <v>0.625</v>
      </c>
      <c r="E15990" s="3">
        <v>106</v>
      </c>
    </row>
    <row r="15991" spans="1:125" x14ac:dyDescent="0.25">
      <c r="B15991" s="6">
        <v>0.63541666666666663</v>
      </c>
      <c r="E15991" s="3">
        <v>100</v>
      </c>
    </row>
    <row r="15992" spans="1:125" x14ac:dyDescent="0.25">
      <c r="B15992" s="6">
        <v>0.64583333333333337</v>
      </c>
      <c r="E15992" s="157">
        <v>98</v>
      </c>
    </row>
    <row r="15993" spans="1:125" x14ac:dyDescent="0.25">
      <c r="B15993" s="6">
        <v>0.65625</v>
      </c>
      <c r="E15993" s="157">
        <v>95</v>
      </c>
    </row>
    <row r="15994" spans="1:125" x14ac:dyDescent="0.25">
      <c r="B15994" s="6">
        <v>0.66666666666666663</v>
      </c>
      <c r="E15994" s="157">
        <v>95</v>
      </c>
    </row>
    <row r="15995" spans="1:125" x14ac:dyDescent="0.25">
      <c r="B15995" s="6">
        <v>0.67708333333333337</v>
      </c>
      <c r="E15995" s="59">
        <v>68</v>
      </c>
    </row>
    <row r="15996" spans="1:125" x14ac:dyDescent="0.25">
      <c r="B15996" s="6">
        <v>0.6875</v>
      </c>
      <c r="E15996" s="59">
        <v>68</v>
      </c>
    </row>
    <row r="15997" spans="1:125" x14ac:dyDescent="0.25">
      <c r="B15997" s="6">
        <v>0.69791666666666663</v>
      </c>
      <c r="E15997" s="14">
        <v>80</v>
      </c>
    </row>
    <row r="15998" spans="1:125" x14ac:dyDescent="0.25">
      <c r="B15998" s="6">
        <v>0.70833333333333337</v>
      </c>
      <c r="E15998" s="157">
        <v>93</v>
      </c>
    </row>
    <row r="15999" spans="1:125" x14ac:dyDescent="0.25">
      <c r="B15999" s="6">
        <v>0.71875</v>
      </c>
      <c r="E15999" s="157">
        <v>90</v>
      </c>
    </row>
    <row r="16000" spans="1:125" x14ac:dyDescent="0.25">
      <c r="B16000" s="6">
        <v>0.72916666666666663</v>
      </c>
      <c r="E16000" s="157">
        <v>90</v>
      </c>
    </row>
    <row r="16001" spans="2:15" x14ac:dyDescent="0.25">
      <c r="B16001" s="6">
        <v>0.73958333333333337</v>
      </c>
      <c r="E16001" s="14">
        <v>89</v>
      </c>
    </row>
    <row r="16002" spans="2:15" x14ac:dyDescent="0.25">
      <c r="B16002" s="6">
        <v>0.75</v>
      </c>
      <c r="E16002" s="157">
        <v>91</v>
      </c>
    </row>
    <row r="16003" spans="2:15" x14ac:dyDescent="0.25">
      <c r="B16003" s="6">
        <v>0.76041666666666663</v>
      </c>
      <c r="E16003" s="14">
        <v>83</v>
      </c>
      <c r="F16003" s="14">
        <v>83</v>
      </c>
    </row>
    <row r="16004" spans="2:15" x14ac:dyDescent="0.25">
      <c r="B16004" s="90">
        <v>0.76388888888888884</v>
      </c>
      <c r="C16004" s="8">
        <v>55</v>
      </c>
      <c r="D16004" s="8"/>
      <c r="E16004" s="8"/>
      <c r="F16004" s="8"/>
      <c r="G16004" s="8" t="s">
        <v>313</v>
      </c>
      <c r="H16004" s="8"/>
      <c r="I16004" s="36" t="s">
        <v>4065</v>
      </c>
      <c r="J16004" s="36"/>
      <c r="K16004" s="36"/>
      <c r="L16004" s="36"/>
      <c r="M16004" s="36"/>
      <c r="N16004" s="36"/>
      <c r="O16004" s="36"/>
    </row>
    <row r="16005" spans="2:15" x14ac:dyDescent="0.25">
      <c r="B16005" s="6">
        <v>0.77083333333333337</v>
      </c>
      <c r="E16005" s="14">
        <v>88</v>
      </c>
    </row>
    <row r="16006" spans="2:15" x14ac:dyDescent="0.25">
      <c r="B16006" s="6">
        <v>0.78125</v>
      </c>
      <c r="E16006" s="157">
        <v>98</v>
      </c>
    </row>
    <row r="16007" spans="2:15" x14ac:dyDescent="0.25">
      <c r="B16007" s="6">
        <v>0.79166666666666663</v>
      </c>
      <c r="E16007" s="3">
        <v>108</v>
      </c>
    </row>
    <row r="16008" spans="2:15" x14ac:dyDescent="0.25">
      <c r="B16008" s="6">
        <v>0.80208333333333337</v>
      </c>
      <c r="E16008" s="99">
        <v>116</v>
      </c>
    </row>
    <row r="16009" spans="2:15" x14ac:dyDescent="0.25">
      <c r="B16009" s="6">
        <v>0.8125</v>
      </c>
      <c r="E16009" s="62">
        <v>125</v>
      </c>
    </row>
    <row r="16010" spans="2:15" x14ac:dyDescent="0.25">
      <c r="B16010" s="6">
        <v>0.82291666666666663</v>
      </c>
      <c r="E16010" s="62">
        <v>127</v>
      </c>
    </row>
    <row r="16011" spans="2:15" x14ac:dyDescent="0.25">
      <c r="B16011" s="6">
        <v>0.83333333333333337</v>
      </c>
      <c r="E16011" s="10">
        <v>130</v>
      </c>
      <c r="H16011" s="3">
        <v>100</v>
      </c>
      <c r="I16011" s="12" t="s">
        <v>4069</v>
      </c>
      <c r="J16011" s="12"/>
      <c r="K16011" s="12"/>
      <c r="L16011" s="12"/>
      <c r="M16011" s="12"/>
    </row>
    <row r="16012" spans="2:15" x14ac:dyDescent="0.25">
      <c r="B16012" s="6">
        <v>0.84375</v>
      </c>
      <c r="E16012" s="62">
        <v>126</v>
      </c>
    </row>
    <row r="16013" spans="2:15" x14ac:dyDescent="0.25">
      <c r="B16013" s="6">
        <v>0.85416666666666663</v>
      </c>
      <c r="E16013" s="62">
        <v>122</v>
      </c>
    </row>
    <row r="16014" spans="2:15" x14ac:dyDescent="0.25">
      <c r="B16014" s="6">
        <v>0.86458333333333337</v>
      </c>
      <c r="E16014" s="99">
        <v>118</v>
      </c>
    </row>
    <row r="16015" spans="2:15" x14ac:dyDescent="0.25">
      <c r="B16015" s="6">
        <v>0.875</v>
      </c>
      <c r="E16015" s="157">
        <v>97</v>
      </c>
    </row>
    <row r="16016" spans="2:15" x14ac:dyDescent="0.25">
      <c r="B16016" s="6">
        <v>0.88541666666666663</v>
      </c>
      <c r="E16016" s="157">
        <v>98</v>
      </c>
    </row>
    <row r="16017" spans="1:13" x14ac:dyDescent="0.25">
      <c r="B16017" s="6">
        <v>0.89583333333333337</v>
      </c>
      <c r="E16017" s="3">
        <v>103</v>
      </c>
    </row>
    <row r="16018" spans="1:13" x14ac:dyDescent="0.25">
      <c r="B16018" s="6">
        <v>0.90625</v>
      </c>
      <c r="E16018" s="3">
        <v>109</v>
      </c>
    </row>
    <row r="16019" spans="1:13" x14ac:dyDescent="0.25">
      <c r="B16019" s="6">
        <v>0.91666666666666663</v>
      </c>
      <c r="E16019" s="101">
        <v>112</v>
      </c>
      <c r="H16019" s="3">
        <v>220</v>
      </c>
      <c r="I16019" s="135" t="s">
        <v>4070</v>
      </c>
      <c r="J16019" s="135"/>
      <c r="K16019" s="135"/>
      <c r="L16019" s="135"/>
      <c r="M16019" s="135"/>
    </row>
    <row r="16020" spans="1:13" x14ac:dyDescent="0.25">
      <c r="B16020" s="6">
        <v>0.92708333333333337</v>
      </c>
      <c r="E16020" s="3">
        <v>106</v>
      </c>
    </row>
    <row r="16021" spans="1:13" x14ac:dyDescent="0.25">
      <c r="B16021" s="6">
        <v>0.9375</v>
      </c>
      <c r="E16021" s="157">
        <v>97</v>
      </c>
    </row>
    <row r="16022" spans="1:13" x14ac:dyDescent="0.25">
      <c r="B16022" s="6">
        <v>0.44791666666666669</v>
      </c>
      <c r="E16022" s="14">
        <v>89</v>
      </c>
    </row>
    <row r="16023" spans="1:13" x14ac:dyDescent="0.25">
      <c r="B16023" s="6">
        <v>0.95833333333333337</v>
      </c>
      <c r="E16023" s="14">
        <v>84</v>
      </c>
    </row>
    <row r="16024" spans="1:13" x14ac:dyDescent="0.25">
      <c r="B16024" s="6">
        <v>0.96875</v>
      </c>
      <c r="E16024" s="14">
        <v>88</v>
      </c>
    </row>
    <row r="16025" spans="1:13" x14ac:dyDescent="0.25">
      <c r="B16025" s="6">
        <v>0.97916666666666663</v>
      </c>
      <c r="E16025" s="157">
        <v>91</v>
      </c>
    </row>
    <row r="16026" spans="1:13" ht="15.75" thickBot="1" x14ac:dyDescent="0.3">
      <c r="B16026" s="22">
        <v>0.98958333333333337</v>
      </c>
      <c r="E16026" s="14">
        <v>87</v>
      </c>
    </row>
    <row r="16027" spans="1:13" x14ac:dyDescent="0.25">
      <c r="A16027" s="5">
        <v>46013</v>
      </c>
      <c r="B16027" s="6">
        <v>0</v>
      </c>
      <c r="E16027" s="14">
        <v>80</v>
      </c>
    </row>
    <row r="16028" spans="1:13" x14ac:dyDescent="0.25">
      <c r="A16028" s="5" t="s">
        <v>303</v>
      </c>
      <c r="B16028" s="6">
        <v>1.0416666666666666E-2</v>
      </c>
    </row>
    <row r="16029" spans="1:13" x14ac:dyDescent="0.25">
      <c r="B16029" s="6">
        <v>2.0833333333333332E-2</v>
      </c>
    </row>
    <row r="16030" spans="1:13" x14ac:dyDescent="0.25">
      <c r="B16030" s="6">
        <v>3.125E-2</v>
      </c>
    </row>
    <row r="16031" spans="1:13" x14ac:dyDescent="0.25">
      <c r="B16031" s="6">
        <v>4.1666666666666664E-2</v>
      </c>
    </row>
    <row r="16032" spans="1:13" x14ac:dyDescent="0.25">
      <c r="B16032" s="6">
        <v>5.2083333333333336E-2</v>
      </c>
    </row>
    <row r="16033" spans="1:14" x14ac:dyDescent="0.25">
      <c r="B16033" s="6">
        <v>6.25E-2</v>
      </c>
    </row>
    <row r="16034" spans="1:14" ht="15.75" thickBot="1" x14ac:dyDescent="0.3">
      <c r="B16034" s="6">
        <v>7.2916666666666671E-2</v>
      </c>
    </row>
    <row r="16035" spans="1:14" ht="19.5" thickBot="1" x14ac:dyDescent="0.35">
      <c r="B16035" s="6">
        <v>8.3333333333333329E-2</v>
      </c>
      <c r="G16035" s="608">
        <v>97</v>
      </c>
      <c r="H16035" s="594" t="s">
        <v>1368</v>
      </c>
      <c r="I16035" s="723" t="s">
        <v>4080</v>
      </c>
      <c r="J16035" s="724"/>
      <c r="K16035" s="724"/>
      <c r="L16035" s="724"/>
      <c r="M16035" s="724"/>
      <c r="N16035" s="725"/>
    </row>
    <row r="16036" spans="1:14" ht="19.5" thickBot="1" x14ac:dyDescent="0.35">
      <c r="B16036" s="6">
        <v>9.375E-2</v>
      </c>
      <c r="G16036" s="595">
        <f>AVERAGE(E15956:E16072)</f>
        <v>94.414893617021278</v>
      </c>
      <c r="H16036" s="594" t="s">
        <v>1367</v>
      </c>
      <c r="I16036" s="723" t="s">
        <v>4076</v>
      </c>
      <c r="J16036" s="724"/>
      <c r="K16036" s="724"/>
      <c r="L16036" s="724"/>
      <c r="M16036" s="724"/>
      <c r="N16036" s="725"/>
    </row>
    <row r="16037" spans="1:14" ht="19.5" thickBot="1" x14ac:dyDescent="0.35">
      <c r="B16037" s="6">
        <v>0.10416666666666667</v>
      </c>
      <c r="G16037" s="596">
        <v>88.7</v>
      </c>
      <c r="H16037" s="597" t="s">
        <v>1369</v>
      </c>
      <c r="I16037" s="726" t="s">
        <v>4072</v>
      </c>
      <c r="J16037" s="727"/>
      <c r="K16037" s="727"/>
      <c r="L16037" s="727"/>
      <c r="M16037" s="727"/>
      <c r="N16037" s="728"/>
    </row>
    <row r="16038" spans="1:14" ht="18.75" thickBot="1" x14ac:dyDescent="0.3">
      <c r="B16038" s="6">
        <v>0.11458333333333333</v>
      </c>
      <c r="G16038" s="729" t="s">
        <v>4071</v>
      </c>
      <c r="H16038" s="730"/>
    </row>
    <row r="16039" spans="1:14" ht="18.75" thickBot="1" x14ac:dyDescent="0.3">
      <c r="B16039" s="6">
        <v>0.125</v>
      </c>
      <c r="G16039" s="758" t="s">
        <v>4074</v>
      </c>
      <c r="H16039" s="759"/>
      <c r="I16039" s="759"/>
      <c r="J16039" s="760"/>
    </row>
    <row r="16040" spans="1:14" ht="16.5" thickBot="1" x14ac:dyDescent="0.3">
      <c r="B16040" s="6">
        <v>0.13541666666666666</v>
      </c>
      <c r="G16040" s="761" t="s">
        <v>4075</v>
      </c>
      <c r="H16040" s="762"/>
      <c r="I16040" s="762"/>
      <c r="J16040" s="762"/>
      <c r="K16040" s="762"/>
      <c r="L16040" s="762"/>
      <c r="M16040" s="762"/>
      <c r="N16040" s="763"/>
    </row>
    <row r="16041" spans="1:14" x14ac:dyDescent="0.25">
      <c r="B16041" s="6">
        <v>0.14583333333333334</v>
      </c>
    </row>
    <row r="16042" spans="1:14" ht="15.75" thickBot="1" x14ac:dyDescent="0.3">
      <c r="B16042" s="22">
        <v>0.15625</v>
      </c>
      <c r="D16042" s="3">
        <v>106</v>
      </c>
    </row>
    <row r="16043" spans="1:14" x14ac:dyDescent="0.25">
      <c r="B16043" s="6">
        <v>0.28125</v>
      </c>
      <c r="E16043" s="59">
        <v>76</v>
      </c>
    </row>
    <row r="16044" spans="1:14" x14ac:dyDescent="0.25">
      <c r="B16044" s="6">
        <v>0.29166666666666669</v>
      </c>
      <c r="E16044" s="59">
        <v>76</v>
      </c>
    </row>
    <row r="16045" spans="1:14" x14ac:dyDescent="0.25">
      <c r="A16045" s="5">
        <v>46013</v>
      </c>
      <c r="B16045" s="6">
        <v>0.30208333333333331</v>
      </c>
      <c r="E16045" s="14">
        <v>88</v>
      </c>
    </row>
    <row r="16046" spans="1:14" x14ac:dyDescent="0.25">
      <c r="A16046" s="5" t="s">
        <v>303</v>
      </c>
      <c r="B16046" s="6">
        <v>0.3125</v>
      </c>
      <c r="E16046" s="14">
        <v>88</v>
      </c>
    </row>
    <row r="16047" spans="1:14" x14ac:dyDescent="0.25">
      <c r="B16047" s="6">
        <v>0.32291666666666669</v>
      </c>
      <c r="E16047" s="14">
        <v>88</v>
      </c>
    </row>
    <row r="16048" spans="1:14" x14ac:dyDescent="0.25">
      <c r="B16048" s="6">
        <v>0.33333333333333331</v>
      </c>
      <c r="E16048" s="59">
        <v>76</v>
      </c>
    </row>
    <row r="16049" spans="2:13" x14ac:dyDescent="0.25">
      <c r="B16049" s="6">
        <v>0.34375</v>
      </c>
      <c r="E16049" s="14">
        <v>82</v>
      </c>
    </row>
    <row r="16050" spans="2:13" x14ac:dyDescent="0.25">
      <c r="B16050" s="6">
        <v>0.35416666666666669</v>
      </c>
      <c r="E16050" s="14">
        <v>85</v>
      </c>
      <c r="F16050" s="14">
        <v>85</v>
      </c>
    </row>
    <row r="16051" spans="2:13" x14ac:dyDescent="0.25">
      <c r="B16051" s="90">
        <v>0.3576388888888889</v>
      </c>
      <c r="C16051" s="8">
        <v>6</v>
      </c>
      <c r="D16051" s="8"/>
      <c r="E16051" s="8"/>
      <c r="F16051" s="8"/>
      <c r="G16051" s="8" t="s">
        <v>326</v>
      </c>
      <c r="H16051" s="8"/>
      <c r="I16051" s="36" t="s">
        <v>669</v>
      </c>
      <c r="J16051" s="36"/>
      <c r="K16051" s="36"/>
    </row>
    <row r="16052" spans="2:13" x14ac:dyDescent="0.25">
      <c r="B16052" s="6">
        <v>0.36458333333333331</v>
      </c>
      <c r="E16052" s="14">
        <v>88</v>
      </c>
    </row>
    <row r="16053" spans="2:13" x14ac:dyDescent="0.25">
      <c r="B16053" s="6">
        <v>0.375</v>
      </c>
      <c r="E16053" s="157">
        <v>91</v>
      </c>
    </row>
    <row r="16054" spans="2:13" x14ac:dyDescent="0.25">
      <c r="B16054" s="6">
        <v>0.38541666666666669</v>
      </c>
      <c r="E16054" s="14">
        <v>87</v>
      </c>
    </row>
    <row r="16055" spans="2:13" x14ac:dyDescent="0.25">
      <c r="B16055" s="6">
        <v>0.39583333333333331</v>
      </c>
      <c r="E16055" s="14">
        <v>86</v>
      </c>
    </row>
    <row r="16056" spans="2:13" x14ac:dyDescent="0.25">
      <c r="B16056" s="6">
        <v>0.40625</v>
      </c>
      <c r="E16056" s="14">
        <v>87</v>
      </c>
    </row>
    <row r="16057" spans="2:13" x14ac:dyDescent="0.25">
      <c r="B16057" s="6">
        <v>0.41666666666666669</v>
      </c>
      <c r="E16057" s="157">
        <v>91</v>
      </c>
    </row>
    <row r="16058" spans="2:13" x14ac:dyDescent="0.25">
      <c r="B16058" s="6">
        <v>0.42708333333333331</v>
      </c>
      <c r="E16058" s="162">
        <v>95</v>
      </c>
      <c r="H16058" s="3">
        <v>100</v>
      </c>
      <c r="I16058" s="194" t="s">
        <v>4078</v>
      </c>
      <c r="J16058" s="194"/>
      <c r="K16058" s="194"/>
      <c r="L16058" s="194"/>
      <c r="M16058" s="194"/>
    </row>
    <row r="16059" spans="2:13" x14ac:dyDescent="0.25">
      <c r="B16059" s="6">
        <v>0.4375</v>
      </c>
      <c r="E16059" s="157">
        <v>95</v>
      </c>
    </row>
    <row r="16060" spans="2:13" x14ac:dyDescent="0.25">
      <c r="B16060" s="86">
        <v>0.4375</v>
      </c>
      <c r="G16060" s="14" t="s">
        <v>4082</v>
      </c>
    </row>
    <row r="16061" spans="2:13" x14ac:dyDescent="0.25">
      <c r="B16061" s="86">
        <v>0.44791666666666669</v>
      </c>
      <c r="E16061" s="14">
        <v>84</v>
      </c>
      <c r="G16061" s="14" t="s">
        <v>4082</v>
      </c>
    </row>
    <row r="16062" spans="2:13" x14ac:dyDescent="0.25">
      <c r="B16062" s="6">
        <v>0.45833333333333331</v>
      </c>
      <c r="E16062" s="14">
        <v>81</v>
      </c>
      <c r="G16062" s="14" t="s">
        <v>4083</v>
      </c>
    </row>
    <row r="16063" spans="2:13" x14ac:dyDescent="0.25">
      <c r="B16063" s="6">
        <v>0.46875</v>
      </c>
      <c r="E16063" s="59">
        <v>76</v>
      </c>
      <c r="G16063" s="14" t="s">
        <v>4083</v>
      </c>
    </row>
    <row r="16064" spans="2:13" x14ac:dyDescent="0.25">
      <c r="B16064" s="6">
        <v>0.47916666666666669</v>
      </c>
      <c r="E16064" s="14">
        <v>85</v>
      </c>
    </row>
    <row r="16065" spans="2:14" x14ac:dyDescent="0.25">
      <c r="B16065" s="6">
        <v>0.48958333333333331</v>
      </c>
      <c r="E16065" s="14">
        <v>87</v>
      </c>
    </row>
    <row r="16066" spans="2:14" x14ac:dyDescent="0.25">
      <c r="B16066" s="6">
        <v>0.5</v>
      </c>
      <c r="E16066" s="14">
        <v>80</v>
      </c>
    </row>
    <row r="16067" spans="2:14" x14ac:dyDescent="0.25">
      <c r="B16067" s="6">
        <v>0.51041666666666663</v>
      </c>
      <c r="E16067" s="14">
        <v>80</v>
      </c>
    </row>
    <row r="16068" spans="2:14" x14ac:dyDescent="0.25">
      <c r="B16068" s="6">
        <v>0.52083333333333337</v>
      </c>
      <c r="E16068" s="14">
        <v>87</v>
      </c>
    </row>
    <row r="16069" spans="2:14" x14ac:dyDescent="0.25">
      <c r="B16069" s="6">
        <v>0.53125</v>
      </c>
      <c r="E16069" s="14">
        <v>87</v>
      </c>
      <c r="F16069" s="14">
        <v>87</v>
      </c>
    </row>
    <row r="16070" spans="2:14" x14ac:dyDescent="0.25">
      <c r="B16070" s="90">
        <v>0.53819444444444442</v>
      </c>
      <c r="C16070" s="8">
        <v>70</v>
      </c>
      <c r="D16070" s="8"/>
      <c r="E16070" s="8"/>
      <c r="F16070" s="8"/>
      <c r="G16070" s="8" t="s">
        <v>208</v>
      </c>
      <c r="H16070" s="8"/>
      <c r="I16070" s="36" t="s">
        <v>4077</v>
      </c>
      <c r="J16070" s="36"/>
      <c r="K16070" s="36"/>
      <c r="L16070" s="36"/>
      <c r="M16070" s="36"/>
      <c r="N16070" s="36"/>
    </row>
    <row r="16071" spans="2:14" x14ac:dyDescent="0.25">
      <c r="B16071" s="6">
        <v>0.54166666666666663</v>
      </c>
      <c r="E16071" s="14">
        <v>86</v>
      </c>
    </row>
    <row r="16072" spans="2:14" x14ac:dyDescent="0.25">
      <c r="B16072" s="6">
        <v>0.55208333333333337</v>
      </c>
      <c r="E16072" s="3">
        <v>101</v>
      </c>
    </row>
    <row r="16073" spans="2:14" x14ac:dyDescent="0.25">
      <c r="B16073" s="6">
        <v>0.5625</v>
      </c>
      <c r="E16073" s="97">
        <v>124</v>
      </c>
      <c r="H16073" s="3">
        <v>35</v>
      </c>
      <c r="I16073" s="63" t="s">
        <v>4079</v>
      </c>
      <c r="J16073" s="63"/>
      <c r="K16073" s="63"/>
      <c r="L16073" s="63"/>
      <c r="M16073" s="63"/>
    </row>
    <row r="16074" spans="2:14" x14ac:dyDescent="0.25">
      <c r="B16074" s="6">
        <v>0.57291666666666663</v>
      </c>
      <c r="E16074" s="62">
        <v>121</v>
      </c>
    </row>
    <row r="16075" spans="2:14" x14ac:dyDescent="0.25">
      <c r="B16075" s="6">
        <v>0.58333333333333337</v>
      </c>
      <c r="E16075" s="3">
        <v>108</v>
      </c>
    </row>
    <row r="16076" spans="2:14" x14ac:dyDescent="0.25">
      <c r="B16076" s="6">
        <v>0.59375</v>
      </c>
      <c r="E16076" s="3">
        <v>101</v>
      </c>
    </row>
    <row r="16077" spans="2:14" x14ac:dyDescent="0.25">
      <c r="B16077" s="6">
        <v>0.60416666666666663</v>
      </c>
      <c r="E16077" s="3">
        <v>101</v>
      </c>
    </row>
    <row r="16078" spans="2:14" x14ac:dyDescent="0.25">
      <c r="B16078" s="6">
        <v>0.61458333333333337</v>
      </c>
      <c r="E16078" s="157">
        <v>99</v>
      </c>
    </row>
    <row r="16079" spans="2:14" x14ac:dyDescent="0.25">
      <c r="B16079" s="6">
        <v>0.625</v>
      </c>
      <c r="E16079" s="99">
        <v>114</v>
      </c>
    </row>
    <row r="16080" spans="2:14" x14ac:dyDescent="0.25">
      <c r="B16080" s="6">
        <v>0.63541666666666663</v>
      </c>
      <c r="E16080" s="97">
        <v>127</v>
      </c>
      <c r="H16080" s="3">
        <v>100</v>
      </c>
      <c r="I16080" s="63" t="s">
        <v>4097</v>
      </c>
      <c r="J16080" s="63"/>
      <c r="K16080" s="63"/>
      <c r="L16080" s="63"/>
      <c r="M16080" s="63"/>
    </row>
    <row r="16081" spans="2:17" x14ac:dyDescent="0.25">
      <c r="B16081" s="6">
        <v>0.64583333333333337</v>
      </c>
      <c r="E16081" s="99">
        <v>113</v>
      </c>
    </row>
    <row r="16082" spans="2:17" x14ac:dyDescent="0.25">
      <c r="B16082" s="6">
        <v>0.65625</v>
      </c>
      <c r="E16082" s="99">
        <v>116</v>
      </c>
    </row>
    <row r="16083" spans="2:17" x14ac:dyDescent="0.25">
      <c r="B16083" s="6">
        <v>0.66666666666666663</v>
      </c>
      <c r="E16083" s="99">
        <v>113</v>
      </c>
    </row>
    <row r="16084" spans="2:17" x14ac:dyDescent="0.25">
      <c r="B16084" s="6">
        <v>0.67708333333333337</v>
      </c>
      <c r="E16084" s="99">
        <v>113</v>
      </c>
    </row>
    <row r="16085" spans="2:17" x14ac:dyDescent="0.25">
      <c r="B16085" s="6">
        <v>0.6875</v>
      </c>
      <c r="E16085" s="62">
        <v>128</v>
      </c>
    </row>
    <row r="16086" spans="2:17" x14ac:dyDescent="0.25">
      <c r="B16086" s="6">
        <v>0.69791666666666663</v>
      </c>
      <c r="E16086" s="10">
        <v>138</v>
      </c>
      <c r="H16086" s="3">
        <v>230</v>
      </c>
      <c r="I16086" s="12" t="s">
        <v>4098</v>
      </c>
      <c r="J16086" s="12"/>
      <c r="K16086" s="12"/>
      <c r="L16086" s="12"/>
      <c r="M16086" s="12"/>
    </row>
    <row r="16087" spans="2:17" x14ac:dyDescent="0.25">
      <c r="B16087" s="6">
        <v>0.70833333333333337</v>
      </c>
      <c r="E16087" s="9">
        <v>136</v>
      </c>
    </row>
    <row r="16088" spans="2:17" x14ac:dyDescent="0.25">
      <c r="B16088" s="6">
        <v>0.71875</v>
      </c>
      <c r="E16088" s="3">
        <v>105</v>
      </c>
    </row>
    <row r="16089" spans="2:17" x14ac:dyDescent="0.25">
      <c r="B16089" s="86">
        <v>0.71875</v>
      </c>
      <c r="G16089" s="14" t="s">
        <v>4085</v>
      </c>
    </row>
    <row r="16090" spans="2:17" x14ac:dyDescent="0.25">
      <c r="B16090" s="86">
        <v>0.72916666666666663</v>
      </c>
      <c r="E16090" s="59">
        <v>75</v>
      </c>
      <c r="G16090" s="14" t="s">
        <v>4085</v>
      </c>
    </row>
    <row r="16091" spans="2:17" x14ac:dyDescent="0.25">
      <c r="B16091" s="6">
        <v>0.73958333333333337</v>
      </c>
      <c r="E16091" s="14">
        <v>85</v>
      </c>
    </row>
    <row r="16092" spans="2:17" x14ac:dyDescent="0.25">
      <c r="B16092" s="6">
        <v>0.75</v>
      </c>
      <c r="E16092" s="3">
        <v>104</v>
      </c>
    </row>
    <row r="16093" spans="2:17" x14ac:dyDescent="0.25">
      <c r="B16093" s="86">
        <v>0.75138888888888888</v>
      </c>
      <c r="G16093" s="690" t="s">
        <v>4086</v>
      </c>
    </row>
    <row r="16094" spans="2:17" x14ac:dyDescent="0.25">
      <c r="B16094" s="86">
        <v>0.76041666666666663</v>
      </c>
      <c r="E16094" s="157">
        <v>92</v>
      </c>
      <c r="F16094" s="157">
        <v>92</v>
      </c>
      <c r="G16094" s="690" t="s">
        <v>4086</v>
      </c>
    </row>
    <row r="16095" spans="2:17" x14ac:dyDescent="0.25">
      <c r="B16095" s="90">
        <v>0.76736111111111116</v>
      </c>
      <c r="C16095" s="8">
        <v>70</v>
      </c>
      <c r="D16095" s="8"/>
      <c r="E16095" s="8"/>
      <c r="F16095" s="8"/>
      <c r="G16095" s="558" t="s">
        <v>313</v>
      </c>
      <c r="H16095" s="8"/>
      <c r="I16095" s="36" t="s">
        <v>4087</v>
      </c>
      <c r="J16095" s="36"/>
      <c r="K16095" s="36"/>
      <c r="L16095" s="36"/>
      <c r="M16095" s="36"/>
      <c r="N16095" s="36"/>
      <c r="O16095" s="36"/>
      <c r="P16095" s="36"/>
      <c r="Q16095" s="8"/>
    </row>
    <row r="16096" spans="2:17" x14ac:dyDescent="0.25">
      <c r="B16096" s="6">
        <v>0.77083333333333337</v>
      </c>
      <c r="E16096" s="157">
        <v>92</v>
      </c>
      <c r="G16096" s="690"/>
    </row>
    <row r="16097" spans="2:28" x14ac:dyDescent="0.25">
      <c r="B16097" s="6">
        <v>0.78125</v>
      </c>
      <c r="E16097" s="157">
        <v>93</v>
      </c>
    </row>
    <row r="16098" spans="2:28" x14ac:dyDescent="0.25">
      <c r="B16098" s="6">
        <v>0.79166666666666663</v>
      </c>
      <c r="E16098" s="14">
        <v>81</v>
      </c>
    </row>
    <row r="16099" spans="2:28" x14ac:dyDescent="0.25">
      <c r="B16099" s="6">
        <v>0.80208333333333337</v>
      </c>
      <c r="E16099" s="14">
        <v>86</v>
      </c>
    </row>
    <row r="16100" spans="2:28" x14ac:dyDescent="0.25">
      <c r="B16100" s="6">
        <v>0.8125</v>
      </c>
      <c r="E16100" s="3">
        <v>100</v>
      </c>
    </row>
    <row r="16101" spans="2:28" x14ac:dyDescent="0.25">
      <c r="B16101" s="6">
        <v>0.82291666666666663</v>
      </c>
      <c r="E16101" s="99">
        <v>115</v>
      </c>
    </row>
    <row r="16102" spans="2:28" x14ac:dyDescent="0.25">
      <c r="B16102" s="6">
        <v>0.83333333333333337</v>
      </c>
      <c r="E16102" s="97">
        <v>127</v>
      </c>
      <c r="H16102" s="3">
        <v>95</v>
      </c>
      <c r="I16102" s="63" t="s">
        <v>4088</v>
      </c>
      <c r="J16102" s="63"/>
      <c r="K16102" s="63"/>
      <c r="L16102" s="63"/>
      <c r="M16102" s="63"/>
    </row>
    <row r="16103" spans="2:28" x14ac:dyDescent="0.25">
      <c r="B16103" s="6">
        <v>0.84375</v>
      </c>
      <c r="E16103" s="3">
        <v>101</v>
      </c>
    </row>
    <row r="16104" spans="2:28" x14ac:dyDescent="0.25">
      <c r="B16104" s="6">
        <v>0.85416666666666663</v>
      </c>
      <c r="E16104" s="3">
        <v>101</v>
      </c>
    </row>
    <row r="16105" spans="2:28" x14ac:dyDescent="0.25">
      <c r="B16105" s="6">
        <v>0.86458333333333337</v>
      </c>
      <c r="E16105" s="3">
        <v>105</v>
      </c>
    </row>
    <row r="16106" spans="2:28" x14ac:dyDescent="0.25">
      <c r="B16106" s="6">
        <v>0.875</v>
      </c>
      <c r="E16106" s="99">
        <v>113</v>
      </c>
    </row>
    <row r="16107" spans="2:28" x14ac:dyDescent="0.25">
      <c r="B16107" s="6">
        <v>0.88541666666666663</v>
      </c>
      <c r="E16107" s="101">
        <v>118</v>
      </c>
      <c r="H16107" s="3">
        <v>180</v>
      </c>
      <c r="I16107" s="135" t="s">
        <v>4089</v>
      </c>
      <c r="J16107" s="135"/>
      <c r="K16107" s="135"/>
      <c r="L16107" s="135"/>
      <c r="M16107" s="135"/>
      <c r="N16107" s="135"/>
      <c r="O16107" s="135"/>
      <c r="P16107" s="135"/>
      <c r="Q16107" s="99"/>
      <c r="R16107" s="99"/>
      <c r="S16107" s="99"/>
      <c r="T16107" s="99"/>
      <c r="U16107" s="99"/>
      <c r="V16107" s="99"/>
      <c r="W16107" s="99"/>
      <c r="X16107" s="99"/>
      <c r="Y16107" s="99"/>
      <c r="Z16107" s="99"/>
      <c r="AA16107" s="99"/>
      <c r="AB16107" s="99"/>
    </row>
    <row r="16108" spans="2:28" x14ac:dyDescent="0.25">
      <c r="B16108" s="6">
        <v>0.89583333333333337</v>
      </c>
      <c r="E16108" s="3">
        <v>109</v>
      </c>
    </row>
    <row r="16109" spans="2:28" x14ac:dyDescent="0.25">
      <c r="B16109" s="6">
        <v>0.90625</v>
      </c>
      <c r="E16109" s="3">
        <v>108</v>
      </c>
    </row>
    <row r="16110" spans="2:28" x14ac:dyDescent="0.25">
      <c r="B16110" s="6">
        <v>0.91666666666666663</v>
      </c>
      <c r="E16110" s="3">
        <v>104</v>
      </c>
    </row>
    <row r="16111" spans="2:28" x14ac:dyDescent="0.25">
      <c r="B16111" s="6">
        <v>0.92708333333333337</v>
      </c>
      <c r="E16111" s="3">
        <v>102</v>
      </c>
    </row>
    <row r="16112" spans="2:28" x14ac:dyDescent="0.25">
      <c r="B16112" s="6">
        <v>0.9375</v>
      </c>
      <c r="E16112" s="3">
        <v>101</v>
      </c>
    </row>
    <row r="16113" spans="1:14" x14ac:dyDescent="0.25">
      <c r="B16113" s="6">
        <v>0.44791666666666669</v>
      </c>
      <c r="E16113" s="3">
        <v>104</v>
      </c>
    </row>
    <row r="16114" spans="1:14" x14ac:dyDescent="0.25">
      <c r="B16114" s="6">
        <v>0.95833333333333337</v>
      </c>
      <c r="E16114" s="3">
        <v>100</v>
      </c>
    </row>
    <row r="16115" spans="1:14" x14ac:dyDescent="0.25">
      <c r="B16115" s="6">
        <v>0.96875</v>
      </c>
      <c r="E16115" s="157">
        <v>98</v>
      </c>
    </row>
    <row r="16116" spans="1:14" x14ac:dyDescent="0.25">
      <c r="B16116" s="6">
        <v>0.97916666666666663</v>
      </c>
      <c r="E16116" s="157">
        <v>94</v>
      </c>
    </row>
    <row r="16117" spans="1:14" ht="15.75" thickBot="1" x14ac:dyDescent="0.3">
      <c r="B16117" s="22">
        <v>0.98958333333333337</v>
      </c>
      <c r="E16117" s="3">
        <v>100</v>
      </c>
    </row>
    <row r="16118" spans="1:14" x14ac:dyDescent="0.25">
      <c r="A16118" s="5">
        <v>46014</v>
      </c>
      <c r="B16118" s="6">
        <v>0</v>
      </c>
    </row>
    <row r="16119" spans="1:14" x14ac:dyDescent="0.25">
      <c r="A16119" s="5" t="s">
        <v>422</v>
      </c>
      <c r="B16119" s="6">
        <v>1.0416666666666666E-2</v>
      </c>
    </row>
    <row r="16120" spans="1:14" x14ac:dyDescent="0.25">
      <c r="B16120" s="6">
        <v>2.0833333333333332E-2</v>
      </c>
    </row>
    <row r="16121" spans="1:14" x14ac:dyDescent="0.25">
      <c r="B16121" s="6">
        <v>3.125E-2</v>
      </c>
    </row>
    <row r="16122" spans="1:14" x14ac:dyDescent="0.25">
      <c r="B16122" s="6">
        <v>4.1666666666666664E-2</v>
      </c>
    </row>
    <row r="16123" spans="1:14" x14ac:dyDescent="0.25">
      <c r="B16123" s="6">
        <v>5.2083333333333336E-2</v>
      </c>
    </row>
    <row r="16124" spans="1:14" x14ac:dyDescent="0.25">
      <c r="B16124" s="6">
        <v>6.25E-2</v>
      </c>
    </row>
    <row r="16125" spans="1:14" x14ac:dyDescent="0.25">
      <c r="B16125" s="6">
        <v>7.2916666666666671E-2</v>
      </c>
    </row>
    <row r="16126" spans="1:14" x14ac:dyDescent="0.25">
      <c r="B16126" s="6">
        <v>8.3333333333333329E-2</v>
      </c>
    </row>
    <row r="16127" spans="1:14" ht="15.75" thickBot="1" x14ac:dyDescent="0.3">
      <c r="B16127" s="6">
        <v>9.375E-2</v>
      </c>
    </row>
    <row r="16128" spans="1:14" ht="19.5" thickBot="1" x14ac:dyDescent="0.35">
      <c r="B16128" s="6">
        <v>0.10416666666666667</v>
      </c>
      <c r="G16128" s="608">
        <v>95</v>
      </c>
      <c r="H16128" s="594" t="s">
        <v>1368</v>
      </c>
      <c r="I16128" s="723" t="s">
        <v>4093</v>
      </c>
      <c r="J16128" s="724"/>
      <c r="K16128" s="724"/>
      <c r="L16128" s="724"/>
      <c r="M16128" s="724"/>
      <c r="N16128" s="725"/>
    </row>
    <row r="16129" spans="1:14" ht="19.5" thickBot="1" x14ac:dyDescent="0.35">
      <c r="B16129" s="6">
        <v>0.11458333333333333</v>
      </c>
      <c r="G16129" s="595">
        <f>AVERAGE(E16043:E16133)</f>
        <v>98.231884057971016</v>
      </c>
      <c r="H16129" s="594" t="s">
        <v>1367</v>
      </c>
      <c r="I16129" s="723" t="s">
        <v>4091</v>
      </c>
      <c r="J16129" s="724"/>
      <c r="K16129" s="724"/>
      <c r="L16129" s="724"/>
      <c r="M16129" s="724"/>
      <c r="N16129" s="725"/>
    </row>
    <row r="16130" spans="1:14" ht="19.5" thickBot="1" x14ac:dyDescent="0.35">
      <c r="B16130" s="6">
        <v>0.125</v>
      </c>
      <c r="G16130" s="596">
        <v>88</v>
      </c>
      <c r="H16130" s="597" t="s">
        <v>1369</v>
      </c>
      <c r="I16130" s="726" t="s">
        <v>4094</v>
      </c>
      <c r="J16130" s="727"/>
      <c r="K16130" s="727"/>
      <c r="L16130" s="727"/>
      <c r="M16130" s="727"/>
      <c r="N16130" s="728"/>
    </row>
    <row r="16131" spans="1:14" ht="18.75" thickBot="1" x14ac:dyDescent="0.3">
      <c r="B16131" s="6">
        <v>0.13541666666666666</v>
      </c>
      <c r="G16131" s="729" t="s">
        <v>4096</v>
      </c>
      <c r="H16131" s="730"/>
    </row>
    <row r="16132" spans="1:14" ht="18.75" thickBot="1" x14ac:dyDescent="0.3">
      <c r="B16132" s="6">
        <v>0.14583333333333334</v>
      </c>
      <c r="G16132" s="717" t="s">
        <v>4090</v>
      </c>
      <c r="H16132" s="718"/>
      <c r="I16132" s="718"/>
      <c r="J16132" s="719"/>
    </row>
    <row r="16133" spans="1:14" ht="16.5" thickBot="1" x14ac:dyDescent="0.3">
      <c r="B16133" s="22">
        <v>0.15625</v>
      </c>
      <c r="D16133" s="3">
        <v>146</v>
      </c>
      <c r="G16133" s="720" t="s">
        <v>4092</v>
      </c>
      <c r="H16133" s="721"/>
      <c r="I16133" s="721"/>
      <c r="J16133" s="721"/>
      <c r="K16133" s="721"/>
      <c r="L16133" s="721"/>
      <c r="M16133" s="721"/>
      <c r="N16133" s="722"/>
    </row>
    <row r="16134" spans="1:14" x14ac:dyDescent="0.25">
      <c r="A16134" s="5">
        <v>46014</v>
      </c>
      <c r="B16134" s="6">
        <v>0.30208333333333331</v>
      </c>
      <c r="E16134" s="157">
        <v>94</v>
      </c>
    </row>
    <row r="16135" spans="1:14" x14ac:dyDescent="0.25">
      <c r="A16135" s="5" t="s">
        <v>422</v>
      </c>
      <c r="B16135" s="6">
        <v>0.3125</v>
      </c>
      <c r="E16135" s="14">
        <v>87</v>
      </c>
    </row>
    <row r="16136" spans="1:14" x14ac:dyDescent="0.25">
      <c r="B16136" s="6">
        <v>0.32291666666666669</v>
      </c>
      <c r="E16136" s="59">
        <v>68</v>
      </c>
    </row>
    <row r="16137" spans="1:14" x14ac:dyDescent="0.25">
      <c r="B16137" s="6">
        <v>0.33333333333333331</v>
      </c>
      <c r="E16137" s="14">
        <v>88</v>
      </c>
    </row>
    <row r="16138" spans="1:14" x14ac:dyDescent="0.25">
      <c r="B16138" s="6">
        <v>0.34375</v>
      </c>
      <c r="E16138" s="14">
        <v>87</v>
      </c>
    </row>
    <row r="16139" spans="1:14" x14ac:dyDescent="0.25">
      <c r="B16139" s="6">
        <v>0.35416666666666669</v>
      </c>
      <c r="E16139" s="59">
        <v>68</v>
      </c>
    </row>
    <row r="16140" spans="1:14" x14ac:dyDescent="0.25">
      <c r="B16140" s="6">
        <v>0.36458333333333331</v>
      </c>
      <c r="E16140" s="14">
        <v>87</v>
      </c>
    </row>
    <row r="16141" spans="1:14" x14ac:dyDescent="0.25">
      <c r="B16141" s="6">
        <v>0.375</v>
      </c>
      <c r="E16141" s="59">
        <v>74</v>
      </c>
    </row>
    <row r="16142" spans="1:14" x14ac:dyDescent="0.25">
      <c r="B16142" s="6">
        <v>0.38541666666666669</v>
      </c>
      <c r="E16142" s="14">
        <v>86</v>
      </c>
      <c r="F16142" s="3">
        <v>86</v>
      </c>
    </row>
    <row r="16143" spans="1:14" x14ac:dyDescent="0.25">
      <c r="B16143" s="90">
        <v>0.3888888888888889</v>
      </c>
      <c r="C16143" s="8">
        <v>15</v>
      </c>
      <c r="D16143" s="8"/>
      <c r="E16143" s="8"/>
      <c r="F16143" s="8"/>
      <c r="G16143" s="8" t="s">
        <v>326</v>
      </c>
      <c r="H16143" s="8"/>
      <c r="I16143" s="36" t="s">
        <v>4095</v>
      </c>
      <c r="J16143" s="36"/>
      <c r="K16143" s="36"/>
    </row>
    <row r="16144" spans="1:14" x14ac:dyDescent="0.25">
      <c r="B16144" s="6">
        <v>0.39583333333333331</v>
      </c>
      <c r="E16144" s="157">
        <v>88</v>
      </c>
    </row>
    <row r="16145" spans="2:16" x14ac:dyDescent="0.25">
      <c r="B16145" s="6">
        <v>0.40625</v>
      </c>
      <c r="E16145" s="99">
        <v>114</v>
      </c>
      <c r="H16145" s="3">
        <v>25</v>
      </c>
      <c r="I16145" s="135" t="s">
        <v>4099</v>
      </c>
      <c r="J16145" s="135"/>
      <c r="K16145" s="135"/>
      <c r="L16145" s="135"/>
      <c r="M16145" s="135"/>
    </row>
    <row r="16146" spans="2:16" x14ac:dyDescent="0.25">
      <c r="B16146" s="6">
        <v>0.41666666666666669</v>
      </c>
      <c r="E16146" s="157">
        <v>92</v>
      </c>
    </row>
    <row r="16147" spans="2:16" x14ac:dyDescent="0.25">
      <c r="B16147" s="6">
        <v>0.42708333333333331</v>
      </c>
      <c r="E16147" s="14">
        <v>88</v>
      </c>
    </row>
    <row r="16148" spans="2:16" x14ac:dyDescent="0.25">
      <c r="B16148" s="6">
        <v>0.4375</v>
      </c>
      <c r="E16148" s="14">
        <v>86</v>
      </c>
    </row>
    <row r="16149" spans="2:16" x14ac:dyDescent="0.25">
      <c r="B16149" s="6">
        <v>0.44791666666666669</v>
      </c>
      <c r="E16149" s="14">
        <v>84</v>
      </c>
    </row>
    <row r="16150" spans="2:16" x14ac:dyDescent="0.25">
      <c r="B16150" s="6">
        <v>0.45833333333333331</v>
      </c>
      <c r="E16150" s="59">
        <v>79</v>
      </c>
      <c r="G16150" s="3">
        <v>8</v>
      </c>
    </row>
    <row r="16151" spans="2:16" x14ac:dyDescent="0.25">
      <c r="B16151" s="6">
        <v>0.46875</v>
      </c>
      <c r="E16151" s="14">
        <v>86</v>
      </c>
    </row>
    <row r="16152" spans="2:16" x14ac:dyDescent="0.25">
      <c r="B16152" s="6">
        <v>0.47916666666666669</v>
      </c>
      <c r="E16152" s="14">
        <v>86</v>
      </c>
    </row>
    <row r="16153" spans="2:16" x14ac:dyDescent="0.25">
      <c r="B16153" s="6">
        <v>0.48958333333333331</v>
      </c>
      <c r="E16153" s="14">
        <v>85</v>
      </c>
    </row>
    <row r="16154" spans="2:16" x14ac:dyDescent="0.25">
      <c r="B16154" s="6">
        <v>0.5</v>
      </c>
      <c r="E16154" s="14">
        <v>85</v>
      </c>
    </row>
    <row r="16155" spans="2:16" x14ac:dyDescent="0.25">
      <c r="B16155" s="6">
        <v>0.51041666666666663</v>
      </c>
      <c r="E16155" s="14">
        <v>82</v>
      </c>
    </row>
    <row r="16156" spans="2:16" x14ac:dyDescent="0.25">
      <c r="B16156" s="6">
        <v>0.52083333333333337</v>
      </c>
      <c r="E16156" s="14">
        <v>87</v>
      </c>
    </row>
    <row r="16157" spans="2:16" x14ac:dyDescent="0.25">
      <c r="B16157" s="6">
        <v>0.53125</v>
      </c>
      <c r="E16157" s="157">
        <v>92</v>
      </c>
    </row>
    <row r="16158" spans="2:16" x14ac:dyDescent="0.25">
      <c r="B16158" s="6">
        <v>0.54166666666666663</v>
      </c>
      <c r="E16158" s="157">
        <v>96</v>
      </c>
      <c r="F16158" s="3">
        <v>96</v>
      </c>
    </row>
    <row r="16159" spans="2:16" x14ac:dyDescent="0.25">
      <c r="B16159" s="90">
        <v>0.54513888888888884</v>
      </c>
      <c r="C16159" s="8">
        <v>62</v>
      </c>
      <c r="D16159" s="8"/>
      <c r="E16159" s="8"/>
      <c r="F16159" s="8"/>
      <c r="G16159" s="8" t="s">
        <v>112</v>
      </c>
      <c r="H16159" s="8"/>
      <c r="I16159" s="36" t="s">
        <v>4102</v>
      </c>
      <c r="J16159" s="36"/>
      <c r="K16159" s="36"/>
      <c r="L16159" s="36"/>
      <c r="M16159" s="36"/>
      <c r="N16159" s="36"/>
      <c r="O16159" s="36"/>
      <c r="P16159" s="36"/>
    </row>
    <row r="16160" spans="2:16" x14ac:dyDescent="0.25">
      <c r="B16160" s="6">
        <v>0.55208333333333337</v>
      </c>
      <c r="E16160" s="3">
        <v>103</v>
      </c>
    </row>
    <row r="16161" spans="2:13" x14ac:dyDescent="0.25">
      <c r="B16161" s="6">
        <v>0.5625</v>
      </c>
      <c r="E16161" s="3">
        <v>101</v>
      </c>
    </row>
    <row r="16162" spans="2:13" x14ac:dyDescent="0.25">
      <c r="B16162" s="6">
        <v>0.57291666666666663</v>
      </c>
      <c r="E16162" s="3">
        <v>102</v>
      </c>
    </row>
    <row r="16163" spans="2:13" x14ac:dyDescent="0.25">
      <c r="B16163" s="6">
        <v>0.58333333333333337</v>
      </c>
      <c r="E16163" s="3">
        <v>100</v>
      </c>
    </row>
    <row r="16164" spans="2:13" x14ac:dyDescent="0.25">
      <c r="B16164" s="6">
        <v>0.59375</v>
      </c>
      <c r="E16164" s="3">
        <v>104</v>
      </c>
    </row>
    <row r="16165" spans="2:13" x14ac:dyDescent="0.25">
      <c r="B16165" s="6">
        <v>0.60416666666666663</v>
      </c>
      <c r="E16165" s="3">
        <v>103</v>
      </c>
    </row>
    <row r="16166" spans="2:13" x14ac:dyDescent="0.25">
      <c r="B16166" s="6">
        <v>0.61458333333333337</v>
      </c>
      <c r="E16166" s="157">
        <v>98</v>
      </c>
    </row>
    <row r="16167" spans="2:13" x14ac:dyDescent="0.25">
      <c r="B16167" s="6">
        <v>0.625</v>
      </c>
      <c r="E16167" s="3">
        <v>107</v>
      </c>
    </row>
    <row r="16168" spans="2:13" x14ac:dyDescent="0.25">
      <c r="B16168" s="6">
        <v>0.63541666666666663</v>
      </c>
      <c r="E16168" s="101">
        <v>117</v>
      </c>
      <c r="H16168" s="3">
        <v>130</v>
      </c>
      <c r="I16168" s="135" t="s">
        <v>4105</v>
      </c>
      <c r="J16168" s="135"/>
      <c r="K16168" s="135"/>
      <c r="L16168" s="135"/>
      <c r="M16168" s="135"/>
    </row>
    <row r="16169" spans="2:13" x14ac:dyDescent="0.25">
      <c r="B16169" s="6">
        <v>0.64583333333333337</v>
      </c>
      <c r="E16169" s="99">
        <v>115</v>
      </c>
    </row>
    <row r="16170" spans="2:13" x14ac:dyDescent="0.25">
      <c r="B16170" s="6">
        <v>0.65625</v>
      </c>
      <c r="E16170" s="99">
        <v>110</v>
      </c>
    </row>
    <row r="16171" spans="2:13" x14ac:dyDescent="0.25">
      <c r="B16171" s="86">
        <v>0.66666666666666663</v>
      </c>
      <c r="E16171" s="157">
        <v>97</v>
      </c>
      <c r="G16171" s="14" t="s">
        <v>4108</v>
      </c>
    </row>
    <row r="16172" spans="2:13" x14ac:dyDescent="0.25">
      <c r="B16172" s="86">
        <v>0.67708333333333337</v>
      </c>
      <c r="E16172" s="14">
        <v>84</v>
      </c>
      <c r="G16172" s="14" t="s">
        <v>4108</v>
      </c>
    </row>
    <row r="16173" spans="2:13" x14ac:dyDescent="0.25">
      <c r="B16173" s="6">
        <v>0.6875</v>
      </c>
      <c r="E16173" s="14">
        <v>89</v>
      </c>
    </row>
    <row r="16174" spans="2:13" x14ac:dyDescent="0.25">
      <c r="B16174" s="6">
        <v>0.69791666666666663</v>
      </c>
      <c r="E16174" s="157">
        <v>90</v>
      </c>
    </row>
    <row r="16175" spans="2:13" x14ac:dyDescent="0.25">
      <c r="B16175" s="6">
        <v>0.70833333333333337</v>
      </c>
      <c r="E16175" s="157">
        <v>91</v>
      </c>
    </row>
    <row r="16176" spans="2:13" x14ac:dyDescent="0.25">
      <c r="B16176" s="6">
        <v>0.71875</v>
      </c>
      <c r="E16176" s="14">
        <v>83</v>
      </c>
    </row>
    <row r="16177" spans="2:15" x14ac:dyDescent="0.25">
      <c r="B16177" s="6">
        <v>0.72916666666666663</v>
      </c>
      <c r="E16177" s="14">
        <v>89</v>
      </c>
    </row>
    <row r="16178" spans="2:15" x14ac:dyDescent="0.25">
      <c r="B16178" s="6">
        <v>0.73958333333333337</v>
      </c>
      <c r="E16178" s="157">
        <v>90</v>
      </c>
    </row>
    <row r="16179" spans="2:15" x14ac:dyDescent="0.25">
      <c r="B16179" s="6">
        <v>0.75</v>
      </c>
      <c r="E16179" s="157">
        <v>94</v>
      </c>
    </row>
    <row r="16180" spans="2:15" x14ac:dyDescent="0.25">
      <c r="B16180" s="6">
        <v>0.76041666666666663</v>
      </c>
      <c r="E16180" s="157">
        <v>90</v>
      </c>
    </row>
    <row r="16181" spans="2:15" x14ac:dyDescent="0.25">
      <c r="B16181" s="6">
        <v>0.77083333333333337</v>
      </c>
      <c r="E16181" s="14">
        <v>84</v>
      </c>
    </row>
    <row r="16182" spans="2:15" x14ac:dyDescent="0.25">
      <c r="B16182" s="6">
        <v>0.78125</v>
      </c>
      <c r="E16182" s="157">
        <v>98</v>
      </c>
      <c r="F16182" s="157">
        <v>98</v>
      </c>
    </row>
    <row r="16183" spans="2:15" x14ac:dyDescent="0.25">
      <c r="B16183" s="90">
        <v>0.78472222222222221</v>
      </c>
      <c r="C16183" s="8">
        <v>42</v>
      </c>
      <c r="D16183" s="8"/>
      <c r="E16183" s="8"/>
      <c r="F16183" s="8"/>
      <c r="G16183" s="8" t="s">
        <v>313</v>
      </c>
      <c r="H16183" s="8"/>
      <c r="I16183" s="36" t="s">
        <v>4100</v>
      </c>
      <c r="J16183" s="36"/>
      <c r="K16183" s="36"/>
      <c r="L16183" s="36"/>
      <c r="M16183" s="36"/>
      <c r="N16183" s="36"/>
      <c r="O16183" s="36"/>
    </row>
    <row r="16184" spans="2:15" x14ac:dyDescent="0.25">
      <c r="B16184" s="6">
        <v>0.79166666666666663</v>
      </c>
      <c r="E16184" s="3">
        <v>102</v>
      </c>
    </row>
    <row r="16185" spans="2:15" x14ac:dyDescent="0.25">
      <c r="B16185" s="6">
        <v>0.80208333333333337</v>
      </c>
      <c r="E16185" s="99">
        <v>113</v>
      </c>
    </row>
    <row r="16186" spans="2:15" x14ac:dyDescent="0.25">
      <c r="B16186" s="6">
        <v>0.8125</v>
      </c>
      <c r="E16186" s="97">
        <v>123</v>
      </c>
      <c r="H16186" s="3">
        <v>40</v>
      </c>
      <c r="I16186" s="63" t="s">
        <v>4104</v>
      </c>
      <c r="J16186" s="63"/>
      <c r="K16186" s="63"/>
      <c r="L16186" s="63"/>
      <c r="M16186" s="63"/>
    </row>
    <row r="16187" spans="2:15" x14ac:dyDescent="0.25">
      <c r="B16187" s="6">
        <v>0.82291666666666663</v>
      </c>
      <c r="E16187" s="99">
        <v>115</v>
      </c>
    </row>
    <row r="16188" spans="2:15" x14ac:dyDescent="0.25">
      <c r="B16188" s="6">
        <v>0.83333333333333337</v>
      </c>
      <c r="E16188" s="3">
        <v>109</v>
      </c>
    </row>
    <row r="16189" spans="2:15" x14ac:dyDescent="0.25">
      <c r="B16189" s="6">
        <v>0.84375</v>
      </c>
      <c r="E16189" s="99">
        <v>112</v>
      </c>
      <c r="J16189">
        <v>40</v>
      </c>
    </row>
    <row r="16190" spans="2:15" x14ac:dyDescent="0.25">
      <c r="B16190" s="6">
        <v>0.85416666666666663</v>
      </c>
      <c r="E16190" s="3">
        <v>102</v>
      </c>
    </row>
    <row r="16191" spans="2:15" x14ac:dyDescent="0.25">
      <c r="B16191" s="6">
        <v>0.86458333333333337</v>
      </c>
      <c r="E16191" s="157">
        <v>99</v>
      </c>
      <c r="F16191" s="3">
        <v>99</v>
      </c>
    </row>
    <row r="16192" spans="2:15" x14ac:dyDescent="0.25">
      <c r="B16192" s="6">
        <v>0.87152777777777779</v>
      </c>
      <c r="C16192" s="8">
        <v>60</v>
      </c>
      <c r="D16192" s="8"/>
      <c r="E16192" s="8"/>
      <c r="F16192" s="8"/>
      <c r="G16192" s="8" t="s">
        <v>532</v>
      </c>
      <c r="H16192" s="8"/>
      <c r="I16192" s="36" t="s">
        <v>4101</v>
      </c>
      <c r="J16192" s="36"/>
      <c r="K16192" s="36"/>
    </row>
    <row r="16193" spans="1:13" x14ac:dyDescent="0.25">
      <c r="B16193" s="6">
        <v>0.875</v>
      </c>
      <c r="E16193" s="59">
        <v>75</v>
      </c>
    </row>
    <row r="16194" spans="1:13" x14ac:dyDescent="0.25">
      <c r="B16194" s="6">
        <v>0.88541666666666663</v>
      </c>
      <c r="E16194" s="59">
        <v>70</v>
      </c>
    </row>
    <row r="16195" spans="1:13" x14ac:dyDescent="0.25">
      <c r="B16195" s="6">
        <v>0.89583333333333337</v>
      </c>
      <c r="E16195" s="14">
        <v>84</v>
      </c>
    </row>
    <row r="16196" spans="1:13" x14ac:dyDescent="0.25">
      <c r="B16196" s="6">
        <v>0.90625</v>
      </c>
      <c r="E16196" s="162">
        <v>98</v>
      </c>
    </row>
    <row r="16197" spans="1:13" x14ac:dyDescent="0.25">
      <c r="B16197" s="86">
        <v>0.9145833333333333</v>
      </c>
      <c r="E16197" s="157">
        <v>99</v>
      </c>
      <c r="G16197" s="14" t="s">
        <v>4103</v>
      </c>
    </row>
    <row r="16198" spans="1:13" x14ac:dyDescent="0.25">
      <c r="B16198" s="86">
        <v>0.91666666666666663</v>
      </c>
      <c r="E16198" s="4">
        <v>106</v>
      </c>
      <c r="G16198" s="14" t="s">
        <v>4103</v>
      </c>
      <c r="H16198" s="3">
        <v>65</v>
      </c>
      <c r="I16198" s="36" t="s">
        <v>4109</v>
      </c>
      <c r="J16198" s="36"/>
      <c r="K16198" s="36"/>
      <c r="L16198" s="36"/>
      <c r="M16198" s="36"/>
    </row>
    <row r="16199" spans="1:13" x14ac:dyDescent="0.25">
      <c r="B16199" s="86">
        <v>0.92708333333333337</v>
      </c>
      <c r="E16199" s="14">
        <v>82</v>
      </c>
      <c r="G16199" s="14" t="s">
        <v>4103</v>
      </c>
    </row>
    <row r="16200" spans="1:13" x14ac:dyDescent="0.25">
      <c r="B16200" s="86">
        <v>0.9375</v>
      </c>
      <c r="E16200" s="59">
        <v>76</v>
      </c>
      <c r="G16200" s="14" t="s">
        <v>4103</v>
      </c>
    </row>
    <row r="16201" spans="1:13" x14ac:dyDescent="0.25">
      <c r="B16201" s="86">
        <v>0.44791666666666669</v>
      </c>
      <c r="E16201" s="14">
        <v>87</v>
      </c>
    </row>
    <row r="16202" spans="1:13" x14ac:dyDescent="0.25">
      <c r="B16202" s="6">
        <v>0.95833333333333337</v>
      </c>
      <c r="E16202" s="157">
        <v>99</v>
      </c>
    </row>
    <row r="16203" spans="1:13" x14ac:dyDescent="0.25">
      <c r="B16203" s="6">
        <v>0.96875</v>
      </c>
      <c r="E16203" s="3">
        <v>108</v>
      </c>
    </row>
    <row r="16204" spans="1:13" x14ac:dyDescent="0.25">
      <c r="B16204" s="6">
        <v>0.97916666666666663</v>
      </c>
      <c r="E16204" s="3">
        <v>109</v>
      </c>
    </row>
    <row r="16205" spans="1:13" ht="15.75" thickBot="1" x14ac:dyDescent="0.3">
      <c r="B16205" s="22">
        <v>0.98958333333333337</v>
      </c>
      <c r="E16205" s="3">
        <v>108</v>
      </c>
    </row>
    <row r="16206" spans="1:13" x14ac:dyDescent="0.25">
      <c r="A16206" s="5">
        <v>46015</v>
      </c>
      <c r="B16206" s="6">
        <v>0</v>
      </c>
      <c r="E16206" s="3">
        <v>110</v>
      </c>
    </row>
    <row r="16207" spans="1:13" x14ac:dyDescent="0.25">
      <c r="A16207" s="5" t="s">
        <v>571</v>
      </c>
      <c r="B16207" s="6">
        <v>1.0416666666666666E-2</v>
      </c>
    </row>
    <row r="16208" spans="1:13" x14ac:dyDescent="0.25">
      <c r="B16208" s="6">
        <v>2.0833333333333332E-2</v>
      </c>
    </row>
    <row r="16209" spans="1:14" x14ac:dyDescent="0.25">
      <c r="B16209" s="6">
        <v>3.125E-2</v>
      </c>
    </row>
    <row r="16210" spans="1:14" x14ac:dyDescent="0.25">
      <c r="B16210" s="6">
        <v>4.1666666666666664E-2</v>
      </c>
    </row>
    <row r="16211" spans="1:14" x14ac:dyDescent="0.25">
      <c r="B16211" s="6">
        <v>5.2083333333333336E-2</v>
      </c>
    </row>
    <row r="16212" spans="1:14" x14ac:dyDescent="0.25">
      <c r="B16212" s="6">
        <v>6.25E-2</v>
      </c>
    </row>
    <row r="16213" spans="1:14" x14ac:dyDescent="0.25">
      <c r="B16213" s="6">
        <v>7.2916666666666671E-2</v>
      </c>
    </row>
    <row r="16214" spans="1:14" x14ac:dyDescent="0.25">
      <c r="B16214" s="6">
        <v>8.3333333333333329E-2</v>
      </c>
    </row>
    <row r="16215" spans="1:14" ht="15.75" thickBot="1" x14ac:dyDescent="0.3">
      <c r="B16215" s="6">
        <v>9.375E-2</v>
      </c>
    </row>
    <row r="16216" spans="1:14" ht="19.5" thickBot="1" x14ac:dyDescent="0.35">
      <c r="B16216" s="6">
        <v>0.10416666666666667</v>
      </c>
      <c r="G16216" s="608">
        <v>92</v>
      </c>
      <c r="H16216" s="594" t="s">
        <v>1368</v>
      </c>
      <c r="I16216" s="723" t="s">
        <v>4073</v>
      </c>
      <c r="J16216" s="724"/>
      <c r="K16216" s="724"/>
      <c r="L16216" s="724"/>
      <c r="M16216" s="724"/>
      <c r="N16216" s="725"/>
    </row>
    <row r="16217" spans="1:14" ht="19.5" thickBot="1" x14ac:dyDescent="0.35">
      <c r="B16217" s="6">
        <v>0.11458333333333333</v>
      </c>
      <c r="G16217" s="595">
        <f>AVERAGE(E16134:E16221)</f>
        <v>94.115942028985501</v>
      </c>
      <c r="H16217" s="594" t="s">
        <v>1367</v>
      </c>
      <c r="I16217" s="723" t="s">
        <v>4110</v>
      </c>
      <c r="J16217" s="724"/>
      <c r="K16217" s="724"/>
      <c r="L16217" s="724"/>
      <c r="M16217" s="724"/>
      <c r="N16217" s="725"/>
    </row>
    <row r="16218" spans="1:14" ht="19.5" thickBot="1" x14ac:dyDescent="0.35">
      <c r="B16218" s="6">
        <v>0.125</v>
      </c>
      <c r="G16218" s="608">
        <v>94.7</v>
      </c>
      <c r="H16218" s="594" t="s">
        <v>1369</v>
      </c>
      <c r="I16218" s="723" t="s">
        <v>4081</v>
      </c>
      <c r="J16218" s="724"/>
      <c r="K16218" s="724"/>
      <c r="L16218" s="724"/>
      <c r="M16218" s="724"/>
      <c r="N16218" s="725"/>
    </row>
    <row r="16219" spans="1:14" ht="18.75" thickBot="1" x14ac:dyDescent="0.3">
      <c r="B16219" s="6">
        <v>0.13541666666666666</v>
      </c>
      <c r="G16219" s="729" t="s">
        <v>4113</v>
      </c>
      <c r="H16219" s="730"/>
    </row>
    <row r="16220" spans="1:14" ht="18.75" thickBot="1" x14ac:dyDescent="0.3">
      <c r="B16220" s="6">
        <v>0.14583333333333334</v>
      </c>
      <c r="G16220" s="717" t="s">
        <v>4106</v>
      </c>
      <c r="H16220" s="718"/>
      <c r="I16220" s="718"/>
      <c r="J16220" s="719"/>
    </row>
    <row r="16221" spans="1:14" ht="16.5" thickBot="1" x14ac:dyDescent="0.3">
      <c r="B16221" s="22">
        <v>0.15625</v>
      </c>
      <c r="D16221" s="3">
        <v>179</v>
      </c>
      <c r="G16221" s="720" t="s">
        <v>4107</v>
      </c>
      <c r="H16221" s="721"/>
      <c r="I16221" s="721"/>
      <c r="J16221" s="721"/>
      <c r="K16221" s="721"/>
      <c r="L16221" s="721"/>
      <c r="M16221" s="721"/>
      <c r="N16221" s="722"/>
    </row>
    <row r="16222" spans="1:14" ht="15.75" x14ac:dyDescent="0.25">
      <c r="B16222" s="6">
        <v>0.29166666666666669</v>
      </c>
      <c r="E16222" s="59">
        <v>77</v>
      </c>
      <c r="G16222" s="473"/>
      <c r="H16222" s="194"/>
      <c r="I16222" s="194"/>
      <c r="J16222" s="194"/>
      <c r="K16222" s="194"/>
      <c r="L16222" s="194"/>
      <c r="M16222" s="194"/>
      <c r="N16222" s="194"/>
    </row>
    <row r="16223" spans="1:14" x14ac:dyDescent="0.25">
      <c r="A16223" s="5">
        <v>46015</v>
      </c>
      <c r="B16223" s="6">
        <v>0.30208333333333331</v>
      </c>
      <c r="E16223" s="59">
        <v>74</v>
      </c>
    </row>
    <row r="16224" spans="1:14" x14ac:dyDescent="0.25">
      <c r="A16224" s="5" t="s">
        <v>571</v>
      </c>
      <c r="B16224" s="6">
        <v>0.3125</v>
      </c>
      <c r="E16224" s="14">
        <v>80</v>
      </c>
    </row>
    <row r="16225" spans="2:14" x14ac:dyDescent="0.25">
      <c r="B16225" s="6">
        <v>0.32291666666666669</v>
      </c>
      <c r="E16225" s="14">
        <v>89</v>
      </c>
    </row>
    <row r="16226" spans="2:14" x14ac:dyDescent="0.25">
      <c r="B16226" s="6">
        <v>0.33333333333333331</v>
      </c>
      <c r="E16226" s="14">
        <v>89</v>
      </c>
    </row>
    <row r="16227" spans="2:14" x14ac:dyDescent="0.25">
      <c r="B16227" s="90">
        <v>0.34027777777777779</v>
      </c>
      <c r="C16227" s="8">
        <v>55</v>
      </c>
      <c r="D16227" s="8"/>
      <c r="E16227" s="8"/>
      <c r="F16227" s="8"/>
      <c r="G16227" s="8" t="s">
        <v>326</v>
      </c>
      <c r="H16227" s="8"/>
      <c r="I16227" s="36" t="s">
        <v>4111</v>
      </c>
      <c r="J16227" s="36"/>
      <c r="K16227" s="36"/>
      <c r="L16227" s="36"/>
      <c r="M16227" s="36"/>
      <c r="N16227" s="36"/>
    </row>
    <row r="16228" spans="2:14" x14ac:dyDescent="0.25">
      <c r="B16228" s="6">
        <v>0.34375</v>
      </c>
      <c r="E16228" s="14">
        <v>89</v>
      </c>
    </row>
    <row r="16229" spans="2:14" x14ac:dyDescent="0.25">
      <c r="B16229" s="6">
        <v>0.35416666666666669</v>
      </c>
      <c r="E16229" s="162">
        <v>93</v>
      </c>
      <c r="H16229" s="3">
        <v>20</v>
      </c>
      <c r="I16229" s="194" t="s">
        <v>4114</v>
      </c>
      <c r="J16229" s="194"/>
      <c r="K16229" s="194"/>
      <c r="L16229" s="194"/>
      <c r="M16229" s="194"/>
    </row>
    <row r="16230" spans="2:14" x14ac:dyDescent="0.25">
      <c r="B16230" s="6">
        <v>0.36458333333333331</v>
      </c>
      <c r="E16230" s="157">
        <v>91</v>
      </c>
    </row>
    <row r="16231" spans="2:14" x14ac:dyDescent="0.25">
      <c r="B16231" s="6">
        <v>0.375</v>
      </c>
      <c r="E16231" s="14">
        <v>87</v>
      </c>
    </row>
    <row r="16232" spans="2:14" x14ac:dyDescent="0.25">
      <c r="B16232" s="6">
        <v>0.38541666666666669</v>
      </c>
      <c r="E16232" s="59">
        <v>70</v>
      </c>
    </row>
    <row r="16233" spans="2:14" x14ac:dyDescent="0.25">
      <c r="B16233" s="6">
        <v>0.39583333333333331</v>
      </c>
      <c r="E16233" s="14">
        <v>84</v>
      </c>
    </row>
    <row r="16234" spans="2:14" x14ac:dyDescent="0.25">
      <c r="B16234" s="6">
        <v>0.40625</v>
      </c>
      <c r="E16234" s="14">
        <v>84</v>
      </c>
    </row>
    <row r="16235" spans="2:14" x14ac:dyDescent="0.25">
      <c r="B16235" s="6">
        <v>0.41666666666666669</v>
      </c>
      <c r="E16235" s="14">
        <v>88</v>
      </c>
    </row>
    <row r="16236" spans="2:14" x14ac:dyDescent="0.25">
      <c r="B16236" s="6">
        <v>0.42708333333333331</v>
      </c>
      <c r="E16236" s="14">
        <v>84</v>
      </c>
    </row>
    <row r="16237" spans="2:14" x14ac:dyDescent="0.25">
      <c r="B16237" s="6">
        <v>0.4375</v>
      </c>
      <c r="E16237" s="59">
        <v>78</v>
      </c>
    </row>
    <row r="16238" spans="2:14" x14ac:dyDescent="0.25">
      <c r="B16238" s="6">
        <v>0.44791666666666669</v>
      </c>
      <c r="E16238" s="157">
        <v>91</v>
      </c>
    </row>
    <row r="16239" spans="2:14" x14ac:dyDescent="0.25">
      <c r="B16239" s="6">
        <v>0.45833333333333331</v>
      </c>
      <c r="E16239" s="14">
        <v>84</v>
      </c>
    </row>
    <row r="16240" spans="2:14" x14ac:dyDescent="0.25">
      <c r="B16240" s="6">
        <v>0.46875</v>
      </c>
      <c r="E16240" s="157">
        <v>90</v>
      </c>
    </row>
    <row r="16241" spans="2:13" x14ac:dyDescent="0.25">
      <c r="B16241" s="6">
        <v>0.47916666666666669</v>
      </c>
      <c r="E16241" s="157">
        <v>93</v>
      </c>
    </row>
    <row r="16242" spans="2:13" x14ac:dyDescent="0.25">
      <c r="B16242" s="6">
        <v>0.48958333333333331</v>
      </c>
      <c r="E16242" s="157">
        <v>91</v>
      </c>
    </row>
    <row r="16243" spans="2:13" x14ac:dyDescent="0.25">
      <c r="B16243" s="6">
        <v>0.5</v>
      </c>
      <c r="E16243" s="14">
        <v>88</v>
      </c>
    </row>
    <row r="16244" spans="2:13" x14ac:dyDescent="0.25">
      <c r="B16244" s="6">
        <v>0.51041666666666663</v>
      </c>
      <c r="E16244" s="14">
        <v>84</v>
      </c>
      <c r="F16244" s="14">
        <v>84</v>
      </c>
    </row>
    <row r="16245" spans="2:13" x14ac:dyDescent="0.25">
      <c r="B16245" s="90">
        <v>0.51041666666666663</v>
      </c>
      <c r="C16245" s="8">
        <v>40</v>
      </c>
      <c r="D16245" s="8"/>
      <c r="E16245" s="8"/>
      <c r="F16245" s="8"/>
      <c r="G16245" s="8" t="s">
        <v>112</v>
      </c>
      <c r="H16245" s="8"/>
      <c r="I16245" s="36" t="s">
        <v>4112</v>
      </c>
      <c r="J16245" s="36"/>
      <c r="K16245" s="36"/>
      <c r="L16245" s="36"/>
      <c r="M16245" s="36"/>
    </row>
    <row r="16246" spans="2:13" x14ac:dyDescent="0.25">
      <c r="B16246" s="6">
        <v>0.52083333333333337</v>
      </c>
      <c r="E16246" s="157">
        <v>92</v>
      </c>
    </row>
    <row r="16247" spans="2:13" x14ac:dyDescent="0.25">
      <c r="B16247" s="6">
        <v>0.53125</v>
      </c>
      <c r="E16247" s="3">
        <v>105</v>
      </c>
    </row>
    <row r="16248" spans="2:13" x14ac:dyDescent="0.25">
      <c r="B16248" s="6">
        <v>0.54166666666666663</v>
      </c>
      <c r="E16248" s="99">
        <v>110</v>
      </c>
      <c r="H16248" s="3">
        <v>45</v>
      </c>
      <c r="I16248" s="135" t="s">
        <v>4125</v>
      </c>
      <c r="J16248" s="135"/>
      <c r="K16248" s="135"/>
      <c r="L16248" s="135"/>
    </row>
    <row r="16249" spans="2:13" x14ac:dyDescent="0.25">
      <c r="B16249" s="6">
        <v>0.55208333333333337</v>
      </c>
      <c r="E16249" s="157">
        <v>98</v>
      </c>
    </row>
    <row r="16250" spans="2:13" x14ac:dyDescent="0.25">
      <c r="B16250" s="6">
        <v>0.5625</v>
      </c>
      <c r="E16250" s="157">
        <v>90</v>
      </c>
    </row>
    <row r="16251" spans="2:13" x14ac:dyDescent="0.25">
      <c r="B16251" s="6">
        <v>0.57291666666666663</v>
      </c>
      <c r="E16251" s="14">
        <v>89</v>
      </c>
    </row>
    <row r="16252" spans="2:13" x14ac:dyDescent="0.25">
      <c r="B16252" s="6">
        <v>0.58333333333333337</v>
      </c>
      <c r="E16252" s="157">
        <v>90</v>
      </c>
    </row>
    <row r="16253" spans="2:13" x14ac:dyDescent="0.25">
      <c r="B16253" s="6">
        <v>0.59375</v>
      </c>
      <c r="E16253" s="157">
        <v>94</v>
      </c>
    </row>
    <row r="16254" spans="2:13" x14ac:dyDescent="0.25">
      <c r="B16254" s="6">
        <v>0.60416666666666663</v>
      </c>
      <c r="E16254" s="157">
        <v>92</v>
      </c>
    </row>
    <row r="16255" spans="2:13" x14ac:dyDescent="0.25">
      <c r="B16255" s="6">
        <v>0.61458333333333337</v>
      </c>
      <c r="E16255" s="14">
        <v>81</v>
      </c>
    </row>
    <row r="16256" spans="2:13" x14ac:dyDescent="0.25">
      <c r="B16256" s="6">
        <v>0.625</v>
      </c>
      <c r="E16256" s="14">
        <v>89</v>
      </c>
    </row>
    <row r="16257" spans="2:14" x14ac:dyDescent="0.25">
      <c r="B16257" s="6">
        <v>0.63541666666666663</v>
      </c>
      <c r="E16257" s="157">
        <v>93</v>
      </c>
    </row>
    <row r="16258" spans="2:14" x14ac:dyDescent="0.25">
      <c r="B16258" s="6">
        <v>0.64583333333333337</v>
      </c>
      <c r="E16258" s="14">
        <v>83</v>
      </c>
    </row>
    <row r="16259" spans="2:14" x14ac:dyDescent="0.25">
      <c r="B16259" s="6">
        <v>0.65625</v>
      </c>
      <c r="E16259" s="14">
        <v>82</v>
      </c>
    </row>
    <row r="16260" spans="2:14" x14ac:dyDescent="0.25">
      <c r="B16260" s="6">
        <v>0.66666666666666663</v>
      </c>
      <c r="E16260" s="14">
        <v>80</v>
      </c>
    </row>
    <row r="16261" spans="2:14" x14ac:dyDescent="0.25">
      <c r="B16261" s="6">
        <v>0.67708333333333337</v>
      </c>
      <c r="E16261" s="14">
        <v>85</v>
      </c>
    </row>
    <row r="16262" spans="2:14" x14ac:dyDescent="0.25">
      <c r="B16262" s="6">
        <v>0.6875</v>
      </c>
      <c r="E16262" s="14">
        <v>83</v>
      </c>
    </row>
    <row r="16263" spans="2:14" x14ac:dyDescent="0.25">
      <c r="B16263" s="6">
        <v>0.69791666666666663</v>
      </c>
      <c r="E16263" s="14">
        <v>86</v>
      </c>
    </row>
    <row r="16264" spans="2:14" x14ac:dyDescent="0.25">
      <c r="B16264" s="6">
        <v>0.70833333333333337</v>
      </c>
      <c r="E16264" s="14">
        <v>82</v>
      </c>
    </row>
    <row r="16265" spans="2:14" x14ac:dyDescent="0.25">
      <c r="B16265" s="6">
        <v>0.71875</v>
      </c>
      <c r="E16265" s="157">
        <v>71</v>
      </c>
    </row>
    <row r="16266" spans="2:14" x14ac:dyDescent="0.25">
      <c r="B16266" s="6">
        <v>0.72916666666666663</v>
      </c>
      <c r="E16266" s="157">
        <v>72</v>
      </c>
      <c r="F16266" s="157">
        <v>72</v>
      </c>
    </row>
    <row r="16267" spans="2:14" x14ac:dyDescent="0.25">
      <c r="B16267" s="90">
        <v>0.73263888888888884</v>
      </c>
      <c r="C16267" s="8">
        <v>10</v>
      </c>
      <c r="D16267" s="8"/>
      <c r="E16267" s="8"/>
      <c r="F16267" s="8"/>
      <c r="G16267" s="8" t="s">
        <v>4115</v>
      </c>
      <c r="H16267" s="8"/>
      <c r="I16267" s="36" t="s">
        <v>4116</v>
      </c>
      <c r="J16267" s="36"/>
      <c r="K16267" s="36"/>
      <c r="L16267" s="36"/>
      <c r="M16267" s="36"/>
    </row>
    <row r="16268" spans="2:14" x14ac:dyDescent="0.25">
      <c r="B16268" s="6">
        <v>0.73958333333333337</v>
      </c>
      <c r="E16268" s="157">
        <v>76</v>
      </c>
    </row>
    <row r="16269" spans="2:14" x14ac:dyDescent="0.25">
      <c r="B16269" s="6">
        <v>0.75</v>
      </c>
      <c r="E16269" s="157">
        <v>78</v>
      </c>
    </row>
    <row r="16270" spans="2:14" x14ac:dyDescent="0.25">
      <c r="B16270" s="6">
        <v>0.76041666666666663</v>
      </c>
      <c r="E16270" s="157">
        <v>78</v>
      </c>
    </row>
    <row r="16271" spans="2:14" x14ac:dyDescent="0.25">
      <c r="B16271" s="6">
        <v>0.77083333333333337</v>
      </c>
      <c r="E16271" s="14">
        <v>81</v>
      </c>
      <c r="F16271" s="14">
        <v>81</v>
      </c>
      <c r="H16271" s="3">
        <v>55</v>
      </c>
      <c r="I16271" s="11" t="s">
        <v>4120</v>
      </c>
      <c r="J16271" s="11"/>
      <c r="K16271" s="11"/>
      <c r="L16271" s="11"/>
    </row>
    <row r="16272" spans="2:14" x14ac:dyDescent="0.25">
      <c r="B16272" s="90">
        <v>0.78125</v>
      </c>
      <c r="C16272" s="8">
        <v>40</v>
      </c>
      <c r="D16272" s="8"/>
      <c r="E16272" s="8"/>
      <c r="F16272" s="8"/>
      <c r="G16272" s="8" t="s">
        <v>114</v>
      </c>
      <c r="H16272" s="8"/>
      <c r="I16272" s="36" t="s">
        <v>4118</v>
      </c>
      <c r="J16272" s="36"/>
      <c r="K16272" s="36"/>
      <c r="L16272" s="36"/>
      <c r="M16272" s="36"/>
      <c r="N16272" s="36"/>
    </row>
    <row r="16273" spans="2:13" x14ac:dyDescent="0.25">
      <c r="B16273" s="6">
        <v>0.78125</v>
      </c>
      <c r="E16273" s="59">
        <v>78</v>
      </c>
    </row>
    <row r="16274" spans="2:13" x14ac:dyDescent="0.25">
      <c r="B16274" s="6">
        <v>0.79166666666666663</v>
      </c>
      <c r="E16274" s="14">
        <v>82</v>
      </c>
    </row>
    <row r="16275" spans="2:13" x14ac:dyDescent="0.25">
      <c r="B16275" s="6">
        <v>0.80208333333333337</v>
      </c>
      <c r="E16275" s="157">
        <v>93</v>
      </c>
    </row>
    <row r="16276" spans="2:13" x14ac:dyDescent="0.25">
      <c r="B16276" s="6">
        <v>0.8125</v>
      </c>
      <c r="E16276" s="4">
        <v>104</v>
      </c>
      <c r="H16276" s="3">
        <v>45</v>
      </c>
      <c r="I16276" s="36" t="s">
        <v>2232</v>
      </c>
      <c r="J16276" s="36"/>
      <c r="K16276" s="36"/>
      <c r="L16276" s="36"/>
    </row>
    <row r="16277" spans="2:13" x14ac:dyDescent="0.25">
      <c r="B16277" s="6">
        <v>0.82291666666666663</v>
      </c>
      <c r="E16277" s="3">
        <v>104</v>
      </c>
    </row>
    <row r="16278" spans="2:13" x14ac:dyDescent="0.25">
      <c r="B16278" s="6">
        <v>0.83333333333333337</v>
      </c>
      <c r="E16278" s="157">
        <v>99</v>
      </c>
    </row>
    <row r="16279" spans="2:13" x14ac:dyDescent="0.25">
      <c r="B16279" s="6">
        <v>0.84375</v>
      </c>
      <c r="E16279" s="14">
        <v>89</v>
      </c>
      <c r="F16279" s="14">
        <v>89</v>
      </c>
    </row>
    <row r="16280" spans="2:13" x14ac:dyDescent="0.25">
      <c r="B16280" s="90">
        <v>0.84722222222222221</v>
      </c>
      <c r="C16280" s="8">
        <v>50</v>
      </c>
      <c r="D16280" s="8"/>
      <c r="E16280" s="8"/>
      <c r="F16280" s="8"/>
      <c r="G16280" s="8" t="s">
        <v>193</v>
      </c>
      <c r="H16280" s="8"/>
      <c r="I16280" s="36" t="s">
        <v>4117</v>
      </c>
      <c r="J16280" s="36"/>
      <c r="K16280" s="36"/>
      <c r="L16280" s="36"/>
      <c r="M16280" s="36"/>
    </row>
    <row r="16281" spans="2:13" x14ac:dyDescent="0.25">
      <c r="B16281" s="6">
        <v>0.85416666666666663</v>
      </c>
      <c r="E16281" s="14">
        <v>89</v>
      </c>
    </row>
    <row r="16282" spans="2:13" x14ac:dyDescent="0.25">
      <c r="B16282" s="6">
        <v>0.86458333333333337</v>
      </c>
      <c r="E16282" s="157">
        <v>92</v>
      </c>
    </row>
    <row r="16283" spans="2:13" x14ac:dyDescent="0.25">
      <c r="B16283" s="6">
        <v>0.875</v>
      </c>
      <c r="E16283" s="162">
        <v>94</v>
      </c>
      <c r="H16283" s="3">
        <v>40</v>
      </c>
      <c r="I16283" s="194" t="s">
        <v>4124</v>
      </c>
      <c r="J16283" s="194"/>
      <c r="K16283" s="194"/>
      <c r="L16283" s="194"/>
    </row>
    <row r="16284" spans="2:13" x14ac:dyDescent="0.25">
      <c r="B16284" s="6">
        <v>0.88541666666666663</v>
      </c>
      <c r="E16284" s="157">
        <v>94</v>
      </c>
    </row>
    <row r="16285" spans="2:13" x14ac:dyDescent="0.25">
      <c r="B16285" s="6">
        <v>0.89583333333333337</v>
      </c>
      <c r="E16285" s="157">
        <v>90</v>
      </c>
    </row>
    <row r="16286" spans="2:13" x14ac:dyDescent="0.25">
      <c r="B16286" s="6">
        <v>0.90625</v>
      </c>
      <c r="E16286" s="14">
        <v>89</v>
      </c>
    </row>
    <row r="16287" spans="2:13" x14ac:dyDescent="0.25">
      <c r="B16287" s="6">
        <v>0.91666666666666663</v>
      </c>
      <c r="E16287" s="14">
        <v>88</v>
      </c>
    </row>
    <row r="16288" spans="2:13" x14ac:dyDescent="0.25">
      <c r="B16288" s="6">
        <v>0.92708333333333337</v>
      </c>
      <c r="E16288" s="157">
        <v>91</v>
      </c>
    </row>
    <row r="16289" spans="1:14" x14ac:dyDescent="0.25">
      <c r="B16289" s="6">
        <v>0.9375</v>
      </c>
      <c r="E16289" s="14">
        <v>89</v>
      </c>
    </row>
    <row r="16290" spans="1:14" x14ac:dyDescent="0.25">
      <c r="B16290" s="6">
        <v>0.44791666666666669</v>
      </c>
      <c r="E16290" s="14">
        <v>88</v>
      </c>
    </row>
    <row r="16291" spans="1:14" x14ac:dyDescent="0.25">
      <c r="B16291" s="6">
        <v>0.95833333333333337</v>
      </c>
      <c r="E16291" s="14">
        <v>84</v>
      </c>
    </row>
    <row r="16292" spans="1:14" x14ac:dyDescent="0.25">
      <c r="B16292" s="6">
        <v>0.96875</v>
      </c>
      <c r="E16292" s="14">
        <v>84</v>
      </c>
    </row>
    <row r="16293" spans="1:14" x14ac:dyDescent="0.25">
      <c r="B16293" s="6">
        <v>0.97916666666666663</v>
      </c>
      <c r="E16293" s="14">
        <v>86</v>
      </c>
    </row>
    <row r="16294" spans="1:14" ht="15.75" thickBot="1" x14ac:dyDescent="0.3">
      <c r="B16294" s="22">
        <v>0.98958333333333337</v>
      </c>
      <c r="E16294" s="14">
        <v>86</v>
      </c>
    </row>
    <row r="16295" spans="1:14" x14ac:dyDescent="0.25">
      <c r="A16295" s="5">
        <v>46016</v>
      </c>
      <c r="B16295" s="6">
        <v>0</v>
      </c>
      <c r="E16295" s="157">
        <v>90</v>
      </c>
    </row>
    <row r="16296" spans="1:14" x14ac:dyDescent="0.25">
      <c r="A16296" s="5" t="s">
        <v>211</v>
      </c>
      <c r="B16296" s="6">
        <v>1.0416666666666666E-2</v>
      </c>
      <c r="E16296" s="14">
        <v>86</v>
      </c>
    </row>
    <row r="16297" spans="1:14" x14ac:dyDescent="0.25">
      <c r="B16297" s="6">
        <v>2.0833333333333332E-2</v>
      </c>
      <c r="E16297" s="14">
        <v>85</v>
      </c>
    </row>
    <row r="16298" spans="1:14" x14ac:dyDescent="0.25">
      <c r="B16298" s="6">
        <v>3.125E-2</v>
      </c>
    </row>
    <row r="16299" spans="1:14" x14ac:dyDescent="0.25">
      <c r="B16299" s="6">
        <v>4.1666666666666664E-2</v>
      </c>
    </row>
    <row r="16300" spans="1:14" x14ac:dyDescent="0.25">
      <c r="B16300" s="6">
        <v>5.2083333333333336E-2</v>
      </c>
    </row>
    <row r="16301" spans="1:14" x14ac:dyDescent="0.25">
      <c r="B16301" s="6">
        <v>6.25E-2</v>
      </c>
    </row>
    <row r="16302" spans="1:14" x14ac:dyDescent="0.25">
      <c r="B16302" s="6">
        <v>7.2916666666666671E-2</v>
      </c>
    </row>
    <row r="16303" spans="1:14" ht="15.75" thickBot="1" x14ac:dyDescent="0.3">
      <c r="B16303" s="6">
        <v>8.3333333333333329E-2</v>
      </c>
    </row>
    <row r="16304" spans="1:14" ht="19.5" thickBot="1" x14ac:dyDescent="0.35">
      <c r="B16304" s="6">
        <v>9.375E-2</v>
      </c>
      <c r="G16304" s="596">
        <v>88</v>
      </c>
      <c r="H16304" s="597" t="s">
        <v>1368</v>
      </c>
      <c r="I16304" s="726" t="s">
        <v>4126</v>
      </c>
      <c r="J16304" s="727"/>
      <c r="K16304" s="727"/>
      <c r="L16304" s="727"/>
      <c r="M16304" s="727"/>
      <c r="N16304" s="728"/>
    </row>
    <row r="16305" spans="1:14" ht="19.5" thickBot="1" x14ac:dyDescent="0.35">
      <c r="B16305" s="6">
        <v>0.10416666666666667</v>
      </c>
      <c r="G16305" s="691">
        <f>AVERAGE(E16221:E16309)</f>
        <v>87.211267605633807</v>
      </c>
      <c r="H16305" s="597" t="s">
        <v>1367</v>
      </c>
      <c r="I16305" s="726" t="s">
        <v>4121</v>
      </c>
      <c r="J16305" s="727"/>
      <c r="K16305" s="727"/>
      <c r="L16305" s="727"/>
      <c r="M16305" s="727"/>
      <c r="N16305" s="728"/>
    </row>
    <row r="16306" spans="1:14" ht="19.5" thickBot="1" x14ac:dyDescent="0.35">
      <c r="B16306" s="6">
        <v>0.11458333333333333</v>
      </c>
      <c r="G16306" s="596">
        <v>81</v>
      </c>
      <c r="H16306" s="597" t="s">
        <v>1369</v>
      </c>
      <c r="I16306" s="726" t="s">
        <v>4119</v>
      </c>
      <c r="J16306" s="727"/>
      <c r="K16306" s="727"/>
      <c r="L16306" s="727"/>
      <c r="M16306" s="727"/>
      <c r="N16306" s="728"/>
    </row>
    <row r="16307" spans="1:14" ht="18.75" thickBot="1" x14ac:dyDescent="0.3">
      <c r="B16307" s="6">
        <v>0.125</v>
      </c>
      <c r="G16307" s="729" t="s">
        <v>4096</v>
      </c>
      <c r="H16307" s="730"/>
    </row>
    <row r="16308" spans="1:14" ht="18.75" thickBot="1" x14ac:dyDescent="0.3">
      <c r="B16308" s="6">
        <v>0.13541666666666666</v>
      </c>
      <c r="G16308" s="717" t="s">
        <v>4122</v>
      </c>
      <c r="H16308" s="718"/>
      <c r="I16308" s="718"/>
      <c r="J16308" s="719"/>
    </row>
    <row r="16309" spans="1:14" ht="16.5" thickBot="1" x14ac:dyDescent="0.3">
      <c r="B16309" s="6">
        <v>0.14583333333333334</v>
      </c>
      <c r="G16309" s="720" t="s">
        <v>4123</v>
      </c>
      <c r="H16309" s="721"/>
      <c r="I16309" s="721"/>
      <c r="J16309" s="721"/>
      <c r="K16309" s="721"/>
      <c r="L16309" s="721"/>
      <c r="M16309" s="721"/>
      <c r="N16309" s="722"/>
    </row>
    <row r="16310" spans="1:14" ht="15.75" thickBot="1" x14ac:dyDescent="0.3">
      <c r="B16310" s="22">
        <v>0.15625</v>
      </c>
      <c r="D16310" s="3">
        <v>195</v>
      </c>
    </row>
    <row r="16311" spans="1:14" x14ac:dyDescent="0.25">
      <c r="A16311" s="5">
        <v>46016</v>
      </c>
      <c r="B16311" s="6">
        <v>0.29166666666666669</v>
      </c>
      <c r="E16311" s="14">
        <v>81</v>
      </c>
    </row>
    <row r="16312" spans="1:14" x14ac:dyDescent="0.25">
      <c r="A16312" s="5" t="s">
        <v>211</v>
      </c>
      <c r="B16312" s="6">
        <v>0.30208333333333331</v>
      </c>
      <c r="E16312" s="14">
        <v>83</v>
      </c>
    </row>
    <row r="16313" spans="1:14" x14ac:dyDescent="0.25">
      <c r="B16313" s="6">
        <v>0.3125</v>
      </c>
      <c r="E16313" s="14">
        <v>85</v>
      </c>
      <c r="F16313" s="14">
        <v>85</v>
      </c>
    </row>
    <row r="16314" spans="1:14" x14ac:dyDescent="0.25">
      <c r="B16314" s="90">
        <v>0.31597222222222221</v>
      </c>
      <c r="C16314" s="8">
        <v>16</v>
      </c>
      <c r="D16314" s="8"/>
      <c r="E16314" s="8"/>
      <c r="F16314" s="8"/>
      <c r="G16314" s="8" t="s">
        <v>326</v>
      </c>
      <c r="H16314" s="8"/>
      <c r="I16314" s="36" t="s">
        <v>4127</v>
      </c>
      <c r="J16314" s="36"/>
      <c r="K16314" s="36"/>
    </row>
    <row r="16315" spans="1:14" x14ac:dyDescent="0.25">
      <c r="B16315" s="6">
        <v>0.32291666666666669</v>
      </c>
      <c r="E16315" s="162">
        <v>90</v>
      </c>
      <c r="H16315" s="3">
        <v>10</v>
      </c>
      <c r="I16315" s="194" t="s">
        <v>4128</v>
      </c>
      <c r="J16315" s="194"/>
      <c r="K16315" s="194"/>
      <c r="L16315" s="194"/>
      <c r="M16315" s="194"/>
    </row>
    <row r="16316" spans="1:14" x14ac:dyDescent="0.25">
      <c r="B16316" s="6">
        <v>0.33333333333333331</v>
      </c>
      <c r="E16316" s="157">
        <v>90</v>
      </c>
    </row>
    <row r="16317" spans="1:14" x14ac:dyDescent="0.25">
      <c r="B16317" s="6">
        <v>0.34375</v>
      </c>
      <c r="E16317" s="14">
        <v>85</v>
      </c>
    </row>
    <row r="16318" spans="1:14" x14ac:dyDescent="0.25">
      <c r="B16318" s="6">
        <v>0.35416666666666669</v>
      </c>
      <c r="E16318" s="14">
        <v>85</v>
      </c>
    </row>
    <row r="16319" spans="1:14" x14ac:dyDescent="0.25">
      <c r="B16319" s="6">
        <v>0.36458333333333331</v>
      </c>
      <c r="E16319" s="14">
        <v>86</v>
      </c>
    </row>
    <row r="16320" spans="1:14" x14ac:dyDescent="0.25">
      <c r="B16320" s="6">
        <v>0.375</v>
      </c>
      <c r="E16320" s="14">
        <v>87</v>
      </c>
    </row>
    <row r="16321" spans="2:12" x14ac:dyDescent="0.25">
      <c r="B16321" s="6">
        <v>0.38541666666666669</v>
      </c>
      <c r="E16321" s="14">
        <v>87</v>
      </c>
    </row>
    <row r="16322" spans="2:12" x14ac:dyDescent="0.25">
      <c r="B16322" s="6">
        <v>0.39583333333333331</v>
      </c>
      <c r="E16322" s="14">
        <v>85</v>
      </c>
    </row>
    <row r="16323" spans="2:12" x14ac:dyDescent="0.25">
      <c r="B16323" s="6">
        <v>0.40625</v>
      </c>
      <c r="E16323" s="14">
        <v>81</v>
      </c>
    </row>
    <row r="16324" spans="2:12" x14ac:dyDescent="0.25">
      <c r="B16324" s="6">
        <v>0.41666666666666669</v>
      </c>
      <c r="E16324" s="14">
        <v>82</v>
      </c>
    </row>
    <row r="16325" spans="2:12" x14ac:dyDescent="0.25">
      <c r="B16325" s="6">
        <v>0.42708333333333331</v>
      </c>
      <c r="E16325" s="14">
        <v>82</v>
      </c>
    </row>
    <row r="16326" spans="2:12" x14ac:dyDescent="0.25">
      <c r="B16326" s="6">
        <v>0.4375</v>
      </c>
      <c r="E16326" s="14">
        <v>82</v>
      </c>
    </row>
    <row r="16327" spans="2:12" x14ac:dyDescent="0.25">
      <c r="B16327" s="6">
        <v>0.44791666666666669</v>
      </c>
      <c r="E16327" s="14">
        <v>82</v>
      </c>
    </row>
    <row r="16328" spans="2:12" x14ac:dyDescent="0.25">
      <c r="B16328" s="6">
        <v>0.45833333333333331</v>
      </c>
      <c r="E16328" s="14">
        <v>82</v>
      </c>
    </row>
    <row r="16329" spans="2:12" x14ac:dyDescent="0.25">
      <c r="B16329" s="6">
        <v>0.46875</v>
      </c>
      <c r="E16329" s="14">
        <v>82</v>
      </c>
    </row>
    <row r="16330" spans="2:12" x14ac:dyDescent="0.25">
      <c r="B16330" s="6">
        <v>0.47916666666666669</v>
      </c>
      <c r="E16330" s="14">
        <v>82</v>
      </c>
    </row>
    <row r="16331" spans="2:12" x14ac:dyDescent="0.25">
      <c r="B16331" s="6">
        <v>0.48958333333333331</v>
      </c>
      <c r="E16331" s="157">
        <v>78</v>
      </c>
    </row>
    <row r="16332" spans="2:12" x14ac:dyDescent="0.25">
      <c r="B16332" s="6">
        <v>0.5</v>
      </c>
      <c r="E16332" s="14">
        <v>81</v>
      </c>
    </row>
    <row r="16333" spans="2:12" x14ac:dyDescent="0.25">
      <c r="B16333" s="6">
        <v>0.51041666666666663</v>
      </c>
      <c r="E16333" s="14">
        <v>82</v>
      </c>
    </row>
    <row r="16334" spans="2:12" x14ac:dyDescent="0.25">
      <c r="B16334" s="6">
        <v>0.52083333333333337</v>
      </c>
      <c r="E16334" s="157">
        <v>75</v>
      </c>
    </row>
    <row r="16335" spans="2:12" x14ac:dyDescent="0.25">
      <c r="B16335" s="6">
        <v>0.53125</v>
      </c>
      <c r="E16335" s="14">
        <v>80</v>
      </c>
      <c r="F16335" s="14">
        <v>80</v>
      </c>
    </row>
    <row r="16336" spans="2:12" x14ac:dyDescent="0.25">
      <c r="B16336" s="90">
        <v>0.53472222222222221</v>
      </c>
      <c r="C16336" s="8">
        <v>90</v>
      </c>
      <c r="D16336" s="8"/>
      <c r="E16336" s="8"/>
      <c r="F16336" s="8"/>
      <c r="G16336" s="8" t="s">
        <v>4129</v>
      </c>
      <c r="H16336" s="8"/>
      <c r="I16336" s="36" t="s">
        <v>4136</v>
      </c>
      <c r="J16336" s="36"/>
      <c r="K16336" s="36"/>
      <c r="L16336" s="36"/>
    </row>
    <row r="16337" spans="2:13" x14ac:dyDescent="0.25">
      <c r="B16337" s="6">
        <v>0.54166666666666663</v>
      </c>
      <c r="E16337" s="59">
        <v>76</v>
      </c>
    </row>
    <row r="16338" spans="2:13" x14ac:dyDescent="0.25">
      <c r="B16338" s="6">
        <v>0.55208333333333337</v>
      </c>
      <c r="E16338" s="59">
        <v>76</v>
      </c>
    </row>
    <row r="16339" spans="2:13" x14ac:dyDescent="0.25">
      <c r="B16339" s="6">
        <v>0.5625</v>
      </c>
      <c r="E16339" s="59">
        <v>74</v>
      </c>
    </row>
    <row r="16340" spans="2:13" x14ac:dyDescent="0.25">
      <c r="B16340" s="6">
        <v>0.57291666666666663</v>
      </c>
      <c r="E16340" s="157">
        <v>94</v>
      </c>
    </row>
    <row r="16341" spans="2:13" x14ac:dyDescent="0.25">
      <c r="B16341" s="6">
        <v>0.58333333333333337</v>
      </c>
      <c r="E16341" s="101">
        <v>118</v>
      </c>
      <c r="H16341" s="3">
        <v>70</v>
      </c>
      <c r="I16341" s="135" t="s">
        <v>4133</v>
      </c>
      <c r="J16341" s="135"/>
      <c r="K16341" s="135"/>
      <c r="L16341" s="135"/>
      <c r="M16341" s="135"/>
    </row>
    <row r="16342" spans="2:13" x14ac:dyDescent="0.25">
      <c r="B16342" s="6">
        <v>0.59375</v>
      </c>
      <c r="E16342" s="157">
        <v>95</v>
      </c>
    </row>
    <row r="16343" spans="2:13" x14ac:dyDescent="0.25">
      <c r="B16343" s="6">
        <v>0.60416666666666663</v>
      </c>
      <c r="E16343" s="157">
        <v>97</v>
      </c>
    </row>
    <row r="16344" spans="2:13" x14ac:dyDescent="0.25">
      <c r="B16344" s="6">
        <v>0.61458333333333337</v>
      </c>
      <c r="E16344" s="157">
        <v>99</v>
      </c>
    </row>
    <row r="16345" spans="2:13" x14ac:dyDescent="0.25">
      <c r="B16345" s="6">
        <v>0.625</v>
      </c>
      <c r="E16345" s="14">
        <v>87</v>
      </c>
    </row>
    <row r="16346" spans="2:13" x14ac:dyDescent="0.25">
      <c r="B16346" s="86">
        <v>0.63194444444444442</v>
      </c>
      <c r="G16346" s="14" t="s">
        <v>4130</v>
      </c>
    </row>
    <row r="16347" spans="2:13" x14ac:dyDescent="0.25">
      <c r="B16347" s="86">
        <v>0.63541666666666663</v>
      </c>
      <c r="E16347" s="157">
        <v>92</v>
      </c>
      <c r="G16347" s="14" t="s">
        <v>4130</v>
      </c>
    </row>
    <row r="16348" spans="2:13" x14ac:dyDescent="0.25">
      <c r="B16348" s="86">
        <v>0.64375000000000004</v>
      </c>
      <c r="E16348" s="157">
        <v>94</v>
      </c>
      <c r="G16348" s="14" t="s">
        <v>4130</v>
      </c>
    </row>
    <row r="16349" spans="2:13" x14ac:dyDescent="0.25">
      <c r="B16349" s="6">
        <v>0.65416666666666667</v>
      </c>
      <c r="E16349" s="14">
        <v>88</v>
      </c>
    </row>
    <row r="16350" spans="2:13" x14ac:dyDescent="0.25">
      <c r="B16350" s="6">
        <v>0.66666666666666663</v>
      </c>
      <c r="E16350" s="3">
        <v>102</v>
      </c>
    </row>
    <row r="16351" spans="2:13" x14ac:dyDescent="0.25">
      <c r="B16351" s="6">
        <v>0.67708333333333337</v>
      </c>
      <c r="E16351" s="4">
        <v>106</v>
      </c>
      <c r="H16351" s="3">
        <v>205</v>
      </c>
      <c r="I16351" s="36" t="s">
        <v>4132</v>
      </c>
      <c r="J16351" s="36"/>
      <c r="K16351" s="36"/>
      <c r="L16351" s="36"/>
      <c r="M16351" s="36"/>
    </row>
    <row r="16352" spans="2:13" x14ac:dyDescent="0.25">
      <c r="B16352" s="6">
        <v>0.6875</v>
      </c>
      <c r="E16352" s="3">
        <v>104</v>
      </c>
      <c r="G16352" s="14" t="s">
        <v>4141</v>
      </c>
    </row>
    <row r="16353" spans="2:13" x14ac:dyDescent="0.25">
      <c r="B16353" s="6">
        <v>0.69791666666666663</v>
      </c>
      <c r="E16353" s="14">
        <v>86</v>
      </c>
    </row>
    <row r="16354" spans="2:13" x14ac:dyDescent="0.25">
      <c r="B16354" s="6">
        <v>0.70833333333333337</v>
      </c>
      <c r="E16354" s="157">
        <v>90</v>
      </c>
      <c r="F16354" s="157">
        <v>90</v>
      </c>
    </row>
    <row r="16355" spans="2:13" x14ac:dyDescent="0.25">
      <c r="B16355" s="90">
        <v>0.71527777777777779</v>
      </c>
      <c r="C16355" s="8">
        <v>45</v>
      </c>
      <c r="D16355" s="8"/>
      <c r="E16355" s="8"/>
      <c r="F16355" s="8"/>
      <c r="G16355" s="8" t="s">
        <v>114</v>
      </c>
      <c r="H16355" s="8"/>
      <c r="I16355" s="36" t="s">
        <v>4131</v>
      </c>
      <c r="J16355" s="36"/>
      <c r="K16355" s="36"/>
      <c r="L16355" s="36"/>
      <c r="M16355" s="36"/>
    </row>
    <row r="16356" spans="2:13" x14ac:dyDescent="0.25">
      <c r="B16356" s="6">
        <v>0.71875</v>
      </c>
      <c r="E16356" s="157">
        <v>92</v>
      </c>
    </row>
    <row r="16357" spans="2:13" x14ac:dyDescent="0.25">
      <c r="B16357" s="6">
        <v>0.72916666666666663</v>
      </c>
      <c r="E16357" s="162">
        <v>98</v>
      </c>
      <c r="H16357" s="3">
        <v>20</v>
      </c>
      <c r="I16357" s="194" t="s">
        <v>4134</v>
      </c>
      <c r="J16357" s="194"/>
      <c r="K16357" s="194"/>
      <c r="L16357" s="194"/>
      <c r="M16357" s="194"/>
    </row>
    <row r="16358" spans="2:13" x14ac:dyDescent="0.25">
      <c r="B16358" s="6">
        <v>0.73958333333333337</v>
      </c>
      <c r="E16358" s="14">
        <v>80</v>
      </c>
    </row>
    <row r="16359" spans="2:13" x14ac:dyDescent="0.25">
      <c r="B16359" s="6">
        <v>0.75</v>
      </c>
      <c r="E16359" s="59">
        <v>78</v>
      </c>
    </row>
    <row r="16360" spans="2:13" x14ac:dyDescent="0.25">
      <c r="B16360" s="6">
        <v>0.76041666666666663</v>
      </c>
      <c r="E16360" s="157">
        <v>90</v>
      </c>
    </row>
    <row r="16361" spans="2:13" x14ac:dyDescent="0.25">
      <c r="B16361" s="6">
        <v>0.77083333333333337</v>
      </c>
      <c r="E16361" s="4">
        <v>102</v>
      </c>
      <c r="H16361" s="3">
        <v>80</v>
      </c>
      <c r="I16361" s="36" t="s">
        <v>4135</v>
      </c>
      <c r="J16361" s="36"/>
      <c r="K16361" s="36"/>
      <c r="L16361" s="36"/>
    </row>
    <row r="16362" spans="2:13" x14ac:dyDescent="0.25">
      <c r="B16362" s="6">
        <v>0.78125</v>
      </c>
      <c r="E16362" s="157">
        <v>94</v>
      </c>
      <c r="G16362" s="14" t="s">
        <v>4141</v>
      </c>
    </row>
    <row r="16363" spans="2:13" x14ac:dyDescent="0.25">
      <c r="B16363" s="6">
        <v>0.79166666666666663</v>
      </c>
      <c r="E16363" s="14">
        <v>85</v>
      </c>
    </row>
    <row r="16364" spans="2:13" x14ac:dyDescent="0.25">
      <c r="B16364" s="6">
        <v>0.80208333333333337</v>
      </c>
      <c r="E16364" s="14">
        <v>82</v>
      </c>
    </row>
    <row r="16365" spans="2:13" x14ac:dyDescent="0.25">
      <c r="B16365" s="6">
        <v>0.8125</v>
      </c>
      <c r="E16365" s="14">
        <v>82</v>
      </c>
    </row>
    <row r="16366" spans="2:13" x14ac:dyDescent="0.25">
      <c r="B16366" s="6">
        <v>0.82291666666666663</v>
      </c>
      <c r="E16366" s="3">
        <v>104</v>
      </c>
    </row>
    <row r="16367" spans="2:13" x14ac:dyDescent="0.25">
      <c r="B16367" s="6">
        <v>0.83333333333333337</v>
      </c>
      <c r="E16367" s="101">
        <v>110</v>
      </c>
      <c r="H16367" s="3">
        <v>170</v>
      </c>
      <c r="I16367" s="135" t="s">
        <v>4138</v>
      </c>
      <c r="J16367" s="135"/>
      <c r="K16367" s="135"/>
      <c r="L16367" s="135"/>
      <c r="M16367" s="135"/>
    </row>
    <row r="16368" spans="2:13" x14ac:dyDescent="0.25">
      <c r="B16368" s="6">
        <v>0.84375</v>
      </c>
      <c r="E16368" s="3">
        <v>103</v>
      </c>
    </row>
    <row r="16369" spans="2:13" x14ac:dyDescent="0.25">
      <c r="B16369" s="6">
        <v>0.85416666666666663</v>
      </c>
      <c r="E16369" s="157">
        <v>94</v>
      </c>
    </row>
    <row r="16370" spans="2:13" x14ac:dyDescent="0.25">
      <c r="B16370" s="6">
        <v>0.86458333333333337</v>
      </c>
      <c r="E16370" s="14">
        <v>86</v>
      </c>
    </row>
    <row r="16371" spans="2:13" x14ac:dyDescent="0.25">
      <c r="B16371" s="6">
        <v>0.875</v>
      </c>
      <c r="E16371" s="157">
        <v>91</v>
      </c>
    </row>
    <row r="16372" spans="2:13" x14ac:dyDescent="0.25">
      <c r="B16372" s="86">
        <v>0.88055555555555554</v>
      </c>
      <c r="G16372" s="14" t="s">
        <v>4139</v>
      </c>
    </row>
    <row r="16373" spans="2:13" x14ac:dyDescent="0.25">
      <c r="B16373" s="86">
        <v>0.88541666666666663</v>
      </c>
      <c r="E16373" s="14">
        <v>83</v>
      </c>
      <c r="G16373" s="14" t="s">
        <v>4139</v>
      </c>
    </row>
    <row r="16374" spans="2:13" x14ac:dyDescent="0.25">
      <c r="B16374" s="86">
        <v>0.89583333333333337</v>
      </c>
      <c r="E16374" s="59">
        <v>68</v>
      </c>
      <c r="G16374" s="14" t="s">
        <v>4139</v>
      </c>
    </row>
    <row r="16375" spans="2:13" x14ac:dyDescent="0.25">
      <c r="B16375" s="86">
        <v>0.90625</v>
      </c>
      <c r="E16375" s="59">
        <v>68</v>
      </c>
      <c r="G16375" s="14" t="s">
        <v>4139</v>
      </c>
    </row>
    <row r="16376" spans="2:13" x14ac:dyDescent="0.25">
      <c r="B16376" s="6">
        <v>0.91388888888888886</v>
      </c>
      <c r="E16376" s="59">
        <v>79</v>
      </c>
    </row>
    <row r="16377" spans="2:13" x14ac:dyDescent="0.25">
      <c r="B16377" s="6">
        <v>0.9243055555555556</v>
      </c>
      <c r="E16377" s="14">
        <v>88</v>
      </c>
      <c r="F16377" s="14">
        <v>88</v>
      </c>
    </row>
    <row r="16378" spans="2:13" x14ac:dyDescent="0.25">
      <c r="B16378" s="90">
        <v>0.92708333333333337</v>
      </c>
      <c r="C16378" s="8">
        <v>40</v>
      </c>
      <c r="D16378" s="8"/>
      <c r="E16378" s="8"/>
      <c r="F16378" s="8"/>
      <c r="G16378" s="8" t="s">
        <v>239</v>
      </c>
      <c r="H16378" s="8"/>
      <c r="I16378" s="36" t="s">
        <v>4144</v>
      </c>
      <c r="J16378" s="36"/>
      <c r="K16378" s="36"/>
    </row>
    <row r="16379" spans="2:13" x14ac:dyDescent="0.25">
      <c r="B16379" s="6">
        <v>0.9375</v>
      </c>
      <c r="E16379" s="157">
        <v>90</v>
      </c>
    </row>
    <row r="16380" spans="2:13" x14ac:dyDescent="0.25">
      <c r="B16380" s="6">
        <v>0.44791666666666669</v>
      </c>
      <c r="E16380" s="3">
        <v>102</v>
      </c>
    </row>
    <row r="16381" spans="2:13" x14ac:dyDescent="0.25">
      <c r="B16381" s="6">
        <v>0.95833333333333337</v>
      </c>
      <c r="E16381" s="101">
        <v>110</v>
      </c>
      <c r="H16381" s="3">
        <v>45</v>
      </c>
      <c r="I16381" s="135" t="s">
        <v>4145</v>
      </c>
      <c r="J16381" s="135"/>
      <c r="K16381" s="135"/>
      <c r="L16381" s="135"/>
      <c r="M16381" s="135"/>
    </row>
    <row r="16382" spans="2:13" x14ac:dyDescent="0.25">
      <c r="B16382" s="6">
        <v>0.96875</v>
      </c>
      <c r="E16382" s="157">
        <v>92</v>
      </c>
    </row>
    <row r="16383" spans="2:13" x14ac:dyDescent="0.25">
      <c r="B16383" s="6">
        <v>0.97916666666666663</v>
      </c>
      <c r="E16383" s="14">
        <v>84</v>
      </c>
    </row>
    <row r="16384" spans="2:13" ht="15.75" thickBot="1" x14ac:dyDescent="0.3">
      <c r="B16384" s="22">
        <v>0.98958333333333337</v>
      </c>
      <c r="E16384" s="59">
        <v>75</v>
      </c>
    </row>
    <row r="16385" spans="1:14" x14ac:dyDescent="0.25">
      <c r="A16385" s="5">
        <v>46017</v>
      </c>
      <c r="B16385" s="6">
        <v>0</v>
      </c>
      <c r="E16385" s="3">
        <v>74</v>
      </c>
    </row>
    <row r="16386" spans="1:14" x14ac:dyDescent="0.25">
      <c r="A16386" s="5" t="s">
        <v>212</v>
      </c>
      <c r="B16386" s="6">
        <v>1.0416666666666666E-2</v>
      </c>
      <c r="E16386" s="3">
        <v>77</v>
      </c>
    </row>
    <row r="16387" spans="1:14" x14ac:dyDescent="0.25">
      <c r="B16387" s="6">
        <v>2.0833333333333332E-2</v>
      </c>
    </row>
    <row r="16388" spans="1:14" x14ac:dyDescent="0.25">
      <c r="B16388" s="6">
        <v>3.125E-2</v>
      </c>
    </row>
    <row r="16389" spans="1:14" x14ac:dyDescent="0.25">
      <c r="B16389" s="6">
        <v>4.1666666666666664E-2</v>
      </c>
    </row>
    <row r="16390" spans="1:14" x14ac:dyDescent="0.25">
      <c r="B16390" s="6">
        <v>5.2083333333333336E-2</v>
      </c>
    </row>
    <row r="16391" spans="1:14" x14ac:dyDescent="0.25">
      <c r="B16391" s="6">
        <v>6.25E-2</v>
      </c>
    </row>
    <row r="16392" spans="1:14" x14ac:dyDescent="0.25">
      <c r="B16392" s="6">
        <v>7.2916666666666671E-2</v>
      </c>
    </row>
    <row r="16393" spans="1:14" x14ac:dyDescent="0.25">
      <c r="B16393" s="6">
        <v>8.3333333333333329E-2</v>
      </c>
    </row>
    <row r="16394" spans="1:14" ht="15.75" thickBot="1" x14ac:dyDescent="0.3">
      <c r="B16394" s="6">
        <v>9.375E-2</v>
      </c>
    </row>
    <row r="16395" spans="1:14" ht="19.5" thickBot="1" x14ac:dyDescent="0.35">
      <c r="B16395" s="6">
        <v>0.10416666666666667</v>
      </c>
      <c r="G16395" s="596">
        <v>87</v>
      </c>
      <c r="H16395" s="597" t="s">
        <v>1368</v>
      </c>
      <c r="I16395" s="726" t="s">
        <v>4146</v>
      </c>
      <c r="J16395" s="727"/>
      <c r="K16395" s="727"/>
      <c r="L16395" s="727"/>
      <c r="M16395" s="727"/>
      <c r="N16395" s="728"/>
    </row>
    <row r="16396" spans="1:14" ht="19.5" thickBot="1" x14ac:dyDescent="0.35">
      <c r="B16396" s="6">
        <v>0.11458333333333333</v>
      </c>
      <c r="G16396" s="691">
        <f>AVERAGE(E16311:E16400)</f>
        <v>87.628571428571433</v>
      </c>
      <c r="H16396" s="597" t="s">
        <v>1367</v>
      </c>
      <c r="I16396" s="726" t="s">
        <v>4137</v>
      </c>
      <c r="J16396" s="727"/>
      <c r="K16396" s="727"/>
      <c r="L16396" s="727"/>
      <c r="M16396" s="727"/>
      <c r="N16396" s="728"/>
    </row>
    <row r="16397" spans="1:14" ht="19.5" thickBot="1" x14ac:dyDescent="0.35">
      <c r="B16397" s="6">
        <v>0.125</v>
      </c>
      <c r="G16397" s="596">
        <v>86</v>
      </c>
      <c r="H16397" s="597" t="s">
        <v>1369</v>
      </c>
      <c r="I16397" s="726" t="s">
        <v>4143</v>
      </c>
      <c r="J16397" s="727"/>
      <c r="K16397" s="727"/>
      <c r="L16397" s="727"/>
      <c r="M16397" s="727"/>
      <c r="N16397" s="728"/>
    </row>
    <row r="16398" spans="1:14" ht="18.75" thickBot="1" x14ac:dyDescent="0.3">
      <c r="B16398" s="6">
        <v>0.13541666666666666</v>
      </c>
      <c r="G16398" s="729" t="s">
        <v>4147</v>
      </c>
      <c r="H16398" s="730"/>
    </row>
    <row r="16399" spans="1:14" ht="18.75" thickBot="1" x14ac:dyDescent="0.3">
      <c r="B16399" s="6">
        <v>0.14583333333333334</v>
      </c>
      <c r="G16399" s="717" t="s">
        <v>4140</v>
      </c>
      <c r="H16399" s="718"/>
      <c r="I16399" s="718"/>
      <c r="J16399" s="719"/>
    </row>
    <row r="16400" spans="1:14" ht="16.5" thickBot="1" x14ac:dyDescent="0.3">
      <c r="B16400" s="22">
        <v>0.15625</v>
      </c>
      <c r="D16400" s="3">
        <v>171</v>
      </c>
      <c r="G16400" s="720" t="s">
        <v>4142</v>
      </c>
      <c r="H16400" s="721"/>
      <c r="I16400" s="721"/>
      <c r="J16400" s="721"/>
      <c r="K16400" s="721"/>
      <c r="L16400" s="721"/>
      <c r="M16400" s="721"/>
      <c r="N16400" s="722"/>
    </row>
    <row r="16401" spans="1:13" x14ac:dyDescent="0.25">
      <c r="A16401" s="5">
        <v>46017</v>
      </c>
      <c r="B16401" s="6">
        <v>0.29166666666666669</v>
      </c>
      <c r="E16401" s="59">
        <v>76</v>
      </c>
    </row>
    <row r="16402" spans="1:13" x14ac:dyDescent="0.25">
      <c r="A16402" s="5" t="s">
        <v>212</v>
      </c>
      <c r="B16402" s="6">
        <v>0.30208333333333331</v>
      </c>
      <c r="E16402" s="59">
        <v>78</v>
      </c>
    </row>
    <row r="16403" spans="1:13" x14ac:dyDescent="0.25">
      <c r="B16403" s="6">
        <v>0.3125</v>
      </c>
      <c r="E16403" s="59">
        <v>79</v>
      </c>
    </row>
    <row r="16404" spans="1:13" x14ac:dyDescent="0.25">
      <c r="B16404" s="6">
        <v>0.32291666666666669</v>
      </c>
      <c r="E16404" s="59">
        <v>78</v>
      </c>
    </row>
    <row r="16405" spans="1:13" x14ac:dyDescent="0.25">
      <c r="B16405" s="6">
        <v>0.33333333333333331</v>
      </c>
      <c r="E16405" s="14">
        <v>80</v>
      </c>
    </row>
    <row r="16406" spans="1:13" x14ac:dyDescent="0.25">
      <c r="B16406" s="6">
        <v>0.34375</v>
      </c>
      <c r="E16406" s="14">
        <v>83</v>
      </c>
    </row>
    <row r="16407" spans="1:13" x14ac:dyDescent="0.25">
      <c r="B16407" s="6">
        <v>0.35416666666666669</v>
      </c>
      <c r="E16407" s="59">
        <v>73</v>
      </c>
    </row>
    <row r="16408" spans="1:13" x14ac:dyDescent="0.25">
      <c r="B16408" s="6">
        <v>0.36458333333333331</v>
      </c>
      <c r="E16408" s="59">
        <v>76</v>
      </c>
    </row>
    <row r="16409" spans="1:13" x14ac:dyDescent="0.25">
      <c r="B16409" s="6">
        <v>0.375</v>
      </c>
      <c r="E16409" s="14">
        <v>80</v>
      </c>
    </row>
    <row r="16410" spans="1:13" x14ac:dyDescent="0.25">
      <c r="B16410" s="6">
        <v>0.38541666666666669</v>
      </c>
      <c r="E16410" s="59">
        <v>78</v>
      </c>
    </row>
    <row r="16411" spans="1:13" x14ac:dyDescent="0.25">
      <c r="B16411" s="6">
        <v>0.39583333333333331</v>
      </c>
      <c r="E16411" s="59">
        <v>71</v>
      </c>
      <c r="F16411" s="59">
        <v>71</v>
      </c>
    </row>
    <row r="16412" spans="1:13" x14ac:dyDescent="0.25">
      <c r="B16412" s="90">
        <v>0.40277777777777779</v>
      </c>
      <c r="C16412" s="8">
        <v>50</v>
      </c>
      <c r="D16412" s="8"/>
      <c r="E16412" s="8"/>
      <c r="F16412" s="8"/>
      <c r="G16412" s="8" t="s">
        <v>4148</v>
      </c>
      <c r="H16412" s="8"/>
      <c r="I16412" s="36" t="s">
        <v>4149</v>
      </c>
      <c r="J16412" s="36"/>
      <c r="K16412" s="36"/>
      <c r="L16412" s="36"/>
      <c r="M16412" s="36"/>
    </row>
    <row r="16413" spans="1:13" x14ac:dyDescent="0.25">
      <c r="B16413" s="6">
        <v>0.40625</v>
      </c>
      <c r="E16413" s="59">
        <v>75</v>
      </c>
    </row>
    <row r="16414" spans="1:13" x14ac:dyDescent="0.25">
      <c r="B16414" s="6">
        <v>0.41666666666666669</v>
      </c>
      <c r="E16414" s="59">
        <v>79</v>
      </c>
    </row>
    <row r="16415" spans="1:13" x14ac:dyDescent="0.25">
      <c r="B16415" s="6">
        <v>0.42708333333333331</v>
      </c>
      <c r="E16415" s="35">
        <v>86</v>
      </c>
      <c r="H16415" s="3">
        <v>35</v>
      </c>
      <c r="I16415" s="11" t="s">
        <v>4150</v>
      </c>
      <c r="J16415" s="11"/>
      <c r="K16415" s="11"/>
      <c r="L16415" s="11"/>
      <c r="M16415" s="11"/>
    </row>
    <row r="16416" spans="1:13" x14ac:dyDescent="0.25">
      <c r="B16416" s="6">
        <v>0.44444444444444442</v>
      </c>
      <c r="E16416" s="59">
        <v>73</v>
      </c>
    </row>
    <row r="16417" spans="2:15" x14ac:dyDescent="0.25">
      <c r="B16417" s="6">
        <v>0.44791666666666669</v>
      </c>
      <c r="E16417" s="59">
        <v>73</v>
      </c>
    </row>
    <row r="16418" spans="2:15" x14ac:dyDescent="0.25">
      <c r="B16418" s="6">
        <v>0.45833333333333331</v>
      </c>
      <c r="E16418" s="59">
        <v>68</v>
      </c>
    </row>
    <row r="16419" spans="2:15" x14ac:dyDescent="0.25">
      <c r="B16419" s="6">
        <v>0.46875</v>
      </c>
      <c r="E16419" s="59">
        <v>68</v>
      </c>
    </row>
    <row r="16420" spans="2:15" x14ac:dyDescent="0.25">
      <c r="B16420" s="6">
        <v>0.47916666666666669</v>
      </c>
      <c r="E16420" s="59">
        <v>72</v>
      </c>
    </row>
    <row r="16421" spans="2:15" x14ac:dyDescent="0.25">
      <c r="B16421" s="6">
        <v>0.48958333333333331</v>
      </c>
      <c r="E16421" s="59">
        <v>74</v>
      </c>
    </row>
    <row r="16422" spans="2:15" x14ac:dyDescent="0.25">
      <c r="B16422" s="6">
        <v>0.5</v>
      </c>
      <c r="E16422" s="35">
        <v>84</v>
      </c>
      <c r="H16422" s="3">
        <v>140</v>
      </c>
      <c r="I16422" s="11" t="s">
        <v>4152</v>
      </c>
      <c r="J16422" s="11"/>
      <c r="K16422" s="11"/>
      <c r="L16422" s="11"/>
      <c r="M16422" s="11"/>
      <c r="N16422" s="11"/>
    </row>
    <row r="16423" spans="2:15" x14ac:dyDescent="0.25">
      <c r="B16423" s="6">
        <v>0.51041666666666663</v>
      </c>
      <c r="E16423" s="14">
        <v>84</v>
      </c>
    </row>
    <row r="16424" spans="2:15" x14ac:dyDescent="0.25">
      <c r="B16424" s="6">
        <v>0.52083333333333337</v>
      </c>
      <c r="E16424" s="14">
        <v>80</v>
      </c>
    </row>
    <row r="16425" spans="2:15" x14ac:dyDescent="0.25">
      <c r="B16425" s="6">
        <v>0.53125</v>
      </c>
      <c r="E16425" s="14">
        <v>80</v>
      </c>
    </row>
    <row r="16426" spans="2:15" x14ac:dyDescent="0.25">
      <c r="B16426" s="6">
        <v>0.54166666666666663</v>
      </c>
      <c r="E16426" s="14">
        <v>80</v>
      </c>
      <c r="F16426" s="14">
        <v>80</v>
      </c>
    </row>
    <row r="16427" spans="2:15" x14ac:dyDescent="0.25">
      <c r="B16427" s="90">
        <v>0.54861111111111116</v>
      </c>
      <c r="C16427" s="8">
        <v>85</v>
      </c>
      <c r="D16427" s="8"/>
      <c r="E16427" s="8"/>
      <c r="F16427" s="8"/>
      <c r="G16427" s="8" t="s">
        <v>112</v>
      </c>
      <c r="H16427" s="8"/>
      <c r="I16427" s="36" t="s">
        <v>4151</v>
      </c>
      <c r="J16427" s="36"/>
      <c r="K16427" s="36"/>
      <c r="L16427" s="36"/>
      <c r="M16427" s="36"/>
      <c r="N16427" s="36"/>
      <c r="O16427" s="36"/>
    </row>
    <row r="16428" spans="2:15" x14ac:dyDescent="0.25">
      <c r="B16428" s="6">
        <v>0.55208333333333337</v>
      </c>
      <c r="E16428" s="59">
        <v>78</v>
      </c>
    </row>
    <row r="16429" spans="2:15" x14ac:dyDescent="0.25">
      <c r="B16429" s="6">
        <v>0.5625</v>
      </c>
      <c r="E16429" s="14">
        <v>82</v>
      </c>
    </row>
    <row r="16430" spans="2:15" x14ac:dyDescent="0.25">
      <c r="B16430" s="6">
        <v>0.57291666666666663</v>
      </c>
      <c r="E16430" s="14">
        <v>86</v>
      </c>
    </row>
    <row r="16431" spans="2:15" x14ac:dyDescent="0.25">
      <c r="B16431" s="6">
        <v>0.58333333333333337</v>
      </c>
      <c r="E16431" s="157">
        <v>91</v>
      </c>
    </row>
    <row r="16432" spans="2:15" x14ac:dyDescent="0.25">
      <c r="B16432" s="6">
        <v>0.59375</v>
      </c>
      <c r="E16432" s="4">
        <v>104</v>
      </c>
      <c r="H16432" s="3">
        <v>65</v>
      </c>
      <c r="I16432" s="36" t="s">
        <v>4153</v>
      </c>
      <c r="J16432" s="36"/>
      <c r="K16432" s="36"/>
      <c r="L16432" s="36"/>
      <c r="M16432" s="36"/>
    </row>
    <row r="16433" spans="2:11" x14ac:dyDescent="0.25">
      <c r="B16433" s="6">
        <v>0.60416666666666663</v>
      </c>
      <c r="E16433" s="14">
        <v>83</v>
      </c>
    </row>
    <row r="16434" spans="2:11" x14ac:dyDescent="0.25">
      <c r="B16434" s="6">
        <v>0.61458333333333337</v>
      </c>
      <c r="E16434" s="14">
        <v>88</v>
      </c>
    </row>
    <row r="16435" spans="2:11" x14ac:dyDescent="0.25">
      <c r="B16435" s="6">
        <v>0.625</v>
      </c>
      <c r="E16435" s="157">
        <v>93</v>
      </c>
    </row>
    <row r="16436" spans="2:11" x14ac:dyDescent="0.25">
      <c r="B16436" s="6">
        <v>0.63541666666666663</v>
      </c>
      <c r="E16436" s="157">
        <v>94</v>
      </c>
    </row>
    <row r="16437" spans="2:11" x14ac:dyDescent="0.25">
      <c r="B16437" s="6">
        <v>0.64583333333333337</v>
      </c>
      <c r="E16437" s="157">
        <v>91</v>
      </c>
    </row>
    <row r="16438" spans="2:11" x14ac:dyDescent="0.25">
      <c r="B16438" s="6">
        <v>0.65625</v>
      </c>
      <c r="E16438" s="14">
        <v>84</v>
      </c>
    </row>
    <row r="16439" spans="2:11" x14ac:dyDescent="0.25">
      <c r="B16439" s="6">
        <v>0.66666666666666663</v>
      </c>
      <c r="E16439" s="14">
        <v>84</v>
      </c>
    </row>
    <row r="16440" spans="2:11" x14ac:dyDescent="0.25">
      <c r="B16440" s="90">
        <v>0.66666666666666663</v>
      </c>
      <c r="C16440" s="8">
        <v>20</v>
      </c>
      <c r="D16440" s="8"/>
      <c r="E16440" s="8"/>
      <c r="F16440" s="8"/>
      <c r="G16440" s="8" t="s">
        <v>239</v>
      </c>
      <c r="H16440" s="8"/>
      <c r="I16440" s="36" t="s">
        <v>4156</v>
      </c>
      <c r="J16440" s="36"/>
      <c r="K16440" s="36"/>
    </row>
    <row r="16441" spans="2:11" x14ac:dyDescent="0.25">
      <c r="B16441" s="6">
        <v>0.67708333333333337</v>
      </c>
      <c r="E16441" s="59">
        <v>72</v>
      </c>
    </row>
    <row r="16442" spans="2:11" x14ac:dyDescent="0.25">
      <c r="B16442" s="6">
        <v>0.6875</v>
      </c>
      <c r="E16442" s="14">
        <v>80</v>
      </c>
    </row>
    <row r="16443" spans="2:11" x14ac:dyDescent="0.25">
      <c r="B16443" s="6">
        <v>0.69791666666666663</v>
      </c>
      <c r="E16443" s="14">
        <v>88</v>
      </c>
    </row>
    <row r="16444" spans="2:11" x14ac:dyDescent="0.25">
      <c r="B16444" s="6">
        <v>0.70833333333333337</v>
      </c>
      <c r="E16444" s="14">
        <v>88</v>
      </c>
    </row>
    <row r="16445" spans="2:11" x14ac:dyDescent="0.25">
      <c r="B16445" s="6">
        <v>0.71875</v>
      </c>
      <c r="E16445" s="14">
        <v>88</v>
      </c>
    </row>
    <row r="16446" spans="2:11" x14ac:dyDescent="0.25">
      <c r="B16446" s="6">
        <v>0.72916666666666663</v>
      </c>
      <c r="E16446" s="14">
        <v>88</v>
      </c>
    </row>
    <row r="16447" spans="2:11" x14ac:dyDescent="0.25">
      <c r="B16447" s="90">
        <v>0.73611111111111116</v>
      </c>
      <c r="C16447" s="8">
        <v>5</v>
      </c>
      <c r="D16447" s="8"/>
      <c r="E16447" s="8"/>
      <c r="F16447" s="8"/>
      <c r="G16447" s="8" t="s">
        <v>3385</v>
      </c>
      <c r="H16447" s="8"/>
      <c r="I16447" s="36" t="s">
        <v>4154</v>
      </c>
      <c r="J16447" s="36"/>
    </row>
    <row r="16448" spans="2:11" x14ac:dyDescent="0.25">
      <c r="B16448" s="6">
        <v>0.73958333333333337</v>
      </c>
      <c r="E16448" s="14">
        <v>88</v>
      </c>
      <c r="F16448" s="14">
        <v>88</v>
      </c>
    </row>
    <row r="16449" spans="2:14" x14ac:dyDescent="0.25">
      <c r="B16449" s="90">
        <v>0.74305555555555558</v>
      </c>
      <c r="C16449" s="8">
        <v>50</v>
      </c>
      <c r="D16449" s="8"/>
      <c r="E16449" s="8"/>
      <c r="F16449" s="8"/>
      <c r="G16449" s="8" t="s">
        <v>313</v>
      </c>
      <c r="H16449" s="8"/>
      <c r="I16449" s="36" t="s">
        <v>4155</v>
      </c>
      <c r="J16449" s="36"/>
      <c r="K16449" s="36"/>
      <c r="L16449" s="36"/>
    </row>
    <row r="16450" spans="2:14" x14ac:dyDescent="0.25">
      <c r="B16450" s="6">
        <v>0.75</v>
      </c>
      <c r="E16450" s="14">
        <v>83</v>
      </c>
    </row>
    <row r="16451" spans="2:14" x14ac:dyDescent="0.25">
      <c r="B16451" s="6">
        <v>0.76041666666666663</v>
      </c>
      <c r="E16451" s="14">
        <v>87</v>
      </c>
    </row>
    <row r="16452" spans="2:14" x14ac:dyDescent="0.25">
      <c r="B16452" s="6">
        <v>0.77083333333333337</v>
      </c>
      <c r="E16452" s="14">
        <v>84</v>
      </c>
    </row>
    <row r="16453" spans="2:14" x14ac:dyDescent="0.25">
      <c r="B16453" s="6">
        <v>0.78125</v>
      </c>
      <c r="E16453" s="59">
        <v>72</v>
      </c>
    </row>
    <row r="16454" spans="2:14" x14ac:dyDescent="0.25">
      <c r="B16454" s="6">
        <v>0.79166666666666663</v>
      </c>
      <c r="E16454" s="14">
        <v>86</v>
      </c>
    </row>
    <row r="16455" spans="2:14" x14ac:dyDescent="0.25">
      <c r="B16455" s="6">
        <v>0.80208333333333337</v>
      </c>
      <c r="E16455" s="157">
        <v>90</v>
      </c>
    </row>
    <row r="16456" spans="2:14" x14ac:dyDescent="0.25">
      <c r="B16456" s="6">
        <v>0.8125</v>
      </c>
      <c r="E16456" s="4">
        <v>102</v>
      </c>
      <c r="H16456" s="3">
        <v>100</v>
      </c>
      <c r="I16456" s="36" t="s">
        <v>4157</v>
      </c>
      <c r="J16456" s="36"/>
      <c r="K16456" s="36"/>
      <c r="L16456" s="36"/>
      <c r="M16456" s="36"/>
      <c r="N16456" s="36"/>
    </row>
    <row r="16457" spans="2:14" x14ac:dyDescent="0.25">
      <c r="B16457" s="6">
        <v>0.82291666666666663</v>
      </c>
      <c r="E16457" s="14">
        <v>85</v>
      </c>
    </row>
    <row r="16458" spans="2:14" x14ac:dyDescent="0.25">
      <c r="B16458" s="6">
        <v>0.83333333333333337</v>
      </c>
      <c r="E16458" s="14">
        <v>81</v>
      </c>
    </row>
    <row r="16459" spans="2:14" x14ac:dyDescent="0.25">
      <c r="B16459" s="6">
        <v>0.84375</v>
      </c>
      <c r="E16459" s="59">
        <v>71</v>
      </c>
    </row>
    <row r="16460" spans="2:14" x14ac:dyDescent="0.25">
      <c r="B16460" s="6">
        <v>0.85416666666666663</v>
      </c>
      <c r="E16460" s="59">
        <v>68</v>
      </c>
    </row>
    <row r="16461" spans="2:14" x14ac:dyDescent="0.25">
      <c r="B16461" s="6">
        <v>0.86458333333333337</v>
      </c>
      <c r="E16461" s="59">
        <v>68</v>
      </c>
    </row>
    <row r="16462" spans="2:14" x14ac:dyDescent="0.25">
      <c r="B16462" s="6">
        <v>0.875</v>
      </c>
      <c r="E16462" s="59">
        <v>72</v>
      </c>
    </row>
    <row r="16463" spans="2:14" x14ac:dyDescent="0.25">
      <c r="B16463" s="6">
        <v>0.88541666666666663</v>
      </c>
      <c r="E16463" s="14">
        <v>80</v>
      </c>
    </row>
    <row r="16464" spans="2:14" x14ac:dyDescent="0.25">
      <c r="B16464" s="6">
        <v>0.89583333333333337</v>
      </c>
      <c r="E16464" s="14">
        <v>85</v>
      </c>
    </row>
    <row r="16465" spans="1:13" x14ac:dyDescent="0.25">
      <c r="B16465" s="6">
        <v>0.90625</v>
      </c>
      <c r="E16465" s="157">
        <v>98</v>
      </c>
    </row>
    <row r="16466" spans="1:13" x14ac:dyDescent="0.25">
      <c r="B16466" s="6">
        <v>0.91666666666666663</v>
      </c>
      <c r="E16466" s="157">
        <v>95</v>
      </c>
    </row>
    <row r="16467" spans="1:13" x14ac:dyDescent="0.25">
      <c r="B16467" s="6">
        <v>0.92708333333333337</v>
      </c>
      <c r="E16467" s="157">
        <v>91</v>
      </c>
    </row>
    <row r="16468" spans="1:13" x14ac:dyDescent="0.25">
      <c r="B16468" s="6">
        <v>0.9375</v>
      </c>
      <c r="E16468" s="14">
        <v>88</v>
      </c>
    </row>
    <row r="16469" spans="1:13" x14ac:dyDescent="0.25">
      <c r="B16469" s="6">
        <v>0.94791666666666663</v>
      </c>
      <c r="E16469" s="14">
        <v>87</v>
      </c>
    </row>
    <row r="16470" spans="1:13" x14ac:dyDescent="0.25">
      <c r="B16470" s="86">
        <v>0.95486111111111116</v>
      </c>
      <c r="G16470" s="14" t="s">
        <v>4160</v>
      </c>
    </row>
    <row r="16471" spans="1:13" ht="15.75" x14ac:dyDescent="0.25">
      <c r="B16471" s="86">
        <v>0.95833333333333337</v>
      </c>
      <c r="E16471" s="59">
        <v>72</v>
      </c>
      <c r="G16471" s="14" t="s">
        <v>4160</v>
      </c>
      <c r="I16471" s="692" t="s">
        <v>4163</v>
      </c>
      <c r="J16471" s="692"/>
      <c r="K16471" s="692"/>
      <c r="L16471" s="692"/>
      <c r="M16471" s="89"/>
    </row>
    <row r="16472" spans="1:13" ht="15.75" x14ac:dyDescent="0.25">
      <c r="B16472" s="86">
        <v>0.96875</v>
      </c>
      <c r="E16472" s="59">
        <v>68</v>
      </c>
      <c r="G16472" s="14" t="s">
        <v>4160</v>
      </c>
      <c r="I16472" s="692" t="s">
        <v>4164</v>
      </c>
      <c r="J16472" s="692"/>
      <c r="K16472" s="692"/>
      <c r="L16472" s="692"/>
      <c r="M16472" s="89"/>
    </row>
    <row r="16473" spans="1:13" x14ac:dyDescent="0.25">
      <c r="B16473" s="86">
        <v>0.97916666666666663</v>
      </c>
      <c r="E16473" s="59">
        <v>68</v>
      </c>
      <c r="G16473" s="14" t="s">
        <v>4160</v>
      </c>
    </row>
    <row r="16474" spans="1:13" ht="15.75" thickBot="1" x14ac:dyDescent="0.3">
      <c r="B16474" s="215">
        <v>0.98958333333333337</v>
      </c>
      <c r="E16474" s="59">
        <v>73</v>
      </c>
      <c r="G16474" s="14" t="s">
        <v>4160</v>
      </c>
    </row>
    <row r="16475" spans="1:13" x14ac:dyDescent="0.25">
      <c r="A16475" s="5">
        <v>46018</v>
      </c>
      <c r="B16475" s="6">
        <v>0</v>
      </c>
      <c r="E16475" s="14">
        <v>87</v>
      </c>
    </row>
    <row r="16476" spans="1:13" x14ac:dyDescent="0.25">
      <c r="A16476" s="5" t="s">
        <v>228</v>
      </c>
      <c r="B16476" s="6">
        <v>1.0416666666666666E-2</v>
      </c>
      <c r="E16476" s="3">
        <v>84</v>
      </c>
    </row>
    <row r="16477" spans="1:13" x14ac:dyDescent="0.25">
      <c r="B16477" s="6">
        <v>2.0833333333333332E-2</v>
      </c>
    </row>
    <row r="16478" spans="1:13" x14ac:dyDescent="0.25">
      <c r="B16478" s="6">
        <v>3.125E-2</v>
      </c>
    </row>
    <row r="16479" spans="1:13" x14ac:dyDescent="0.25">
      <c r="B16479" s="6">
        <v>4.1666666666666664E-2</v>
      </c>
    </row>
    <row r="16480" spans="1:13" x14ac:dyDescent="0.25">
      <c r="B16480" s="6">
        <v>5.2083333333333336E-2</v>
      </c>
    </row>
    <row r="16481" spans="1:14" x14ac:dyDescent="0.25">
      <c r="B16481" s="6">
        <v>6.25E-2</v>
      </c>
    </row>
    <row r="16482" spans="1:14" x14ac:dyDescent="0.25">
      <c r="B16482" s="6">
        <v>7.2916666666666671E-2</v>
      </c>
    </row>
    <row r="16483" spans="1:14" x14ac:dyDescent="0.25">
      <c r="B16483" s="6">
        <v>8.3333333333333329E-2</v>
      </c>
    </row>
    <row r="16484" spans="1:14" ht="15.75" thickBot="1" x14ac:dyDescent="0.3">
      <c r="B16484" s="6">
        <v>9.375E-2</v>
      </c>
    </row>
    <row r="16485" spans="1:14" ht="19.5" thickBot="1" x14ac:dyDescent="0.35">
      <c r="B16485" s="6">
        <v>0.10416666666666667</v>
      </c>
      <c r="G16485" s="596">
        <v>80</v>
      </c>
      <c r="H16485" s="597" t="s">
        <v>1368</v>
      </c>
      <c r="I16485" s="726" t="s">
        <v>4165</v>
      </c>
      <c r="J16485" s="727"/>
      <c r="K16485" s="727"/>
      <c r="L16485" s="727"/>
      <c r="M16485" s="727"/>
      <c r="N16485" s="728"/>
    </row>
    <row r="16486" spans="1:14" ht="19.5" thickBot="1" x14ac:dyDescent="0.35">
      <c r="B16486" s="6">
        <v>0.11458333333333333</v>
      </c>
      <c r="G16486" s="691">
        <f>AVERAGE(E16396:E16490)</f>
        <v>81.471428571428575</v>
      </c>
      <c r="H16486" s="597" t="s">
        <v>1367</v>
      </c>
      <c r="I16486" s="726" t="s">
        <v>4159</v>
      </c>
      <c r="J16486" s="727"/>
      <c r="K16486" s="727"/>
      <c r="L16486" s="727"/>
      <c r="M16486" s="727"/>
      <c r="N16486" s="728"/>
    </row>
    <row r="16487" spans="1:14" ht="19.5" thickBot="1" x14ac:dyDescent="0.35">
      <c r="B16487" s="6">
        <v>0.125</v>
      </c>
      <c r="G16487" s="693">
        <v>79.7</v>
      </c>
      <c r="H16487" s="694" t="s">
        <v>1369</v>
      </c>
      <c r="I16487" s="834" t="s">
        <v>4158</v>
      </c>
      <c r="J16487" s="835"/>
      <c r="K16487" s="835"/>
      <c r="L16487" s="835"/>
      <c r="M16487" s="835"/>
      <c r="N16487" s="836"/>
    </row>
    <row r="16488" spans="1:14" ht="18.75" thickBot="1" x14ac:dyDescent="0.3">
      <c r="B16488" s="6">
        <v>0.13541666666666666</v>
      </c>
      <c r="G16488" s="729" t="s">
        <v>4166</v>
      </c>
      <c r="H16488" s="730"/>
    </row>
    <row r="16489" spans="1:14" ht="18.75" thickBot="1" x14ac:dyDescent="0.3">
      <c r="B16489" s="6">
        <v>0.14583333333333334</v>
      </c>
      <c r="G16489" s="717" t="s">
        <v>4161</v>
      </c>
      <c r="H16489" s="718"/>
      <c r="I16489" s="718"/>
      <c r="J16489" s="719"/>
    </row>
    <row r="16490" spans="1:14" ht="16.5" thickBot="1" x14ac:dyDescent="0.3">
      <c r="B16490" s="22">
        <v>0.15625</v>
      </c>
      <c r="D16490" s="3">
        <v>125</v>
      </c>
      <c r="G16490" s="720" t="s">
        <v>4162</v>
      </c>
      <c r="H16490" s="721"/>
      <c r="I16490" s="721"/>
      <c r="J16490" s="721"/>
      <c r="K16490" s="721"/>
      <c r="L16490" s="721"/>
      <c r="M16490" s="721"/>
      <c r="N16490" s="722"/>
    </row>
    <row r="16491" spans="1:14" x14ac:dyDescent="0.25">
      <c r="A16491" s="5">
        <v>46018</v>
      </c>
      <c r="B16491" s="6">
        <v>0.29166666666666669</v>
      </c>
      <c r="E16491" s="14">
        <v>80</v>
      </c>
    </row>
    <row r="16492" spans="1:14" x14ac:dyDescent="0.25">
      <c r="A16492" s="5" t="s">
        <v>228</v>
      </c>
      <c r="B16492" s="6">
        <v>0.30208333333333331</v>
      </c>
      <c r="E16492" s="59">
        <v>68</v>
      </c>
    </row>
    <row r="16493" spans="1:14" x14ac:dyDescent="0.25">
      <c r="B16493" s="6">
        <v>0.3125</v>
      </c>
      <c r="E16493" s="59">
        <v>72</v>
      </c>
    </row>
    <row r="16494" spans="1:14" x14ac:dyDescent="0.25">
      <c r="B16494" s="6">
        <v>0.32291666666666669</v>
      </c>
      <c r="E16494" s="59">
        <v>78</v>
      </c>
    </row>
    <row r="16495" spans="1:14" x14ac:dyDescent="0.25">
      <c r="B16495" s="6">
        <v>0.33333333333333331</v>
      </c>
      <c r="E16495" s="14">
        <v>80</v>
      </c>
    </row>
    <row r="16496" spans="1:14" x14ac:dyDescent="0.25">
      <c r="B16496" s="6">
        <v>0.34375</v>
      </c>
      <c r="E16496" s="59">
        <v>76</v>
      </c>
      <c r="F16496" s="59">
        <v>76</v>
      </c>
    </row>
    <row r="16497" spans="2:14" x14ac:dyDescent="0.25">
      <c r="B16497" s="90">
        <v>0.34375</v>
      </c>
      <c r="C16497" s="8">
        <v>46</v>
      </c>
      <c r="D16497" s="8"/>
      <c r="E16497" s="8"/>
      <c r="F16497" s="8"/>
      <c r="G16497" s="8" t="s">
        <v>214</v>
      </c>
      <c r="H16497" s="8"/>
      <c r="I16497" s="36" t="s">
        <v>4170</v>
      </c>
      <c r="J16497" s="36"/>
      <c r="K16497" s="36"/>
      <c r="L16497" s="36"/>
      <c r="M16497" s="36"/>
      <c r="N16497" s="36"/>
    </row>
    <row r="16498" spans="2:14" x14ac:dyDescent="0.25">
      <c r="B16498" s="6">
        <v>0.35416666666666669</v>
      </c>
      <c r="E16498" s="59">
        <v>75</v>
      </c>
    </row>
    <row r="16499" spans="2:14" x14ac:dyDescent="0.25">
      <c r="B16499" s="6">
        <v>0.36458333333333331</v>
      </c>
      <c r="E16499" s="35">
        <v>82</v>
      </c>
      <c r="H16499" s="3">
        <v>30</v>
      </c>
      <c r="I16499" s="11" t="s">
        <v>2116</v>
      </c>
      <c r="J16499" s="11"/>
      <c r="K16499" s="11"/>
      <c r="L16499" s="11"/>
      <c r="M16499" s="11"/>
    </row>
    <row r="16500" spans="2:14" x14ac:dyDescent="0.25">
      <c r="B16500" s="6">
        <v>0.375</v>
      </c>
      <c r="E16500" s="14">
        <v>81</v>
      </c>
    </row>
    <row r="16501" spans="2:14" x14ac:dyDescent="0.25">
      <c r="B16501" s="6">
        <v>0.38541666666666669</v>
      </c>
      <c r="E16501" s="14">
        <v>82</v>
      </c>
    </row>
    <row r="16502" spans="2:14" x14ac:dyDescent="0.25">
      <c r="B16502" s="6">
        <v>0.39583333333333331</v>
      </c>
      <c r="E16502" s="59">
        <v>75</v>
      </c>
    </row>
    <row r="16503" spans="2:14" x14ac:dyDescent="0.25">
      <c r="B16503" s="6">
        <v>0.40625</v>
      </c>
      <c r="E16503" s="59">
        <v>76</v>
      </c>
    </row>
    <row r="16504" spans="2:14" x14ac:dyDescent="0.25">
      <c r="B16504" s="6">
        <v>0.41666666666666669</v>
      </c>
      <c r="E16504" s="14">
        <v>80</v>
      </c>
    </row>
    <row r="16505" spans="2:14" x14ac:dyDescent="0.25">
      <c r="B16505" s="6">
        <v>0.42708333333333331</v>
      </c>
      <c r="E16505" s="59">
        <v>72</v>
      </c>
      <c r="F16505" s="59">
        <v>72</v>
      </c>
    </row>
    <row r="16506" spans="2:14" x14ac:dyDescent="0.25">
      <c r="B16506" s="90">
        <v>0.43055555555555558</v>
      </c>
      <c r="C16506" s="8">
        <v>81</v>
      </c>
      <c r="D16506" s="8"/>
      <c r="E16506" s="8"/>
      <c r="F16506" s="8"/>
      <c r="G16506" s="8" t="s">
        <v>112</v>
      </c>
      <c r="H16506" s="8"/>
      <c r="I16506" s="36" t="s">
        <v>4169</v>
      </c>
      <c r="J16506" s="36"/>
      <c r="K16506" s="36"/>
      <c r="L16506" s="36"/>
      <c r="M16506" s="36"/>
      <c r="N16506" s="36"/>
    </row>
    <row r="16507" spans="2:14" x14ac:dyDescent="0.25">
      <c r="B16507" s="6">
        <v>0.4375</v>
      </c>
      <c r="E16507" s="59">
        <v>72</v>
      </c>
    </row>
    <row r="16508" spans="2:14" x14ac:dyDescent="0.25">
      <c r="B16508" s="6">
        <v>0.44791666666666669</v>
      </c>
      <c r="E16508" s="35">
        <v>82</v>
      </c>
      <c r="H16508" s="3">
        <v>25</v>
      </c>
      <c r="I16508" s="11" t="s">
        <v>4172</v>
      </c>
      <c r="J16508" s="11"/>
      <c r="K16508" s="11"/>
      <c r="L16508" s="11"/>
      <c r="M16508" s="11"/>
    </row>
    <row r="16509" spans="2:14" x14ac:dyDescent="0.25">
      <c r="B16509" s="6">
        <v>0.45833333333333331</v>
      </c>
      <c r="E16509" s="59">
        <v>72</v>
      </c>
    </row>
    <row r="16510" spans="2:14" x14ac:dyDescent="0.25">
      <c r="B16510" s="6">
        <v>0.46875</v>
      </c>
      <c r="E16510" s="59">
        <v>74</v>
      </c>
    </row>
    <row r="16511" spans="2:14" x14ac:dyDescent="0.25">
      <c r="B16511" s="6">
        <v>0.47916666666666669</v>
      </c>
      <c r="E16511" s="59">
        <v>77</v>
      </c>
    </row>
    <row r="16512" spans="2:14" x14ac:dyDescent="0.25">
      <c r="B16512" s="6">
        <v>0.48958333333333331</v>
      </c>
      <c r="E16512" s="59">
        <v>77</v>
      </c>
    </row>
    <row r="16513" spans="2:13" x14ac:dyDescent="0.25">
      <c r="B16513" s="6">
        <v>0.5</v>
      </c>
      <c r="E16513" s="59">
        <v>78</v>
      </c>
    </row>
    <row r="16514" spans="2:13" x14ac:dyDescent="0.25">
      <c r="B16514" s="6">
        <v>0.51041666666666663</v>
      </c>
      <c r="E16514" s="14">
        <v>80</v>
      </c>
    </row>
    <row r="16515" spans="2:13" x14ac:dyDescent="0.25">
      <c r="B16515" s="6">
        <v>0.52083333333333337</v>
      </c>
      <c r="E16515" s="59">
        <v>74</v>
      </c>
    </row>
    <row r="16516" spans="2:13" x14ac:dyDescent="0.25">
      <c r="B16516" s="6">
        <v>0.53125</v>
      </c>
      <c r="E16516" s="14">
        <v>83</v>
      </c>
    </row>
    <row r="16517" spans="2:13" x14ac:dyDescent="0.25">
      <c r="B16517" s="6">
        <v>0.54166666666666663</v>
      </c>
      <c r="E16517" s="59">
        <v>76</v>
      </c>
    </row>
    <row r="16518" spans="2:13" x14ac:dyDescent="0.25">
      <c r="B16518" s="6">
        <v>0.55208333333333337</v>
      </c>
      <c r="E16518" s="14">
        <v>85</v>
      </c>
    </row>
    <row r="16519" spans="2:13" x14ac:dyDescent="0.25">
      <c r="B16519" s="6">
        <v>0.5625</v>
      </c>
      <c r="E16519" s="35">
        <v>88</v>
      </c>
      <c r="H16519" s="3">
        <v>170</v>
      </c>
      <c r="I16519" s="11" t="s">
        <v>4361</v>
      </c>
      <c r="J16519" s="11"/>
      <c r="K16519" s="11"/>
      <c r="L16519" s="11"/>
      <c r="M16519" s="11"/>
    </row>
    <row r="16520" spans="2:13" x14ac:dyDescent="0.25">
      <c r="B16520" s="6">
        <v>0.57291666666666663</v>
      </c>
      <c r="E16520" s="14">
        <v>88</v>
      </c>
    </row>
    <row r="16521" spans="2:13" x14ac:dyDescent="0.25">
      <c r="B16521" s="6">
        <v>0.58333333333333337</v>
      </c>
      <c r="E16521" s="14">
        <v>83</v>
      </c>
    </row>
    <row r="16522" spans="2:13" x14ac:dyDescent="0.25">
      <c r="B16522" s="6">
        <v>0.59375</v>
      </c>
      <c r="E16522" s="14">
        <v>81</v>
      </c>
    </row>
    <row r="16523" spans="2:13" x14ac:dyDescent="0.25">
      <c r="B16523" s="6">
        <v>0.60416666666666663</v>
      </c>
      <c r="E16523" s="14">
        <v>80</v>
      </c>
    </row>
    <row r="16524" spans="2:13" x14ac:dyDescent="0.25">
      <c r="B16524" s="6">
        <v>0.61458333333333337</v>
      </c>
      <c r="E16524" s="14">
        <v>85</v>
      </c>
      <c r="F16524" s="14">
        <v>85</v>
      </c>
    </row>
    <row r="16525" spans="2:13" x14ac:dyDescent="0.25">
      <c r="B16525" s="90">
        <v>0.61805555555555558</v>
      </c>
      <c r="C16525" s="8">
        <v>6</v>
      </c>
      <c r="D16525" s="8"/>
      <c r="E16525" s="8"/>
      <c r="F16525" s="8"/>
      <c r="G16525" s="8" t="s">
        <v>4167</v>
      </c>
      <c r="H16525" s="8" t="s">
        <v>239</v>
      </c>
      <c r="I16525" s="36"/>
      <c r="J16525" s="36" t="s">
        <v>4168</v>
      </c>
      <c r="K16525" s="36"/>
      <c r="L16525" s="36"/>
      <c r="M16525" s="36"/>
    </row>
    <row r="16526" spans="2:13" x14ac:dyDescent="0.25">
      <c r="B16526" s="6">
        <v>0.625</v>
      </c>
      <c r="E16526" s="157">
        <v>93</v>
      </c>
    </row>
    <row r="16527" spans="2:13" x14ac:dyDescent="0.25">
      <c r="B16527" s="6">
        <v>0.63541666666666663</v>
      </c>
      <c r="E16527" s="14">
        <v>85</v>
      </c>
    </row>
    <row r="16528" spans="2:13" x14ac:dyDescent="0.25">
      <c r="B16528" s="6">
        <v>0.64583333333333337</v>
      </c>
      <c r="E16528" s="14">
        <v>85</v>
      </c>
    </row>
    <row r="16529" spans="2:14" x14ac:dyDescent="0.25">
      <c r="B16529" s="6">
        <v>0.65625</v>
      </c>
      <c r="E16529" s="14">
        <v>85</v>
      </c>
    </row>
    <row r="16530" spans="2:14" x14ac:dyDescent="0.25">
      <c r="B16530" s="6">
        <v>0.66666666666666663</v>
      </c>
      <c r="E16530" s="14">
        <v>84</v>
      </c>
    </row>
    <row r="16531" spans="2:14" x14ac:dyDescent="0.25">
      <c r="B16531" s="6">
        <v>0.67708333333333337</v>
      </c>
      <c r="E16531" s="14">
        <v>86</v>
      </c>
    </row>
    <row r="16532" spans="2:14" x14ac:dyDescent="0.25">
      <c r="B16532" s="6">
        <v>0.6875</v>
      </c>
      <c r="E16532" s="162">
        <v>95</v>
      </c>
      <c r="H16532" s="3">
        <v>100</v>
      </c>
      <c r="J16532" s="194" t="s">
        <v>4171</v>
      </c>
      <c r="K16532" s="194"/>
      <c r="L16532" s="194"/>
      <c r="M16532" s="194"/>
      <c r="N16532" s="194"/>
    </row>
    <row r="16533" spans="2:14" x14ac:dyDescent="0.25">
      <c r="B16533" s="6">
        <v>0.69791666666666663</v>
      </c>
      <c r="E16533" s="157">
        <v>95</v>
      </c>
    </row>
    <row r="16534" spans="2:14" x14ac:dyDescent="0.25">
      <c r="B16534" s="6">
        <v>0.70833333333333337</v>
      </c>
      <c r="E16534" s="14">
        <v>88</v>
      </c>
      <c r="G16534" s="3" t="s">
        <v>4185</v>
      </c>
    </row>
    <row r="16535" spans="2:14" x14ac:dyDescent="0.25">
      <c r="B16535" s="6">
        <v>0.71875</v>
      </c>
      <c r="E16535" s="14">
        <v>86</v>
      </c>
      <c r="G16535" s="3" t="s">
        <v>4185</v>
      </c>
    </row>
    <row r="16536" spans="2:14" x14ac:dyDescent="0.25">
      <c r="B16536" s="6">
        <v>0.72916666666666663</v>
      </c>
      <c r="E16536" s="59">
        <v>78</v>
      </c>
      <c r="G16536" s="3" t="s">
        <v>4185</v>
      </c>
    </row>
    <row r="16537" spans="2:14" x14ac:dyDescent="0.25">
      <c r="B16537" s="6">
        <v>0.73958333333333337</v>
      </c>
      <c r="G16537" s="3" t="s">
        <v>4185</v>
      </c>
    </row>
    <row r="16538" spans="2:14" x14ac:dyDescent="0.25">
      <c r="B16538" s="6">
        <v>0.75</v>
      </c>
      <c r="G16538" s="3" t="s">
        <v>4185</v>
      </c>
    </row>
    <row r="16539" spans="2:14" x14ac:dyDescent="0.25">
      <c r="B16539" s="6">
        <v>0.76041666666666663</v>
      </c>
      <c r="E16539" s="99">
        <v>115</v>
      </c>
      <c r="G16539" s="3" t="s">
        <v>4185</v>
      </c>
    </row>
    <row r="16540" spans="2:14" x14ac:dyDescent="0.25">
      <c r="B16540" s="6">
        <v>0.77083333333333337</v>
      </c>
      <c r="E16540" s="99">
        <v>118</v>
      </c>
      <c r="G16540" s="3" t="s">
        <v>4185</v>
      </c>
    </row>
    <row r="16541" spans="2:14" x14ac:dyDescent="0.25">
      <c r="B16541" s="6">
        <v>0.78125</v>
      </c>
      <c r="E16541" s="3" t="s">
        <v>4182</v>
      </c>
      <c r="G16541" s="3" t="s">
        <v>4185</v>
      </c>
    </row>
    <row r="16542" spans="2:14" x14ac:dyDescent="0.25">
      <c r="B16542" s="6">
        <v>0.79166666666666663</v>
      </c>
      <c r="E16542" s="3" t="s">
        <v>4183</v>
      </c>
      <c r="G16542" s="3" t="s">
        <v>4185</v>
      </c>
    </row>
    <row r="16543" spans="2:14" x14ac:dyDescent="0.25">
      <c r="B16543" s="6">
        <v>0.80208333333333337</v>
      </c>
      <c r="E16543" s="3" t="s">
        <v>4182</v>
      </c>
      <c r="G16543" s="3" t="s">
        <v>4185</v>
      </c>
    </row>
    <row r="16544" spans="2:14" x14ac:dyDescent="0.25">
      <c r="B16544" s="6">
        <v>0.8125</v>
      </c>
      <c r="E16544" s="3" t="s">
        <v>4183</v>
      </c>
      <c r="G16544" s="3" t="s">
        <v>4185</v>
      </c>
    </row>
    <row r="16545" spans="2:7" x14ac:dyDescent="0.25">
      <c r="B16545" s="6">
        <v>0.82291666666666663</v>
      </c>
      <c r="E16545" s="3" t="s">
        <v>4182</v>
      </c>
      <c r="G16545" s="3" t="s">
        <v>4185</v>
      </c>
    </row>
    <row r="16546" spans="2:7" x14ac:dyDescent="0.25">
      <c r="B16546" s="6">
        <v>0.83333333333333337</v>
      </c>
      <c r="E16546" s="3" t="s">
        <v>4183</v>
      </c>
      <c r="G16546" s="3" t="s">
        <v>4185</v>
      </c>
    </row>
    <row r="16547" spans="2:7" x14ac:dyDescent="0.25">
      <c r="B16547" s="6">
        <v>0.84375</v>
      </c>
      <c r="E16547" s="3" t="s">
        <v>4182</v>
      </c>
      <c r="G16547" s="3" t="s">
        <v>4185</v>
      </c>
    </row>
    <row r="16548" spans="2:7" x14ac:dyDescent="0.25">
      <c r="B16548" s="6">
        <v>0.85416666666666663</v>
      </c>
      <c r="E16548" s="3" t="s">
        <v>4183</v>
      </c>
    </row>
    <row r="16549" spans="2:7" x14ac:dyDescent="0.25">
      <c r="B16549" s="6">
        <v>0.86458333333333337</v>
      </c>
      <c r="E16549" s="3" t="s">
        <v>4182</v>
      </c>
    </row>
    <row r="16550" spans="2:7" x14ac:dyDescent="0.25">
      <c r="B16550" s="6">
        <v>0.875</v>
      </c>
      <c r="E16550" s="3" t="s">
        <v>4183</v>
      </c>
    </row>
    <row r="16551" spans="2:7" x14ac:dyDescent="0.25">
      <c r="B16551" s="6">
        <v>0.88541666666666663</v>
      </c>
      <c r="E16551" s="3" t="s">
        <v>4182</v>
      </c>
    </row>
    <row r="16552" spans="2:7" x14ac:dyDescent="0.25">
      <c r="B16552" s="6">
        <v>0.89583333333333337</v>
      </c>
      <c r="E16552" s="3" t="s">
        <v>4183</v>
      </c>
    </row>
    <row r="16553" spans="2:7" x14ac:dyDescent="0.25">
      <c r="B16553" s="6">
        <v>0.90625</v>
      </c>
      <c r="E16553" s="3" t="s">
        <v>4182</v>
      </c>
    </row>
    <row r="16554" spans="2:7" x14ac:dyDescent="0.25">
      <c r="B16554" s="6">
        <v>0.91666666666666663</v>
      </c>
      <c r="E16554" s="3" t="s">
        <v>4183</v>
      </c>
    </row>
    <row r="16555" spans="2:7" x14ac:dyDescent="0.25">
      <c r="B16555" s="6">
        <v>0.92708333333333337</v>
      </c>
      <c r="E16555" s="3" t="s">
        <v>4182</v>
      </c>
    </row>
    <row r="16556" spans="2:7" x14ac:dyDescent="0.25">
      <c r="B16556" s="6">
        <v>0.9375</v>
      </c>
      <c r="E16556" s="3" t="s">
        <v>4183</v>
      </c>
    </row>
    <row r="16557" spans="2:7" x14ac:dyDescent="0.25">
      <c r="B16557" s="6">
        <v>0.44791666666666669</v>
      </c>
      <c r="E16557" s="3" t="s">
        <v>4182</v>
      </c>
    </row>
    <row r="16558" spans="2:7" x14ac:dyDescent="0.25">
      <c r="B16558" s="6">
        <v>0.95833333333333337</v>
      </c>
      <c r="E16558" s="3" t="s">
        <v>4183</v>
      </c>
    </row>
    <row r="16559" spans="2:7" x14ac:dyDescent="0.25">
      <c r="B16559" s="6">
        <v>0.96875</v>
      </c>
      <c r="E16559" s="3" t="s">
        <v>4182</v>
      </c>
    </row>
    <row r="16560" spans="2:7" x14ac:dyDescent="0.25">
      <c r="B16560" s="6">
        <v>0.97916666666666663</v>
      </c>
      <c r="E16560" s="3" t="s">
        <v>4183</v>
      </c>
    </row>
    <row r="16561" spans="1:14" ht="15.75" thickBot="1" x14ac:dyDescent="0.3">
      <c r="B16561" s="22">
        <v>0.98958333333333337</v>
      </c>
      <c r="E16561" s="3" t="s">
        <v>4182</v>
      </c>
    </row>
    <row r="16562" spans="1:14" x14ac:dyDescent="0.25">
      <c r="A16562" s="5">
        <v>46019</v>
      </c>
      <c r="B16562" s="6">
        <v>0</v>
      </c>
      <c r="E16562" s="3" t="s">
        <v>4183</v>
      </c>
    </row>
    <row r="16563" spans="1:14" x14ac:dyDescent="0.25">
      <c r="A16563" s="5" t="s">
        <v>275</v>
      </c>
      <c r="B16563" s="6">
        <v>1.0416666666666666E-2</v>
      </c>
      <c r="E16563" s="3" t="s">
        <v>4182</v>
      </c>
    </row>
    <row r="16564" spans="1:14" x14ac:dyDescent="0.25">
      <c r="B16564" s="6">
        <v>2.0833333333333332E-2</v>
      </c>
      <c r="E16564" s="3" t="s">
        <v>4183</v>
      </c>
    </row>
    <row r="16565" spans="1:14" x14ac:dyDescent="0.25">
      <c r="B16565" s="6">
        <v>3.125E-2</v>
      </c>
    </row>
    <row r="16566" spans="1:14" x14ac:dyDescent="0.25">
      <c r="B16566" s="6">
        <v>4.1666666666666664E-2</v>
      </c>
    </row>
    <row r="16567" spans="1:14" x14ac:dyDescent="0.25">
      <c r="B16567" s="6">
        <v>5.2083333333333336E-2</v>
      </c>
    </row>
    <row r="16568" spans="1:14" x14ac:dyDescent="0.25">
      <c r="B16568" s="6">
        <v>6.25E-2</v>
      </c>
    </row>
    <row r="16569" spans="1:14" x14ac:dyDescent="0.25">
      <c r="B16569" s="6">
        <v>7.2916666666666671E-2</v>
      </c>
    </row>
    <row r="16570" spans="1:14" ht="15.75" thickBot="1" x14ac:dyDescent="0.3">
      <c r="B16570" s="6">
        <v>8.3333333333333329E-2</v>
      </c>
    </row>
    <row r="16571" spans="1:14" ht="19.5" thickBot="1" x14ac:dyDescent="0.35">
      <c r="B16571" s="6">
        <v>9.375E-2</v>
      </c>
      <c r="G16571" s="596">
        <v>80</v>
      </c>
      <c r="H16571" s="597" t="s">
        <v>1368</v>
      </c>
      <c r="I16571" s="726" t="s">
        <v>4165</v>
      </c>
      <c r="J16571" s="727"/>
      <c r="K16571" s="727"/>
      <c r="L16571" s="727"/>
      <c r="M16571" s="727"/>
      <c r="N16571" s="728"/>
    </row>
    <row r="16572" spans="1:14" ht="19.5" thickBot="1" x14ac:dyDescent="0.35">
      <c r="B16572" s="6">
        <v>0.10416666666666667</v>
      </c>
      <c r="G16572" s="691">
        <f>AVERAGE(E16479:E16576)</f>
        <v>82.333333333333329</v>
      </c>
      <c r="H16572" s="597" t="s">
        <v>1367</v>
      </c>
      <c r="I16572" s="726" t="s">
        <v>4159</v>
      </c>
      <c r="J16572" s="727"/>
      <c r="K16572" s="727"/>
      <c r="L16572" s="727"/>
      <c r="M16572" s="727"/>
      <c r="N16572" s="728"/>
    </row>
    <row r="16573" spans="1:14" ht="19.5" thickBot="1" x14ac:dyDescent="0.35">
      <c r="B16573" s="6">
        <v>0.11458333333333333</v>
      </c>
      <c r="G16573" s="693">
        <v>77.7</v>
      </c>
      <c r="H16573" s="694" t="s">
        <v>1369</v>
      </c>
      <c r="I16573" s="834" t="s">
        <v>4214</v>
      </c>
      <c r="J16573" s="835"/>
      <c r="K16573" s="835"/>
      <c r="L16573" s="835"/>
      <c r="M16573" s="835"/>
      <c r="N16573" s="836"/>
    </row>
    <row r="16574" spans="1:14" ht="18.75" thickBot="1" x14ac:dyDescent="0.3">
      <c r="B16574" s="6">
        <v>0.125</v>
      </c>
      <c r="G16574" s="780" t="s">
        <v>4166</v>
      </c>
      <c r="H16574" s="837"/>
    </row>
    <row r="16575" spans="1:14" ht="18.75" thickBot="1" x14ac:dyDescent="0.3">
      <c r="B16575" s="6">
        <v>0.13541666666666666</v>
      </c>
      <c r="G16575" s="717" t="s">
        <v>4161</v>
      </c>
      <c r="H16575" s="718"/>
      <c r="I16575" s="718"/>
      <c r="J16575" s="719"/>
    </row>
    <row r="16576" spans="1:14" ht="16.5" thickBot="1" x14ac:dyDescent="0.3">
      <c r="B16576" s="6">
        <v>0.14583333333333334</v>
      </c>
      <c r="G16576" s="720" t="s">
        <v>4162</v>
      </c>
      <c r="H16576" s="721"/>
      <c r="I16576" s="721"/>
      <c r="J16576" s="721"/>
      <c r="K16576" s="721"/>
      <c r="L16576" s="721"/>
      <c r="M16576" s="721"/>
      <c r="N16576" s="722"/>
    </row>
    <row r="16577" spans="1:7" ht="15.75" thickBot="1" x14ac:dyDescent="0.3">
      <c r="B16577" s="22">
        <v>0.15625</v>
      </c>
      <c r="D16577" s="3">
        <v>133</v>
      </c>
    </row>
    <row r="16578" spans="1:7" x14ac:dyDescent="0.25">
      <c r="B16578" s="6">
        <v>0.16666666666666666</v>
      </c>
    </row>
    <row r="16579" spans="1:7" x14ac:dyDescent="0.25">
      <c r="B16579" s="6">
        <v>0.17708333333333334</v>
      </c>
    </row>
    <row r="16580" spans="1:7" x14ac:dyDescent="0.25">
      <c r="B16580" s="6">
        <v>0.1875</v>
      </c>
      <c r="G16580" s="3" t="s">
        <v>4184</v>
      </c>
    </row>
    <row r="16581" spans="1:7" x14ac:dyDescent="0.25">
      <c r="B16581" s="6">
        <v>0.19791666666666666</v>
      </c>
      <c r="G16581" s="3" t="s">
        <v>4186</v>
      </c>
    </row>
    <row r="16582" spans="1:7" x14ac:dyDescent="0.25">
      <c r="B16582" s="6">
        <v>0.20833333333333334</v>
      </c>
      <c r="G16582" s="3" t="s">
        <v>4186</v>
      </c>
    </row>
    <row r="16583" spans="1:7" x14ac:dyDescent="0.25">
      <c r="B16583" s="6">
        <v>0.21875</v>
      </c>
      <c r="E16583" s="99">
        <v>115</v>
      </c>
    </row>
    <row r="16584" spans="1:7" x14ac:dyDescent="0.25">
      <c r="B16584" s="6">
        <v>0.22916666666666666</v>
      </c>
      <c r="E16584" s="99">
        <v>116</v>
      </c>
    </row>
    <row r="16585" spans="1:7" x14ac:dyDescent="0.25">
      <c r="B16585" s="6">
        <v>0.23958333333333334</v>
      </c>
      <c r="E16585" s="3">
        <v>105</v>
      </c>
    </row>
    <row r="16586" spans="1:7" x14ac:dyDescent="0.25">
      <c r="B16586" s="6">
        <v>0.25</v>
      </c>
      <c r="E16586" s="3">
        <v>102</v>
      </c>
    </row>
    <row r="16587" spans="1:7" x14ac:dyDescent="0.25">
      <c r="B16587" s="6">
        <v>0.26041666666666669</v>
      </c>
      <c r="E16587" s="99">
        <v>112</v>
      </c>
    </row>
    <row r="16588" spans="1:7" x14ac:dyDescent="0.25">
      <c r="B16588" s="6">
        <v>0.27083333333333331</v>
      </c>
      <c r="E16588" s="3">
        <v>108</v>
      </c>
    </row>
    <row r="16589" spans="1:7" ht="15.75" thickBot="1" x14ac:dyDescent="0.3">
      <c r="B16589" s="22">
        <v>0.28125</v>
      </c>
      <c r="E16589" s="3">
        <v>103</v>
      </c>
    </row>
    <row r="16590" spans="1:7" x14ac:dyDescent="0.25">
      <c r="A16590" s="5">
        <v>46019</v>
      </c>
      <c r="B16590" s="6">
        <v>0.29166666666666669</v>
      </c>
      <c r="E16590" s="157">
        <v>98</v>
      </c>
    </row>
    <row r="16591" spans="1:7" x14ac:dyDescent="0.25">
      <c r="A16591" s="5" t="s">
        <v>275</v>
      </c>
      <c r="B16591" s="6">
        <v>0.30208333333333331</v>
      </c>
      <c r="E16591" s="14">
        <v>88</v>
      </c>
    </row>
    <row r="16592" spans="1:7" x14ac:dyDescent="0.25">
      <c r="B16592" s="6">
        <v>0.3125</v>
      </c>
      <c r="E16592" s="14">
        <v>86</v>
      </c>
    </row>
    <row r="16593" spans="2:15" x14ac:dyDescent="0.25">
      <c r="B16593" s="6">
        <v>0.32291666666666669</v>
      </c>
      <c r="E16593" s="14">
        <v>88</v>
      </c>
    </row>
    <row r="16594" spans="2:15" x14ac:dyDescent="0.25">
      <c r="B16594" s="6">
        <v>0.33333333333333331</v>
      </c>
      <c r="E16594" s="157">
        <v>90</v>
      </c>
    </row>
    <row r="16595" spans="2:15" x14ac:dyDescent="0.25">
      <c r="B16595" s="6">
        <v>0.34375</v>
      </c>
      <c r="E16595" s="14">
        <v>88</v>
      </c>
    </row>
    <row r="16596" spans="2:15" x14ac:dyDescent="0.25">
      <c r="B16596" s="6">
        <v>0.35416666666666669</v>
      </c>
      <c r="E16596" s="14">
        <v>85</v>
      </c>
    </row>
    <row r="16597" spans="2:15" x14ac:dyDescent="0.25">
      <c r="B16597" s="6">
        <v>0.36458333333333331</v>
      </c>
      <c r="E16597" s="14">
        <v>82</v>
      </c>
    </row>
    <row r="16598" spans="2:15" x14ac:dyDescent="0.25">
      <c r="B16598" s="6">
        <v>0.375</v>
      </c>
      <c r="E16598" s="157">
        <v>94</v>
      </c>
    </row>
    <row r="16599" spans="2:15" x14ac:dyDescent="0.25">
      <c r="B16599" s="6">
        <v>0.38541666666666669</v>
      </c>
      <c r="E16599" s="101">
        <v>118</v>
      </c>
    </row>
    <row r="16600" spans="2:15" x14ac:dyDescent="0.25">
      <c r="B16600" s="6">
        <v>0.39583333333333331</v>
      </c>
      <c r="E16600" s="3">
        <v>85</v>
      </c>
    </row>
    <row r="16601" spans="2:15" x14ac:dyDescent="0.25">
      <c r="B16601" s="6">
        <v>0.40625</v>
      </c>
      <c r="E16601" s="3">
        <v>104</v>
      </c>
    </row>
    <row r="16602" spans="2:15" x14ac:dyDescent="0.25">
      <c r="B16602" s="6">
        <v>0.41666666666666669</v>
      </c>
      <c r="E16602" s="99">
        <v>114</v>
      </c>
    </row>
    <row r="16603" spans="2:15" x14ac:dyDescent="0.25">
      <c r="B16603" s="6">
        <v>0.42708333333333331</v>
      </c>
      <c r="E16603" s="99">
        <v>118</v>
      </c>
    </row>
    <row r="16604" spans="2:15" x14ac:dyDescent="0.25">
      <c r="B16604" s="6">
        <v>0.4375</v>
      </c>
      <c r="E16604" s="99">
        <v>118</v>
      </c>
    </row>
    <row r="16605" spans="2:15" x14ac:dyDescent="0.25">
      <c r="B16605" s="6">
        <v>0.44791666666666669</v>
      </c>
      <c r="E16605" s="99">
        <v>118</v>
      </c>
    </row>
    <row r="16606" spans="2:15" x14ac:dyDescent="0.25">
      <c r="B16606" s="6">
        <v>0.45833333333333331</v>
      </c>
      <c r="E16606" s="99">
        <v>114</v>
      </c>
    </row>
    <row r="16607" spans="2:15" x14ac:dyDescent="0.25">
      <c r="B16607" s="6">
        <v>0.46875</v>
      </c>
      <c r="E16607" s="157">
        <v>99</v>
      </c>
      <c r="F16607" s="157">
        <v>99</v>
      </c>
    </row>
    <row r="16608" spans="2:15" x14ac:dyDescent="0.25">
      <c r="B16608" s="90">
        <v>0.47222222222222221</v>
      </c>
      <c r="C16608" s="8">
        <v>37</v>
      </c>
      <c r="D16608" s="8"/>
      <c r="E16608" s="8"/>
      <c r="F16608" s="8"/>
      <c r="G16608" s="8" t="s">
        <v>326</v>
      </c>
      <c r="H16608" s="8"/>
      <c r="I16608" s="36" t="s">
        <v>4187</v>
      </c>
      <c r="J16608" s="36"/>
      <c r="K16608" s="36"/>
      <c r="L16608" s="36"/>
      <c r="M16608" s="36"/>
      <c r="N16608" s="36"/>
      <c r="O16608" s="36"/>
    </row>
    <row r="16609" spans="2:13" x14ac:dyDescent="0.25">
      <c r="B16609" s="6">
        <v>0.47916666666666669</v>
      </c>
      <c r="E16609" s="62">
        <v>125</v>
      </c>
    </row>
    <row r="16610" spans="2:13" x14ac:dyDescent="0.25">
      <c r="B16610" s="6">
        <v>0.48958333333333331</v>
      </c>
      <c r="E16610" s="62">
        <v>125</v>
      </c>
    </row>
    <row r="16611" spans="2:13" x14ac:dyDescent="0.25">
      <c r="B16611" s="6">
        <v>0.5</v>
      </c>
      <c r="E16611" s="62">
        <v>124</v>
      </c>
    </row>
    <row r="16612" spans="2:13" x14ac:dyDescent="0.25">
      <c r="B16612" s="6">
        <v>0.51041666666666663</v>
      </c>
      <c r="E16612" s="62">
        <v>127</v>
      </c>
    </row>
    <row r="16613" spans="2:13" x14ac:dyDescent="0.25">
      <c r="B16613" s="6">
        <v>0.52083333333333337</v>
      </c>
      <c r="E16613" s="62">
        <v>128</v>
      </c>
    </row>
    <row r="16614" spans="2:13" x14ac:dyDescent="0.25">
      <c r="B16614" s="6">
        <v>0.53125</v>
      </c>
      <c r="E16614" s="62">
        <v>130</v>
      </c>
    </row>
    <row r="16615" spans="2:13" x14ac:dyDescent="0.25">
      <c r="B16615" s="6">
        <v>0.54166666666666663</v>
      </c>
      <c r="E16615" s="99">
        <v>115</v>
      </c>
    </row>
    <row r="16616" spans="2:13" x14ac:dyDescent="0.25">
      <c r="B16616" s="6">
        <v>0.55208333333333337</v>
      </c>
      <c r="E16616" s="62">
        <v>127</v>
      </c>
    </row>
    <row r="16617" spans="2:13" x14ac:dyDescent="0.25">
      <c r="B16617" s="6">
        <v>0.5625</v>
      </c>
      <c r="E16617" s="62">
        <v>129</v>
      </c>
    </row>
    <row r="16618" spans="2:13" x14ac:dyDescent="0.25">
      <c r="B16618" s="6">
        <v>0.57291666666666663</v>
      </c>
      <c r="E16618" s="9">
        <v>132</v>
      </c>
    </row>
    <row r="16619" spans="2:13" x14ac:dyDescent="0.25">
      <c r="B16619" s="6">
        <v>0.58333333333333337</v>
      </c>
      <c r="E16619" s="10">
        <v>134</v>
      </c>
      <c r="H16619" s="3">
        <v>160</v>
      </c>
      <c r="I16619" s="12" t="s">
        <v>4362</v>
      </c>
      <c r="J16619" s="12"/>
      <c r="K16619" s="12"/>
      <c r="L16619" s="12"/>
      <c r="M16619" s="12"/>
    </row>
    <row r="16620" spans="2:13" x14ac:dyDescent="0.25">
      <c r="B16620" s="6">
        <v>0.59375</v>
      </c>
      <c r="E16620" s="9">
        <v>134</v>
      </c>
    </row>
    <row r="16621" spans="2:13" x14ac:dyDescent="0.25">
      <c r="B16621" s="6">
        <v>0.60416666666666663</v>
      </c>
      <c r="E16621" s="9">
        <v>130</v>
      </c>
    </row>
    <row r="16622" spans="2:13" x14ac:dyDescent="0.25">
      <c r="B16622" s="6">
        <v>0.61458333333333337</v>
      </c>
      <c r="E16622" s="62">
        <v>124</v>
      </c>
    </row>
    <row r="16623" spans="2:13" x14ac:dyDescent="0.25">
      <c r="B16623" s="6">
        <v>0.625</v>
      </c>
      <c r="E16623" s="62">
        <v>126</v>
      </c>
    </row>
    <row r="16624" spans="2:13" x14ac:dyDescent="0.25">
      <c r="B16624" s="6">
        <v>0.63541666666666663</v>
      </c>
      <c r="E16624" s="62">
        <v>125</v>
      </c>
    </row>
    <row r="16625" spans="2:15" x14ac:dyDescent="0.25">
      <c r="B16625" s="6">
        <v>0.64583333333333337</v>
      </c>
      <c r="E16625" s="62">
        <v>125</v>
      </c>
    </row>
    <row r="16626" spans="2:15" x14ac:dyDescent="0.25">
      <c r="B16626" s="6">
        <v>0.65625</v>
      </c>
      <c r="E16626" s="62">
        <v>120</v>
      </c>
    </row>
    <row r="16627" spans="2:15" x14ac:dyDescent="0.25">
      <c r="B16627" s="6">
        <v>0.66666666666666663</v>
      </c>
      <c r="E16627" s="62">
        <v>125</v>
      </c>
    </row>
    <row r="16628" spans="2:15" x14ac:dyDescent="0.25">
      <c r="B16628" s="6">
        <v>0.67708333333333337</v>
      </c>
      <c r="E16628" s="99">
        <v>112</v>
      </c>
    </row>
    <row r="16629" spans="2:15" x14ac:dyDescent="0.25">
      <c r="B16629" s="6">
        <v>0.6875</v>
      </c>
      <c r="E16629" s="99">
        <v>114</v>
      </c>
    </row>
    <row r="16630" spans="2:15" x14ac:dyDescent="0.25">
      <c r="B16630" s="6">
        <v>0.69791666666666663</v>
      </c>
      <c r="E16630" s="99">
        <v>116</v>
      </c>
    </row>
    <row r="16631" spans="2:15" x14ac:dyDescent="0.25">
      <c r="B16631" s="6">
        <v>0.70833333333333337</v>
      </c>
      <c r="E16631" s="62">
        <v>123</v>
      </c>
    </row>
    <row r="16632" spans="2:15" x14ac:dyDescent="0.25">
      <c r="B16632" s="6">
        <v>0.71875</v>
      </c>
      <c r="E16632" s="62">
        <v>122</v>
      </c>
    </row>
    <row r="16633" spans="2:15" x14ac:dyDescent="0.25">
      <c r="B16633" s="6">
        <v>0.72916666666666663</v>
      </c>
      <c r="E16633" s="62">
        <v>123</v>
      </c>
      <c r="F16633" s="62">
        <v>123</v>
      </c>
    </row>
    <row r="16634" spans="2:15" x14ac:dyDescent="0.25">
      <c r="B16634" s="90">
        <v>0.72916666666666663</v>
      </c>
      <c r="C16634" s="8">
        <v>75</v>
      </c>
      <c r="D16634" s="8"/>
      <c r="E16634" s="8"/>
      <c r="F16634" s="8"/>
      <c r="G16634" s="8" t="s">
        <v>313</v>
      </c>
      <c r="H16634" s="8"/>
      <c r="I16634" s="36" t="s">
        <v>4180</v>
      </c>
      <c r="J16634" s="36"/>
      <c r="K16634" s="36"/>
      <c r="L16634" s="36"/>
      <c r="M16634" s="36"/>
      <c r="N16634" s="36"/>
      <c r="O16634" s="36"/>
    </row>
    <row r="16635" spans="2:15" x14ac:dyDescent="0.25">
      <c r="B16635" s="6">
        <v>0.73958333333333337</v>
      </c>
      <c r="E16635" s="9">
        <v>134</v>
      </c>
    </row>
    <row r="16636" spans="2:15" x14ac:dyDescent="0.25">
      <c r="B16636" s="6">
        <v>0.75</v>
      </c>
      <c r="E16636" s="236">
        <v>186</v>
      </c>
    </row>
    <row r="16637" spans="2:15" x14ac:dyDescent="0.25">
      <c r="B16637" s="6">
        <v>0.76041666666666663</v>
      </c>
      <c r="E16637" s="243">
        <v>191</v>
      </c>
      <c r="H16637" s="3">
        <v>45</v>
      </c>
      <c r="I16637" s="235" t="s">
        <v>4363</v>
      </c>
      <c r="J16637" s="235"/>
      <c r="K16637" s="235"/>
      <c r="L16637" s="235"/>
      <c r="M16637" s="235"/>
    </row>
    <row r="16638" spans="2:15" x14ac:dyDescent="0.25">
      <c r="B16638" s="6">
        <v>0.77083333333333337</v>
      </c>
    </row>
    <row r="16639" spans="2:15" x14ac:dyDescent="0.25">
      <c r="B16639" s="6">
        <v>0.78125</v>
      </c>
      <c r="E16639" s="104">
        <v>149</v>
      </c>
    </row>
    <row r="16640" spans="2:15" x14ac:dyDescent="0.25">
      <c r="B16640" s="86">
        <v>0.78472222222222221</v>
      </c>
      <c r="G16640" s="14" t="s">
        <v>4179</v>
      </c>
    </row>
    <row r="16641" spans="2:15" x14ac:dyDescent="0.25">
      <c r="B16641" s="86">
        <v>0.79166666666666663</v>
      </c>
      <c r="E16641" s="99">
        <v>115</v>
      </c>
      <c r="G16641" s="14" t="s">
        <v>4179</v>
      </c>
    </row>
    <row r="16642" spans="2:15" x14ac:dyDescent="0.25">
      <c r="B16642" s="86">
        <v>0.80208333333333337</v>
      </c>
      <c r="E16642" s="3">
        <v>101</v>
      </c>
      <c r="F16642" s="3">
        <v>101</v>
      </c>
      <c r="G16642" s="14" t="s">
        <v>4179</v>
      </c>
    </row>
    <row r="16643" spans="2:15" x14ac:dyDescent="0.25">
      <c r="B16643" s="90">
        <v>0.80208333333333337</v>
      </c>
      <c r="C16643" s="8">
        <v>70</v>
      </c>
      <c r="D16643" s="8"/>
      <c r="E16643" s="8"/>
      <c r="F16643" s="8"/>
      <c r="G16643" s="14" t="s">
        <v>4179</v>
      </c>
      <c r="H16643" s="8"/>
      <c r="I16643" s="36" t="s">
        <v>4181</v>
      </c>
      <c r="J16643" s="36"/>
      <c r="K16643" s="36"/>
      <c r="L16643" s="36"/>
      <c r="M16643" s="36"/>
      <c r="N16643" s="36"/>
      <c r="O16643" s="36"/>
    </row>
    <row r="16644" spans="2:15" x14ac:dyDescent="0.25">
      <c r="B16644" s="86">
        <v>0.8125</v>
      </c>
      <c r="E16644" s="99">
        <v>111</v>
      </c>
      <c r="G16644" s="14" t="s">
        <v>4179</v>
      </c>
    </row>
    <row r="16645" spans="2:15" x14ac:dyDescent="0.25">
      <c r="B16645" s="6">
        <v>0.82291666666666663</v>
      </c>
    </row>
    <row r="16646" spans="2:15" x14ac:dyDescent="0.25">
      <c r="B16646" s="6">
        <v>0.83333333333333337</v>
      </c>
      <c r="E16646" s="9">
        <v>130</v>
      </c>
    </row>
    <row r="16647" spans="2:15" x14ac:dyDescent="0.25">
      <c r="B16647" s="6">
        <v>0.84375</v>
      </c>
      <c r="E16647" s="104">
        <v>146</v>
      </c>
    </row>
    <row r="16648" spans="2:15" x14ac:dyDescent="0.25">
      <c r="B16648" s="6">
        <v>0.85416666666666663</v>
      </c>
      <c r="E16648" s="13">
        <v>167</v>
      </c>
      <c r="H16648" s="3">
        <v>75</v>
      </c>
      <c r="I16648" s="235" t="s">
        <v>4364</v>
      </c>
      <c r="J16648" s="235"/>
      <c r="K16648" s="235"/>
      <c r="L16648" s="235"/>
      <c r="M16648" s="235"/>
    </row>
    <row r="16649" spans="2:15" x14ac:dyDescent="0.25">
      <c r="B16649" s="6">
        <v>0.86458333333333337</v>
      </c>
      <c r="E16649" s="38">
        <v>161</v>
      </c>
    </row>
    <row r="16650" spans="2:15" x14ac:dyDescent="0.25">
      <c r="B16650" s="6">
        <v>0.875</v>
      </c>
      <c r="E16650" s="38">
        <v>151</v>
      </c>
    </row>
    <row r="16651" spans="2:15" x14ac:dyDescent="0.25">
      <c r="B16651" s="86">
        <v>0.88194444444444442</v>
      </c>
      <c r="G16651" s="14" t="s">
        <v>4178</v>
      </c>
    </row>
    <row r="16652" spans="2:15" x14ac:dyDescent="0.25">
      <c r="B16652" s="86">
        <v>0.88541666666666663</v>
      </c>
      <c r="E16652" s="104">
        <v>142</v>
      </c>
      <c r="G16652" s="14" t="s">
        <v>4178</v>
      </c>
    </row>
    <row r="16653" spans="2:15" x14ac:dyDescent="0.25">
      <c r="B16653" s="86">
        <v>0.89583333333333337</v>
      </c>
      <c r="E16653" s="99">
        <v>119</v>
      </c>
      <c r="G16653" s="14" t="s">
        <v>4178</v>
      </c>
    </row>
    <row r="16654" spans="2:15" x14ac:dyDescent="0.25">
      <c r="B16654" s="86">
        <v>0.90625</v>
      </c>
      <c r="E16654" s="3">
        <v>103</v>
      </c>
      <c r="G16654" s="14" t="s">
        <v>4178</v>
      </c>
    </row>
    <row r="16655" spans="2:15" x14ac:dyDescent="0.25">
      <c r="B16655" s="6">
        <v>0.91666666666666663</v>
      </c>
      <c r="E16655" s="99">
        <v>112</v>
      </c>
    </row>
    <row r="16656" spans="2:15" x14ac:dyDescent="0.25">
      <c r="B16656" s="6">
        <v>0.92708333333333337</v>
      </c>
      <c r="E16656" s="9">
        <v>133</v>
      </c>
    </row>
    <row r="16657" spans="1:14" x14ac:dyDescent="0.25">
      <c r="B16657" s="6">
        <v>0.9375</v>
      </c>
      <c r="E16657" s="13">
        <v>152</v>
      </c>
      <c r="H16657" s="3">
        <v>195</v>
      </c>
      <c r="I16657" s="28" t="s">
        <v>4365</v>
      </c>
      <c r="J16657" s="28"/>
      <c r="K16657" s="28"/>
      <c r="L16657" s="28"/>
      <c r="M16657" s="28"/>
    </row>
    <row r="16658" spans="1:14" x14ac:dyDescent="0.25">
      <c r="B16658" s="6">
        <v>0.44791666666666669</v>
      </c>
      <c r="E16658" s="104">
        <v>148</v>
      </c>
    </row>
    <row r="16659" spans="1:14" x14ac:dyDescent="0.25">
      <c r="B16659" s="6">
        <v>0.95833333333333337</v>
      </c>
      <c r="E16659" s="104">
        <v>144</v>
      </c>
    </row>
    <row r="16660" spans="1:14" x14ac:dyDescent="0.25">
      <c r="B16660" s="6">
        <v>0.96875</v>
      </c>
      <c r="E16660" s="9">
        <v>137</v>
      </c>
    </row>
    <row r="16661" spans="1:14" x14ac:dyDescent="0.25">
      <c r="B16661" s="6">
        <v>0.97916666666666663</v>
      </c>
      <c r="E16661" s="9">
        <v>136</v>
      </c>
    </row>
    <row r="16662" spans="1:14" ht="15.75" thickBot="1" x14ac:dyDescent="0.3">
      <c r="B16662" s="22">
        <v>0.98958333333333337</v>
      </c>
      <c r="E16662" s="9">
        <v>134</v>
      </c>
    </row>
    <row r="16663" spans="1:14" x14ac:dyDescent="0.25">
      <c r="A16663" s="5">
        <v>46020</v>
      </c>
      <c r="B16663" s="6">
        <v>0</v>
      </c>
    </row>
    <row r="16664" spans="1:14" x14ac:dyDescent="0.25">
      <c r="A16664" s="5" t="s">
        <v>303</v>
      </c>
      <c r="B16664" s="6">
        <v>1.0416666666666666E-2</v>
      </c>
    </row>
    <row r="16665" spans="1:14" x14ac:dyDescent="0.25">
      <c r="B16665" s="6">
        <v>2.0833333333333332E-2</v>
      </c>
    </row>
    <row r="16666" spans="1:14" x14ac:dyDescent="0.25">
      <c r="B16666" s="6">
        <v>3.125E-2</v>
      </c>
    </row>
    <row r="16667" spans="1:14" x14ac:dyDescent="0.25">
      <c r="B16667" s="6">
        <v>4.1666666666666664E-2</v>
      </c>
    </row>
    <row r="16668" spans="1:14" x14ac:dyDescent="0.25">
      <c r="B16668" s="6">
        <v>5.2083333333333336E-2</v>
      </c>
    </row>
    <row r="16669" spans="1:14" x14ac:dyDescent="0.25">
      <c r="B16669" s="6">
        <v>6.25E-2</v>
      </c>
    </row>
    <row r="16670" spans="1:14" x14ac:dyDescent="0.25">
      <c r="B16670" s="6">
        <v>7.2916666666666671E-2</v>
      </c>
    </row>
    <row r="16671" spans="1:14" ht="15.75" thickBot="1" x14ac:dyDescent="0.3">
      <c r="B16671" s="6">
        <v>8.3333333333333329E-2</v>
      </c>
    </row>
    <row r="16672" spans="1:14" ht="19.5" thickBot="1" x14ac:dyDescent="0.35">
      <c r="B16672" s="6">
        <v>9.375E-2</v>
      </c>
      <c r="G16672" s="669">
        <v>122</v>
      </c>
      <c r="H16672" s="667" t="s">
        <v>1368</v>
      </c>
      <c r="I16672" s="753" t="s">
        <v>4188</v>
      </c>
      <c r="J16672" s="754"/>
      <c r="K16672" s="754"/>
      <c r="L16672" s="754"/>
      <c r="M16672" s="754"/>
      <c r="N16672" s="755"/>
    </row>
    <row r="16673" spans="1:18" ht="19.5" thickBot="1" x14ac:dyDescent="0.35">
      <c r="B16673" s="6">
        <v>0.10416666666666667</v>
      </c>
      <c r="G16673" s="668">
        <f>AVERAGE(E16590:E16677)</f>
        <v>122.78787878787878</v>
      </c>
      <c r="H16673" s="667" t="s">
        <v>1367</v>
      </c>
      <c r="I16673" s="753" t="s">
        <v>4195</v>
      </c>
      <c r="J16673" s="754"/>
      <c r="K16673" s="754"/>
      <c r="L16673" s="754"/>
      <c r="M16673" s="754"/>
      <c r="N16673" s="755"/>
    </row>
    <row r="16674" spans="1:18" ht="19.5" thickBot="1" x14ac:dyDescent="0.35">
      <c r="B16674" s="6">
        <v>0.11458333333333333</v>
      </c>
      <c r="G16674" s="607">
        <v>111</v>
      </c>
      <c r="H16674" s="604" t="s">
        <v>1369</v>
      </c>
      <c r="I16674" s="750" t="s">
        <v>4189</v>
      </c>
      <c r="J16674" s="751"/>
      <c r="K16674" s="751"/>
      <c r="L16674" s="751"/>
      <c r="M16674" s="751"/>
      <c r="N16674" s="752"/>
    </row>
    <row r="16675" spans="1:18" ht="18.75" thickBot="1" x14ac:dyDescent="0.3">
      <c r="B16675" s="6">
        <v>0.125</v>
      </c>
      <c r="G16675" s="756" t="s">
        <v>4175</v>
      </c>
      <c r="H16675" s="757"/>
    </row>
    <row r="16676" spans="1:18" ht="18.75" thickBot="1" x14ac:dyDescent="0.3">
      <c r="B16676" s="6">
        <v>0.13541666666666666</v>
      </c>
      <c r="G16676" s="717" t="s">
        <v>4176</v>
      </c>
      <c r="H16676" s="718"/>
      <c r="I16676" s="718"/>
      <c r="J16676" s="719"/>
    </row>
    <row r="16677" spans="1:18" ht="16.5" thickBot="1" x14ac:dyDescent="0.3">
      <c r="B16677" s="6">
        <v>0.14583333333333334</v>
      </c>
      <c r="G16677" s="720" t="s">
        <v>4194</v>
      </c>
      <c r="H16677" s="721"/>
      <c r="I16677" s="721"/>
      <c r="J16677" s="721"/>
      <c r="K16677" s="721"/>
      <c r="L16677" s="721"/>
      <c r="M16677" s="721"/>
      <c r="N16677" s="722"/>
    </row>
    <row r="16678" spans="1:18" ht="15.75" thickBot="1" x14ac:dyDescent="0.3">
      <c r="B16678" s="22">
        <v>0.15625</v>
      </c>
      <c r="D16678" s="3">
        <v>182</v>
      </c>
    </row>
    <row r="16679" spans="1:18" x14ac:dyDescent="0.25">
      <c r="A16679" s="5">
        <v>46020</v>
      </c>
      <c r="B16679" s="6">
        <v>0.29166666666666669</v>
      </c>
      <c r="E16679" s="157">
        <v>98</v>
      </c>
    </row>
    <row r="16680" spans="1:18" x14ac:dyDescent="0.25">
      <c r="A16680" s="5" t="s">
        <v>303</v>
      </c>
      <c r="B16680" s="6">
        <v>0.30208333333333331</v>
      </c>
      <c r="E16680" s="3">
        <v>107</v>
      </c>
    </row>
    <row r="16681" spans="1:18" x14ac:dyDescent="0.25">
      <c r="B16681" s="6">
        <v>0.3125</v>
      </c>
      <c r="E16681" s="157">
        <v>98</v>
      </c>
    </row>
    <row r="16682" spans="1:18" x14ac:dyDescent="0.25">
      <c r="B16682" s="6">
        <v>0.32291666666666669</v>
      </c>
      <c r="E16682" s="157">
        <v>98</v>
      </c>
    </row>
    <row r="16683" spans="1:18" x14ac:dyDescent="0.25">
      <c r="B16683" s="6">
        <v>0.33333333333333331</v>
      </c>
      <c r="E16683" s="3">
        <v>107</v>
      </c>
    </row>
    <row r="16684" spans="1:18" x14ac:dyDescent="0.25">
      <c r="B16684" s="6">
        <v>0.34375</v>
      </c>
      <c r="E16684" s="62">
        <v>122</v>
      </c>
    </row>
    <row r="16685" spans="1:18" x14ac:dyDescent="0.25">
      <c r="B16685" s="6">
        <v>0.35416666666666669</v>
      </c>
      <c r="E16685" s="99">
        <v>119</v>
      </c>
    </row>
    <row r="16686" spans="1:18" x14ac:dyDescent="0.25">
      <c r="B16686" s="6">
        <v>0.36458333333333331</v>
      </c>
      <c r="E16686" s="3">
        <v>101</v>
      </c>
      <c r="F16686" s="3">
        <v>101</v>
      </c>
    </row>
    <row r="16687" spans="1:18" x14ac:dyDescent="0.25">
      <c r="B16687" s="90">
        <v>0.37152777777777779</v>
      </c>
      <c r="C16687" s="8">
        <v>65</v>
      </c>
      <c r="D16687" s="8"/>
      <c r="E16687" s="8"/>
      <c r="F16687" s="8"/>
      <c r="G16687" s="8" t="s">
        <v>326</v>
      </c>
      <c r="H16687" s="8"/>
      <c r="I16687" s="36" t="s">
        <v>4177</v>
      </c>
      <c r="J16687" s="36"/>
      <c r="K16687" s="36"/>
      <c r="L16687" s="36"/>
      <c r="M16687" s="36"/>
      <c r="N16687" s="36"/>
      <c r="O16687" s="36"/>
      <c r="P16687" s="36"/>
      <c r="Q16687" s="8"/>
      <c r="R16687" s="8"/>
    </row>
    <row r="16688" spans="1:18" x14ac:dyDescent="0.25">
      <c r="B16688" s="6">
        <v>0.375</v>
      </c>
      <c r="E16688" s="99">
        <v>116</v>
      </c>
    </row>
    <row r="16689" spans="2:14" x14ac:dyDescent="0.25">
      <c r="B16689" s="6">
        <v>0.38541666666666669</v>
      </c>
      <c r="E16689" s="99">
        <v>118</v>
      </c>
    </row>
    <row r="16690" spans="2:14" x14ac:dyDescent="0.25">
      <c r="B16690" s="6">
        <v>0.39583333333333331</v>
      </c>
      <c r="E16690" s="97">
        <v>128</v>
      </c>
      <c r="H16690" s="3">
        <v>35</v>
      </c>
      <c r="I16690" s="63" t="s">
        <v>4190</v>
      </c>
      <c r="J16690" s="63"/>
      <c r="K16690" s="63"/>
      <c r="L16690" s="63"/>
      <c r="M16690" s="63"/>
    </row>
    <row r="16691" spans="2:14" x14ac:dyDescent="0.25">
      <c r="B16691" s="6">
        <v>0.40625</v>
      </c>
      <c r="E16691" s="62">
        <v>124</v>
      </c>
    </row>
    <row r="16692" spans="2:14" x14ac:dyDescent="0.25">
      <c r="B16692" s="6">
        <v>0.41666666666666669</v>
      </c>
      <c r="E16692" s="3">
        <v>104</v>
      </c>
    </row>
    <row r="16693" spans="2:14" x14ac:dyDescent="0.25">
      <c r="B16693" s="6">
        <v>0.42708333333333331</v>
      </c>
      <c r="E16693" s="99">
        <v>112</v>
      </c>
    </row>
    <row r="16694" spans="2:14" x14ac:dyDescent="0.25">
      <c r="B16694" s="6">
        <v>0.4375</v>
      </c>
      <c r="E16694" s="3">
        <v>100</v>
      </c>
    </row>
    <row r="16695" spans="2:14" x14ac:dyDescent="0.25">
      <c r="B16695" s="6">
        <v>0.44791666666666669</v>
      </c>
      <c r="E16695" s="99">
        <v>114</v>
      </c>
    </row>
    <row r="16696" spans="2:14" x14ac:dyDescent="0.25">
      <c r="B16696" s="6">
        <v>0.45833333333333331</v>
      </c>
      <c r="E16696" s="157">
        <v>97</v>
      </c>
    </row>
    <row r="16697" spans="2:14" x14ac:dyDescent="0.25">
      <c r="B16697" s="6">
        <v>0.46875</v>
      </c>
      <c r="E16697" s="101">
        <v>118</v>
      </c>
      <c r="H16697" s="3">
        <v>140</v>
      </c>
      <c r="I16697" s="135" t="s">
        <v>4193</v>
      </c>
      <c r="J16697" s="135"/>
      <c r="K16697" s="135"/>
      <c r="L16697" s="135"/>
      <c r="M16697" s="135"/>
      <c r="N16697" s="135"/>
    </row>
    <row r="16698" spans="2:14" x14ac:dyDescent="0.25">
      <c r="B16698" s="6">
        <v>0.47916666666666669</v>
      </c>
      <c r="E16698" s="99">
        <v>118</v>
      </c>
    </row>
    <row r="16699" spans="2:14" x14ac:dyDescent="0.25">
      <c r="B16699" s="6">
        <v>0.48958333333333331</v>
      </c>
      <c r="E16699" s="157">
        <v>99</v>
      </c>
    </row>
    <row r="16700" spans="2:14" x14ac:dyDescent="0.25">
      <c r="B16700" s="6">
        <v>0.5</v>
      </c>
      <c r="E16700" s="157">
        <v>98</v>
      </c>
    </row>
    <row r="16701" spans="2:14" x14ac:dyDescent="0.25">
      <c r="B16701" s="6">
        <v>0.51041666666666663</v>
      </c>
      <c r="E16701" s="97">
        <v>121</v>
      </c>
      <c r="H16701" s="3">
        <v>200</v>
      </c>
      <c r="I16701" s="63" t="s">
        <v>4191</v>
      </c>
      <c r="J16701" s="63"/>
      <c r="K16701" s="63"/>
      <c r="L16701" s="63"/>
      <c r="M16701" s="63"/>
      <c r="N16701" s="63"/>
    </row>
    <row r="16702" spans="2:14" x14ac:dyDescent="0.25">
      <c r="B16702" s="6">
        <v>0.52083333333333337</v>
      </c>
      <c r="E16702" s="62">
        <v>121</v>
      </c>
    </row>
    <row r="16703" spans="2:14" x14ac:dyDescent="0.25">
      <c r="B16703" s="6">
        <v>0.53125</v>
      </c>
      <c r="E16703" s="97">
        <v>122</v>
      </c>
    </row>
    <row r="16704" spans="2:14" x14ac:dyDescent="0.25">
      <c r="B16704" s="6">
        <v>0.54166666666666663</v>
      </c>
      <c r="E16704" s="62">
        <v>122</v>
      </c>
    </row>
    <row r="16705" spans="2:19" x14ac:dyDescent="0.25">
      <c r="B16705" s="6">
        <v>0.55208333333333337</v>
      </c>
      <c r="E16705" s="99">
        <v>112</v>
      </c>
      <c r="F16705" s="99">
        <v>112</v>
      </c>
    </row>
    <row r="16706" spans="2:19" x14ac:dyDescent="0.25">
      <c r="B16706" s="90">
        <v>0.55555555555555558</v>
      </c>
      <c r="C16706" s="8">
        <v>130</v>
      </c>
      <c r="D16706" s="8"/>
      <c r="E16706" s="8"/>
      <c r="F16706" s="8"/>
      <c r="G16706" s="8" t="s">
        <v>208</v>
      </c>
      <c r="H16706" s="8"/>
      <c r="I16706" s="36" t="s">
        <v>4173</v>
      </c>
      <c r="J16706" s="36"/>
      <c r="K16706" s="36"/>
      <c r="L16706" s="36"/>
      <c r="M16706" s="36"/>
      <c r="N16706" s="36"/>
      <c r="O16706" s="36"/>
      <c r="P16706" s="36"/>
      <c r="Q16706" s="8"/>
      <c r="R16706" s="8"/>
      <c r="S16706" s="8"/>
    </row>
    <row r="16707" spans="2:19" x14ac:dyDescent="0.25">
      <c r="B16707" s="6">
        <v>0.5625</v>
      </c>
      <c r="E16707" s="99">
        <v>112</v>
      </c>
    </row>
    <row r="16708" spans="2:19" x14ac:dyDescent="0.25">
      <c r="B16708" s="6">
        <v>0.57291666666666663</v>
      </c>
      <c r="E16708" s="97">
        <v>122</v>
      </c>
      <c r="H16708" s="3">
        <v>25</v>
      </c>
      <c r="I16708" s="63" t="s">
        <v>4192</v>
      </c>
      <c r="J16708" s="63"/>
      <c r="K16708" s="63"/>
      <c r="L16708" s="63"/>
      <c r="M16708" s="63"/>
    </row>
    <row r="16709" spans="2:19" x14ac:dyDescent="0.25">
      <c r="B16709" s="6">
        <v>0.58333333333333337</v>
      </c>
      <c r="E16709" s="99">
        <v>117</v>
      </c>
    </row>
    <row r="16710" spans="2:19" x14ac:dyDescent="0.25">
      <c r="B16710" s="6">
        <v>0.59375</v>
      </c>
      <c r="E16710" s="3">
        <v>109</v>
      </c>
      <c r="G16710" s="3" t="s">
        <v>3797</v>
      </c>
    </row>
    <row r="16711" spans="2:19" x14ac:dyDescent="0.25">
      <c r="B16711" s="6">
        <v>0.60416666666666663</v>
      </c>
      <c r="E16711" s="3">
        <v>105</v>
      </c>
    </row>
    <row r="16712" spans="2:19" x14ac:dyDescent="0.25">
      <c r="B16712" s="6">
        <v>0.61458333333333337</v>
      </c>
      <c r="E16712" s="3">
        <v>105</v>
      </c>
    </row>
    <row r="16713" spans="2:19" x14ac:dyDescent="0.25">
      <c r="B16713" s="6">
        <v>0.625</v>
      </c>
      <c r="E16713" s="99">
        <v>112</v>
      </c>
    </row>
    <row r="16714" spans="2:19" x14ac:dyDescent="0.25">
      <c r="B16714" s="6">
        <v>0.63541666666666663</v>
      </c>
      <c r="E16714" s="99">
        <v>110</v>
      </c>
    </row>
    <row r="16715" spans="2:19" x14ac:dyDescent="0.25">
      <c r="B16715" s="6">
        <v>0.64583333333333337</v>
      </c>
      <c r="E16715" s="97">
        <v>122</v>
      </c>
      <c r="H16715" s="3">
        <v>130</v>
      </c>
      <c r="I16715" s="63" t="s">
        <v>4197</v>
      </c>
      <c r="J16715" s="63"/>
      <c r="K16715" s="63"/>
      <c r="L16715" s="63"/>
      <c r="M16715" s="63"/>
    </row>
    <row r="16716" spans="2:19" x14ac:dyDescent="0.25">
      <c r="B16716" s="6">
        <v>0.65625</v>
      </c>
      <c r="E16716" s="99">
        <v>115</v>
      </c>
    </row>
    <row r="16717" spans="2:19" x14ac:dyDescent="0.25">
      <c r="B16717" s="6">
        <v>0.66666666666666663</v>
      </c>
      <c r="E16717" s="99">
        <v>112</v>
      </c>
    </row>
    <row r="16718" spans="2:19" x14ac:dyDescent="0.25">
      <c r="B16718" s="6">
        <v>0.67708333333333337</v>
      </c>
      <c r="E16718" s="62">
        <v>121</v>
      </c>
    </row>
    <row r="16719" spans="2:19" x14ac:dyDescent="0.25">
      <c r="B16719" s="6">
        <v>0.6875</v>
      </c>
      <c r="E16719" s="99">
        <v>118</v>
      </c>
    </row>
    <row r="16720" spans="2:19" x14ac:dyDescent="0.25">
      <c r="B16720" s="6">
        <v>0.69791666666666663</v>
      </c>
      <c r="E16720" s="62">
        <v>120</v>
      </c>
    </row>
    <row r="16721" spans="2:18" x14ac:dyDescent="0.25">
      <c r="B16721" s="6">
        <v>0.70833333333333337</v>
      </c>
      <c r="E16721" s="99">
        <v>118</v>
      </c>
    </row>
    <row r="16722" spans="2:18" x14ac:dyDescent="0.25">
      <c r="B16722" s="6">
        <v>0.71875</v>
      </c>
      <c r="E16722" s="62">
        <v>121</v>
      </c>
    </row>
    <row r="16723" spans="2:18" x14ac:dyDescent="0.25">
      <c r="B16723" s="6">
        <v>0.72916666666666663</v>
      </c>
      <c r="E16723" s="10">
        <v>135</v>
      </c>
      <c r="H16723" s="3">
        <v>250</v>
      </c>
      <c r="I16723" s="12" t="s">
        <v>4198</v>
      </c>
      <c r="J16723" s="12"/>
      <c r="K16723" s="12"/>
      <c r="L16723" s="12"/>
      <c r="M16723" s="12"/>
    </row>
    <row r="16724" spans="2:18" x14ac:dyDescent="0.25">
      <c r="B16724" s="6">
        <v>0.73958333333333337</v>
      </c>
      <c r="E16724" s="9">
        <v>130</v>
      </c>
    </row>
    <row r="16725" spans="2:18" x14ac:dyDescent="0.25">
      <c r="B16725" s="6">
        <v>0.75</v>
      </c>
      <c r="E16725" s="62">
        <v>128</v>
      </c>
    </row>
    <row r="16726" spans="2:18" x14ac:dyDescent="0.25">
      <c r="B16726" s="6">
        <v>0.76041666666666663</v>
      </c>
      <c r="E16726" s="3">
        <v>109</v>
      </c>
      <c r="F16726" s="3">
        <v>109</v>
      </c>
    </row>
    <row r="16727" spans="2:18" x14ac:dyDescent="0.25">
      <c r="B16727" s="90">
        <v>0.76736111111111116</v>
      </c>
      <c r="C16727" s="8">
        <v>72</v>
      </c>
      <c r="D16727" s="8"/>
      <c r="E16727" s="8"/>
      <c r="F16727" s="8"/>
      <c r="G16727" s="8" t="s">
        <v>313</v>
      </c>
      <c r="H16727" s="8"/>
      <c r="I16727" s="36" t="s">
        <v>4196</v>
      </c>
      <c r="J16727" s="36"/>
      <c r="K16727" s="36"/>
      <c r="L16727" s="36"/>
      <c r="M16727" s="36"/>
      <c r="N16727" s="36"/>
      <c r="O16727" s="36"/>
      <c r="P16727" s="36"/>
      <c r="Q16727" s="8"/>
      <c r="R16727" s="8"/>
    </row>
    <row r="16728" spans="2:18" x14ac:dyDescent="0.25">
      <c r="B16728" s="6">
        <v>0.77083333333333337</v>
      </c>
      <c r="E16728" s="99">
        <v>114</v>
      </c>
    </row>
    <row r="16729" spans="2:18" x14ac:dyDescent="0.25">
      <c r="B16729" s="6">
        <v>0.78125</v>
      </c>
      <c r="E16729" s="99">
        <v>118</v>
      </c>
    </row>
    <row r="16730" spans="2:18" x14ac:dyDescent="0.25">
      <c r="B16730" s="6">
        <v>0.79166666666666663</v>
      </c>
      <c r="E16730" s="10">
        <v>132</v>
      </c>
      <c r="H16730" s="3">
        <v>35</v>
      </c>
      <c r="I16730" s="12" t="s">
        <v>4199</v>
      </c>
      <c r="J16730" s="12"/>
      <c r="K16730" s="12"/>
      <c r="L16730" s="12"/>
      <c r="M16730" s="12"/>
    </row>
    <row r="16731" spans="2:18" x14ac:dyDescent="0.25">
      <c r="B16731" s="6">
        <v>0.80208333333333337</v>
      </c>
      <c r="E16731" s="62">
        <v>128</v>
      </c>
    </row>
    <row r="16732" spans="2:18" x14ac:dyDescent="0.25">
      <c r="B16732" s="6">
        <v>0.8125</v>
      </c>
      <c r="E16732" s="3">
        <v>106</v>
      </c>
    </row>
    <row r="16733" spans="2:18" x14ac:dyDescent="0.25">
      <c r="B16733" s="6">
        <v>0.82291666666666663</v>
      </c>
      <c r="E16733" s="3">
        <v>100</v>
      </c>
    </row>
    <row r="16734" spans="2:18" x14ac:dyDescent="0.25">
      <c r="B16734" s="6">
        <v>0.83333333333333337</v>
      </c>
      <c r="E16734" s="3">
        <v>105</v>
      </c>
    </row>
    <row r="16735" spans="2:18" x14ac:dyDescent="0.25">
      <c r="B16735" s="6">
        <v>0.84375</v>
      </c>
      <c r="E16735" s="99">
        <v>111</v>
      </c>
    </row>
    <row r="16736" spans="2:18" x14ac:dyDescent="0.25">
      <c r="B16736" s="6">
        <v>0.85416666666666663</v>
      </c>
      <c r="E16736" s="99">
        <v>114</v>
      </c>
    </row>
    <row r="16737" spans="1:14" x14ac:dyDescent="0.25">
      <c r="B16737" s="6">
        <v>0.86458333333333337</v>
      </c>
      <c r="E16737" s="99">
        <v>117</v>
      </c>
    </row>
    <row r="16738" spans="1:14" x14ac:dyDescent="0.25">
      <c r="B16738" s="6">
        <v>0.875</v>
      </c>
      <c r="E16738" s="62">
        <v>118</v>
      </c>
    </row>
    <row r="16739" spans="1:14" x14ac:dyDescent="0.25">
      <c r="B16739" s="6">
        <v>0.88541666666666663</v>
      </c>
      <c r="E16739" s="62">
        <v>126</v>
      </c>
    </row>
    <row r="16740" spans="1:14" x14ac:dyDescent="0.25">
      <c r="B16740" s="6">
        <v>0.89583333333333337</v>
      </c>
      <c r="E16740" s="97">
        <v>127</v>
      </c>
      <c r="H16740" s="3">
        <v>185</v>
      </c>
      <c r="I16740" s="63" t="s">
        <v>4202</v>
      </c>
      <c r="J16740" s="63"/>
      <c r="K16740" s="63"/>
      <c r="L16740" s="63"/>
      <c r="M16740" s="63"/>
      <c r="N16740" s="63"/>
    </row>
    <row r="16741" spans="1:14" x14ac:dyDescent="0.25">
      <c r="B16741" s="6">
        <v>0.90625</v>
      </c>
      <c r="E16741" s="99">
        <v>118</v>
      </c>
    </row>
    <row r="16742" spans="1:14" x14ac:dyDescent="0.25">
      <c r="B16742" s="6">
        <v>0.91666666666666663</v>
      </c>
      <c r="E16742" s="99">
        <v>112</v>
      </c>
    </row>
    <row r="16743" spans="1:14" x14ac:dyDescent="0.25">
      <c r="B16743" s="6">
        <v>0.92708333333333337</v>
      </c>
      <c r="E16743" s="99">
        <v>111</v>
      </c>
    </row>
    <row r="16744" spans="1:14" x14ac:dyDescent="0.25">
      <c r="B16744" s="6">
        <v>0.9375</v>
      </c>
      <c r="E16744" s="99">
        <v>113</v>
      </c>
    </row>
    <row r="16745" spans="1:14" x14ac:dyDescent="0.25">
      <c r="B16745" s="6">
        <v>0.44791666666666669</v>
      </c>
      <c r="E16745" s="99">
        <v>119</v>
      </c>
    </row>
    <row r="16746" spans="1:14" x14ac:dyDescent="0.25">
      <c r="B16746" s="6">
        <v>0.95833333333333337</v>
      </c>
      <c r="E16746" s="99">
        <v>116</v>
      </c>
    </row>
    <row r="16747" spans="1:14" x14ac:dyDescent="0.25">
      <c r="B16747" s="6">
        <v>0.96875</v>
      </c>
      <c r="E16747" s="99">
        <v>119</v>
      </c>
    </row>
    <row r="16748" spans="1:14" x14ac:dyDescent="0.25">
      <c r="B16748" s="6">
        <v>0.97916666666666663</v>
      </c>
      <c r="E16748" s="62">
        <v>125</v>
      </c>
    </row>
    <row r="16749" spans="1:14" ht="15.75" thickBot="1" x14ac:dyDescent="0.3">
      <c r="B16749" s="22">
        <v>0.98958333333333337</v>
      </c>
      <c r="E16749" s="3">
        <v>118</v>
      </c>
    </row>
    <row r="16750" spans="1:14" x14ac:dyDescent="0.25">
      <c r="A16750" s="5">
        <v>46021</v>
      </c>
      <c r="B16750" s="6">
        <v>0</v>
      </c>
      <c r="E16750" s="3">
        <v>114</v>
      </c>
    </row>
    <row r="16751" spans="1:14" x14ac:dyDescent="0.25">
      <c r="A16751" s="5" t="s">
        <v>422</v>
      </c>
      <c r="B16751" s="6">
        <v>1.0416666666666666E-2</v>
      </c>
      <c r="E16751" s="3">
        <v>110</v>
      </c>
    </row>
    <row r="16752" spans="1:14" x14ac:dyDescent="0.25">
      <c r="B16752" s="6">
        <v>2.0833333333333332E-2</v>
      </c>
      <c r="E16752" s="3">
        <v>104</v>
      </c>
    </row>
    <row r="16753" spans="1:14" x14ac:dyDescent="0.25">
      <c r="B16753" s="6">
        <v>3.125E-2</v>
      </c>
      <c r="E16753" s="3">
        <v>96</v>
      </c>
    </row>
    <row r="16754" spans="1:14" x14ac:dyDescent="0.25">
      <c r="B16754" s="6">
        <v>4.1666666666666664E-2</v>
      </c>
      <c r="E16754" s="3">
        <v>88</v>
      </c>
    </row>
    <row r="16755" spans="1:14" x14ac:dyDescent="0.25">
      <c r="B16755" s="6">
        <v>5.2083333333333336E-2</v>
      </c>
      <c r="E16755" s="3">
        <v>84</v>
      </c>
    </row>
    <row r="16756" spans="1:14" x14ac:dyDescent="0.25">
      <c r="B16756" s="6">
        <v>6.25E-2</v>
      </c>
    </row>
    <row r="16757" spans="1:14" x14ac:dyDescent="0.25">
      <c r="B16757" s="6">
        <v>7.2916666666666671E-2</v>
      </c>
    </row>
    <row r="16758" spans="1:14" ht="15.75" thickBot="1" x14ac:dyDescent="0.3">
      <c r="B16758" s="6">
        <v>8.3333333333333329E-2</v>
      </c>
    </row>
    <row r="16759" spans="1:14" ht="19.5" thickBot="1" x14ac:dyDescent="0.35">
      <c r="B16759" s="6">
        <v>9.375E-2</v>
      </c>
      <c r="G16759" s="607">
        <v>114</v>
      </c>
      <c r="H16759" s="604" t="s">
        <v>1368</v>
      </c>
      <c r="I16759" s="750" t="s">
        <v>4213</v>
      </c>
      <c r="J16759" s="751"/>
      <c r="K16759" s="751"/>
      <c r="L16759" s="751"/>
      <c r="M16759" s="751"/>
      <c r="N16759" s="752"/>
    </row>
    <row r="16760" spans="1:14" ht="19.5" thickBot="1" x14ac:dyDescent="0.35">
      <c r="B16760" s="6">
        <v>0.10416666666666667</v>
      </c>
      <c r="G16760" s="603">
        <f>AVERAGE(E16676:E16764)</f>
        <v>113.48648648648648</v>
      </c>
      <c r="H16760" s="604" t="s">
        <v>1367</v>
      </c>
      <c r="I16760" s="750" t="s">
        <v>4212</v>
      </c>
      <c r="J16760" s="751"/>
      <c r="K16760" s="751"/>
      <c r="L16760" s="751"/>
      <c r="M16760" s="751"/>
      <c r="N16760" s="752"/>
    </row>
    <row r="16761" spans="1:14" ht="19.5" thickBot="1" x14ac:dyDescent="0.35">
      <c r="B16761" s="6">
        <v>0.11458333333333333</v>
      </c>
      <c r="G16761" s="612">
        <v>107.3</v>
      </c>
      <c r="H16761" s="610" t="s">
        <v>1369</v>
      </c>
      <c r="I16761" s="734" t="s">
        <v>4174</v>
      </c>
      <c r="J16761" s="735"/>
      <c r="K16761" s="735"/>
      <c r="L16761" s="735"/>
      <c r="M16761" s="735"/>
      <c r="N16761" s="736"/>
    </row>
    <row r="16762" spans="1:14" ht="18.75" thickBot="1" x14ac:dyDescent="0.3">
      <c r="B16762" s="6">
        <v>0.125</v>
      </c>
      <c r="G16762" s="729" t="s">
        <v>4201</v>
      </c>
      <c r="H16762" s="730"/>
    </row>
    <row r="16763" spans="1:14" ht="18.75" thickBot="1" x14ac:dyDescent="0.3">
      <c r="B16763" s="6">
        <v>0.13541666666666666</v>
      </c>
      <c r="G16763" s="717" t="s">
        <v>4210</v>
      </c>
      <c r="H16763" s="718"/>
      <c r="I16763" s="718"/>
      <c r="J16763" s="719"/>
    </row>
    <row r="16764" spans="1:14" ht="16.5" thickBot="1" x14ac:dyDescent="0.3">
      <c r="B16764" s="6">
        <v>0.14583333333333334</v>
      </c>
      <c r="G16764" s="720" t="s">
        <v>4211</v>
      </c>
      <c r="H16764" s="721"/>
      <c r="I16764" s="721"/>
      <c r="J16764" s="721"/>
      <c r="K16764" s="721"/>
      <c r="L16764" s="721"/>
      <c r="M16764" s="721"/>
      <c r="N16764" s="722"/>
    </row>
    <row r="16765" spans="1:14" ht="15.75" thickBot="1" x14ac:dyDescent="0.3">
      <c r="B16765" s="22">
        <v>0.15625</v>
      </c>
      <c r="D16765" s="3">
        <v>265</v>
      </c>
    </row>
    <row r="16766" spans="1:14" x14ac:dyDescent="0.25">
      <c r="A16766" s="5">
        <v>46021</v>
      </c>
      <c r="B16766" s="6">
        <v>0.29166666666666669</v>
      </c>
      <c r="E16766" s="14">
        <v>88</v>
      </c>
    </row>
    <row r="16767" spans="1:14" x14ac:dyDescent="0.25">
      <c r="A16767" s="5" t="s">
        <v>422</v>
      </c>
      <c r="B16767" s="6">
        <v>0.30208333333333331</v>
      </c>
      <c r="E16767" s="14">
        <v>87</v>
      </c>
    </row>
    <row r="16768" spans="1:14" x14ac:dyDescent="0.25">
      <c r="B16768" s="6">
        <v>0.3125</v>
      </c>
      <c r="E16768" s="14">
        <v>89</v>
      </c>
    </row>
    <row r="16769" spans="2:13" x14ac:dyDescent="0.25">
      <c r="B16769" s="6">
        <v>0.32291666666666669</v>
      </c>
      <c r="E16769" s="14">
        <v>89</v>
      </c>
    </row>
    <row r="16770" spans="2:13" x14ac:dyDescent="0.25">
      <c r="B16770" s="6">
        <v>0.33333333333333331</v>
      </c>
      <c r="E16770" s="14">
        <v>88</v>
      </c>
    </row>
    <row r="16771" spans="2:13" x14ac:dyDescent="0.25">
      <c r="B16771" s="6">
        <v>0.34375</v>
      </c>
      <c r="E16771" s="157">
        <v>90</v>
      </c>
    </row>
    <row r="16772" spans="2:13" x14ac:dyDescent="0.25">
      <c r="B16772" s="6">
        <v>0.35416666666666669</v>
      </c>
      <c r="E16772" s="14">
        <v>88</v>
      </c>
    </row>
    <row r="16773" spans="2:13" x14ac:dyDescent="0.25">
      <c r="B16773" s="6">
        <v>0.36458333333333331</v>
      </c>
      <c r="E16773" s="157">
        <v>91</v>
      </c>
    </row>
    <row r="16774" spans="2:13" x14ac:dyDescent="0.25">
      <c r="B16774" s="6">
        <v>0.375</v>
      </c>
      <c r="E16774" s="157">
        <v>90</v>
      </c>
      <c r="F16774" s="3">
        <v>90</v>
      </c>
      <c r="G16774" s="3" t="s">
        <v>4205</v>
      </c>
    </row>
    <row r="16775" spans="2:13" x14ac:dyDescent="0.25">
      <c r="B16775" s="90">
        <v>0.375</v>
      </c>
      <c r="C16775" s="8">
        <v>55</v>
      </c>
      <c r="D16775" s="8"/>
      <c r="E16775" s="8"/>
      <c r="F16775" s="8"/>
      <c r="G16775" s="8" t="s">
        <v>326</v>
      </c>
      <c r="H16775" s="8"/>
      <c r="I16775" s="36" t="s">
        <v>4206</v>
      </c>
      <c r="J16775" s="36"/>
      <c r="K16775" s="36"/>
      <c r="L16775" s="36"/>
      <c r="M16775" s="36"/>
    </row>
    <row r="16776" spans="2:13" x14ac:dyDescent="0.25">
      <c r="B16776" s="6">
        <v>0.38541666666666669</v>
      </c>
      <c r="E16776" s="3">
        <v>104</v>
      </c>
    </row>
    <row r="16777" spans="2:13" x14ac:dyDescent="0.25">
      <c r="B16777" s="6">
        <v>0.39583333333333331</v>
      </c>
      <c r="E16777" s="157">
        <v>99</v>
      </c>
    </row>
    <row r="16778" spans="2:13" x14ac:dyDescent="0.25">
      <c r="B16778" s="6">
        <v>0.40625</v>
      </c>
      <c r="E16778" s="157">
        <v>90</v>
      </c>
    </row>
    <row r="16779" spans="2:13" x14ac:dyDescent="0.25">
      <c r="B16779" s="6">
        <v>0.41666666666666669</v>
      </c>
      <c r="E16779" s="3">
        <v>104</v>
      </c>
    </row>
    <row r="16780" spans="2:13" x14ac:dyDescent="0.25">
      <c r="B16780" s="6">
        <v>0.42708333333333331</v>
      </c>
      <c r="E16780" s="4">
        <v>105</v>
      </c>
      <c r="H16780" s="3">
        <v>75</v>
      </c>
      <c r="I16780" s="36" t="s">
        <v>4207</v>
      </c>
      <c r="J16780" s="36"/>
      <c r="K16780" s="36"/>
      <c r="L16780" s="36"/>
      <c r="M16780" s="36"/>
    </row>
    <row r="16781" spans="2:13" x14ac:dyDescent="0.25">
      <c r="B16781" s="6">
        <v>0.4375</v>
      </c>
      <c r="E16781" s="3">
        <v>105</v>
      </c>
    </row>
    <row r="16782" spans="2:13" x14ac:dyDescent="0.25">
      <c r="B16782" s="6">
        <v>0.44791666666666669</v>
      </c>
      <c r="E16782" s="157">
        <v>92</v>
      </c>
    </row>
    <row r="16783" spans="2:13" x14ac:dyDescent="0.25">
      <c r="B16783" s="6">
        <v>0.45833333333333331</v>
      </c>
      <c r="E16783" s="14">
        <v>89</v>
      </c>
    </row>
    <row r="16784" spans="2:13" x14ac:dyDescent="0.25">
      <c r="B16784" s="6">
        <v>0.46875</v>
      </c>
      <c r="E16784" s="157">
        <v>94</v>
      </c>
    </row>
    <row r="16785" spans="2:13" x14ac:dyDescent="0.25">
      <c r="B16785" s="6">
        <v>0.47916666666666669</v>
      </c>
      <c r="E16785" s="59">
        <v>73</v>
      </c>
    </row>
    <row r="16786" spans="2:13" x14ac:dyDescent="0.25">
      <c r="B16786" s="6">
        <v>0.48958333333333331</v>
      </c>
      <c r="E16786" s="157">
        <v>92</v>
      </c>
      <c r="F16786" s="157">
        <v>92</v>
      </c>
    </row>
    <row r="16787" spans="2:13" x14ac:dyDescent="0.25">
      <c r="B16787" s="90">
        <v>0.49305555555555558</v>
      </c>
      <c r="C16787" s="8">
        <v>50</v>
      </c>
      <c r="D16787" s="8"/>
      <c r="E16787" s="8"/>
      <c r="F16787" s="8"/>
      <c r="G16787" s="8" t="s">
        <v>112</v>
      </c>
      <c r="H16787" s="8"/>
      <c r="I16787" s="36" t="s">
        <v>4208</v>
      </c>
      <c r="J16787" s="36"/>
      <c r="K16787" s="36"/>
      <c r="L16787" s="36"/>
    </row>
    <row r="16788" spans="2:13" x14ac:dyDescent="0.25">
      <c r="B16788" s="6">
        <v>0.5</v>
      </c>
      <c r="E16788" s="14">
        <v>85</v>
      </c>
    </row>
    <row r="16789" spans="2:13" x14ac:dyDescent="0.25">
      <c r="B16789" s="6">
        <v>0.51041666666666663</v>
      </c>
      <c r="E16789" s="101">
        <v>112</v>
      </c>
      <c r="H16789" s="3">
        <v>25</v>
      </c>
      <c r="I16789" s="135" t="s">
        <v>4209</v>
      </c>
      <c r="J16789" s="135"/>
      <c r="K16789" s="135"/>
      <c r="L16789" s="135"/>
      <c r="M16789" s="135"/>
    </row>
    <row r="16790" spans="2:13" x14ac:dyDescent="0.25">
      <c r="B16790" s="6">
        <v>0.52083333333333337</v>
      </c>
      <c r="E16790" s="99">
        <v>110</v>
      </c>
    </row>
    <row r="16791" spans="2:13" x14ac:dyDescent="0.25">
      <c r="B16791" s="6">
        <v>0.53125</v>
      </c>
      <c r="E16791" s="99">
        <v>110</v>
      </c>
    </row>
    <row r="16792" spans="2:13" x14ac:dyDescent="0.25">
      <c r="B16792" s="6">
        <v>0.54166666666666663</v>
      </c>
      <c r="E16792" s="99">
        <v>112</v>
      </c>
      <c r="G16792" s="3" t="s">
        <v>4215</v>
      </c>
    </row>
    <row r="16793" spans="2:13" x14ac:dyDescent="0.25">
      <c r="B16793" s="6">
        <v>0.55208333333333337</v>
      </c>
      <c r="E16793" s="3">
        <v>104</v>
      </c>
      <c r="G16793" s="3" t="s">
        <v>4215</v>
      </c>
    </row>
    <row r="16794" spans="2:13" x14ac:dyDescent="0.25">
      <c r="B16794" s="6">
        <v>0.5625</v>
      </c>
      <c r="E16794" s="3">
        <v>107</v>
      </c>
      <c r="G16794" s="3" t="s">
        <v>4215</v>
      </c>
    </row>
    <row r="16795" spans="2:13" x14ac:dyDescent="0.25">
      <c r="B16795" s="6">
        <v>0.57291666666666663</v>
      </c>
      <c r="E16795" s="99">
        <v>110</v>
      </c>
      <c r="G16795" s="3" t="s">
        <v>4215</v>
      </c>
    </row>
    <row r="16796" spans="2:13" x14ac:dyDescent="0.25">
      <c r="B16796" s="6">
        <v>0.58333333333333337</v>
      </c>
      <c r="E16796" s="99">
        <v>111</v>
      </c>
      <c r="G16796" s="3" t="s">
        <v>4215</v>
      </c>
    </row>
    <row r="16797" spans="2:13" x14ac:dyDescent="0.25">
      <c r="B16797" s="6">
        <v>0.59375</v>
      </c>
      <c r="E16797" s="99">
        <v>111</v>
      </c>
      <c r="G16797" s="3" t="s">
        <v>4215</v>
      </c>
    </row>
    <row r="16798" spans="2:13" x14ac:dyDescent="0.25">
      <c r="B16798" s="6">
        <v>0.60416666666666663</v>
      </c>
      <c r="E16798" s="99">
        <v>110</v>
      </c>
      <c r="G16798" s="3" t="s">
        <v>4215</v>
      </c>
    </row>
    <row r="16799" spans="2:13" x14ac:dyDescent="0.25">
      <c r="B16799" s="6">
        <v>0.61458333333333337</v>
      </c>
      <c r="E16799" s="99">
        <v>112</v>
      </c>
      <c r="G16799" s="3" t="s">
        <v>4215</v>
      </c>
    </row>
    <row r="16800" spans="2:13" x14ac:dyDescent="0.25">
      <c r="B16800" s="6">
        <v>0.625</v>
      </c>
      <c r="E16800" s="99">
        <v>110</v>
      </c>
      <c r="G16800" s="3" t="s">
        <v>4215</v>
      </c>
    </row>
    <row r="16801" spans="2:19" x14ac:dyDescent="0.25">
      <c r="B16801" s="6">
        <v>0.63541666666666663</v>
      </c>
      <c r="E16801" s="101">
        <v>119</v>
      </c>
      <c r="G16801" s="3" t="s">
        <v>4215</v>
      </c>
      <c r="H16801" s="3">
        <v>215</v>
      </c>
      <c r="I16801" s="135" t="s">
        <v>4366</v>
      </c>
      <c r="J16801" s="135"/>
      <c r="K16801" s="135"/>
      <c r="L16801" s="135"/>
      <c r="M16801" s="135"/>
    </row>
    <row r="16802" spans="2:19" x14ac:dyDescent="0.25">
      <c r="B16802" s="6">
        <v>0.64583333333333337</v>
      </c>
      <c r="E16802" s="99">
        <v>111</v>
      </c>
      <c r="G16802" s="3" t="s">
        <v>4215</v>
      </c>
    </row>
    <row r="16803" spans="2:19" x14ac:dyDescent="0.25">
      <c r="B16803" s="6">
        <v>0.65625</v>
      </c>
      <c r="E16803" s="99">
        <v>115</v>
      </c>
    </row>
    <row r="16804" spans="2:19" x14ac:dyDescent="0.25">
      <c r="B16804" s="6">
        <v>0.66666666666666663</v>
      </c>
      <c r="E16804" s="99">
        <v>115</v>
      </c>
    </row>
    <row r="16805" spans="2:19" x14ac:dyDescent="0.25">
      <c r="B16805" s="6">
        <v>0.67708333333333337</v>
      </c>
      <c r="E16805" s="99">
        <v>111</v>
      </c>
    </row>
    <row r="16806" spans="2:19" x14ac:dyDescent="0.25">
      <c r="B16806" s="6">
        <v>0.6875</v>
      </c>
      <c r="E16806" s="3">
        <v>101</v>
      </c>
    </row>
    <row r="16807" spans="2:19" x14ac:dyDescent="0.25">
      <c r="B16807" s="6">
        <v>0.69791666666666663</v>
      </c>
      <c r="E16807" s="3">
        <v>102</v>
      </c>
    </row>
    <row r="16808" spans="2:19" x14ac:dyDescent="0.25">
      <c r="B16808" s="6">
        <v>0.70833333333333337</v>
      </c>
      <c r="E16808" s="3">
        <v>100</v>
      </c>
      <c r="F16808" s="3">
        <v>100</v>
      </c>
    </row>
    <row r="16809" spans="2:19" x14ac:dyDescent="0.25">
      <c r="B16809" s="90">
        <v>0.71180555555555558</v>
      </c>
      <c r="C16809" s="8">
        <v>158</v>
      </c>
      <c r="D16809" s="8"/>
      <c r="E16809" s="8"/>
      <c r="F16809" s="8"/>
      <c r="G16809" s="8" t="s">
        <v>313</v>
      </c>
      <c r="H16809" s="8"/>
      <c r="I16809" s="36" t="s">
        <v>4203</v>
      </c>
      <c r="J16809" s="36"/>
      <c r="K16809" s="36"/>
      <c r="L16809" s="36"/>
      <c r="M16809" s="36"/>
      <c r="N16809" s="36"/>
      <c r="O16809" s="36"/>
      <c r="P16809" s="36"/>
      <c r="Q16809" s="8"/>
      <c r="R16809" s="8"/>
      <c r="S16809" s="8"/>
    </row>
    <row r="16810" spans="2:19" x14ac:dyDescent="0.25">
      <c r="B16810" s="6">
        <v>0.71875</v>
      </c>
      <c r="E16810" s="3">
        <v>103</v>
      </c>
    </row>
    <row r="16811" spans="2:19" x14ac:dyDescent="0.25">
      <c r="B16811" s="6">
        <v>0.72916666666666663</v>
      </c>
      <c r="E16811" s="99">
        <v>115</v>
      </c>
    </row>
    <row r="16812" spans="2:19" x14ac:dyDescent="0.25">
      <c r="B16812" s="6">
        <v>0.73958333333333337</v>
      </c>
      <c r="E16812" s="101">
        <v>119</v>
      </c>
      <c r="H16812" s="3">
        <v>40</v>
      </c>
      <c r="I16812" s="135" t="s">
        <v>4204</v>
      </c>
      <c r="J16812" s="135"/>
      <c r="K16812" s="135"/>
      <c r="L16812" s="135"/>
      <c r="M16812" s="135"/>
    </row>
    <row r="16813" spans="2:19" x14ac:dyDescent="0.25">
      <c r="B16813" s="6">
        <v>0.75</v>
      </c>
      <c r="E16813" s="3">
        <v>108</v>
      </c>
    </row>
    <row r="16814" spans="2:19" x14ac:dyDescent="0.25">
      <c r="B16814" s="6">
        <v>0.76041666666666663</v>
      </c>
      <c r="E16814" s="3">
        <v>108</v>
      </c>
    </row>
    <row r="16815" spans="2:19" x14ac:dyDescent="0.25">
      <c r="B16815" s="6">
        <v>0.77083333333333337</v>
      </c>
      <c r="E16815" s="62">
        <v>120</v>
      </c>
    </row>
    <row r="16816" spans="2:19" x14ac:dyDescent="0.25">
      <c r="B16816" s="6">
        <v>0.78125</v>
      </c>
      <c r="E16816" s="99">
        <v>119</v>
      </c>
    </row>
    <row r="16817" spans="2:14" x14ac:dyDescent="0.25">
      <c r="B16817" s="6">
        <v>0.79166666666666663</v>
      </c>
      <c r="E16817" s="62">
        <v>120</v>
      </c>
    </row>
    <row r="16818" spans="2:14" x14ac:dyDescent="0.25">
      <c r="B16818" s="6">
        <v>0.80208333333333337</v>
      </c>
      <c r="E16818" s="62">
        <v>124</v>
      </c>
    </row>
    <row r="16819" spans="2:14" x14ac:dyDescent="0.25">
      <c r="B16819" s="6">
        <v>0.8125</v>
      </c>
      <c r="E16819" s="9">
        <v>130</v>
      </c>
    </row>
    <row r="16820" spans="2:14" x14ac:dyDescent="0.25">
      <c r="B16820" s="86">
        <v>0.82152777777777775</v>
      </c>
      <c r="G16820" s="14" t="s">
        <v>4216</v>
      </c>
    </row>
    <row r="16821" spans="2:14" x14ac:dyDescent="0.25">
      <c r="B16821" s="86">
        <v>0.82291666666666663</v>
      </c>
      <c r="E16821" s="10">
        <v>136</v>
      </c>
      <c r="G16821" s="14" t="s">
        <v>4216</v>
      </c>
      <c r="H16821" s="3">
        <v>160</v>
      </c>
      <c r="I16821" s="12" t="s">
        <v>4217</v>
      </c>
      <c r="J16821" s="12"/>
      <c r="K16821" s="12"/>
      <c r="L16821" s="12"/>
      <c r="M16821" s="12"/>
    </row>
    <row r="16822" spans="2:14" ht="15.75" x14ac:dyDescent="0.25">
      <c r="B16822" s="86">
        <v>0.83333333333333337</v>
      </c>
      <c r="E16822" s="3">
        <v>100</v>
      </c>
      <c r="G16822" s="14" t="s">
        <v>4216</v>
      </c>
      <c r="I16822" s="449" t="s">
        <v>4220</v>
      </c>
      <c r="J16822" s="449"/>
      <c r="K16822" s="449"/>
      <c r="L16822" s="449"/>
      <c r="M16822" s="449"/>
      <c r="N16822" s="449"/>
    </row>
    <row r="16823" spans="2:14" ht="15.75" x14ac:dyDescent="0.25">
      <c r="B16823" s="86">
        <v>0.84375</v>
      </c>
      <c r="E16823" s="59">
        <v>78</v>
      </c>
      <c r="G16823" s="14" t="s">
        <v>4216</v>
      </c>
      <c r="I16823" s="639" t="s">
        <v>4221</v>
      </c>
      <c r="J16823" s="639"/>
      <c r="K16823" s="639"/>
      <c r="L16823" s="639"/>
      <c r="M16823" s="639"/>
      <c r="N16823" s="639"/>
    </row>
    <row r="16824" spans="2:14" x14ac:dyDescent="0.25">
      <c r="B16824" s="6">
        <v>0.85416666666666663</v>
      </c>
      <c r="E16824" s="3">
        <v>101</v>
      </c>
    </row>
    <row r="16825" spans="2:14" x14ac:dyDescent="0.25">
      <c r="B16825" s="6">
        <v>0.86458333333333337</v>
      </c>
      <c r="E16825" s="99">
        <v>110</v>
      </c>
    </row>
    <row r="16826" spans="2:14" x14ac:dyDescent="0.25">
      <c r="B16826" s="6">
        <v>0.875</v>
      </c>
      <c r="E16826" s="62">
        <v>128</v>
      </c>
    </row>
    <row r="16827" spans="2:14" x14ac:dyDescent="0.25">
      <c r="B16827" s="6">
        <v>0.88541666666666663</v>
      </c>
      <c r="E16827" s="10">
        <v>136</v>
      </c>
      <c r="H16827" s="3">
        <v>250</v>
      </c>
      <c r="I16827" s="12" t="s">
        <v>4218</v>
      </c>
      <c r="J16827" s="12"/>
      <c r="K16827" s="12"/>
      <c r="L16827" s="12"/>
      <c r="M16827" s="12"/>
    </row>
    <row r="16828" spans="2:14" x14ac:dyDescent="0.25">
      <c r="B16828" s="6">
        <v>0.89583333333333337</v>
      </c>
      <c r="E16828" s="9">
        <v>133</v>
      </c>
    </row>
    <row r="16829" spans="2:14" x14ac:dyDescent="0.25">
      <c r="B16829" s="86">
        <v>0.89583333333333337</v>
      </c>
      <c r="G16829" s="14" t="s">
        <v>4219</v>
      </c>
    </row>
    <row r="16830" spans="2:14" ht="15.75" x14ac:dyDescent="0.25">
      <c r="B16830" s="86">
        <v>0.90625</v>
      </c>
      <c r="E16830" s="157">
        <v>96</v>
      </c>
      <c r="G16830" s="14" t="s">
        <v>4219</v>
      </c>
      <c r="I16830" s="531" t="s">
        <v>3535</v>
      </c>
      <c r="J16830" s="531"/>
      <c r="K16830" s="531"/>
      <c r="L16830" s="531"/>
      <c r="M16830" s="531"/>
      <c r="N16830" s="531"/>
    </row>
    <row r="16831" spans="2:14" ht="15.75" x14ac:dyDescent="0.25">
      <c r="B16831" s="86">
        <v>0.91666666666666663</v>
      </c>
      <c r="E16831" s="59">
        <v>79</v>
      </c>
      <c r="G16831" s="14" t="s">
        <v>4219</v>
      </c>
      <c r="I16831" s="639" t="s">
        <v>4222</v>
      </c>
      <c r="J16831" s="639"/>
      <c r="K16831" s="639"/>
      <c r="L16831" s="639"/>
      <c r="M16831" s="639"/>
      <c r="N16831" s="639"/>
    </row>
    <row r="16832" spans="2:14" x14ac:dyDescent="0.25">
      <c r="B16832" s="6">
        <v>0.92708333333333337</v>
      </c>
      <c r="E16832" s="3">
        <v>106</v>
      </c>
    </row>
    <row r="16833" spans="1:14" x14ac:dyDescent="0.25">
      <c r="B16833" s="6">
        <v>0.9375</v>
      </c>
      <c r="E16833" s="10">
        <v>132</v>
      </c>
      <c r="H16833" s="3">
        <v>325</v>
      </c>
      <c r="I16833" s="12" t="s">
        <v>4223</v>
      </c>
      <c r="J16833" s="12"/>
      <c r="K16833" s="12"/>
      <c r="L16833" s="12"/>
      <c r="M16833" s="12"/>
    </row>
    <row r="16834" spans="1:14" x14ac:dyDescent="0.25">
      <c r="B16834" s="6">
        <v>0.44791666666666669</v>
      </c>
      <c r="E16834" s="62">
        <v>120</v>
      </c>
    </row>
    <row r="16835" spans="1:14" x14ac:dyDescent="0.25">
      <c r="B16835" s="6">
        <v>0.95833333333333337</v>
      </c>
      <c r="E16835" s="157">
        <v>98</v>
      </c>
    </row>
    <row r="16836" spans="1:14" x14ac:dyDescent="0.25">
      <c r="B16836" s="6">
        <v>0.96875</v>
      </c>
      <c r="E16836" s="99">
        <v>118</v>
      </c>
    </row>
    <row r="16837" spans="1:14" x14ac:dyDescent="0.25">
      <c r="B16837" s="6">
        <v>0.97916666666666663</v>
      </c>
      <c r="E16837" s="97">
        <v>120</v>
      </c>
      <c r="H16837" s="3">
        <v>385</v>
      </c>
      <c r="I16837" s="63" t="s">
        <v>4227</v>
      </c>
      <c r="J16837" s="63"/>
      <c r="K16837" s="63"/>
      <c r="L16837" s="63"/>
      <c r="M16837" s="63"/>
    </row>
    <row r="16838" spans="1:14" ht="15.75" thickBot="1" x14ac:dyDescent="0.3">
      <c r="B16838" s="22">
        <v>0.98958333333333337</v>
      </c>
      <c r="E16838" s="62">
        <v>120</v>
      </c>
    </row>
    <row r="16839" spans="1:14" x14ac:dyDescent="0.25">
      <c r="A16839" s="5">
        <v>46022</v>
      </c>
      <c r="B16839" s="6">
        <v>0</v>
      </c>
      <c r="E16839" s="99">
        <v>119</v>
      </c>
    </row>
    <row r="16840" spans="1:14" x14ac:dyDescent="0.25">
      <c r="A16840" s="5" t="s">
        <v>571</v>
      </c>
      <c r="B16840" s="6">
        <v>1.0416666666666666E-2</v>
      </c>
      <c r="E16840" s="3">
        <v>108</v>
      </c>
    </row>
    <row r="16841" spans="1:14" x14ac:dyDescent="0.25">
      <c r="B16841" s="6">
        <v>2.0833333333333332E-2</v>
      </c>
      <c r="E16841" s="3">
        <v>108</v>
      </c>
    </row>
    <row r="16842" spans="1:14" x14ac:dyDescent="0.25">
      <c r="B16842" s="6">
        <v>3.125E-2</v>
      </c>
      <c r="E16842" s="3">
        <v>109</v>
      </c>
    </row>
    <row r="16843" spans="1:14" x14ac:dyDescent="0.25">
      <c r="B16843" s="6">
        <v>4.1666666666666664E-2</v>
      </c>
      <c r="E16843" s="3">
        <v>109</v>
      </c>
    </row>
    <row r="16844" spans="1:14" x14ac:dyDescent="0.25">
      <c r="B16844" s="6">
        <v>5.2083333333333336E-2</v>
      </c>
      <c r="E16844" s="3">
        <v>109</v>
      </c>
    </row>
    <row r="16845" spans="1:14" x14ac:dyDescent="0.25">
      <c r="B16845" s="6">
        <v>6.25E-2</v>
      </c>
      <c r="E16845" s="99">
        <v>110</v>
      </c>
    </row>
    <row r="16846" spans="1:14" ht="15.75" thickBot="1" x14ac:dyDescent="0.3">
      <c r="B16846" s="6">
        <v>7.2916666666666671E-2</v>
      </c>
      <c r="E16846" s="3">
        <v>109</v>
      </c>
    </row>
    <row r="16847" spans="1:14" ht="19.5" thickBot="1" x14ac:dyDescent="0.35">
      <c r="B16847" s="6">
        <v>8.3333333333333329E-2</v>
      </c>
      <c r="E16847" s="3">
        <v>106</v>
      </c>
      <c r="G16847" s="612">
        <v>104</v>
      </c>
      <c r="H16847" s="610" t="s">
        <v>1368</v>
      </c>
      <c r="I16847" s="734" t="s">
        <v>4200</v>
      </c>
      <c r="J16847" s="735"/>
      <c r="K16847" s="735"/>
      <c r="L16847" s="735"/>
      <c r="M16847" s="735"/>
      <c r="N16847" s="736"/>
    </row>
    <row r="16848" spans="1:14" ht="19.5" thickBot="1" x14ac:dyDescent="0.35">
      <c r="B16848" s="6">
        <v>9.375E-2</v>
      </c>
      <c r="E16848" s="3">
        <v>106</v>
      </c>
      <c r="G16848" s="611">
        <f>AVERAGE(E16762:E16852)</f>
        <v>106.34567901234568</v>
      </c>
      <c r="H16848" s="610" t="s">
        <v>1367</v>
      </c>
      <c r="I16848" s="734" t="s">
        <v>4224</v>
      </c>
      <c r="J16848" s="735"/>
      <c r="K16848" s="735"/>
      <c r="L16848" s="735"/>
      <c r="M16848" s="735"/>
      <c r="N16848" s="736"/>
    </row>
    <row r="16849" spans="1:14" ht="19.5" thickBot="1" x14ac:dyDescent="0.35">
      <c r="B16849" s="6">
        <v>0.10416666666666667</v>
      </c>
      <c r="E16849" s="3">
        <v>106</v>
      </c>
      <c r="G16849" s="608">
        <v>94</v>
      </c>
      <c r="H16849" s="594" t="s">
        <v>1369</v>
      </c>
      <c r="I16849" s="723" t="s">
        <v>4119</v>
      </c>
      <c r="J16849" s="724"/>
      <c r="K16849" s="724"/>
      <c r="L16849" s="724"/>
      <c r="M16849" s="724"/>
      <c r="N16849" s="725"/>
    </row>
    <row r="16850" spans="1:14" ht="18.75" thickBot="1" x14ac:dyDescent="0.3">
      <c r="B16850" s="6">
        <v>0.11458333333333333</v>
      </c>
      <c r="E16850" s="3">
        <v>106</v>
      </c>
      <c r="G16850" s="729" t="s">
        <v>4201</v>
      </c>
      <c r="H16850" s="730"/>
    </row>
    <row r="16851" spans="1:14" ht="18.75" thickBot="1" x14ac:dyDescent="0.3">
      <c r="B16851" s="6">
        <v>0.125</v>
      </c>
      <c r="E16851" s="3">
        <v>107</v>
      </c>
      <c r="G16851" s="717" t="s">
        <v>4225</v>
      </c>
      <c r="H16851" s="718"/>
      <c r="I16851" s="718"/>
      <c r="J16851" s="719"/>
    </row>
    <row r="16852" spans="1:14" ht="16.5" thickBot="1" x14ac:dyDescent="0.3">
      <c r="B16852" s="6">
        <v>0.13541666666666666</v>
      </c>
      <c r="G16852" s="720" t="s">
        <v>4226</v>
      </c>
      <c r="H16852" s="721"/>
      <c r="I16852" s="721"/>
      <c r="J16852" s="721"/>
      <c r="K16852" s="721"/>
      <c r="L16852" s="721"/>
      <c r="M16852" s="721"/>
      <c r="N16852" s="722"/>
    </row>
    <row r="16853" spans="1:14" x14ac:dyDescent="0.25">
      <c r="B16853" s="6">
        <v>0.14583333333333334</v>
      </c>
    </row>
    <row r="16854" spans="1:14" ht="15.75" thickBot="1" x14ac:dyDescent="0.3">
      <c r="B16854" s="22">
        <v>0.15625</v>
      </c>
      <c r="D16854" s="243">
        <v>263</v>
      </c>
      <c r="E16854" s="243" t="s">
        <v>4367</v>
      </c>
    </row>
    <row r="16855" spans="1:14" x14ac:dyDescent="0.25">
      <c r="A16855" s="5">
        <v>46022</v>
      </c>
      <c r="B16855" s="6">
        <v>0.29166666666666669</v>
      </c>
      <c r="E16855" s="157">
        <v>90</v>
      </c>
    </row>
    <row r="16856" spans="1:14" x14ac:dyDescent="0.25">
      <c r="A16856" s="5" t="s">
        <v>571</v>
      </c>
      <c r="B16856" s="6">
        <v>0.30208333333333331</v>
      </c>
      <c r="E16856" s="157">
        <v>92</v>
      </c>
    </row>
    <row r="16857" spans="1:14" x14ac:dyDescent="0.25">
      <c r="B16857" s="6">
        <v>0.3125</v>
      </c>
      <c r="E16857" s="157">
        <v>92</v>
      </c>
    </row>
    <row r="16858" spans="1:14" x14ac:dyDescent="0.25">
      <c r="B16858" s="6">
        <v>0.32291666666666669</v>
      </c>
      <c r="E16858" s="14">
        <v>89</v>
      </c>
    </row>
    <row r="16859" spans="1:14" x14ac:dyDescent="0.25">
      <c r="B16859" s="6">
        <v>0.33333333333333331</v>
      </c>
      <c r="E16859" s="14">
        <v>86</v>
      </c>
    </row>
    <row r="16860" spans="1:14" x14ac:dyDescent="0.25">
      <c r="B16860" s="6">
        <v>0.34375</v>
      </c>
      <c r="E16860" s="14">
        <v>85</v>
      </c>
    </row>
    <row r="16861" spans="1:14" x14ac:dyDescent="0.25">
      <c r="B16861" s="6">
        <v>0.35416666666666669</v>
      </c>
      <c r="E16861" s="14">
        <v>86</v>
      </c>
    </row>
    <row r="16862" spans="1:14" x14ac:dyDescent="0.25">
      <c r="B16862" s="6">
        <v>0.36458333333333331</v>
      </c>
      <c r="E16862" s="14">
        <v>88</v>
      </c>
    </row>
    <row r="16863" spans="1:14" x14ac:dyDescent="0.25">
      <c r="B16863" s="6">
        <v>0.375</v>
      </c>
      <c r="E16863" s="157">
        <v>90</v>
      </c>
    </row>
    <row r="16864" spans="1:14" x14ac:dyDescent="0.25">
      <c r="B16864" s="6">
        <v>0.38541666666666669</v>
      </c>
      <c r="E16864" s="157">
        <v>95</v>
      </c>
    </row>
    <row r="16865" spans="2:17" x14ac:dyDescent="0.25">
      <c r="B16865" s="6">
        <v>0.39583333333333331</v>
      </c>
      <c r="E16865" s="157">
        <v>93</v>
      </c>
    </row>
    <row r="16866" spans="2:17" x14ac:dyDescent="0.25">
      <c r="B16866" s="6">
        <v>0.40625</v>
      </c>
      <c r="E16866" s="157">
        <v>92</v>
      </c>
    </row>
    <row r="16867" spans="2:17" x14ac:dyDescent="0.25">
      <c r="B16867" s="6">
        <v>0.41666666666666669</v>
      </c>
      <c r="E16867" s="157">
        <v>90</v>
      </c>
    </row>
    <row r="16868" spans="2:17" x14ac:dyDescent="0.25">
      <c r="B16868" s="6">
        <v>0.42708333333333331</v>
      </c>
      <c r="E16868" s="157">
        <v>95</v>
      </c>
    </row>
    <row r="16869" spans="2:17" x14ac:dyDescent="0.25">
      <c r="B16869" s="6">
        <v>0.4375</v>
      </c>
      <c r="E16869" s="157">
        <v>94</v>
      </c>
    </row>
    <row r="16870" spans="2:17" x14ac:dyDescent="0.25">
      <c r="B16870" s="6">
        <v>0.44791666666666669</v>
      </c>
      <c r="E16870" s="157">
        <v>94</v>
      </c>
    </row>
    <row r="16871" spans="2:17" x14ac:dyDescent="0.25">
      <c r="B16871" s="6">
        <v>0.45833333333333331</v>
      </c>
      <c r="E16871" s="157">
        <v>92</v>
      </c>
    </row>
    <row r="16872" spans="2:17" x14ac:dyDescent="0.25">
      <c r="B16872" s="6">
        <v>0.46875</v>
      </c>
      <c r="E16872" s="14">
        <v>85</v>
      </c>
      <c r="F16872" s="14">
        <v>85</v>
      </c>
      <c r="G16872" s="3" t="s">
        <v>4229</v>
      </c>
    </row>
    <row r="16873" spans="2:17" x14ac:dyDescent="0.25">
      <c r="B16873" s="6">
        <v>0.47916666666666669</v>
      </c>
      <c r="E16873" s="3">
        <v>100</v>
      </c>
    </row>
    <row r="16874" spans="2:17" x14ac:dyDescent="0.25">
      <c r="B16874" s="90">
        <v>0.47916666666666669</v>
      </c>
      <c r="C16874" s="8">
        <v>83</v>
      </c>
      <c r="D16874" s="8"/>
      <c r="E16874" s="8"/>
      <c r="F16874" s="8"/>
      <c r="G16874" s="8" t="s">
        <v>208</v>
      </c>
      <c r="H16874" s="8"/>
      <c r="I16874" s="36" t="s">
        <v>4228</v>
      </c>
      <c r="J16874" s="36"/>
      <c r="K16874" s="36"/>
      <c r="L16874" s="36"/>
      <c r="M16874" s="36"/>
      <c r="N16874" s="36"/>
      <c r="O16874" s="36"/>
      <c r="P16874" s="36"/>
      <c r="Q16874" s="8"/>
    </row>
    <row r="16875" spans="2:17" x14ac:dyDescent="0.25">
      <c r="B16875" s="6">
        <v>0.48958333333333331</v>
      </c>
      <c r="E16875" s="157">
        <v>98</v>
      </c>
    </row>
    <row r="16876" spans="2:17" x14ac:dyDescent="0.25">
      <c r="B16876" s="6">
        <v>0.5</v>
      </c>
      <c r="E16876" s="3">
        <v>100</v>
      </c>
    </row>
    <row r="16877" spans="2:17" x14ac:dyDescent="0.25">
      <c r="B16877" s="6">
        <v>0.51041666666666663</v>
      </c>
      <c r="E16877" s="3">
        <v>102</v>
      </c>
    </row>
    <row r="16878" spans="2:17" x14ac:dyDescent="0.25">
      <c r="B16878" s="6">
        <v>0.52083333333333337</v>
      </c>
      <c r="E16878" s="101">
        <v>116</v>
      </c>
      <c r="H16878" s="3">
        <v>60</v>
      </c>
      <c r="I16878" s="135" t="s">
        <v>4230</v>
      </c>
      <c r="J16878" s="135"/>
      <c r="K16878" s="135"/>
      <c r="L16878" s="135"/>
      <c r="M16878" s="135"/>
    </row>
    <row r="16879" spans="2:17" x14ac:dyDescent="0.25">
      <c r="B16879" s="6">
        <v>0.53125</v>
      </c>
      <c r="E16879" s="157">
        <v>92</v>
      </c>
      <c r="F16879" s="157">
        <v>92</v>
      </c>
    </row>
    <row r="16880" spans="2:17" x14ac:dyDescent="0.25">
      <c r="B16880" s="6">
        <v>0.54166666666666663</v>
      </c>
      <c r="E16880" s="4">
        <v>109</v>
      </c>
      <c r="I16880" s="36" t="s">
        <v>4232</v>
      </c>
      <c r="J16880" s="36"/>
      <c r="K16880" s="36"/>
      <c r="L16880" s="36"/>
      <c r="M16880" s="36"/>
    </row>
    <row r="16881" spans="2:13" x14ac:dyDescent="0.25">
      <c r="B16881" s="90">
        <v>0.54861111111111116</v>
      </c>
      <c r="C16881" s="8">
        <v>26</v>
      </c>
      <c r="D16881" s="8"/>
      <c r="E16881" s="8"/>
      <c r="F16881" s="8"/>
      <c r="G16881" s="8" t="s">
        <v>239</v>
      </c>
      <c r="H16881" s="8"/>
      <c r="I16881" s="36" t="s">
        <v>4242</v>
      </c>
      <c r="J16881" s="36"/>
      <c r="K16881" s="36"/>
      <c r="L16881" s="36"/>
      <c r="M16881" s="36"/>
    </row>
    <row r="16882" spans="2:13" x14ac:dyDescent="0.25">
      <c r="B16882" s="6">
        <v>0.55208333333333337</v>
      </c>
      <c r="E16882" s="99">
        <v>111</v>
      </c>
    </row>
    <row r="16883" spans="2:13" x14ac:dyDescent="0.25">
      <c r="B16883" s="6">
        <v>0.5625</v>
      </c>
      <c r="E16883" s="3">
        <v>106</v>
      </c>
    </row>
    <row r="16884" spans="2:13" x14ac:dyDescent="0.25">
      <c r="B16884" s="6">
        <v>0.57291666666666663</v>
      </c>
      <c r="E16884" s="157">
        <v>98</v>
      </c>
    </row>
    <row r="16885" spans="2:13" x14ac:dyDescent="0.25">
      <c r="B16885" s="6">
        <v>0.58333333333333337</v>
      </c>
      <c r="E16885" s="3">
        <v>104</v>
      </c>
    </row>
    <row r="16886" spans="2:13" x14ac:dyDescent="0.25">
      <c r="B16886" s="6">
        <v>0.59375</v>
      </c>
      <c r="E16886" s="101">
        <v>118</v>
      </c>
      <c r="H16886" s="3">
        <v>65</v>
      </c>
      <c r="I16886" s="135" t="s">
        <v>4231</v>
      </c>
      <c r="J16886" s="135"/>
      <c r="K16886" s="135"/>
      <c r="L16886" s="135"/>
      <c r="M16886" s="135"/>
    </row>
    <row r="16887" spans="2:13" x14ac:dyDescent="0.25">
      <c r="B16887" s="6">
        <v>0.60416666666666663</v>
      </c>
      <c r="E16887" s="99">
        <v>118</v>
      </c>
    </row>
    <row r="16888" spans="2:13" x14ac:dyDescent="0.25">
      <c r="B16888" s="6">
        <v>0.61458333333333337</v>
      </c>
      <c r="E16888" s="99">
        <v>110</v>
      </c>
    </row>
    <row r="16889" spans="2:13" x14ac:dyDescent="0.25">
      <c r="B16889" s="6">
        <v>0.625</v>
      </c>
      <c r="E16889" s="3">
        <v>107</v>
      </c>
    </row>
    <row r="16890" spans="2:13" x14ac:dyDescent="0.25">
      <c r="B16890" s="6">
        <v>0.63541666666666663</v>
      </c>
      <c r="E16890" s="3">
        <v>106</v>
      </c>
    </row>
    <row r="16891" spans="2:13" x14ac:dyDescent="0.25">
      <c r="B16891" s="6">
        <v>0.64583333333333337</v>
      </c>
      <c r="E16891" s="3">
        <v>109</v>
      </c>
    </row>
    <row r="16892" spans="2:13" x14ac:dyDescent="0.25">
      <c r="B16892" s="6">
        <v>0.65625</v>
      </c>
      <c r="E16892" s="99">
        <v>114</v>
      </c>
    </row>
    <row r="16893" spans="2:13" x14ac:dyDescent="0.25">
      <c r="B16893" s="6">
        <v>0.66666666666666663</v>
      </c>
      <c r="E16893" s="99">
        <v>115</v>
      </c>
    </row>
    <row r="16894" spans="2:13" x14ac:dyDescent="0.25">
      <c r="B16894" s="6">
        <v>0.67708333333333337</v>
      </c>
      <c r="E16894" s="99">
        <v>118</v>
      </c>
    </row>
    <row r="16895" spans="2:13" x14ac:dyDescent="0.25">
      <c r="B16895" s="6">
        <v>0.6875</v>
      </c>
      <c r="E16895" s="99">
        <v>114</v>
      </c>
    </row>
    <row r="16896" spans="2:13" x14ac:dyDescent="0.25">
      <c r="B16896" s="6">
        <v>0.69791666666666663</v>
      </c>
      <c r="E16896" s="3">
        <v>105</v>
      </c>
    </row>
    <row r="16897" spans="2:23" x14ac:dyDescent="0.25">
      <c r="B16897" s="6">
        <v>0.70833333333333337</v>
      </c>
      <c r="E16897" s="3">
        <v>100</v>
      </c>
      <c r="F16897" s="3">
        <v>100</v>
      </c>
    </row>
    <row r="16898" spans="2:23" x14ac:dyDescent="0.25">
      <c r="B16898" s="90">
        <v>0.71527777777777779</v>
      </c>
      <c r="C16898" s="8">
        <v>111</v>
      </c>
      <c r="D16898" s="8"/>
      <c r="E16898" s="8"/>
      <c r="F16898" s="8"/>
      <c r="G16898" s="8" t="s">
        <v>313</v>
      </c>
      <c r="H16898" s="8"/>
      <c r="I16898" s="36" t="s">
        <v>4233</v>
      </c>
      <c r="J16898" s="36"/>
      <c r="K16898" s="36"/>
      <c r="L16898" s="36"/>
      <c r="M16898" s="36"/>
      <c r="N16898" s="36"/>
      <c r="O16898" s="36"/>
      <c r="P16898" s="36"/>
      <c r="Q16898" s="8"/>
      <c r="R16898" s="8"/>
      <c r="S16898" s="8"/>
      <c r="T16898" s="8"/>
      <c r="U16898" s="8"/>
      <c r="V16898" s="8"/>
      <c r="W16898" s="8"/>
    </row>
    <row r="16899" spans="2:23" x14ac:dyDescent="0.25">
      <c r="B16899" s="6">
        <v>0.71875</v>
      </c>
      <c r="E16899" s="3">
        <v>102</v>
      </c>
    </row>
    <row r="16900" spans="2:23" x14ac:dyDescent="0.25">
      <c r="B16900" s="6">
        <v>0.72916666666666663</v>
      </c>
      <c r="E16900" s="3">
        <v>106</v>
      </c>
    </row>
    <row r="16901" spans="2:23" x14ac:dyDescent="0.25">
      <c r="B16901" s="6">
        <v>0.73958333333333337</v>
      </c>
      <c r="E16901" s="62">
        <v>122</v>
      </c>
    </row>
    <row r="16902" spans="2:23" x14ac:dyDescent="0.25">
      <c r="B16902" s="6">
        <v>0.75</v>
      </c>
      <c r="E16902" s="10">
        <v>130</v>
      </c>
      <c r="H16902" s="3">
        <v>50</v>
      </c>
      <c r="I16902" s="12" t="s">
        <v>4238</v>
      </c>
      <c r="J16902" s="12"/>
      <c r="K16902" s="12"/>
      <c r="L16902" s="12"/>
      <c r="M16902" s="12"/>
    </row>
    <row r="16903" spans="2:23" x14ac:dyDescent="0.25">
      <c r="B16903" s="6">
        <v>0.76041666666666663</v>
      </c>
      <c r="E16903" s="99">
        <v>112</v>
      </c>
    </row>
    <row r="16904" spans="2:23" x14ac:dyDescent="0.25">
      <c r="B16904" s="6">
        <v>0.77083333333333337</v>
      </c>
      <c r="E16904" s="3">
        <v>100</v>
      </c>
    </row>
    <row r="16905" spans="2:23" x14ac:dyDescent="0.25">
      <c r="B16905" s="6">
        <v>0.78125</v>
      </c>
      <c r="E16905" s="3">
        <v>98</v>
      </c>
    </row>
    <row r="16906" spans="2:23" x14ac:dyDescent="0.25">
      <c r="B16906" s="6">
        <v>0.79166666666666663</v>
      </c>
      <c r="E16906" s="99">
        <v>118</v>
      </c>
    </row>
    <row r="16907" spans="2:23" x14ac:dyDescent="0.25">
      <c r="B16907" s="6">
        <v>0.80208333333333337</v>
      </c>
      <c r="E16907" s="62">
        <v>124</v>
      </c>
    </row>
    <row r="16908" spans="2:23" x14ac:dyDescent="0.25">
      <c r="B16908" s="6">
        <v>0.8125</v>
      </c>
      <c r="E16908" s="62">
        <v>128</v>
      </c>
    </row>
    <row r="16909" spans="2:23" x14ac:dyDescent="0.25">
      <c r="B16909" s="6">
        <v>0.82291666666666663</v>
      </c>
      <c r="E16909" s="10">
        <v>130</v>
      </c>
      <c r="H16909" s="3">
        <v>155</v>
      </c>
      <c r="I16909" s="12" t="s">
        <v>4239</v>
      </c>
      <c r="J16909" s="12"/>
      <c r="K16909" s="12"/>
      <c r="L16909" s="12"/>
      <c r="M16909" s="12"/>
    </row>
    <row r="16910" spans="2:23" x14ac:dyDescent="0.25">
      <c r="B16910" s="6">
        <v>0.83333333333333337</v>
      </c>
      <c r="E16910" s="9">
        <v>130</v>
      </c>
    </row>
    <row r="16911" spans="2:23" x14ac:dyDescent="0.25">
      <c r="B16911" s="6">
        <v>0.84375</v>
      </c>
      <c r="E16911" s="62">
        <v>124</v>
      </c>
    </row>
    <row r="16912" spans="2:23" x14ac:dyDescent="0.25">
      <c r="B16912" s="6">
        <v>0.85416666666666663</v>
      </c>
      <c r="E16912" s="62">
        <v>120</v>
      </c>
    </row>
    <row r="16913" spans="1:5" x14ac:dyDescent="0.25">
      <c r="B16913" s="6">
        <v>0.86458333333333337</v>
      </c>
      <c r="E16913" s="99">
        <v>116</v>
      </c>
    </row>
    <row r="16914" spans="1:5" x14ac:dyDescent="0.25">
      <c r="B16914" s="6">
        <v>0.875</v>
      </c>
      <c r="E16914" s="99">
        <v>113</v>
      </c>
    </row>
    <row r="16915" spans="1:5" x14ac:dyDescent="0.25">
      <c r="B16915" s="6">
        <v>0.88541666666666663</v>
      </c>
      <c r="E16915" s="99">
        <v>114</v>
      </c>
    </row>
    <row r="16916" spans="1:5" x14ac:dyDescent="0.25">
      <c r="B16916" s="6">
        <v>0.89583333333333337</v>
      </c>
      <c r="E16916" s="99">
        <v>118</v>
      </c>
    </row>
    <row r="16917" spans="1:5" x14ac:dyDescent="0.25">
      <c r="B16917" s="6">
        <v>0.90625</v>
      </c>
      <c r="E16917" s="3">
        <v>107</v>
      </c>
    </row>
    <row r="16918" spans="1:5" x14ac:dyDescent="0.25">
      <c r="B16918" s="6">
        <v>0.91666666666666663</v>
      </c>
      <c r="E16918" s="3">
        <v>108</v>
      </c>
    </row>
    <row r="16919" spans="1:5" x14ac:dyDescent="0.25">
      <c r="B16919" s="6">
        <v>0.92708333333333337</v>
      </c>
      <c r="E16919" s="99">
        <v>110</v>
      </c>
    </row>
    <row r="16920" spans="1:5" x14ac:dyDescent="0.25">
      <c r="B16920" s="6">
        <v>0.9375</v>
      </c>
      <c r="E16920" s="3">
        <v>105</v>
      </c>
    </row>
    <row r="16921" spans="1:5" x14ac:dyDescent="0.25">
      <c r="B16921" s="6">
        <v>0.44791666666666669</v>
      </c>
      <c r="E16921" s="99">
        <v>110</v>
      </c>
    </row>
    <row r="16922" spans="1:5" x14ac:dyDescent="0.25">
      <c r="B16922" s="6">
        <v>0.95833333333333337</v>
      </c>
      <c r="E16922" s="99">
        <v>113</v>
      </c>
    </row>
    <row r="16923" spans="1:5" x14ac:dyDescent="0.25">
      <c r="B16923" s="6">
        <v>0.96875</v>
      </c>
      <c r="E16923" s="99">
        <v>114</v>
      </c>
    </row>
    <row r="16924" spans="1:5" x14ac:dyDescent="0.25">
      <c r="B16924" s="6">
        <v>0.97916666666666663</v>
      </c>
      <c r="E16924" s="99">
        <v>116</v>
      </c>
    </row>
    <row r="16925" spans="1:5" ht="15.75" thickBot="1" x14ac:dyDescent="0.3">
      <c r="B16925" s="22">
        <v>0.98958333333333337</v>
      </c>
      <c r="D16925" s="3">
        <v>220</v>
      </c>
      <c r="E16925" s="99">
        <v>111</v>
      </c>
    </row>
    <row r="16926" spans="1:5" x14ac:dyDescent="0.25">
      <c r="A16926" s="5">
        <v>46023</v>
      </c>
      <c r="B16926" s="6">
        <v>0</v>
      </c>
      <c r="E16926" s="99">
        <v>112</v>
      </c>
    </row>
    <row r="16927" spans="1:5" x14ac:dyDescent="0.25">
      <c r="A16927" s="5" t="s">
        <v>211</v>
      </c>
      <c r="B16927" s="6">
        <v>1.0416666666666666E-2</v>
      </c>
      <c r="E16927" s="99">
        <v>113</v>
      </c>
    </row>
    <row r="16928" spans="1:5" x14ac:dyDescent="0.25">
      <c r="B16928" s="6">
        <v>2.0833333333333332E-2</v>
      </c>
      <c r="E16928" s="99">
        <v>115</v>
      </c>
    </row>
    <row r="16929" spans="1:14" x14ac:dyDescent="0.25">
      <c r="B16929" s="6">
        <v>3.125E-2</v>
      </c>
      <c r="E16929" s="3">
        <v>106</v>
      </c>
    </row>
    <row r="16930" spans="1:14" x14ac:dyDescent="0.25">
      <c r="B16930" s="6">
        <v>4.1666666666666664E-2</v>
      </c>
      <c r="E16930" s="3">
        <v>102</v>
      </c>
    </row>
    <row r="16931" spans="1:14" x14ac:dyDescent="0.25">
      <c r="B16931" s="6">
        <v>5.2083333333333336E-2</v>
      </c>
      <c r="E16931" s="3">
        <v>103</v>
      </c>
    </row>
    <row r="16932" spans="1:14" x14ac:dyDescent="0.25">
      <c r="B16932" s="6">
        <v>6.25E-2</v>
      </c>
      <c r="E16932" s="3">
        <v>105</v>
      </c>
    </row>
    <row r="16933" spans="1:14" x14ac:dyDescent="0.25">
      <c r="B16933" s="6">
        <v>7.2916666666666671E-2</v>
      </c>
      <c r="E16933" s="3">
        <v>108</v>
      </c>
    </row>
    <row r="16934" spans="1:14" ht="15.75" thickBot="1" x14ac:dyDescent="0.3">
      <c r="B16934" s="6">
        <v>8.3333333333333329E-2</v>
      </c>
      <c r="E16934" s="3">
        <v>105</v>
      </c>
    </row>
    <row r="16935" spans="1:14" ht="19.5" thickBot="1" x14ac:dyDescent="0.35">
      <c r="B16935" s="6">
        <v>9.375E-2</v>
      </c>
      <c r="E16935" s="3">
        <v>105</v>
      </c>
      <c r="G16935" s="612">
        <v>108</v>
      </c>
      <c r="H16935" s="610" t="s">
        <v>1368</v>
      </c>
      <c r="I16935" s="734" t="s">
        <v>4237</v>
      </c>
      <c r="J16935" s="735"/>
      <c r="K16935" s="735"/>
      <c r="L16935" s="735"/>
      <c r="M16935" s="735"/>
      <c r="N16935" s="736"/>
    </row>
    <row r="16936" spans="1:14" ht="19.5" thickBot="1" x14ac:dyDescent="0.35">
      <c r="B16936" s="6">
        <v>0.10416666666666667</v>
      </c>
      <c r="E16936" s="3">
        <v>106</v>
      </c>
      <c r="G16936" s="611">
        <f>AVERAGE(E16855:E16940)</f>
        <v>105.98765432098766</v>
      </c>
      <c r="H16936" s="610" t="s">
        <v>1367</v>
      </c>
      <c r="I16936" s="734" t="s">
        <v>4236</v>
      </c>
      <c r="J16936" s="735"/>
      <c r="K16936" s="735"/>
      <c r="L16936" s="735"/>
      <c r="M16936" s="735"/>
      <c r="N16936" s="736"/>
    </row>
    <row r="16937" spans="1:14" ht="19.5" thickBot="1" x14ac:dyDescent="0.35">
      <c r="B16937" s="6">
        <v>0.11458333333333333</v>
      </c>
      <c r="E16937" s="3">
        <v>105</v>
      </c>
      <c r="G16937" s="608">
        <v>92.3</v>
      </c>
      <c r="H16937" s="594" t="s">
        <v>1369</v>
      </c>
      <c r="I16937" s="723" t="s">
        <v>4214</v>
      </c>
      <c r="J16937" s="724"/>
      <c r="K16937" s="724"/>
      <c r="L16937" s="724"/>
      <c r="M16937" s="724"/>
      <c r="N16937" s="725"/>
    </row>
    <row r="16938" spans="1:14" ht="18.75" thickBot="1" x14ac:dyDescent="0.3">
      <c r="B16938" s="6">
        <v>0.125</v>
      </c>
      <c r="E16938" s="3">
        <v>103</v>
      </c>
      <c r="G16938" s="729" t="s">
        <v>4201</v>
      </c>
      <c r="H16938" s="730"/>
    </row>
    <row r="16939" spans="1:14" ht="18.75" thickBot="1" x14ac:dyDescent="0.3">
      <c r="B16939" s="6">
        <v>0.13541666666666666</v>
      </c>
      <c r="G16939" s="717" t="s">
        <v>4234</v>
      </c>
      <c r="H16939" s="718"/>
      <c r="I16939" s="718"/>
      <c r="J16939" s="719"/>
    </row>
    <row r="16940" spans="1:14" ht="16.5" thickBot="1" x14ac:dyDescent="0.3">
      <c r="B16940" s="6">
        <v>0.14583333333333334</v>
      </c>
      <c r="G16940" s="720" t="s">
        <v>4235</v>
      </c>
      <c r="H16940" s="721"/>
      <c r="I16940" s="721"/>
      <c r="J16940" s="721"/>
      <c r="K16940" s="721"/>
      <c r="L16940" s="721"/>
      <c r="M16940" s="721"/>
      <c r="N16940" s="722"/>
    </row>
    <row r="16941" spans="1:14" ht="15.75" thickBot="1" x14ac:dyDescent="0.3">
      <c r="B16941" s="22">
        <v>0.15625</v>
      </c>
      <c r="D16941" s="243">
        <v>220</v>
      </c>
      <c r="E16941" s="243" t="s">
        <v>4367</v>
      </c>
    </row>
    <row r="16942" spans="1:14" x14ac:dyDescent="0.25">
      <c r="A16942" s="5">
        <v>46023</v>
      </c>
      <c r="B16942" s="6">
        <v>0.29166666666666669</v>
      </c>
      <c r="E16942" s="3">
        <v>107</v>
      </c>
    </row>
    <row r="16943" spans="1:14" x14ac:dyDescent="0.25">
      <c r="A16943" s="5" t="s">
        <v>211</v>
      </c>
      <c r="B16943" s="6">
        <v>0.30208333333333331</v>
      </c>
      <c r="E16943" s="157">
        <v>98</v>
      </c>
    </row>
    <row r="16944" spans="1:14" x14ac:dyDescent="0.25">
      <c r="B16944" s="6">
        <v>0.3125</v>
      </c>
      <c r="E16944" s="3">
        <v>101</v>
      </c>
    </row>
    <row r="16945" spans="2:14" x14ac:dyDescent="0.25">
      <c r="B16945" s="6">
        <v>0.32291666666666669</v>
      </c>
      <c r="E16945" s="3">
        <v>103</v>
      </c>
    </row>
    <row r="16946" spans="2:14" x14ac:dyDescent="0.25">
      <c r="B16946" s="6">
        <v>0.33333333333333331</v>
      </c>
      <c r="E16946" s="3">
        <v>101</v>
      </c>
    </row>
    <row r="16947" spans="2:14" x14ac:dyDescent="0.25">
      <c r="B16947" s="6">
        <v>0.34375</v>
      </c>
      <c r="E16947" s="3">
        <v>102</v>
      </c>
    </row>
    <row r="16948" spans="2:14" x14ac:dyDescent="0.25">
      <c r="B16948" s="6">
        <v>0.35416666666666669</v>
      </c>
      <c r="E16948" s="157">
        <v>95</v>
      </c>
    </row>
    <row r="16949" spans="2:14" x14ac:dyDescent="0.25">
      <c r="B16949" s="6">
        <v>0.36458333333333331</v>
      </c>
      <c r="E16949" s="157">
        <v>98</v>
      </c>
    </row>
    <row r="16950" spans="2:14" x14ac:dyDescent="0.25">
      <c r="B16950" s="6">
        <v>0.375</v>
      </c>
      <c r="E16950" s="157">
        <v>97</v>
      </c>
    </row>
    <row r="16951" spans="2:14" x14ac:dyDescent="0.25">
      <c r="B16951" s="6">
        <v>0.38541666666666669</v>
      </c>
      <c r="E16951" s="157">
        <v>97</v>
      </c>
    </row>
    <row r="16952" spans="2:14" x14ac:dyDescent="0.25">
      <c r="B16952" s="6">
        <v>0.39583333333333331</v>
      </c>
      <c r="E16952" s="157">
        <v>98</v>
      </c>
    </row>
    <row r="16953" spans="2:14" x14ac:dyDescent="0.25">
      <c r="B16953" s="6">
        <v>0.40625</v>
      </c>
      <c r="E16953" s="3">
        <v>100</v>
      </c>
    </row>
    <row r="16954" spans="2:14" x14ac:dyDescent="0.25">
      <c r="B16954" s="6">
        <v>0.41666666666666669</v>
      </c>
      <c r="E16954" s="157">
        <v>96</v>
      </c>
    </row>
    <row r="16955" spans="2:14" x14ac:dyDescent="0.25">
      <c r="B16955" s="6">
        <v>0.42708333333333331</v>
      </c>
      <c r="E16955" s="157">
        <v>95</v>
      </c>
    </row>
    <row r="16956" spans="2:14" x14ac:dyDescent="0.25">
      <c r="B16956" s="6">
        <v>0.4375</v>
      </c>
      <c r="E16956" s="157">
        <v>95</v>
      </c>
    </row>
    <row r="16957" spans="2:14" x14ac:dyDescent="0.25">
      <c r="B16957" s="6">
        <v>0.44791666666666669</v>
      </c>
      <c r="E16957" s="157">
        <v>96</v>
      </c>
    </row>
    <row r="16958" spans="2:14" x14ac:dyDescent="0.25">
      <c r="B16958" s="6">
        <v>0.45833333333333331</v>
      </c>
      <c r="E16958" s="157">
        <v>96</v>
      </c>
    </row>
    <row r="16959" spans="2:14" x14ac:dyDescent="0.25">
      <c r="B16959" s="6">
        <v>0.46875</v>
      </c>
      <c r="E16959" s="157">
        <v>90</v>
      </c>
      <c r="F16959" s="157">
        <v>90</v>
      </c>
    </row>
    <row r="16960" spans="2:14" x14ac:dyDescent="0.25">
      <c r="B16960" s="90">
        <v>0.47569444444444442</v>
      </c>
      <c r="C16960" s="8">
        <v>96</v>
      </c>
      <c r="D16960" s="8"/>
      <c r="E16960" s="8"/>
      <c r="F16960" s="8"/>
      <c r="G16960" s="8" t="s">
        <v>208</v>
      </c>
      <c r="H16960" s="8"/>
      <c r="I16960" s="36" t="s">
        <v>4240</v>
      </c>
      <c r="J16960" s="36"/>
      <c r="K16960" s="36"/>
      <c r="L16960" s="36"/>
      <c r="M16960" s="36"/>
      <c r="N16960" s="36"/>
    </row>
    <row r="16961" spans="2:13" x14ac:dyDescent="0.25">
      <c r="B16961" s="6">
        <v>0.47916666666666669</v>
      </c>
      <c r="E16961" s="157">
        <v>97</v>
      </c>
    </row>
    <row r="16962" spans="2:13" x14ac:dyDescent="0.25">
      <c r="B16962" s="6">
        <v>0.48958333333333331</v>
      </c>
      <c r="E16962" s="157">
        <v>99</v>
      </c>
    </row>
    <row r="16963" spans="2:13" x14ac:dyDescent="0.25">
      <c r="B16963" s="6">
        <v>0.5</v>
      </c>
      <c r="E16963" s="101">
        <v>118</v>
      </c>
      <c r="H16963" s="3">
        <v>35</v>
      </c>
      <c r="I16963" s="135" t="s">
        <v>4241</v>
      </c>
      <c r="J16963" s="135"/>
      <c r="K16963" s="135"/>
      <c r="L16963" s="135"/>
      <c r="M16963" s="135"/>
    </row>
    <row r="16964" spans="2:13" x14ac:dyDescent="0.25">
      <c r="B16964" s="6">
        <v>0.51041666666666663</v>
      </c>
      <c r="E16964" s="14">
        <v>82</v>
      </c>
    </row>
    <row r="16965" spans="2:13" x14ac:dyDescent="0.25">
      <c r="B16965" s="6">
        <v>0.52083333333333337</v>
      </c>
      <c r="E16965" s="157">
        <v>91</v>
      </c>
    </row>
    <row r="16966" spans="2:13" x14ac:dyDescent="0.25">
      <c r="B16966" s="6">
        <v>0.53125</v>
      </c>
      <c r="E16966" s="3">
        <v>101</v>
      </c>
    </row>
    <row r="16967" spans="2:13" x14ac:dyDescent="0.25">
      <c r="B16967" s="6">
        <v>0.54166666666666663</v>
      </c>
      <c r="E16967" s="157">
        <v>97</v>
      </c>
    </row>
    <row r="16968" spans="2:13" x14ac:dyDescent="0.25">
      <c r="B16968" s="86">
        <v>0.54166666666666663</v>
      </c>
      <c r="G16968" s="14" t="s">
        <v>4243</v>
      </c>
    </row>
    <row r="16969" spans="2:13" x14ac:dyDescent="0.25">
      <c r="B16969" s="86">
        <v>0.55208333333333337</v>
      </c>
      <c r="E16969" s="157">
        <v>96</v>
      </c>
      <c r="G16969" s="14" t="s">
        <v>4243</v>
      </c>
    </row>
    <row r="16970" spans="2:13" x14ac:dyDescent="0.25">
      <c r="B16970" s="6">
        <v>0.5625</v>
      </c>
      <c r="E16970" s="14">
        <v>88</v>
      </c>
    </row>
    <row r="16971" spans="2:13" x14ac:dyDescent="0.25">
      <c r="B16971" s="6">
        <v>0.57291666666666663</v>
      </c>
      <c r="E16971" s="3">
        <v>108</v>
      </c>
    </row>
    <row r="16972" spans="2:13" x14ac:dyDescent="0.25">
      <c r="B16972" s="6">
        <v>0.58333333333333337</v>
      </c>
      <c r="E16972" s="99">
        <v>112</v>
      </c>
    </row>
    <row r="16973" spans="2:13" x14ac:dyDescent="0.25">
      <c r="B16973" s="6">
        <v>0.59375</v>
      </c>
      <c r="E16973" s="62">
        <v>120</v>
      </c>
    </row>
    <row r="16974" spans="2:13" x14ac:dyDescent="0.25">
      <c r="B16974" s="6">
        <v>0.60416666666666663</v>
      </c>
      <c r="E16974" s="62">
        <v>120</v>
      </c>
    </row>
    <row r="16975" spans="2:13" x14ac:dyDescent="0.25">
      <c r="B16975" s="6">
        <v>0.61458333333333337</v>
      </c>
      <c r="E16975" s="62">
        <v>122</v>
      </c>
    </row>
    <row r="16976" spans="2:13" x14ac:dyDescent="0.25">
      <c r="B16976" s="6">
        <v>0.625</v>
      </c>
      <c r="E16976" s="62">
        <v>126</v>
      </c>
    </row>
    <row r="16977" spans="2:15" x14ac:dyDescent="0.25">
      <c r="B16977" s="6">
        <v>0.63541666666666663</v>
      </c>
      <c r="E16977" s="10">
        <v>137</v>
      </c>
      <c r="H16977" s="3">
        <v>230</v>
      </c>
      <c r="I16977" s="12" t="s">
        <v>4244</v>
      </c>
      <c r="J16977" s="12"/>
      <c r="K16977" s="12"/>
      <c r="L16977" s="12"/>
      <c r="M16977" s="12"/>
    </row>
    <row r="16978" spans="2:15" x14ac:dyDescent="0.25">
      <c r="B16978" s="6">
        <v>0.64583333333333337</v>
      </c>
      <c r="E16978" s="9">
        <v>130</v>
      </c>
    </row>
    <row r="16979" spans="2:15" x14ac:dyDescent="0.25">
      <c r="B16979" s="86">
        <v>0.65277777777777779</v>
      </c>
      <c r="E16979" s="9"/>
      <c r="G16979" s="14" t="s">
        <v>4250</v>
      </c>
    </row>
    <row r="16980" spans="2:15" x14ac:dyDescent="0.25">
      <c r="B16980" s="86">
        <v>0.65625</v>
      </c>
      <c r="E16980" s="157">
        <v>98</v>
      </c>
      <c r="G16980" s="14" t="s">
        <v>4250</v>
      </c>
    </row>
    <row r="16981" spans="2:15" x14ac:dyDescent="0.25">
      <c r="B16981" s="86">
        <v>0.66666666666666663</v>
      </c>
      <c r="E16981" s="3">
        <v>82</v>
      </c>
      <c r="G16981" s="14" t="s">
        <v>4250</v>
      </c>
    </row>
    <row r="16982" spans="2:15" x14ac:dyDescent="0.25">
      <c r="B16982" s="86">
        <v>0.67708333333333337</v>
      </c>
      <c r="E16982" s="157">
        <v>95</v>
      </c>
      <c r="G16982" s="14" t="s">
        <v>4250</v>
      </c>
    </row>
    <row r="16983" spans="2:15" x14ac:dyDescent="0.25">
      <c r="B16983" s="86">
        <v>0.6875</v>
      </c>
      <c r="E16983" s="3">
        <v>100</v>
      </c>
      <c r="G16983" s="14" t="s">
        <v>4251</v>
      </c>
    </row>
    <row r="16984" spans="2:15" x14ac:dyDescent="0.25">
      <c r="B16984" s="86">
        <v>0.69791666666666663</v>
      </c>
      <c r="E16984" s="99">
        <v>111</v>
      </c>
      <c r="G16984" s="14" t="s">
        <v>4251</v>
      </c>
    </row>
    <row r="16985" spans="2:15" x14ac:dyDescent="0.25">
      <c r="B16985" s="6">
        <v>0.70833333333333337</v>
      </c>
      <c r="E16985" s="99">
        <v>112</v>
      </c>
    </row>
    <row r="16986" spans="2:15" x14ac:dyDescent="0.25">
      <c r="B16986" s="86">
        <v>0.71527777777777779</v>
      </c>
      <c r="G16986" s="14" t="s">
        <v>4245</v>
      </c>
    </row>
    <row r="16987" spans="2:15" x14ac:dyDescent="0.25">
      <c r="B16987" s="86">
        <v>0.71875</v>
      </c>
      <c r="E16987" s="99">
        <v>115</v>
      </c>
      <c r="G16987" s="14" t="s">
        <v>4245</v>
      </c>
    </row>
    <row r="16988" spans="2:15" ht="15.75" x14ac:dyDescent="0.25">
      <c r="B16988" s="86">
        <v>0.72916666666666663</v>
      </c>
      <c r="E16988" s="157">
        <v>95</v>
      </c>
      <c r="F16988" s="157">
        <v>95</v>
      </c>
      <c r="G16988" s="14" t="s">
        <v>4245</v>
      </c>
      <c r="I16988" s="531" t="s">
        <v>4248</v>
      </c>
      <c r="J16988" s="531"/>
      <c r="K16988" s="531"/>
      <c r="L16988" s="531"/>
      <c r="M16988" s="531"/>
      <c r="N16988" s="531"/>
      <c r="O16988" s="531"/>
    </row>
    <row r="16989" spans="2:15" x14ac:dyDescent="0.25">
      <c r="B16989" s="90">
        <v>0.73263888888888884</v>
      </c>
      <c r="C16989" s="8">
        <v>97</v>
      </c>
      <c r="D16989" s="8"/>
      <c r="E16989" s="8"/>
      <c r="F16989" s="8"/>
      <c r="G16989" s="8" t="s">
        <v>313</v>
      </c>
      <c r="H16989" s="8"/>
      <c r="I16989" s="36" t="s">
        <v>4247</v>
      </c>
      <c r="J16989" s="36"/>
      <c r="K16989" s="36"/>
      <c r="L16989" s="36"/>
      <c r="M16989" s="36"/>
      <c r="N16989" s="36"/>
    </row>
    <row r="16990" spans="2:15" x14ac:dyDescent="0.25">
      <c r="B16990" s="6">
        <v>0.73958333333333337</v>
      </c>
      <c r="E16990" s="3">
        <v>106</v>
      </c>
    </row>
    <row r="16991" spans="2:15" x14ac:dyDescent="0.25">
      <c r="B16991" s="6">
        <v>0.75</v>
      </c>
      <c r="E16991" s="99">
        <v>116</v>
      </c>
    </row>
    <row r="16992" spans="2:15" x14ac:dyDescent="0.25">
      <c r="B16992" s="6">
        <v>0.76041666666666663</v>
      </c>
      <c r="E16992" s="97">
        <v>124</v>
      </c>
      <c r="H16992" s="3">
        <v>40</v>
      </c>
      <c r="I16992" s="63" t="s">
        <v>4246</v>
      </c>
      <c r="J16992" s="63"/>
      <c r="K16992" s="63"/>
      <c r="L16992" s="63"/>
      <c r="M16992" s="63"/>
    </row>
    <row r="16993" spans="2:13" x14ac:dyDescent="0.25">
      <c r="B16993" s="86">
        <v>0.76736111111111116</v>
      </c>
      <c r="G16993" s="14" t="s">
        <v>4249</v>
      </c>
    </row>
    <row r="16994" spans="2:13" x14ac:dyDescent="0.25">
      <c r="B16994" s="86">
        <v>0.77083333333333337</v>
      </c>
      <c r="E16994" s="62">
        <v>122</v>
      </c>
      <c r="G16994" s="14" t="s">
        <v>4249</v>
      </c>
    </row>
    <row r="16995" spans="2:13" x14ac:dyDescent="0.25">
      <c r="B16995" s="86">
        <v>0.78125</v>
      </c>
      <c r="E16995" s="3">
        <v>105</v>
      </c>
      <c r="G16995" s="14" t="s">
        <v>4249</v>
      </c>
    </row>
    <row r="16996" spans="2:13" x14ac:dyDescent="0.25">
      <c r="B16996" s="6">
        <v>0.79166666666666663</v>
      </c>
      <c r="E16996" s="99">
        <v>111</v>
      </c>
    </row>
    <row r="16997" spans="2:13" x14ac:dyDescent="0.25">
      <c r="B16997" s="6">
        <v>0.80208333333333337</v>
      </c>
      <c r="E16997" s="97">
        <v>120</v>
      </c>
      <c r="H16997" s="3">
        <v>85</v>
      </c>
      <c r="I16997" s="63" t="s">
        <v>4252</v>
      </c>
      <c r="J16997" s="63"/>
      <c r="K16997" s="63"/>
      <c r="L16997" s="63"/>
      <c r="M16997" s="63"/>
    </row>
    <row r="16998" spans="2:13" x14ac:dyDescent="0.25">
      <c r="B16998" s="6">
        <v>0.8125</v>
      </c>
      <c r="E16998" s="99">
        <v>118</v>
      </c>
    </row>
    <row r="16999" spans="2:13" x14ac:dyDescent="0.25">
      <c r="B16999" s="6">
        <v>0.82291666666666663</v>
      </c>
      <c r="E16999" s="99">
        <v>118</v>
      </c>
    </row>
    <row r="17000" spans="2:13" x14ac:dyDescent="0.25">
      <c r="B17000" s="6">
        <v>0.83333333333333337</v>
      </c>
      <c r="E17000" s="3">
        <v>105</v>
      </c>
    </row>
    <row r="17001" spans="2:13" x14ac:dyDescent="0.25">
      <c r="B17001" s="6">
        <v>0.84375</v>
      </c>
      <c r="E17001" s="3">
        <v>100</v>
      </c>
    </row>
    <row r="17002" spans="2:13" x14ac:dyDescent="0.25">
      <c r="B17002" s="6">
        <v>0.85416666666666663</v>
      </c>
      <c r="E17002" s="3">
        <v>109</v>
      </c>
    </row>
    <row r="17003" spans="2:13" x14ac:dyDescent="0.25">
      <c r="B17003" s="6">
        <v>0.86458333333333337</v>
      </c>
      <c r="E17003" s="3">
        <v>107</v>
      </c>
    </row>
    <row r="17004" spans="2:13" x14ac:dyDescent="0.25">
      <c r="B17004" s="6">
        <v>0.875</v>
      </c>
      <c r="E17004" s="99">
        <v>112</v>
      </c>
    </row>
    <row r="17005" spans="2:13" x14ac:dyDescent="0.25">
      <c r="B17005" s="6">
        <v>0.88541666666666663</v>
      </c>
      <c r="E17005" s="3">
        <v>109</v>
      </c>
    </row>
    <row r="17006" spans="2:13" x14ac:dyDescent="0.25">
      <c r="B17006" s="6">
        <v>0.89583333333333337</v>
      </c>
      <c r="E17006" s="3">
        <v>106</v>
      </c>
    </row>
    <row r="17007" spans="2:13" x14ac:dyDescent="0.25">
      <c r="B17007" s="6">
        <v>0.90625</v>
      </c>
      <c r="E17007" s="3">
        <v>105</v>
      </c>
    </row>
    <row r="17008" spans="2:13" x14ac:dyDescent="0.25">
      <c r="B17008" s="6">
        <v>0.91666666666666663</v>
      </c>
      <c r="E17008" s="3">
        <v>109</v>
      </c>
    </row>
    <row r="17009" spans="1:14" x14ac:dyDescent="0.25">
      <c r="B17009" s="6">
        <v>0.92708333333333337</v>
      </c>
      <c r="E17009" s="3">
        <v>105</v>
      </c>
    </row>
    <row r="17010" spans="1:14" x14ac:dyDescent="0.25">
      <c r="B17010" s="6">
        <v>0.9375</v>
      </c>
      <c r="E17010" s="3">
        <v>101</v>
      </c>
      <c r="F17010" s="3" t="s">
        <v>4257</v>
      </c>
    </row>
    <row r="17011" spans="1:14" x14ac:dyDescent="0.25">
      <c r="B17011" s="6">
        <v>0.44791666666666669</v>
      </c>
      <c r="E17011" s="3">
        <v>104</v>
      </c>
    </row>
    <row r="17012" spans="1:14" x14ac:dyDescent="0.25">
      <c r="B17012" s="6">
        <v>0.95833333333333337</v>
      </c>
      <c r="E17012" s="3">
        <v>103</v>
      </c>
    </row>
    <row r="17013" spans="1:14" x14ac:dyDescent="0.25">
      <c r="B17013" s="6">
        <v>0.96875</v>
      </c>
      <c r="E17013" s="3">
        <v>101</v>
      </c>
    </row>
    <row r="17014" spans="1:14" x14ac:dyDescent="0.25">
      <c r="B17014" s="6">
        <v>0.97916666666666663</v>
      </c>
      <c r="E17014" s="3">
        <v>101</v>
      </c>
    </row>
    <row r="17015" spans="1:14" ht="15.75" thickBot="1" x14ac:dyDescent="0.3">
      <c r="B17015" s="22">
        <v>0.98958333333333337</v>
      </c>
      <c r="E17015" s="3">
        <v>101</v>
      </c>
    </row>
    <row r="17016" spans="1:14" x14ac:dyDescent="0.25">
      <c r="A17016" s="5">
        <v>46024</v>
      </c>
      <c r="B17016" s="6">
        <v>0</v>
      </c>
      <c r="E17016" s="3">
        <v>107</v>
      </c>
    </row>
    <row r="17017" spans="1:14" x14ac:dyDescent="0.25">
      <c r="A17017" s="5" t="s">
        <v>212</v>
      </c>
      <c r="B17017" s="6">
        <v>1.0416666666666666E-2</v>
      </c>
      <c r="E17017" s="3">
        <v>100</v>
      </c>
    </row>
    <row r="17018" spans="1:14" x14ac:dyDescent="0.25">
      <c r="B17018" s="90">
        <v>1.7361111111111112E-2</v>
      </c>
      <c r="C17018" s="8">
        <v>13</v>
      </c>
      <c r="D17018" s="8"/>
      <c r="E17018" s="8"/>
      <c r="F17018" s="8"/>
      <c r="G17018" s="8" t="s">
        <v>239</v>
      </c>
      <c r="H17018" s="8"/>
      <c r="I17018" s="36" t="s">
        <v>4258</v>
      </c>
      <c r="J17018" s="36"/>
      <c r="K17018" s="36"/>
      <c r="L17018" s="36"/>
      <c r="M17018" s="36"/>
    </row>
    <row r="17019" spans="1:14" x14ac:dyDescent="0.25">
      <c r="B17019" s="6">
        <v>2.0833333333333332E-2</v>
      </c>
      <c r="E17019" s="3">
        <v>102</v>
      </c>
    </row>
    <row r="17020" spans="1:14" x14ac:dyDescent="0.25">
      <c r="B17020" s="6">
        <v>3.125E-2</v>
      </c>
      <c r="E17020" s="99">
        <v>112</v>
      </c>
    </row>
    <row r="17021" spans="1:14" x14ac:dyDescent="0.25">
      <c r="B17021" s="6">
        <v>4.1666666666666664E-2</v>
      </c>
      <c r="E17021" s="101">
        <v>115</v>
      </c>
      <c r="H17021" s="3">
        <v>35</v>
      </c>
      <c r="I17021" s="135" t="s">
        <v>4259</v>
      </c>
      <c r="J17021" s="135"/>
      <c r="K17021" s="135"/>
      <c r="L17021" s="135"/>
    </row>
    <row r="17022" spans="1:14" ht="15.75" thickBot="1" x14ac:dyDescent="0.3">
      <c r="B17022" s="6">
        <v>5.2083333333333336E-2</v>
      </c>
      <c r="E17022" s="99">
        <v>114</v>
      </c>
    </row>
    <row r="17023" spans="1:14" ht="19.5" thickBot="1" x14ac:dyDescent="0.35">
      <c r="B17023" s="6">
        <v>6.25E-2</v>
      </c>
      <c r="E17023" s="99">
        <v>113</v>
      </c>
      <c r="G17023" s="612">
        <v>105</v>
      </c>
      <c r="H17023" s="610" t="s">
        <v>1368</v>
      </c>
      <c r="I17023" s="734" t="s">
        <v>4256</v>
      </c>
      <c r="J17023" s="735"/>
      <c r="K17023" s="735"/>
      <c r="L17023" s="735"/>
      <c r="M17023" s="735"/>
      <c r="N17023" s="736"/>
    </row>
    <row r="17024" spans="1:14" ht="19.5" thickBot="1" x14ac:dyDescent="0.35">
      <c r="B17024" s="6">
        <v>7.2916666666666671E-2</v>
      </c>
      <c r="E17024" s="3">
        <v>101</v>
      </c>
      <c r="G17024" s="611">
        <f>AVERAGE(E16942:E17028)</f>
        <v>104.8875</v>
      </c>
      <c r="H17024" s="610" t="s">
        <v>1367</v>
      </c>
      <c r="I17024" s="734" t="s">
        <v>4253</v>
      </c>
      <c r="J17024" s="735"/>
      <c r="K17024" s="735"/>
      <c r="L17024" s="735"/>
      <c r="M17024" s="735"/>
      <c r="N17024" s="736"/>
    </row>
    <row r="17025" spans="2:14" ht="19.5" thickBot="1" x14ac:dyDescent="0.35">
      <c r="B17025" s="6">
        <v>8.3333333333333329E-2</v>
      </c>
      <c r="E17025" s="157">
        <v>97</v>
      </c>
      <c r="G17025" s="608">
        <v>95</v>
      </c>
      <c r="H17025" s="594" t="s">
        <v>1369</v>
      </c>
      <c r="I17025" s="723" t="s">
        <v>4260</v>
      </c>
      <c r="J17025" s="724"/>
      <c r="K17025" s="724"/>
      <c r="L17025" s="724"/>
      <c r="M17025" s="724"/>
      <c r="N17025" s="725"/>
    </row>
    <row r="17026" spans="2:14" ht="18.75" thickBot="1" x14ac:dyDescent="0.3">
      <c r="B17026" s="6">
        <v>9.375E-2</v>
      </c>
      <c r="E17026" s="157">
        <v>97</v>
      </c>
      <c r="G17026" s="729" t="s">
        <v>4201</v>
      </c>
      <c r="H17026" s="730"/>
    </row>
    <row r="17027" spans="2:14" ht="18.75" thickBot="1" x14ac:dyDescent="0.3">
      <c r="B17027" s="6">
        <v>0.10416666666666667</v>
      </c>
      <c r="E17027" s="157">
        <v>98</v>
      </c>
      <c r="G17027" s="717" t="s">
        <v>4254</v>
      </c>
      <c r="H17027" s="718"/>
      <c r="I17027" s="718"/>
      <c r="J17027" s="719"/>
    </row>
    <row r="17028" spans="2:14" ht="16.5" thickBot="1" x14ac:dyDescent="0.3">
      <c r="B17028" s="6">
        <v>0.11458333333333333</v>
      </c>
      <c r="E17028" s="3">
        <v>100</v>
      </c>
      <c r="G17028" s="720" t="s">
        <v>4255</v>
      </c>
      <c r="H17028" s="721"/>
      <c r="I17028" s="721"/>
      <c r="J17028" s="721"/>
      <c r="K17028" s="721"/>
      <c r="L17028" s="721"/>
      <c r="M17028" s="721"/>
      <c r="N17028" s="722"/>
    </row>
    <row r="17029" spans="2:14" x14ac:dyDescent="0.25">
      <c r="B17029" s="6">
        <v>0.125</v>
      </c>
      <c r="E17029" s="157">
        <v>99</v>
      </c>
    </row>
    <row r="17030" spans="2:14" x14ac:dyDescent="0.25">
      <c r="B17030" s="6">
        <v>0.13541666666666666</v>
      </c>
      <c r="E17030" s="3">
        <v>101</v>
      </c>
    </row>
    <row r="17031" spans="2:14" x14ac:dyDescent="0.25">
      <c r="B17031" s="6">
        <v>0.14583333333333334</v>
      </c>
      <c r="E17031" s="3">
        <v>104</v>
      </c>
    </row>
    <row r="17032" spans="2:14" ht="15.75" thickBot="1" x14ac:dyDescent="0.3">
      <c r="B17032" s="22">
        <v>0.15625</v>
      </c>
      <c r="D17032" s="243">
        <v>206</v>
      </c>
      <c r="E17032" s="3">
        <v>103</v>
      </c>
    </row>
    <row r="17033" spans="2:14" x14ac:dyDescent="0.25">
      <c r="B17033" s="6">
        <v>0.29166666666666669</v>
      </c>
      <c r="E17033" s="157">
        <v>97</v>
      </c>
    </row>
    <row r="17034" spans="2:14" x14ac:dyDescent="0.25">
      <c r="B17034" s="6">
        <v>0.30208333333333331</v>
      </c>
      <c r="E17034" s="157">
        <v>97</v>
      </c>
    </row>
    <row r="17035" spans="2:14" x14ac:dyDescent="0.25">
      <c r="B17035" s="6">
        <v>0.3125</v>
      </c>
      <c r="E17035" s="157">
        <v>93</v>
      </c>
    </row>
    <row r="17036" spans="2:14" x14ac:dyDescent="0.25">
      <c r="B17036" s="6">
        <v>0.32291666666666669</v>
      </c>
      <c r="E17036" s="157">
        <v>90</v>
      </c>
    </row>
    <row r="17037" spans="2:14" x14ac:dyDescent="0.25">
      <c r="B17037" s="6">
        <v>0.33333333333333331</v>
      </c>
      <c r="E17037" s="157">
        <v>92</v>
      </c>
    </row>
    <row r="17038" spans="2:14" x14ac:dyDescent="0.25">
      <c r="B17038" s="6">
        <v>0.34375</v>
      </c>
      <c r="E17038" s="157">
        <v>95</v>
      </c>
    </row>
    <row r="17039" spans="2:14" x14ac:dyDescent="0.25">
      <c r="B17039" s="6">
        <v>0.35416666666666669</v>
      </c>
      <c r="E17039" s="157">
        <v>96</v>
      </c>
    </row>
    <row r="17040" spans="2:14" x14ac:dyDescent="0.25">
      <c r="B17040" s="6">
        <v>0.36458333333333331</v>
      </c>
      <c r="E17040" s="157">
        <v>96</v>
      </c>
    </row>
    <row r="17041" spans="2:16" x14ac:dyDescent="0.25">
      <c r="B17041" s="6">
        <v>0.375</v>
      </c>
      <c r="E17041" s="157">
        <v>95</v>
      </c>
    </row>
    <row r="17042" spans="2:16" x14ac:dyDescent="0.25">
      <c r="B17042" s="6">
        <v>0.38541666666666669</v>
      </c>
      <c r="E17042" s="157">
        <v>96</v>
      </c>
    </row>
    <row r="17043" spans="2:16" x14ac:dyDescent="0.25">
      <c r="B17043" s="6">
        <v>0.39583333333333331</v>
      </c>
      <c r="E17043" s="157">
        <v>97</v>
      </c>
    </row>
    <row r="17044" spans="2:16" x14ac:dyDescent="0.25">
      <c r="B17044" s="6">
        <v>0.40625</v>
      </c>
      <c r="E17044" s="157">
        <v>99</v>
      </c>
    </row>
    <row r="17045" spans="2:16" x14ac:dyDescent="0.25">
      <c r="B17045" s="6">
        <v>0.41666666666666669</v>
      </c>
      <c r="E17045" s="3">
        <v>100</v>
      </c>
    </row>
    <row r="17046" spans="2:16" x14ac:dyDescent="0.25">
      <c r="B17046" s="6">
        <v>0.42708333333333331</v>
      </c>
      <c r="E17046" s="157">
        <v>98</v>
      </c>
    </row>
    <row r="17047" spans="2:16" x14ac:dyDescent="0.25">
      <c r="B17047" s="6">
        <v>0.4375</v>
      </c>
      <c r="E17047" s="157">
        <v>96</v>
      </c>
    </row>
    <row r="17048" spans="2:16" x14ac:dyDescent="0.25">
      <c r="B17048" s="6">
        <v>0.44791666666666669</v>
      </c>
      <c r="E17048" s="157">
        <v>98</v>
      </c>
    </row>
    <row r="17049" spans="2:16" x14ac:dyDescent="0.25">
      <c r="B17049" s="6">
        <v>0.45833333333333331</v>
      </c>
      <c r="E17049" s="3">
        <v>102</v>
      </c>
    </row>
    <row r="17050" spans="2:16" x14ac:dyDescent="0.25">
      <c r="B17050" s="6">
        <v>0.46875</v>
      </c>
      <c r="E17050" s="3">
        <v>101</v>
      </c>
      <c r="G17050" s="3" t="s">
        <v>2651</v>
      </c>
    </row>
    <row r="17051" spans="2:16" x14ac:dyDescent="0.25">
      <c r="B17051" s="6">
        <v>0.47916666666666669</v>
      </c>
      <c r="E17051" s="157">
        <v>97</v>
      </c>
      <c r="F17051" s="3">
        <v>97</v>
      </c>
    </row>
    <row r="17052" spans="2:16" x14ac:dyDescent="0.25">
      <c r="B17052" s="90">
        <v>0.4861111111111111</v>
      </c>
      <c r="C17052" s="8">
        <v>80</v>
      </c>
      <c r="D17052" s="8"/>
      <c r="E17052" s="8"/>
      <c r="F17052" s="8"/>
      <c r="G17052" s="8" t="s">
        <v>208</v>
      </c>
      <c r="H17052" s="8"/>
      <c r="I17052" s="36" t="s">
        <v>4262</v>
      </c>
      <c r="J17052" s="36"/>
      <c r="K17052" s="36"/>
      <c r="L17052" s="36"/>
      <c r="M17052" s="36"/>
      <c r="N17052" s="36"/>
      <c r="O17052" s="36"/>
      <c r="P17052" s="36"/>
    </row>
    <row r="17053" spans="2:16" x14ac:dyDescent="0.25">
      <c r="B17053" s="6">
        <v>0.48958333333333331</v>
      </c>
      <c r="E17053" s="3">
        <v>102</v>
      </c>
    </row>
    <row r="17054" spans="2:16" x14ac:dyDescent="0.25">
      <c r="B17054" s="6">
        <v>0.5</v>
      </c>
      <c r="E17054" s="3">
        <v>102</v>
      </c>
    </row>
    <row r="17055" spans="2:16" x14ac:dyDescent="0.25">
      <c r="B17055" s="6">
        <v>0.51041666666666663</v>
      </c>
      <c r="E17055" s="101">
        <v>118</v>
      </c>
      <c r="H17055" s="3">
        <v>35</v>
      </c>
      <c r="I17055" s="135" t="s">
        <v>4264</v>
      </c>
      <c r="J17055" s="135"/>
      <c r="K17055" s="135"/>
      <c r="L17055" s="135"/>
      <c r="M17055" s="135"/>
    </row>
    <row r="17056" spans="2:16" x14ac:dyDescent="0.25">
      <c r="B17056" s="6">
        <v>0.52083333333333337</v>
      </c>
      <c r="E17056" s="3">
        <v>101</v>
      </c>
    </row>
    <row r="17057" spans="2:13" x14ac:dyDescent="0.25">
      <c r="B17057" s="6">
        <v>0.53125</v>
      </c>
      <c r="E17057" s="3">
        <v>101</v>
      </c>
      <c r="G17057" s="3" t="s">
        <v>4267</v>
      </c>
    </row>
    <row r="17058" spans="2:13" x14ac:dyDescent="0.25">
      <c r="B17058" s="6">
        <v>0.54166666666666663</v>
      </c>
      <c r="E17058" s="99">
        <v>114</v>
      </c>
      <c r="G17058" s="3" t="s">
        <v>4267</v>
      </c>
    </row>
    <row r="17059" spans="2:13" x14ac:dyDescent="0.25">
      <c r="B17059" s="6">
        <v>0.55208333333333337</v>
      </c>
      <c r="E17059" s="62">
        <v>120</v>
      </c>
      <c r="G17059" s="3" t="s">
        <v>4267</v>
      </c>
    </row>
    <row r="17060" spans="2:13" x14ac:dyDescent="0.25">
      <c r="B17060" s="6">
        <v>0.5625</v>
      </c>
      <c r="E17060" s="62">
        <v>124</v>
      </c>
      <c r="G17060" s="3" t="s">
        <v>4267</v>
      </c>
    </row>
    <row r="17061" spans="2:13" x14ac:dyDescent="0.25">
      <c r="B17061" s="6">
        <v>0.57291666666666663</v>
      </c>
      <c r="E17061" s="97">
        <v>128</v>
      </c>
      <c r="G17061" s="3" t="s">
        <v>4267</v>
      </c>
      <c r="H17061" s="3">
        <v>125</v>
      </c>
      <c r="I17061" s="63" t="s">
        <v>4265</v>
      </c>
      <c r="J17061" s="63"/>
      <c r="K17061" s="63"/>
      <c r="L17061" s="63"/>
      <c r="M17061" s="63"/>
    </row>
    <row r="17062" spans="2:13" x14ac:dyDescent="0.25">
      <c r="B17062" s="6">
        <v>0.58333333333333337</v>
      </c>
      <c r="E17062" s="62">
        <v>124</v>
      </c>
      <c r="G17062" s="3" t="s">
        <v>4267</v>
      </c>
    </row>
    <row r="17063" spans="2:13" x14ac:dyDescent="0.25">
      <c r="B17063" s="6">
        <v>0.59375</v>
      </c>
      <c r="E17063" s="99">
        <v>114</v>
      </c>
      <c r="G17063" s="3" t="s">
        <v>4267</v>
      </c>
    </row>
    <row r="17064" spans="2:13" x14ac:dyDescent="0.25">
      <c r="B17064" s="6">
        <v>0.60416666666666663</v>
      </c>
      <c r="E17064" s="99">
        <v>116</v>
      </c>
      <c r="G17064" s="3" t="s">
        <v>4267</v>
      </c>
    </row>
    <row r="17065" spans="2:13" x14ac:dyDescent="0.25">
      <c r="B17065" s="6">
        <v>0.61458333333333337</v>
      </c>
      <c r="E17065" s="99">
        <v>116</v>
      </c>
      <c r="G17065" s="3" t="s">
        <v>4267</v>
      </c>
    </row>
    <row r="17066" spans="2:13" x14ac:dyDescent="0.25">
      <c r="B17066" s="6">
        <v>0.625</v>
      </c>
      <c r="E17066" s="99">
        <v>114</v>
      </c>
      <c r="G17066" s="3" t="s">
        <v>4267</v>
      </c>
    </row>
    <row r="17067" spans="2:13" x14ac:dyDescent="0.25">
      <c r="B17067" s="6">
        <v>0.63541666666666663</v>
      </c>
      <c r="E17067" s="3">
        <v>102</v>
      </c>
      <c r="G17067" s="3" t="s">
        <v>4267</v>
      </c>
    </row>
    <row r="17068" spans="2:13" x14ac:dyDescent="0.25">
      <c r="B17068" s="6">
        <v>0.64583333333333337</v>
      </c>
      <c r="E17068" s="157">
        <v>99</v>
      </c>
      <c r="G17068" s="3" t="s">
        <v>4267</v>
      </c>
    </row>
    <row r="17069" spans="2:13" x14ac:dyDescent="0.25">
      <c r="B17069" s="6">
        <v>0.65625</v>
      </c>
      <c r="E17069" s="157">
        <v>99</v>
      </c>
      <c r="G17069" s="3" t="s">
        <v>4267</v>
      </c>
    </row>
    <row r="17070" spans="2:13" x14ac:dyDescent="0.25">
      <c r="B17070" s="6">
        <v>0.66666666666666663</v>
      </c>
      <c r="E17070" s="3">
        <v>104</v>
      </c>
      <c r="G17070" s="3" t="s">
        <v>4267</v>
      </c>
    </row>
    <row r="17071" spans="2:13" x14ac:dyDescent="0.25">
      <c r="B17071" s="6">
        <v>0.67708333333333337</v>
      </c>
      <c r="E17071" s="3">
        <v>102</v>
      </c>
      <c r="G17071" s="3" t="s">
        <v>4267</v>
      </c>
    </row>
    <row r="17072" spans="2:13" x14ac:dyDescent="0.25">
      <c r="B17072" s="6">
        <v>0.6875</v>
      </c>
      <c r="E17072" s="157">
        <v>99</v>
      </c>
      <c r="G17072" s="3" t="s">
        <v>4267</v>
      </c>
    </row>
    <row r="17073" spans="2:15" x14ac:dyDescent="0.25">
      <c r="B17073" s="6">
        <v>0.69791666666666663</v>
      </c>
      <c r="E17073" s="14">
        <v>84</v>
      </c>
    </row>
    <row r="17074" spans="2:15" x14ac:dyDescent="0.25">
      <c r="B17074" s="6">
        <v>0.70833333333333337</v>
      </c>
      <c r="E17074" s="14">
        <v>86</v>
      </c>
      <c r="F17074" s="14">
        <v>86</v>
      </c>
    </row>
    <row r="17075" spans="2:15" x14ac:dyDescent="0.25">
      <c r="B17075" s="90">
        <v>0.71527777777777779</v>
      </c>
      <c r="C17075" s="8">
        <v>89</v>
      </c>
      <c r="D17075" s="8"/>
      <c r="E17075" s="8"/>
      <c r="F17075" s="8"/>
      <c r="G17075" s="8" t="s">
        <v>313</v>
      </c>
      <c r="H17075" s="8"/>
      <c r="I17075" s="36" t="s">
        <v>4261</v>
      </c>
      <c r="J17075" s="36"/>
      <c r="K17075" s="36"/>
      <c r="L17075" s="36"/>
      <c r="M17075" s="36"/>
      <c r="N17075" s="36"/>
      <c r="O17075" s="36"/>
    </row>
    <row r="17076" spans="2:15" x14ac:dyDescent="0.25">
      <c r="B17076" s="6">
        <v>0.71875</v>
      </c>
      <c r="E17076" s="157">
        <v>94</v>
      </c>
    </row>
    <row r="17077" spans="2:15" x14ac:dyDescent="0.25">
      <c r="B17077" s="6">
        <v>0.72916666666666663</v>
      </c>
      <c r="E17077" s="3">
        <v>104</v>
      </c>
    </row>
    <row r="17078" spans="2:15" x14ac:dyDescent="0.25">
      <c r="B17078" s="6">
        <v>0.73958333333333337</v>
      </c>
      <c r="E17078" s="62">
        <v>122</v>
      </c>
    </row>
    <row r="17079" spans="2:15" x14ac:dyDescent="0.25">
      <c r="B17079" s="6">
        <v>0.75</v>
      </c>
      <c r="E17079" s="9">
        <v>132</v>
      </c>
    </row>
    <row r="17080" spans="2:15" x14ac:dyDescent="0.25">
      <c r="B17080" s="6">
        <v>0.76041666666666663</v>
      </c>
      <c r="E17080" s="10">
        <v>133</v>
      </c>
      <c r="H17080" s="3">
        <v>65</v>
      </c>
      <c r="I17080" s="12" t="s">
        <v>4263</v>
      </c>
      <c r="J17080" s="12"/>
      <c r="K17080" s="12"/>
      <c r="L17080" s="12"/>
      <c r="M17080" s="12"/>
    </row>
    <row r="17081" spans="2:15" x14ac:dyDescent="0.25">
      <c r="B17081" s="6">
        <v>0.77083333333333337</v>
      </c>
      <c r="E17081" s="62">
        <v>128</v>
      </c>
    </row>
    <row r="17082" spans="2:15" x14ac:dyDescent="0.25">
      <c r="B17082" s="86">
        <v>0.77083333333333337</v>
      </c>
      <c r="G17082" s="14" t="s">
        <v>4268</v>
      </c>
    </row>
    <row r="17083" spans="2:15" x14ac:dyDescent="0.25">
      <c r="B17083" s="86">
        <v>0.78125</v>
      </c>
      <c r="E17083" s="3">
        <v>103</v>
      </c>
      <c r="G17083" s="14" t="s">
        <v>4268</v>
      </c>
      <c r="I17083" s="450" t="s">
        <v>4269</v>
      </c>
      <c r="J17083" s="450"/>
      <c r="K17083" s="450"/>
      <c r="L17083" s="450"/>
      <c r="M17083" s="450"/>
      <c r="N17083" s="445"/>
    </row>
    <row r="17084" spans="2:15" x14ac:dyDescent="0.25">
      <c r="B17084" s="86">
        <v>0.79166666666666663</v>
      </c>
      <c r="E17084" s="14">
        <v>82</v>
      </c>
      <c r="G17084" s="14" t="s">
        <v>4268</v>
      </c>
      <c r="I17084" s="541" t="s">
        <v>4270</v>
      </c>
      <c r="J17084" s="541"/>
      <c r="K17084" s="541"/>
      <c r="L17084" s="541"/>
      <c r="M17084" s="541"/>
      <c r="N17084" s="445"/>
    </row>
    <row r="17085" spans="2:15" x14ac:dyDescent="0.25">
      <c r="B17085" s="86">
        <v>0.80208333333333337</v>
      </c>
      <c r="E17085" s="157">
        <v>90</v>
      </c>
      <c r="G17085" s="14" t="s">
        <v>4268</v>
      </c>
      <c r="I17085" s="532" t="s">
        <v>4271</v>
      </c>
      <c r="J17085" s="532"/>
      <c r="K17085" s="532"/>
      <c r="L17085" s="532"/>
      <c r="M17085" s="532"/>
      <c r="N17085" s="445"/>
    </row>
    <row r="17086" spans="2:15" x14ac:dyDescent="0.25">
      <c r="B17086" s="6">
        <v>0.8125</v>
      </c>
      <c r="E17086" s="3">
        <v>106</v>
      </c>
    </row>
    <row r="17087" spans="2:15" x14ac:dyDescent="0.25">
      <c r="B17087" s="6">
        <v>0.82291666666666663</v>
      </c>
      <c r="E17087" s="99">
        <v>111</v>
      </c>
    </row>
    <row r="17088" spans="2:15" x14ac:dyDescent="0.25">
      <c r="B17088" s="6">
        <v>0.83333333333333337</v>
      </c>
      <c r="E17088" s="101">
        <v>116</v>
      </c>
      <c r="H17088" s="3">
        <v>170</v>
      </c>
      <c r="I17088" s="135" t="s">
        <v>4266</v>
      </c>
      <c r="J17088" s="135"/>
      <c r="K17088" s="135"/>
      <c r="L17088" s="135"/>
      <c r="M17088" s="135"/>
    </row>
    <row r="17089" spans="2:7" x14ac:dyDescent="0.25">
      <c r="B17089" s="6">
        <v>0.84375</v>
      </c>
      <c r="E17089" s="99">
        <v>116</v>
      </c>
    </row>
    <row r="17090" spans="2:7" x14ac:dyDescent="0.25">
      <c r="B17090" s="6">
        <v>0.85416666666666663</v>
      </c>
      <c r="E17090" s="3">
        <v>108</v>
      </c>
    </row>
    <row r="17091" spans="2:7" x14ac:dyDescent="0.25">
      <c r="B17091" s="6">
        <v>0.86458333333333337</v>
      </c>
      <c r="E17091" s="3">
        <v>108</v>
      </c>
    </row>
    <row r="17092" spans="2:7" x14ac:dyDescent="0.25">
      <c r="B17092" s="6">
        <v>0.875</v>
      </c>
      <c r="E17092" s="3">
        <v>109</v>
      </c>
    </row>
    <row r="17093" spans="2:7" x14ac:dyDescent="0.25">
      <c r="B17093" s="6">
        <v>0.88541666666666663</v>
      </c>
      <c r="E17093" s="99">
        <v>110</v>
      </c>
    </row>
    <row r="17094" spans="2:7" x14ac:dyDescent="0.25">
      <c r="B17094" s="6">
        <v>0.89583333333333337</v>
      </c>
      <c r="E17094" s="99">
        <v>112</v>
      </c>
    </row>
    <row r="17095" spans="2:7" x14ac:dyDescent="0.25">
      <c r="B17095" s="6">
        <v>0.90625</v>
      </c>
      <c r="E17095" s="3">
        <v>108</v>
      </c>
    </row>
    <row r="17096" spans="2:7" x14ac:dyDescent="0.25">
      <c r="B17096" s="6">
        <v>0.91666666666666663</v>
      </c>
      <c r="E17096" s="3">
        <v>102</v>
      </c>
    </row>
    <row r="17097" spans="2:7" x14ac:dyDescent="0.25">
      <c r="B17097" s="6">
        <v>0.92708333333333337</v>
      </c>
      <c r="E17097" s="3">
        <v>104</v>
      </c>
    </row>
    <row r="17098" spans="2:7" x14ac:dyDescent="0.25">
      <c r="B17098" s="6">
        <v>0.9375</v>
      </c>
      <c r="E17098" s="99">
        <v>112</v>
      </c>
    </row>
    <row r="17099" spans="2:7" x14ac:dyDescent="0.25">
      <c r="B17099" s="6">
        <v>0.44791666666666669</v>
      </c>
      <c r="E17099" s="3">
        <v>109</v>
      </c>
    </row>
    <row r="17100" spans="2:7" x14ac:dyDescent="0.25">
      <c r="B17100" s="6">
        <v>0.95833333333333337</v>
      </c>
      <c r="E17100" s="3">
        <v>106</v>
      </c>
    </row>
    <row r="17101" spans="2:7" x14ac:dyDescent="0.25">
      <c r="B17101" s="6">
        <v>0.96875</v>
      </c>
      <c r="E17101" s="3">
        <v>104</v>
      </c>
    </row>
    <row r="17102" spans="2:7" x14ac:dyDescent="0.25">
      <c r="B17102" s="6">
        <v>0.97916666666666663</v>
      </c>
      <c r="E17102" s="3">
        <v>103</v>
      </c>
    </row>
    <row r="17103" spans="2:7" x14ac:dyDescent="0.25">
      <c r="B17103" s="86">
        <v>0.97916666666666663</v>
      </c>
      <c r="E17103" s="3">
        <v>102</v>
      </c>
      <c r="G17103" s="14" t="s">
        <v>4275</v>
      </c>
    </row>
    <row r="17104" spans="2:7" ht="15.75" thickBot="1" x14ac:dyDescent="0.3">
      <c r="B17104" s="215">
        <v>0.98958333333333337</v>
      </c>
      <c r="E17104" s="157">
        <v>96</v>
      </c>
      <c r="G17104" s="14" t="s">
        <v>4275</v>
      </c>
    </row>
    <row r="17105" spans="1:14" x14ac:dyDescent="0.25">
      <c r="A17105" s="5">
        <v>46025</v>
      </c>
      <c r="B17105" s="86">
        <v>0</v>
      </c>
      <c r="E17105" s="157">
        <v>96</v>
      </c>
      <c r="G17105" s="14" t="s">
        <v>4275</v>
      </c>
    </row>
    <row r="17106" spans="1:14" x14ac:dyDescent="0.25">
      <c r="A17106" s="5" t="s">
        <v>228</v>
      </c>
      <c r="B17106" s="6">
        <v>1.0416666666666666E-2</v>
      </c>
      <c r="E17106" s="3">
        <v>101</v>
      </c>
    </row>
    <row r="17107" spans="1:14" x14ac:dyDescent="0.25">
      <c r="B17107" s="6">
        <v>2.0833333333333332E-2</v>
      </c>
      <c r="E17107" s="3">
        <v>103</v>
      </c>
    </row>
    <row r="17108" spans="1:14" x14ac:dyDescent="0.25">
      <c r="B17108" s="6">
        <v>3.125E-2</v>
      </c>
      <c r="E17108" s="3">
        <v>103</v>
      </c>
    </row>
    <row r="17109" spans="1:14" x14ac:dyDescent="0.25">
      <c r="B17109" s="6">
        <v>4.1666666666666664E-2</v>
      </c>
      <c r="E17109" s="3">
        <v>103</v>
      </c>
    </row>
    <row r="17110" spans="1:14" x14ac:dyDescent="0.25">
      <c r="B17110" s="6">
        <v>5.2083333333333336E-2</v>
      </c>
    </row>
    <row r="17111" spans="1:14" x14ac:dyDescent="0.25">
      <c r="B17111" s="6">
        <v>6.25E-2</v>
      </c>
    </row>
    <row r="17112" spans="1:14" ht="15.75" thickBot="1" x14ac:dyDescent="0.3">
      <c r="B17112" s="6">
        <v>7.2916666666666671E-2</v>
      </c>
    </row>
    <row r="17113" spans="1:14" ht="19.5" thickBot="1" x14ac:dyDescent="0.35">
      <c r="B17113" s="6">
        <v>8.3333333333333329E-2</v>
      </c>
      <c r="G17113" s="612">
        <v>105</v>
      </c>
      <c r="H17113" s="610" t="s">
        <v>1368</v>
      </c>
      <c r="I17113" s="734" t="s">
        <v>4284</v>
      </c>
      <c r="J17113" s="735"/>
      <c r="K17113" s="735"/>
      <c r="L17113" s="735"/>
      <c r="M17113" s="735"/>
      <c r="N17113" s="736"/>
    </row>
    <row r="17114" spans="1:14" ht="19.5" thickBot="1" x14ac:dyDescent="0.35">
      <c r="B17114" s="6">
        <v>9.375E-2</v>
      </c>
      <c r="G17114" s="611">
        <f>AVERAGE(E17033:E17118)</f>
        <v>104.5945945945946</v>
      </c>
      <c r="H17114" s="610" t="s">
        <v>1367</v>
      </c>
      <c r="I17114" s="734" t="s">
        <v>4057</v>
      </c>
      <c r="J17114" s="735"/>
      <c r="K17114" s="735"/>
      <c r="L17114" s="735"/>
      <c r="M17114" s="735"/>
      <c r="N17114" s="736"/>
    </row>
    <row r="17115" spans="1:14" ht="19.5" thickBot="1" x14ac:dyDescent="0.35">
      <c r="B17115" s="6">
        <v>0.10416666666666667</v>
      </c>
      <c r="G17115" s="596">
        <v>86.5</v>
      </c>
      <c r="H17115" s="597" t="s">
        <v>1369</v>
      </c>
      <c r="I17115" s="726" t="s">
        <v>4272</v>
      </c>
      <c r="J17115" s="727"/>
      <c r="K17115" s="727"/>
      <c r="L17115" s="727"/>
      <c r="M17115" s="727"/>
      <c r="N17115" s="728"/>
    </row>
    <row r="17116" spans="1:14" ht="18.75" thickBot="1" x14ac:dyDescent="0.3">
      <c r="B17116" s="6">
        <v>0.11458333333333333</v>
      </c>
      <c r="G17116" s="729" t="s">
        <v>4201</v>
      </c>
      <c r="H17116" s="730"/>
    </row>
    <row r="17117" spans="1:14" ht="18.75" thickBot="1" x14ac:dyDescent="0.3">
      <c r="B17117" s="6">
        <v>0.125</v>
      </c>
      <c r="G17117" s="717" t="s">
        <v>4274</v>
      </c>
      <c r="H17117" s="718"/>
      <c r="I17117" s="718"/>
      <c r="J17117" s="719"/>
    </row>
    <row r="17118" spans="1:14" ht="16.5" thickBot="1" x14ac:dyDescent="0.3">
      <c r="B17118" s="6">
        <v>0.13541666666666666</v>
      </c>
      <c r="G17118" s="720" t="s">
        <v>4273</v>
      </c>
      <c r="H17118" s="721"/>
      <c r="I17118" s="721"/>
      <c r="J17118" s="721"/>
      <c r="K17118" s="721"/>
      <c r="L17118" s="721"/>
      <c r="M17118" s="721"/>
      <c r="N17118" s="722"/>
    </row>
    <row r="17119" spans="1:14" x14ac:dyDescent="0.25">
      <c r="B17119" s="6">
        <v>0.14583333333333334</v>
      </c>
    </row>
    <row r="17120" spans="1:14" ht="15.75" thickBot="1" x14ac:dyDescent="0.3">
      <c r="B17120" s="22">
        <v>0.15625</v>
      </c>
      <c r="D17120" s="3">
        <v>169</v>
      </c>
    </row>
    <row r="17121" spans="1:18" x14ac:dyDescent="0.25">
      <c r="A17121" s="5">
        <v>46025</v>
      </c>
      <c r="B17121" s="6">
        <v>0.29166666666666669</v>
      </c>
      <c r="E17121" s="14">
        <v>89</v>
      </c>
    </row>
    <row r="17122" spans="1:18" x14ac:dyDescent="0.25">
      <c r="A17122" s="5" t="s">
        <v>228</v>
      </c>
      <c r="B17122" s="6">
        <v>0.30208333333333331</v>
      </c>
      <c r="E17122" s="157">
        <v>91</v>
      </c>
    </row>
    <row r="17123" spans="1:18" x14ac:dyDescent="0.25">
      <c r="B17123" s="6">
        <v>0.3125</v>
      </c>
      <c r="E17123" s="157">
        <v>91</v>
      </c>
    </row>
    <row r="17124" spans="1:18" x14ac:dyDescent="0.25">
      <c r="B17124" s="6">
        <v>0.32291666666666669</v>
      </c>
      <c r="E17124" s="157">
        <v>92</v>
      </c>
    </row>
    <row r="17125" spans="1:18" x14ac:dyDescent="0.25">
      <c r="B17125" s="6">
        <v>0.33333333333333331</v>
      </c>
      <c r="E17125" s="157">
        <v>90</v>
      </c>
    </row>
    <row r="17126" spans="1:18" x14ac:dyDescent="0.25">
      <c r="B17126" s="6">
        <v>0.34375</v>
      </c>
      <c r="E17126" s="157">
        <v>91</v>
      </c>
    </row>
    <row r="17127" spans="1:18" x14ac:dyDescent="0.25">
      <c r="B17127" s="6">
        <v>0.35416666666666669</v>
      </c>
      <c r="E17127" s="157">
        <v>92</v>
      </c>
    </row>
    <row r="17128" spans="1:18" x14ac:dyDescent="0.25">
      <c r="B17128" s="6">
        <v>0.36458333333333331</v>
      </c>
      <c r="E17128" s="157">
        <v>98</v>
      </c>
    </row>
    <row r="17129" spans="1:18" x14ac:dyDescent="0.25">
      <c r="B17129" s="6">
        <v>0.375</v>
      </c>
      <c r="E17129" s="157">
        <v>98</v>
      </c>
    </row>
    <row r="17130" spans="1:18" x14ac:dyDescent="0.25">
      <c r="B17130" s="6">
        <v>0.38541666666666669</v>
      </c>
      <c r="E17130" s="157">
        <v>98</v>
      </c>
    </row>
    <row r="17131" spans="1:18" x14ac:dyDescent="0.25">
      <c r="B17131" s="6">
        <v>0.39583333333333331</v>
      </c>
      <c r="E17131" s="157">
        <v>97</v>
      </c>
    </row>
    <row r="17132" spans="1:18" x14ac:dyDescent="0.25">
      <c r="B17132" s="6">
        <v>0.40625</v>
      </c>
      <c r="E17132" s="157">
        <v>98</v>
      </c>
    </row>
    <row r="17133" spans="1:18" x14ac:dyDescent="0.25">
      <c r="B17133" s="6">
        <v>0.41666666666666669</v>
      </c>
      <c r="E17133" s="3">
        <v>100</v>
      </c>
      <c r="F17133" s="3">
        <v>100</v>
      </c>
    </row>
    <row r="17134" spans="1:18" x14ac:dyDescent="0.25">
      <c r="B17134" s="90">
        <v>0.41666666666666669</v>
      </c>
      <c r="C17134" s="8">
        <v>101</v>
      </c>
      <c r="D17134" s="8"/>
      <c r="E17134" s="8"/>
      <c r="F17134" s="8"/>
      <c r="G17134" s="8" t="s">
        <v>208</v>
      </c>
      <c r="H17134" s="8"/>
      <c r="I17134" s="36" t="s">
        <v>4277</v>
      </c>
      <c r="J17134" s="36"/>
      <c r="K17134" s="36"/>
      <c r="L17134" s="36"/>
      <c r="M17134" s="36"/>
      <c r="N17134" s="36"/>
      <c r="O17134" s="36"/>
      <c r="P17134" s="36"/>
      <c r="Q17134" s="8"/>
      <c r="R17134" s="8"/>
    </row>
    <row r="17135" spans="1:18" x14ac:dyDescent="0.25">
      <c r="B17135" s="6">
        <v>0.42708333333333331</v>
      </c>
      <c r="E17135" s="3">
        <v>103</v>
      </c>
    </row>
    <row r="17136" spans="1:18" x14ac:dyDescent="0.25">
      <c r="B17136" s="6">
        <v>0.4375</v>
      </c>
      <c r="E17136" s="101">
        <v>117</v>
      </c>
      <c r="H17136" s="3">
        <v>30</v>
      </c>
      <c r="I17136" s="135" t="s">
        <v>4280</v>
      </c>
      <c r="J17136" s="135"/>
      <c r="K17136" s="135"/>
      <c r="L17136" s="135"/>
      <c r="M17136" s="135"/>
    </row>
    <row r="17137" spans="2:13" x14ac:dyDescent="0.25">
      <c r="B17137" s="6">
        <v>0.44791666666666669</v>
      </c>
      <c r="E17137" s="99">
        <v>114</v>
      </c>
    </row>
    <row r="17138" spans="2:13" x14ac:dyDescent="0.25">
      <c r="B17138" s="6">
        <v>0.45833333333333331</v>
      </c>
      <c r="E17138" s="3">
        <v>108</v>
      </c>
    </row>
    <row r="17139" spans="2:13" x14ac:dyDescent="0.25">
      <c r="B17139" s="6">
        <v>0.46875</v>
      </c>
      <c r="E17139" s="3">
        <v>108</v>
      </c>
    </row>
    <row r="17140" spans="2:13" x14ac:dyDescent="0.25">
      <c r="B17140" s="6">
        <v>0.47916666666666669</v>
      </c>
      <c r="E17140" s="3">
        <v>107</v>
      </c>
    </row>
    <row r="17141" spans="2:13" x14ac:dyDescent="0.25">
      <c r="B17141" s="6">
        <v>0.48958333333333331</v>
      </c>
      <c r="E17141" s="157">
        <v>97</v>
      </c>
    </row>
    <row r="17142" spans="2:13" x14ac:dyDescent="0.25">
      <c r="B17142" s="6">
        <v>0.5</v>
      </c>
      <c r="E17142" s="157">
        <v>96</v>
      </c>
    </row>
    <row r="17143" spans="2:13" x14ac:dyDescent="0.25">
      <c r="B17143" s="6">
        <v>0.51041666666666663</v>
      </c>
      <c r="E17143" s="157">
        <v>96</v>
      </c>
    </row>
    <row r="17144" spans="2:13" x14ac:dyDescent="0.25">
      <c r="B17144" s="6">
        <v>0.52083333333333337</v>
      </c>
      <c r="E17144" s="3">
        <v>100</v>
      </c>
    </row>
    <row r="17145" spans="2:13" x14ac:dyDescent="0.25">
      <c r="B17145" s="6">
        <v>0.53125</v>
      </c>
      <c r="E17145" s="3">
        <v>105</v>
      </c>
    </row>
    <row r="17146" spans="2:13" x14ac:dyDescent="0.25">
      <c r="B17146" s="6">
        <v>0.54166666666666663</v>
      </c>
      <c r="E17146" s="99">
        <v>113</v>
      </c>
    </row>
    <row r="17147" spans="2:13" x14ac:dyDescent="0.25">
      <c r="B17147" s="6">
        <v>0.55208333333333337</v>
      </c>
      <c r="E17147" s="62">
        <v>122</v>
      </c>
    </row>
    <row r="17148" spans="2:13" x14ac:dyDescent="0.25">
      <c r="B17148" s="6">
        <v>0.5625</v>
      </c>
      <c r="E17148" s="9">
        <v>130</v>
      </c>
    </row>
    <row r="17149" spans="2:13" x14ac:dyDescent="0.25">
      <c r="B17149" s="6">
        <v>0.57291666666666663</v>
      </c>
      <c r="E17149" s="62">
        <v>129</v>
      </c>
    </row>
    <row r="17150" spans="2:13" x14ac:dyDescent="0.25">
      <c r="B17150" s="6">
        <v>0.58333333333333337</v>
      </c>
      <c r="E17150" s="10">
        <v>134</v>
      </c>
      <c r="H17150" s="3">
        <v>240</v>
      </c>
      <c r="I17150" s="12" t="s">
        <v>4281</v>
      </c>
      <c r="J17150" s="12"/>
      <c r="K17150" s="12"/>
      <c r="L17150" s="12"/>
      <c r="M17150" s="12"/>
    </row>
    <row r="17151" spans="2:13" x14ac:dyDescent="0.25">
      <c r="B17151" s="6">
        <v>0.59375</v>
      </c>
      <c r="E17151" s="9">
        <v>133</v>
      </c>
    </row>
    <row r="17152" spans="2:13" x14ac:dyDescent="0.25">
      <c r="B17152" s="6">
        <v>0.60416666666666663</v>
      </c>
      <c r="E17152" s="62">
        <v>127</v>
      </c>
      <c r="F17152" s="62">
        <v>127</v>
      </c>
    </row>
    <row r="17153" spans="2:13" x14ac:dyDescent="0.25">
      <c r="B17153" s="90">
        <v>0.60416666666666663</v>
      </c>
      <c r="C17153" s="8">
        <v>25</v>
      </c>
      <c r="D17153" s="8"/>
      <c r="E17153" s="8"/>
      <c r="F17153" s="8"/>
      <c r="G17153" s="8" t="s">
        <v>314</v>
      </c>
      <c r="H17153" s="8"/>
      <c r="I17153" s="36" t="s">
        <v>4278</v>
      </c>
      <c r="J17153" s="36"/>
      <c r="K17153" s="36"/>
    </row>
    <row r="17154" spans="2:13" x14ac:dyDescent="0.25">
      <c r="B17154" s="6">
        <v>0.61458333333333337</v>
      </c>
      <c r="E17154" s="62">
        <v>126</v>
      </c>
    </row>
    <row r="17155" spans="2:13" x14ac:dyDescent="0.25">
      <c r="B17155" s="6">
        <v>0.625</v>
      </c>
      <c r="E17155" s="62">
        <v>124</v>
      </c>
    </row>
    <row r="17156" spans="2:13" x14ac:dyDescent="0.25">
      <c r="B17156" s="6">
        <v>0.63541666666666663</v>
      </c>
      <c r="E17156" s="62">
        <v>121</v>
      </c>
    </row>
    <row r="17157" spans="2:13" x14ac:dyDescent="0.25">
      <c r="B17157" s="6">
        <v>0.64583333333333337</v>
      </c>
      <c r="E17157" s="9">
        <v>130</v>
      </c>
    </row>
    <row r="17158" spans="2:13" x14ac:dyDescent="0.25">
      <c r="B17158" s="6">
        <v>0.65625</v>
      </c>
      <c r="E17158" s="10">
        <v>136</v>
      </c>
      <c r="H17158" s="3">
        <v>75</v>
      </c>
      <c r="I17158" s="12" t="s">
        <v>4282</v>
      </c>
      <c r="J17158" s="12"/>
      <c r="K17158" s="12"/>
      <c r="L17158" s="12"/>
      <c r="M17158" s="12"/>
    </row>
    <row r="17159" spans="2:13" x14ac:dyDescent="0.25">
      <c r="B17159" s="6">
        <v>0.66666666666666663</v>
      </c>
      <c r="E17159" s="9">
        <v>132</v>
      </c>
    </row>
    <row r="17160" spans="2:13" x14ac:dyDescent="0.25">
      <c r="B17160" s="6">
        <v>0.67708333333333337</v>
      </c>
      <c r="E17160" s="62">
        <v>127</v>
      </c>
    </row>
    <row r="17161" spans="2:13" x14ac:dyDescent="0.25">
      <c r="B17161" s="6">
        <v>0.6875</v>
      </c>
      <c r="E17161" s="99">
        <v>118</v>
      </c>
    </row>
    <row r="17162" spans="2:13" x14ac:dyDescent="0.25">
      <c r="B17162" s="6">
        <v>0.69791666666666663</v>
      </c>
      <c r="E17162" s="62">
        <v>121</v>
      </c>
    </row>
    <row r="17163" spans="2:13" x14ac:dyDescent="0.25">
      <c r="B17163" s="6">
        <v>0.70833333333333337</v>
      </c>
      <c r="E17163" s="62">
        <v>126</v>
      </c>
    </row>
    <row r="17164" spans="2:13" x14ac:dyDescent="0.25">
      <c r="B17164" s="6">
        <v>0.71875</v>
      </c>
      <c r="E17164" s="62">
        <v>124</v>
      </c>
    </row>
    <row r="17165" spans="2:13" x14ac:dyDescent="0.25">
      <c r="B17165" s="6">
        <v>0.72916666666666663</v>
      </c>
      <c r="E17165" s="62">
        <v>123</v>
      </c>
    </row>
    <row r="17166" spans="2:13" x14ac:dyDescent="0.25">
      <c r="B17166" s="6">
        <v>0.73958333333333337</v>
      </c>
      <c r="E17166" s="3">
        <v>102</v>
      </c>
    </row>
    <row r="17167" spans="2:13" x14ac:dyDescent="0.25">
      <c r="B17167" s="6">
        <v>0.75</v>
      </c>
      <c r="E17167" s="3">
        <v>104</v>
      </c>
    </row>
    <row r="17168" spans="2:13" x14ac:dyDescent="0.25">
      <c r="B17168" s="6">
        <v>0.76041666666666663</v>
      </c>
      <c r="E17168" s="157">
        <v>98</v>
      </c>
      <c r="F17168" s="157">
        <v>98</v>
      </c>
    </row>
    <row r="17169" spans="1:20" x14ac:dyDescent="0.25">
      <c r="A17169" s="448"/>
      <c r="B17169" s="90">
        <v>0.76736111111111116</v>
      </c>
      <c r="C17169" s="8">
        <v>30</v>
      </c>
      <c r="D17169" s="8"/>
      <c r="E17169" s="8"/>
      <c r="F17169" s="8"/>
      <c r="G17169" s="8" t="s">
        <v>313</v>
      </c>
      <c r="H17169" s="8"/>
      <c r="I17169" s="36" t="s">
        <v>4276</v>
      </c>
      <c r="J17169" s="36"/>
      <c r="K17169" s="36"/>
      <c r="L17169" s="36"/>
      <c r="M17169" s="36"/>
      <c r="N17169" s="36"/>
      <c r="O17169" s="36"/>
      <c r="P17169" s="36"/>
      <c r="Q17169" s="8"/>
      <c r="R17169" s="8"/>
      <c r="S17169" s="8"/>
      <c r="T17169" s="8"/>
    </row>
    <row r="17170" spans="1:20" x14ac:dyDescent="0.25">
      <c r="B17170" s="6">
        <v>0.77083333333333337</v>
      </c>
      <c r="E17170" s="157">
        <v>98</v>
      </c>
    </row>
    <row r="17171" spans="1:20" x14ac:dyDescent="0.25">
      <c r="B17171" s="6">
        <v>0.78125</v>
      </c>
      <c r="E17171" s="3">
        <v>105</v>
      </c>
    </row>
    <row r="17172" spans="1:20" x14ac:dyDescent="0.25">
      <c r="B17172" s="6">
        <v>0.79166666666666663</v>
      </c>
      <c r="E17172" s="4">
        <v>108</v>
      </c>
      <c r="H17172" s="3">
        <v>35</v>
      </c>
      <c r="I17172" s="36" t="s">
        <v>4368</v>
      </c>
      <c r="J17172" s="36"/>
      <c r="K17172" s="36"/>
      <c r="L17172" s="36"/>
      <c r="M17172" s="36"/>
    </row>
    <row r="17173" spans="1:20" x14ac:dyDescent="0.25">
      <c r="B17173" s="6">
        <v>0.80208333333333337</v>
      </c>
      <c r="E17173" s="3">
        <v>102</v>
      </c>
    </row>
    <row r="17174" spans="1:20" x14ac:dyDescent="0.25">
      <c r="B17174" s="6">
        <v>0.8125</v>
      </c>
      <c r="E17174" s="157">
        <v>95</v>
      </c>
    </row>
    <row r="17175" spans="1:20" x14ac:dyDescent="0.25">
      <c r="B17175" s="6">
        <v>0.82291666666666663</v>
      </c>
      <c r="E17175" s="157">
        <v>99</v>
      </c>
    </row>
    <row r="17176" spans="1:20" x14ac:dyDescent="0.25">
      <c r="B17176" s="6">
        <v>0.83333333333333337</v>
      </c>
      <c r="E17176" s="3">
        <v>104</v>
      </c>
    </row>
    <row r="17177" spans="1:20" x14ac:dyDescent="0.25">
      <c r="B17177" s="6">
        <v>0.84375</v>
      </c>
      <c r="E17177" s="3">
        <v>107</v>
      </c>
    </row>
    <row r="17178" spans="1:20" x14ac:dyDescent="0.25">
      <c r="B17178" s="6">
        <v>0.85416666666666663</v>
      </c>
      <c r="E17178" s="3">
        <v>104</v>
      </c>
    </row>
    <row r="17179" spans="1:20" x14ac:dyDescent="0.25">
      <c r="B17179" s="6">
        <v>0.86458333333333337</v>
      </c>
      <c r="E17179" s="3">
        <v>100</v>
      </c>
    </row>
    <row r="17180" spans="1:20" x14ac:dyDescent="0.25">
      <c r="B17180" s="6">
        <v>0.875</v>
      </c>
      <c r="E17180" s="3">
        <v>102</v>
      </c>
    </row>
    <row r="17181" spans="1:20" x14ac:dyDescent="0.25">
      <c r="B17181" s="6">
        <v>0.88541666666666663</v>
      </c>
      <c r="E17181" s="3">
        <v>102</v>
      </c>
    </row>
    <row r="17182" spans="1:20" x14ac:dyDescent="0.25">
      <c r="B17182" s="6">
        <v>0.89583333333333337</v>
      </c>
      <c r="E17182" s="157">
        <v>99</v>
      </c>
    </row>
    <row r="17183" spans="1:20" x14ac:dyDescent="0.25">
      <c r="B17183" s="6">
        <v>0.90625</v>
      </c>
      <c r="E17183" s="3">
        <v>103</v>
      </c>
    </row>
    <row r="17184" spans="1:20" x14ac:dyDescent="0.25">
      <c r="B17184" s="6">
        <v>0.91666666666666663</v>
      </c>
      <c r="E17184" s="3">
        <v>104</v>
      </c>
    </row>
    <row r="17185" spans="1:7" x14ac:dyDescent="0.25">
      <c r="B17185" s="86">
        <v>0.92361111111111116</v>
      </c>
      <c r="G17185" s="14" t="s">
        <v>4283</v>
      </c>
    </row>
    <row r="17186" spans="1:7" x14ac:dyDescent="0.25">
      <c r="B17186" s="86">
        <v>0.92708333333333337</v>
      </c>
      <c r="E17186" s="3">
        <v>102</v>
      </c>
      <c r="G17186" s="14" t="s">
        <v>4283</v>
      </c>
    </row>
    <row r="17187" spans="1:7" x14ac:dyDescent="0.25">
      <c r="B17187" s="86">
        <v>0.9375</v>
      </c>
      <c r="E17187" s="3">
        <v>101</v>
      </c>
      <c r="G17187" s="14" t="s">
        <v>4283</v>
      </c>
    </row>
    <row r="17188" spans="1:7" x14ac:dyDescent="0.25">
      <c r="B17188" s="86">
        <v>0.44791666666666669</v>
      </c>
      <c r="E17188" s="157">
        <v>97</v>
      </c>
      <c r="G17188" s="14" t="s">
        <v>4283</v>
      </c>
    </row>
    <row r="17189" spans="1:7" x14ac:dyDescent="0.25">
      <c r="B17189" s="86">
        <v>0.95833333333333337</v>
      </c>
      <c r="E17189" s="157">
        <v>96</v>
      </c>
      <c r="G17189" s="14" t="s">
        <v>4283</v>
      </c>
    </row>
    <row r="17190" spans="1:7" x14ac:dyDescent="0.25">
      <c r="B17190" s="6">
        <v>0.96875</v>
      </c>
      <c r="E17190" s="3">
        <v>103</v>
      </c>
    </row>
    <row r="17191" spans="1:7" x14ac:dyDescent="0.25">
      <c r="B17191" s="6">
        <v>0.97916666666666663</v>
      </c>
      <c r="E17191" s="3">
        <v>102</v>
      </c>
    </row>
    <row r="17192" spans="1:7" ht="15.75" thickBot="1" x14ac:dyDescent="0.3">
      <c r="B17192" s="22">
        <v>0.98958333333333337</v>
      </c>
      <c r="E17192" s="3">
        <v>103</v>
      </c>
    </row>
    <row r="17193" spans="1:7" x14ac:dyDescent="0.25">
      <c r="A17193" s="5">
        <v>46026</v>
      </c>
      <c r="B17193" s="6">
        <v>0</v>
      </c>
      <c r="E17193" s="3">
        <v>103</v>
      </c>
    </row>
    <row r="17194" spans="1:7" x14ac:dyDescent="0.25">
      <c r="A17194" s="5" t="s">
        <v>275</v>
      </c>
      <c r="B17194" s="6">
        <v>1.0416666666666666E-2</v>
      </c>
      <c r="E17194" s="3">
        <v>101</v>
      </c>
    </row>
    <row r="17195" spans="1:7" x14ac:dyDescent="0.25">
      <c r="B17195" s="6">
        <v>2.0833333333333332E-2</v>
      </c>
      <c r="E17195" s="3">
        <v>101</v>
      </c>
    </row>
    <row r="17196" spans="1:7" x14ac:dyDescent="0.25">
      <c r="B17196" s="6">
        <v>3.125E-2</v>
      </c>
      <c r="E17196" s="3">
        <v>102</v>
      </c>
    </row>
    <row r="17197" spans="1:7" x14ac:dyDescent="0.25">
      <c r="B17197" s="6">
        <v>4.1666666666666664E-2</v>
      </c>
      <c r="E17197" s="3">
        <v>101</v>
      </c>
    </row>
    <row r="17198" spans="1:7" x14ac:dyDescent="0.25">
      <c r="B17198" s="6">
        <v>5.2083333333333336E-2</v>
      </c>
    </row>
    <row r="17199" spans="1:7" x14ac:dyDescent="0.25">
      <c r="B17199" s="6">
        <v>6.25E-2</v>
      </c>
    </row>
    <row r="17200" spans="1:7" ht="15.75" thickBot="1" x14ac:dyDescent="0.3">
      <c r="B17200" s="6">
        <v>7.2916666666666671E-2</v>
      </c>
    </row>
    <row r="17201" spans="1:14" ht="19.5" thickBot="1" x14ac:dyDescent="0.35">
      <c r="B17201" s="6">
        <v>8.3333333333333329E-2</v>
      </c>
      <c r="G17201" s="612">
        <v>105</v>
      </c>
      <c r="H17201" s="610" t="s">
        <v>1368</v>
      </c>
      <c r="I17201" s="734" t="s">
        <v>4284</v>
      </c>
      <c r="J17201" s="735"/>
      <c r="K17201" s="735"/>
      <c r="L17201" s="735"/>
      <c r="M17201" s="735"/>
      <c r="N17201" s="736"/>
    </row>
    <row r="17202" spans="1:14" ht="19.5" thickBot="1" x14ac:dyDescent="0.35">
      <c r="B17202" s="6">
        <v>9.375E-2</v>
      </c>
      <c r="G17202" s="611">
        <f>AVERAGE(E17118:E17206)</f>
        <v>107.12328767123287</v>
      </c>
      <c r="H17202" s="610" t="s">
        <v>1367</v>
      </c>
      <c r="I17202" s="734" t="s">
        <v>4287</v>
      </c>
      <c r="J17202" s="735"/>
      <c r="K17202" s="735"/>
      <c r="L17202" s="735"/>
      <c r="M17202" s="735"/>
      <c r="N17202" s="736"/>
    </row>
    <row r="17203" spans="1:14" ht="19.5" thickBot="1" x14ac:dyDescent="0.35">
      <c r="B17203" s="6">
        <v>0.10416666666666667</v>
      </c>
      <c r="G17203" s="612">
        <v>108.3</v>
      </c>
      <c r="H17203" s="610" t="s">
        <v>1369</v>
      </c>
      <c r="I17203" s="734" t="s">
        <v>4279</v>
      </c>
      <c r="J17203" s="735"/>
      <c r="K17203" s="735"/>
      <c r="L17203" s="735"/>
      <c r="M17203" s="735"/>
      <c r="N17203" s="736"/>
    </row>
    <row r="17204" spans="1:14" ht="18.75" thickBot="1" x14ac:dyDescent="0.3">
      <c r="B17204" s="6">
        <v>0.11458333333333333</v>
      </c>
      <c r="G17204" s="729" t="s">
        <v>4201</v>
      </c>
      <c r="H17204" s="730"/>
    </row>
    <row r="17205" spans="1:14" ht="18.75" thickBot="1" x14ac:dyDescent="0.3">
      <c r="B17205" s="6">
        <v>0.125</v>
      </c>
      <c r="G17205" s="717" t="s">
        <v>4285</v>
      </c>
      <c r="H17205" s="718"/>
      <c r="I17205" s="718"/>
      <c r="J17205" s="719"/>
    </row>
    <row r="17206" spans="1:14" ht="16.5" thickBot="1" x14ac:dyDescent="0.3">
      <c r="B17206" s="6">
        <v>0.13541666666666666</v>
      </c>
      <c r="G17206" s="720" t="s">
        <v>4286</v>
      </c>
      <c r="H17206" s="721"/>
      <c r="I17206" s="721"/>
      <c r="J17206" s="721"/>
      <c r="K17206" s="721"/>
      <c r="L17206" s="721"/>
      <c r="M17206" s="721"/>
      <c r="N17206" s="722"/>
    </row>
    <row r="17207" spans="1:14" x14ac:dyDescent="0.25">
      <c r="B17207" s="6">
        <v>0.14583333333333334</v>
      </c>
    </row>
    <row r="17208" spans="1:14" ht="15.75" thickBot="1" x14ac:dyDescent="0.3">
      <c r="B17208" s="22">
        <v>0.15625</v>
      </c>
      <c r="D17208" s="3">
        <v>156</v>
      </c>
    </row>
    <row r="17209" spans="1:14" x14ac:dyDescent="0.25">
      <c r="A17209" s="5">
        <v>46026</v>
      </c>
      <c r="B17209" s="6">
        <v>0.29166666666666669</v>
      </c>
      <c r="E17209" s="157">
        <v>90</v>
      </c>
    </row>
    <row r="17210" spans="1:14" x14ac:dyDescent="0.25">
      <c r="A17210" s="5" t="s">
        <v>275</v>
      </c>
      <c r="B17210" s="6">
        <v>0.30208333333333331</v>
      </c>
      <c r="E17210" s="157">
        <v>90</v>
      </c>
    </row>
    <row r="17211" spans="1:14" x14ac:dyDescent="0.25">
      <c r="B17211" s="6">
        <v>0.3125</v>
      </c>
      <c r="E17211" s="157">
        <v>90</v>
      </c>
    </row>
    <row r="17212" spans="1:14" x14ac:dyDescent="0.25">
      <c r="B17212" s="6">
        <v>0.32291666666666669</v>
      </c>
      <c r="E17212" s="14">
        <v>87</v>
      </c>
    </row>
    <row r="17213" spans="1:14" x14ac:dyDescent="0.25">
      <c r="B17213" s="6">
        <v>0.33333333333333331</v>
      </c>
      <c r="E17213" s="157">
        <v>92</v>
      </c>
    </row>
    <row r="17214" spans="1:14" x14ac:dyDescent="0.25">
      <c r="B17214" s="6">
        <v>0.34375</v>
      </c>
      <c r="E17214" s="157">
        <v>99</v>
      </c>
    </row>
    <row r="17215" spans="1:14" x14ac:dyDescent="0.25">
      <c r="B17215" s="6">
        <v>0.35416666666666669</v>
      </c>
      <c r="E17215" s="157">
        <v>93</v>
      </c>
    </row>
    <row r="17216" spans="1:14" x14ac:dyDescent="0.25">
      <c r="B17216" s="6">
        <v>0.36458333333333331</v>
      </c>
      <c r="E17216" s="157">
        <v>92</v>
      </c>
    </row>
    <row r="17217" spans="2:13" x14ac:dyDescent="0.25">
      <c r="B17217" s="6">
        <v>0.375</v>
      </c>
      <c r="E17217" s="157">
        <v>95</v>
      </c>
    </row>
    <row r="17218" spans="2:13" x14ac:dyDescent="0.25">
      <c r="B17218" s="6">
        <v>0.38541666666666669</v>
      </c>
      <c r="E17218" s="157">
        <v>93</v>
      </c>
    </row>
    <row r="17219" spans="2:13" x14ac:dyDescent="0.25">
      <c r="B17219" s="6">
        <v>0.39583333333333331</v>
      </c>
      <c r="E17219" s="157">
        <v>93</v>
      </c>
      <c r="G17219" s="3" t="s">
        <v>4339</v>
      </c>
    </row>
    <row r="17220" spans="2:13" x14ac:dyDescent="0.25">
      <c r="B17220" s="6">
        <v>0.40625</v>
      </c>
      <c r="E17220" s="157">
        <v>92</v>
      </c>
      <c r="F17220" s="157">
        <v>92</v>
      </c>
    </row>
    <row r="17221" spans="2:13" x14ac:dyDescent="0.25">
      <c r="B17221" s="90">
        <v>0.40625</v>
      </c>
      <c r="C17221" s="8">
        <v>78</v>
      </c>
      <c r="D17221" s="8"/>
      <c r="E17221" s="8"/>
      <c r="F17221" s="8"/>
      <c r="G17221" s="8" t="s">
        <v>326</v>
      </c>
      <c r="H17221" s="8"/>
      <c r="I17221" s="36" t="s">
        <v>4292</v>
      </c>
      <c r="J17221" s="36"/>
      <c r="K17221" s="36"/>
      <c r="L17221" s="36"/>
    </row>
    <row r="17222" spans="2:13" x14ac:dyDescent="0.25">
      <c r="B17222" s="6">
        <v>0.41666666666666669</v>
      </c>
      <c r="E17222" s="157">
        <v>96</v>
      </c>
    </row>
    <row r="17223" spans="2:13" x14ac:dyDescent="0.25">
      <c r="B17223" s="6">
        <v>0.42708333333333331</v>
      </c>
      <c r="E17223" s="3">
        <v>107</v>
      </c>
    </row>
    <row r="17224" spans="2:13" x14ac:dyDescent="0.25">
      <c r="B17224" s="6">
        <v>0.4375</v>
      </c>
      <c r="E17224" s="97">
        <v>129</v>
      </c>
      <c r="H17224" s="3">
        <v>45</v>
      </c>
      <c r="I17224" s="63" t="s">
        <v>4313</v>
      </c>
      <c r="J17224" s="63"/>
      <c r="K17224" s="63"/>
      <c r="L17224" s="63"/>
      <c r="M17224" s="63"/>
    </row>
    <row r="17225" spans="2:13" x14ac:dyDescent="0.25">
      <c r="B17225" s="6">
        <v>0.44791666666666669</v>
      </c>
      <c r="E17225" s="62">
        <v>124</v>
      </c>
    </row>
    <row r="17226" spans="2:13" x14ac:dyDescent="0.25">
      <c r="B17226" s="6">
        <v>0.45833333333333331</v>
      </c>
      <c r="E17226" s="14">
        <v>88</v>
      </c>
    </row>
    <row r="17227" spans="2:13" x14ac:dyDescent="0.25">
      <c r="B17227" s="6">
        <v>0.46875</v>
      </c>
      <c r="E17227" s="157">
        <v>93</v>
      </c>
    </row>
    <row r="17228" spans="2:13" x14ac:dyDescent="0.25">
      <c r="B17228" s="6">
        <v>0.47916666666666669</v>
      </c>
      <c r="E17228" s="99">
        <v>118</v>
      </c>
    </row>
    <row r="17229" spans="2:13" x14ac:dyDescent="0.25">
      <c r="B17229" s="6">
        <v>0.48958333333333331</v>
      </c>
      <c r="E17229" s="97">
        <v>128</v>
      </c>
      <c r="H17229" s="3">
        <v>120</v>
      </c>
      <c r="I17229" s="63" t="s">
        <v>4369</v>
      </c>
      <c r="J17229" s="63"/>
      <c r="K17229" s="63"/>
      <c r="L17229" s="63"/>
      <c r="M17229" s="63"/>
    </row>
    <row r="17230" spans="2:13" x14ac:dyDescent="0.25">
      <c r="B17230" s="6">
        <v>0.5</v>
      </c>
      <c r="E17230" s="62">
        <v>128</v>
      </c>
    </row>
    <row r="17231" spans="2:13" x14ac:dyDescent="0.25">
      <c r="B17231" s="6">
        <v>0.51041666666666663</v>
      </c>
      <c r="E17231" s="99">
        <v>112</v>
      </c>
    </row>
    <row r="17232" spans="2:13" x14ac:dyDescent="0.25">
      <c r="B17232" s="6">
        <v>0.52083333333333337</v>
      </c>
      <c r="E17232" s="157">
        <v>96</v>
      </c>
      <c r="F17232" s="157">
        <v>96</v>
      </c>
    </row>
    <row r="17233" spans="2:16" x14ac:dyDescent="0.25">
      <c r="B17233" s="90">
        <v>0.53125</v>
      </c>
      <c r="C17233" s="8">
        <v>100</v>
      </c>
      <c r="D17233" s="8"/>
      <c r="E17233" s="8"/>
      <c r="F17233" s="8"/>
      <c r="G17233" s="8" t="s">
        <v>208</v>
      </c>
      <c r="H17233" s="8"/>
      <c r="I17233" s="36" t="s">
        <v>4290</v>
      </c>
      <c r="J17233" s="36"/>
      <c r="K17233" s="36"/>
      <c r="L17233" s="36"/>
      <c r="M17233" s="36"/>
      <c r="N17233" s="36"/>
      <c r="O17233" s="36"/>
      <c r="P17233" s="36"/>
    </row>
    <row r="17234" spans="2:16" x14ac:dyDescent="0.25">
      <c r="B17234" s="6">
        <v>0.53125</v>
      </c>
      <c r="E17234" s="3">
        <v>107</v>
      </c>
    </row>
    <row r="17235" spans="2:16" x14ac:dyDescent="0.25">
      <c r="B17235" s="6">
        <v>0.54166666666666663</v>
      </c>
      <c r="E17235" s="288">
        <v>107</v>
      </c>
    </row>
    <row r="17236" spans="2:16" x14ac:dyDescent="0.25">
      <c r="B17236" s="6">
        <v>0.55208333333333337</v>
      </c>
      <c r="E17236" s="99">
        <v>110</v>
      </c>
    </row>
    <row r="17237" spans="2:16" x14ac:dyDescent="0.25">
      <c r="B17237" s="6">
        <v>0.5625</v>
      </c>
      <c r="E17237" s="99">
        <v>110</v>
      </c>
    </row>
    <row r="17238" spans="2:16" x14ac:dyDescent="0.25">
      <c r="B17238" s="6">
        <v>0.57291666666666663</v>
      </c>
      <c r="E17238" s="97">
        <v>120</v>
      </c>
    </row>
    <row r="17239" spans="2:16" x14ac:dyDescent="0.25">
      <c r="B17239" s="6">
        <v>0.58333333333333337</v>
      </c>
      <c r="E17239" s="97">
        <v>129</v>
      </c>
      <c r="H17239" s="3">
        <v>90</v>
      </c>
      <c r="I17239" s="63" t="s">
        <v>4291</v>
      </c>
      <c r="J17239" s="63"/>
      <c r="K17239" s="63"/>
      <c r="L17239" s="63"/>
      <c r="M17239" s="63"/>
    </row>
    <row r="17240" spans="2:16" x14ac:dyDescent="0.25">
      <c r="B17240" s="6">
        <v>0.59375</v>
      </c>
      <c r="E17240" s="3">
        <v>108</v>
      </c>
    </row>
    <row r="17241" spans="2:16" x14ac:dyDescent="0.25">
      <c r="B17241" s="86">
        <v>0.60277777777777775</v>
      </c>
      <c r="G17241" s="14" t="s">
        <v>4288</v>
      </c>
    </row>
    <row r="17242" spans="2:16" ht="15.75" x14ac:dyDescent="0.25">
      <c r="B17242" s="86">
        <v>0.60416666666666663</v>
      </c>
      <c r="E17242" s="3">
        <v>102</v>
      </c>
      <c r="G17242" s="14" t="s">
        <v>4288</v>
      </c>
      <c r="I17242" s="449" t="s">
        <v>4289</v>
      </c>
      <c r="J17242" s="449"/>
      <c r="K17242" s="449"/>
      <c r="L17242" s="449"/>
      <c r="M17242" s="449"/>
      <c r="N17242" s="449"/>
    </row>
    <row r="17243" spans="2:16" ht="15.75" x14ac:dyDescent="0.25">
      <c r="B17243" s="86">
        <v>0.61458333333333337</v>
      </c>
      <c r="E17243" s="59">
        <v>74</v>
      </c>
      <c r="G17243" s="14" t="s">
        <v>4288</v>
      </c>
      <c r="I17243" s="639" t="s">
        <v>4296</v>
      </c>
      <c r="J17243" s="639"/>
      <c r="K17243" s="639"/>
      <c r="L17243" s="639"/>
      <c r="M17243" s="639"/>
      <c r="N17243" s="639"/>
    </row>
    <row r="17244" spans="2:16" ht="15.75" x14ac:dyDescent="0.25">
      <c r="B17244" s="86">
        <v>0.625</v>
      </c>
      <c r="E17244" s="59">
        <v>68</v>
      </c>
      <c r="G17244" s="14" t="s">
        <v>4288</v>
      </c>
      <c r="I17244" s="639" t="s">
        <v>4295</v>
      </c>
      <c r="J17244" s="639"/>
      <c r="K17244" s="639"/>
      <c r="L17244" s="639"/>
      <c r="M17244" s="639"/>
      <c r="N17244" s="639"/>
    </row>
    <row r="17245" spans="2:16" x14ac:dyDescent="0.25">
      <c r="B17245" s="6">
        <v>0.63541666666666663</v>
      </c>
      <c r="E17245" s="157">
        <v>91</v>
      </c>
    </row>
    <row r="17246" spans="2:16" x14ac:dyDescent="0.25">
      <c r="B17246" s="6">
        <v>0.64583333333333337</v>
      </c>
      <c r="E17246" s="3">
        <v>103</v>
      </c>
    </row>
    <row r="17247" spans="2:16" x14ac:dyDescent="0.25">
      <c r="B17247" s="6">
        <v>0.65625</v>
      </c>
      <c r="E17247" s="3">
        <v>109</v>
      </c>
    </row>
    <row r="17248" spans="2:16" x14ac:dyDescent="0.25">
      <c r="B17248" s="6">
        <v>0.66666666666666663</v>
      </c>
      <c r="E17248" s="97">
        <v>126</v>
      </c>
      <c r="H17248" s="3">
        <v>195</v>
      </c>
      <c r="I17248" s="63" t="s">
        <v>4300</v>
      </c>
      <c r="J17248" s="63"/>
      <c r="K17248" s="63"/>
      <c r="L17248" s="63"/>
      <c r="M17248" s="63"/>
    </row>
    <row r="17249" spans="2:16" x14ac:dyDescent="0.25">
      <c r="B17249" s="86">
        <v>0.66666666666666663</v>
      </c>
      <c r="G17249" s="14" t="s">
        <v>4293</v>
      </c>
    </row>
    <row r="17250" spans="2:16" x14ac:dyDescent="0.25">
      <c r="B17250" s="86">
        <v>0.67708333333333337</v>
      </c>
      <c r="E17250" s="157">
        <v>99</v>
      </c>
      <c r="G17250" s="14" t="s">
        <v>4293</v>
      </c>
      <c r="I17250" s="532" t="s">
        <v>4294</v>
      </c>
      <c r="J17250" s="532"/>
      <c r="K17250" s="532"/>
      <c r="L17250" s="532"/>
      <c r="M17250" s="532"/>
      <c r="N17250" s="532"/>
    </row>
    <row r="17251" spans="2:16" ht="15.75" x14ac:dyDescent="0.25">
      <c r="B17251" s="86">
        <v>0.6875</v>
      </c>
      <c r="E17251" s="59">
        <v>77</v>
      </c>
      <c r="G17251" s="14" t="s">
        <v>4293</v>
      </c>
      <c r="I17251" s="639" t="s">
        <v>4297</v>
      </c>
      <c r="J17251" s="639"/>
      <c r="K17251" s="639"/>
      <c r="L17251" s="639"/>
      <c r="M17251" s="639"/>
      <c r="N17251" s="639"/>
    </row>
    <row r="17252" spans="2:16" x14ac:dyDescent="0.25">
      <c r="B17252" s="6">
        <v>0.69791666666666663</v>
      </c>
      <c r="E17252" s="157">
        <v>95</v>
      </c>
    </row>
    <row r="17253" spans="2:16" x14ac:dyDescent="0.25">
      <c r="B17253" s="6">
        <v>0.70833333333333337</v>
      </c>
      <c r="E17253" s="3">
        <v>105</v>
      </c>
    </row>
    <row r="17254" spans="2:16" x14ac:dyDescent="0.25">
      <c r="B17254" s="6">
        <v>0.71875</v>
      </c>
      <c r="E17254" s="99">
        <v>118</v>
      </c>
      <c r="G17254" s="3" t="s">
        <v>73</v>
      </c>
    </row>
    <row r="17255" spans="2:16" x14ac:dyDescent="0.25">
      <c r="B17255" s="6">
        <v>0.72916666666666663</v>
      </c>
      <c r="E17255" s="62">
        <v>126</v>
      </c>
    </row>
    <row r="17256" spans="2:16" x14ac:dyDescent="0.25">
      <c r="B17256" s="86">
        <v>0.73611111111111116</v>
      </c>
      <c r="G17256" s="14" t="s">
        <v>4298</v>
      </c>
    </row>
    <row r="17257" spans="2:16" x14ac:dyDescent="0.25">
      <c r="B17257" s="86">
        <v>0.73958333333333337</v>
      </c>
      <c r="E17257" s="10">
        <v>130</v>
      </c>
      <c r="G17257" s="14" t="s">
        <v>4298</v>
      </c>
      <c r="H17257" s="3">
        <v>300</v>
      </c>
      <c r="I17257" s="12" t="s">
        <v>4299</v>
      </c>
      <c r="J17257" s="12"/>
      <c r="K17257" s="12"/>
      <c r="L17257" s="12"/>
      <c r="M17257" s="12"/>
    </row>
    <row r="17258" spans="2:16" ht="15.75" x14ac:dyDescent="0.25">
      <c r="B17258" s="86">
        <v>0.75</v>
      </c>
      <c r="E17258" s="3">
        <v>102</v>
      </c>
      <c r="G17258" s="14" t="s">
        <v>4298</v>
      </c>
      <c r="I17258" s="449" t="s">
        <v>4302</v>
      </c>
      <c r="J17258" s="449"/>
      <c r="K17258" s="449"/>
      <c r="L17258" s="449"/>
      <c r="M17258" s="449"/>
      <c r="N17258" s="449"/>
    </row>
    <row r="17259" spans="2:16" ht="15.75" x14ac:dyDescent="0.25">
      <c r="B17259" s="86">
        <v>0.76041666666666663</v>
      </c>
      <c r="E17259" s="157">
        <v>93</v>
      </c>
      <c r="G17259" s="14" t="s">
        <v>4298</v>
      </c>
      <c r="I17259" s="531" t="s">
        <v>4301</v>
      </c>
      <c r="J17259" s="532"/>
      <c r="K17259" s="532"/>
      <c r="L17259" s="532"/>
      <c r="M17259" s="532"/>
      <c r="N17259" s="532"/>
    </row>
    <row r="17260" spans="2:16" x14ac:dyDescent="0.25">
      <c r="B17260" s="6">
        <v>0.77083333333333337</v>
      </c>
      <c r="E17260" s="157">
        <v>95</v>
      </c>
      <c r="F17260" s="157">
        <v>95</v>
      </c>
    </row>
    <row r="17261" spans="2:16" x14ac:dyDescent="0.25">
      <c r="B17261" s="90">
        <v>0.78125</v>
      </c>
      <c r="C17261" s="8">
        <v>90</v>
      </c>
      <c r="D17261" s="8"/>
      <c r="E17261" s="8"/>
      <c r="F17261" s="8"/>
      <c r="G17261" s="8" t="s">
        <v>313</v>
      </c>
      <c r="H17261" s="8"/>
      <c r="I17261" s="36" t="s">
        <v>4303</v>
      </c>
      <c r="J17261" s="36"/>
      <c r="K17261" s="36"/>
      <c r="L17261" s="36"/>
      <c r="M17261" s="36"/>
      <c r="N17261" s="36"/>
      <c r="O17261" s="36"/>
      <c r="P17261" s="36"/>
    </row>
    <row r="17262" spans="2:16" x14ac:dyDescent="0.25">
      <c r="B17262" s="6">
        <v>0.78125</v>
      </c>
      <c r="E17262" s="3">
        <v>108</v>
      </c>
    </row>
    <row r="17263" spans="2:16" x14ac:dyDescent="0.25">
      <c r="B17263" s="6">
        <v>0.79166666666666663</v>
      </c>
      <c r="E17263" s="101">
        <v>116</v>
      </c>
      <c r="H17263" s="3">
        <v>15</v>
      </c>
      <c r="I17263" s="135" t="s">
        <v>4305</v>
      </c>
      <c r="J17263" s="135"/>
      <c r="K17263" s="135"/>
      <c r="L17263" s="135"/>
      <c r="M17263" s="135"/>
    </row>
    <row r="17264" spans="2:16" x14ac:dyDescent="0.25">
      <c r="B17264" s="6">
        <v>0.80208333333333337</v>
      </c>
      <c r="E17264" s="157">
        <v>98</v>
      </c>
    </row>
    <row r="17265" spans="2:14" x14ac:dyDescent="0.25">
      <c r="B17265" s="6">
        <v>0.8125</v>
      </c>
      <c r="E17265" s="99">
        <v>110</v>
      </c>
    </row>
    <row r="17266" spans="2:14" x14ac:dyDescent="0.25">
      <c r="B17266" s="6">
        <v>0.82291666666666663</v>
      </c>
      <c r="E17266" s="99">
        <v>110</v>
      </c>
    </row>
    <row r="17267" spans="2:14" x14ac:dyDescent="0.25">
      <c r="B17267" s="6">
        <v>0.83333333333333337</v>
      </c>
      <c r="E17267" s="101">
        <v>112</v>
      </c>
      <c r="H17267" s="3">
        <v>75</v>
      </c>
      <c r="I17267" s="135" t="s">
        <v>4309</v>
      </c>
      <c r="J17267" s="135"/>
      <c r="K17267" s="135"/>
      <c r="L17267" s="135"/>
      <c r="M17267" s="135"/>
    </row>
    <row r="17268" spans="2:14" x14ac:dyDescent="0.25">
      <c r="B17268" s="6">
        <v>0.84375</v>
      </c>
      <c r="E17268" s="3">
        <v>105</v>
      </c>
    </row>
    <row r="17269" spans="2:14" x14ac:dyDescent="0.25">
      <c r="B17269" s="6">
        <v>0.85416666666666663</v>
      </c>
      <c r="E17269" s="3">
        <v>101</v>
      </c>
    </row>
    <row r="17270" spans="2:14" x14ac:dyDescent="0.25">
      <c r="B17270" s="6">
        <v>0.86458333333333337</v>
      </c>
      <c r="E17270" s="157">
        <v>99</v>
      </c>
    </row>
    <row r="17271" spans="2:14" x14ac:dyDescent="0.25">
      <c r="B17271" s="6">
        <v>0.875</v>
      </c>
      <c r="E17271" s="99">
        <v>110</v>
      </c>
    </row>
    <row r="17272" spans="2:14" x14ac:dyDescent="0.25">
      <c r="B17272" s="6">
        <v>0.88541666666666663</v>
      </c>
      <c r="E17272" s="101">
        <v>118</v>
      </c>
      <c r="H17272" s="3">
        <v>150</v>
      </c>
      <c r="I17272" s="135" t="s">
        <v>4310</v>
      </c>
      <c r="J17272" s="135"/>
      <c r="K17272" s="135"/>
      <c r="L17272" s="135"/>
      <c r="M17272" s="135"/>
    </row>
    <row r="17273" spans="2:14" x14ac:dyDescent="0.25">
      <c r="B17273" s="86">
        <v>0.89236111111111116</v>
      </c>
      <c r="G17273" s="14" t="s">
        <v>4306</v>
      </c>
    </row>
    <row r="17274" spans="2:14" x14ac:dyDescent="0.25">
      <c r="B17274" s="86">
        <v>0.89583333333333337</v>
      </c>
      <c r="E17274" s="99">
        <v>112</v>
      </c>
      <c r="G17274" s="14" t="s">
        <v>4306</v>
      </c>
    </row>
    <row r="17275" spans="2:14" ht="15.75" x14ac:dyDescent="0.25">
      <c r="B17275" s="86">
        <v>0.90625</v>
      </c>
      <c r="E17275" s="14">
        <v>81</v>
      </c>
      <c r="G17275" s="14" t="s">
        <v>4306</v>
      </c>
      <c r="I17275" s="565" t="s">
        <v>4311</v>
      </c>
      <c r="J17275" s="565"/>
      <c r="K17275" s="565"/>
      <c r="L17275" s="565"/>
      <c r="M17275" s="565"/>
      <c r="N17275" s="565"/>
    </row>
    <row r="17276" spans="2:14" ht="15.75" x14ac:dyDescent="0.25">
      <c r="B17276" s="86">
        <v>0.91666666666666663</v>
      </c>
      <c r="E17276" s="59">
        <v>68</v>
      </c>
      <c r="G17276" s="14" t="s">
        <v>4306</v>
      </c>
      <c r="I17276" s="639" t="s">
        <v>4312</v>
      </c>
      <c r="J17276" s="639"/>
      <c r="K17276" s="639"/>
      <c r="L17276" s="639"/>
      <c r="M17276" s="639"/>
      <c r="N17276" s="639"/>
    </row>
    <row r="17277" spans="2:14" x14ac:dyDescent="0.25">
      <c r="B17277" s="6">
        <v>0.92708333333333337</v>
      </c>
      <c r="E17277" s="14">
        <v>86</v>
      </c>
    </row>
    <row r="17278" spans="2:14" x14ac:dyDescent="0.25">
      <c r="B17278" s="6">
        <v>0.9375</v>
      </c>
      <c r="E17278" s="3">
        <v>104</v>
      </c>
    </row>
    <row r="17279" spans="2:14" x14ac:dyDescent="0.25">
      <c r="B17279" s="6">
        <v>0.44791666666666669</v>
      </c>
      <c r="E17279" s="3">
        <v>107</v>
      </c>
    </row>
    <row r="17280" spans="2:14" x14ac:dyDescent="0.25">
      <c r="B17280" s="6">
        <v>0.95833333333333337</v>
      </c>
      <c r="E17280" s="3">
        <v>108</v>
      </c>
    </row>
    <row r="17281" spans="1:14" x14ac:dyDescent="0.25">
      <c r="B17281" s="6">
        <v>0.96875</v>
      </c>
      <c r="E17281" s="3">
        <v>103</v>
      </c>
    </row>
    <row r="17282" spans="1:14" x14ac:dyDescent="0.25">
      <c r="B17282" s="6">
        <v>0.97916666666666663</v>
      </c>
      <c r="E17282" s="157">
        <v>97</v>
      </c>
    </row>
    <row r="17283" spans="1:14" ht="15.75" thickBot="1" x14ac:dyDescent="0.3">
      <c r="B17283" s="22">
        <v>0.98958333333333337</v>
      </c>
      <c r="E17283" s="157">
        <v>97</v>
      </c>
    </row>
    <row r="17284" spans="1:14" x14ac:dyDescent="0.25">
      <c r="A17284" s="5">
        <v>46027</v>
      </c>
      <c r="B17284" s="6">
        <v>0</v>
      </c>
      <c r="E17284" s="157">
        <v>99</v>
      </c>
    </row>
    <row r="17285" spans="1:14" x14ac:dyDescent="0.25">
      <c r="A17285" s="5" t="s">
        <v>303</v>
      </c>
      <c r="B17285" s="6">
        <v>1.0416666666666666E-2</v>
      </c>
      <c r="E17285" s="157">
        <v>98</v>
      </c>
    </row>
    <row r="17286" spans="1:14" x14ac:dyDescent="0.25">
      <c r="B17286" s="6">
        <v>2.0833333333333332E-2</v>
      </c>
      <c r="E17286" s="157">
        <v>96</v>
      </c>
    </row>
    <row r="17287" spans="1:14" x14ac:dyDescent="0.25">
      <c r="B17287" s="6">
        <v>3.125E-2</v>
      </c>
      <c r="E17287" s="157">
        <v>91</v>
      </c>
    </row>
    <row r="17288" spans="1:14" x14ac:dyDescent="0.25">
      <c r="B17288" s="6">
        <v>4.1666666666666664E-2</v>
      </c>
      <c r="E17288" s="14">
        <v>89</v>
      </c>
    </row>
    <row r="17289" spans="1:14" x14ac:dyDescent="0.25">
      <c r="B17289" s="6">
        <v>5.2083333333333336E-2</v>
      </c>
      <c r="E17289" s="14">
        <v>89</v>
      </c>
    </row>
    <row r="17290" spans="1:14" x14ac:dyDescent="0.25">
      <c r="B17290" s="6">
        <v>6.25E-2</v>
      </c>
      <c r="E17290" s="14">
        <v>89</v>
      </c>
    </row>
    <row r="17291" spans="1:14" ht="15.75" thickBot="1" x14ac:dyDescent="0.3">
      <c r="B17291" s="6">
        <v>7.2916666666666671E-2</v>
      </c>
      <c r="E17291" s="14">
        <v>88</v>
      </c>
    </row>
    <row r="17292" spans="1:14" ht="19.5" thickBot="1" x14ac:dyDescent="0.35">
      <c r="B17292" s="6">
        <v>8.3333333333333329E-2</v>
      </c>
      <c r="E17292" s="14">
        <v>87</v>
      </c>
      <c r="G17292" s="612">
        <v>104</v>
      </c>
      <c r="H17292" s="610" t="s">
        <v>1368</v>
      </c>
      <c r="I17292" s="734" t="s">
        <v>4314</v>
      </c>
      <c r="J17292" s="735"/>
      <c r="K17292" s="735"/>
      <c r="L17292" s="735"/>
      <c r="M17292" s="735"/>
      <c r="N17292" s="736"/>
    </row>
    <row r="17293" spans="1:14" ht="19.5" thickBot="1" x14ac:dyDescent="0.35">
      <c r="B17293" s="6">
        <v>9.375E-2</v>
      </c>
      <c r="E17293" s="14">
        <v>86</v>
      </c>
      <c r="G17293" s="611">
        <f>AVERAGE(E17203:E17297)</f>
        <v>100.71604938271605</v>
      </c>
      <c r="H17293" s="610" t="s">
        <v>1367</v>
      </c>
      <c r="I17293" s="734" t="s">
        <v>4315</v>
      </c>
      <c r="J17293" s="735"/>
      <c r="K17293" s="735"/>
      <c r="L17293" s="735"/>
      <c r="M17293" s="735"/>
      <c r="N17293" s="736"/>
    </row>
    <row r="17294" spans="1:14" ht="19.5" thickBot="1" x14ac:dyDescent="0.35">
      <c r="B17294" s="6">
        <v>0.10416666666666667</v>
      </c>
      <c r="E17294" s="14">
        <v>86</v>
      </c>
      <c r="G17294" s="608">
        <v>94.3</v>
      </c>
      <c r="H17294" s="594" t="s">
        <v>1369</v>
      </c>
      <c r="I17294" s="723" t="s">
        <v>4304</v>
      </c>
      <c r="J17294" s="724"/>
      <c r="K17294" s="724"/>
      <c r="L17294" s="724"/>
      <c r="M17294" s="724"/>
      <c r="N17294" s="725"/>
    </row>
    <row r="17295" spans="1:14" ht="18.75" thickBot="1" x14ac:dyDescent="0.3">
      <c r="B17295" s="6">
        <v>0.11458333333333333</v>
      </c>
      <c r="E17295" s="157">
        <v>90</v>
      </c>
      <c r="G17295" s="729" t="s">
        <v>4319</v>
      </c>
      <c r="H17295" s="730"/>
    </row>
    <row r="17296" spans="1:14" ht="18.75" thickBot="1" x14ac:dyDescent="0.3">
      <c r="B17296" s="6">
        <v>0.125</v>
      </c>
      <c r="E17296" s="157">
        <v>91</v>
      </c>
      <c r="G17296" s="717" t="s">
        <v>4307</v>
      </c>
      <c r="H17296" s="718"/>
      <c r="I17296" s="718"/>
      <c r="J17296" s="719"/>
    </row>
    <row r="17297" spans="1:14" ht="16.5" thickBot="1" x14ac:dyDescent="0.3">
      <c r="B17297" s="6">
        <v>0.13541666666666666</v>
      </c>
      <c r="G17297" s="720" t="s">
        <v>4308</v>
      </c>
      <c r="H17297" s="721"/>
      <c r="I17297" s="721"/>
      <c r="J17297" s="721"/>
      <c r="K17297" s="721"/>
      <c r="L17297" s="721"/>
      <c r="M17297" s="721"/>
      <c r="N17297" s="722"/>
    </row>
    <row r="17298" spans="1:14" x14ac:dyDescent="0.25">
      <c r="B17298" s="6">
        <v>0.14583333333333334</v>
      </c>
    </row>
    <row r="17299" spans="1:14" ht="15.75" thickBot="1" x14ac:dyDescent="0.3">
      <c r="B17299" s="22">
        <v>0.15625</v>
      </c>
      <c r="D17299" s="3">
        <v>268</v>
      </c>
    </row>
    <row r="17300" spans="1:14" x14ac:dyDescent="0.25">
      <c r="A17300" s="5">
        <v>46027</v>
      </c>
      <c r="B17300" s="6">
        <v>0.29166666666666669</v>
      </c>
      <c r="E17300" s="14">
        <v>81</v>
      </c>
    </row>
    <row r="17301" spans="1:14" x14ac:dyDescent="0.25">
      <c r="A17301" s="5" t="s">
        <v>303</v>
      </c>
      <c r="B17301" s="6">
        <v>0.30208333333333331</v>
      </c>
      <c r="E17301" s="14">
        <v>82</v>
      </c>
    </row>
    <row r="17302" spans="1:14" x14ac:dyDescent="0.25">
      <c r="B17302" s="6">
        <v>0.3125</v>
      </c>
      <c r="E17302" s="14">
        <v>84</v>
      </c>
    </row>
    <row r="17303" spans="1:14" x14ac:dyDescent="0.25">
      <c r="B17303" s="6">
        <v>0.32291666666666669</v>
      </c>
      <c r="E17303" s="59">
        <v>78</v>
      </c>
    </row>
    <row r="17304" spans="1:14" x14ac:dyDescent="0.25">
      <c r="B17304" s="6">
        <v>0.33333333333333331</v>
      </c>
      <c r="E17304" s="59">
        <v>79</v>
      </c>
    </row>
    <row r="17305" spans="1:14" x14ac:dyDescent="0.25">
      <c r="B17305" s="6">
        <v>0.34375</v>
      </c>
      <c r="E17305" s="14">
        <v>80</v>
      </c>
    </row>
    <row r="17306" spans="1:14" x14ac:dyDescent="0.25">
      <c r="B17306" s="6">
        <v>0.35416666666666669</v>
      </c>
      <c r="E17306" s="14">
        <v>80</v>
      </c>
    </row>
    <row r="17307" spans="1:14" x14ac:dyDescent="0.25">
      <c r="B17307" s="6">
        <v>0.36458333333333331</v>
      </c>
      <c r="E17307" s="14">
        <v>81</v>
      </c>
    </row>
    <row r="17308" spans="1:14" x14ac:dyDescent="0.25">
      <c r="B17308" s="6">
        <v>0.375</v>
      </c>
      <c r="E17308" s="14">
        <v>80</v>
      </c>
    </row>
    <row r="17309" spans="1:14" x14ac:dyDescent="0.25">
      <c r="B17309" s="6">
        <v>0.38541666666666669</v>
      </c>
      <c r="E17309" s="14">
        <v>84</v>
      </c>
    </row>
    <row r="17310" spans="1:14" x14ac:dyDescent="0.25">
      <c r="B17310" s="6">
        <v>0.39583333333333331</v>
      </c>
      <c r="E17310" s="14">
        <v>85</v>
      </c>
    </row>
    <row r="17311" spans="1:14" x14ac:dyDescent="0.25">
      <c r="B17311" s="6">
        <v>0.40625</v>
      </c>
      <c r="E17311" s="14">
        <v>87</v>
      </c>
    </row>
    <row r="17312" spans="1:14" x14ac:dyDescent="0.25">
      <c r="B17312" s="6">
        <v>0.41666666666666669</v>
      </c>
      <c r="E17312" s="14">
        <v>84</v>
      </c>
    </row>
    <row r="17313" spans="2:15" x14ac:dyDescent="0.25">
      <c r="B17313" s="6">
        <v>0.42708333333333331</v>
      </c>
      <c r="E17313" s="14">
        <v>88</v>
      </c>
    </row>
    <row r="17314" spans="2:15" x14ac:dyDescent="0.25">
      <c r="B17314" s="6">
        <v>0.4375</v>
      </c>
      <c r="E17314" s="14">
        <v>86</v>
      </c>
    </row>
    <row r="17315" spans="2:15" x14ac:dyDescent="0.25">
      <c r="B17315" s="6">
        <v>0.44791666666666669</v>
      </c>
      <c r="E17315" s="14">
        <v>84</v>
      </c>
    </row>
    <row r="17316" spans="2:15" x14ac:dyDescent="0.25">
      <c r="B17316" s="6">
        <v>0.45833333333333331</v>
      </c>
      <c r="E17316" s="14">
        <v>84</v>
      </c>
    </row>
    <row r="17317" spans="2:15" x14ac:dyDescent="0.25">
      <c r="B17317" s="6">
        <v>0.46875</v>
      </c>
      <c r="E17317" s="14">
        <v>82</v>
      </c>
    </row>
    <row r="17318" spans="2:15" x14ac:dyDescent="0.25">
      <c r="B17318" s="6">
        <v>0.47916666666666669</v>
      </c>
      <c r="E17318" s="14">
        <v>88</v>
      </c>
      <c r="G17318" s="3" t="s">
        <v>1551</v>
      </c>
    </row>
    <row r="17319" spans="2:15" x14ac:dyDescent="0.25">
      <c r="B17319" s="6">
        <v>0.48958333333333331</v>
      </c>
      <c r="E17319" s="157">
        <v>95</v>
      </c>
    </row>
    <row r="17320" spans="2:15" x14ac:dyDescent="0.25">
      <c r="B17320" s="6">
        <v>0.5</v>
      </c>
      <c r="E17320" s="157">
        <v>97</v>
      </c>
      <c r="F17320" s="3">
        <v>97</v>
      </c>
    </row>
    <row r="17321" spans="2:15" x14ac:dyDescent="0.25">
      <c r="B17321" s="90">
        <v>0.5</v>
      </c>
      <c r="C17321" s="8">
        <v>70</v>
      </c>
      <c r="D17321" s="8"/>
      <c r="E17321" s="8"/>
      <c r="F17321" s="8"/>
      <c r="G17321" s="8" t="s">
        <v>208</v>
      </c>
      <c r="H17321" s="8"/>
      <c r="I17321" s="36" t="s">
        <v>4316</v>
      </c>
      <c r="J17321" s="36"/>
      <c r="K17321" s="36"/>
      <c r="L17321" s="36"/>
      <c r="M17321" s="36"/>
      <c r="N17321" s="36"/>
      <c r="O17321" s="36"/>
    </row>
    <row r="17322" spans="2:15" x14ac:dyDescent="0.25">
      <c r="B17322" s="6">
        <v>0.51041666666666663</v>
      </c>
      <c r="E17322" s="157">
        <v>93</v>
      </c>
    </row>
    <row r="17323" spans="2:15" x14ac:dyDescent="0.25">
      <c r="B17323" s="6">
        <v>0.52083333333333337</v>
      </c>
      <c r="E17323" s="99">
        <v>110</v>
      </c>
      <c r="H17323" s="3">
        <v>30</v>
      </c>
      <c r="I17323" s="135" t="s">
        <v>4321</v>
      </c>
      <c r="J17323" s="135"/>
      <c r="K17323" s="135"/>
      <c r="L17323" s="135"/>
      <c r="M17323" s="135"/>
    </row>
    <row r="17324" spans="2:15" x14ac:dyDescent="0.25">
      <c r="B17324" s="6">
        <v>0.53125</v>
      </c>
      <c r="E17324" s="157">
        <v>97</v>
      </c>
    </row>
    <row r="17325" spans="2:15" x14ac:dyDescent="0.25">
      <c r="B17325" s="6">
        <v>0.54166666666666663</v>
      </c>
      <c r="E17325" s="99">
        <v>110</v>
      </c>
    </row>
    <row r="17326" spans="2:15" x14ac:dyDescent="0.25">
      <c r="B17326" s="6">
        <v>0.55208333333333337</v>
      </c>
      <c r="E17326" s="99">
        <v>113</v>
      </c>
    </row>
    <row r="17327" spans="2:15" x14ac:dyDescent="0.25">
      <c r="B17327" s="6">
        <v>0.5625</v>
      </c>
      <c r="E17327" s="101">
        <v>117</v>
      </c>
      <c r="H17327" s="3">
        <v>90</v>
      </c>
      <c r="I17327" s="135" t="s">
        <v>4322</v>
      </c>
      <c r="J17327" s="135"/>
      <c r="K17327" s="135"/>
      <c r="L17327" s="135"/>
      <c r="M17327" s="135"/>
    </row>
    <row r="17328" spans="2:15" x14ac:dyDescent="0.25">
      <c r="B17328" s="6">
        <v>0.57291666666666663</v>
      </c>
      <c r="E17328" s="3">
        <v>105</v>
      </c>
    </row>
    <row r="17329" spans="2:22" x14ac:dyDescent="0.25">
      <c r="B17329" s="6">
        <v>0.58333333333333337</v>
      </c>
      <c r="E17329" s="3">
        <v>101</v>
      </c>
    </row>
    <row r="17330" spans="2:22" x14ac:dyDescent="0.25">
      <c r="B17330" s="6">
        <v>0.59375</v>
      </c>
      <c r="E17330" s="638">
        <v>97</v>
      </c>
    </row>
    <row r="17331" spans="2:22" x14ac:dyDescent="0.25">
      <c r="B17331" s="6">
        <v>0.60416666666666663</v>
      </c>
      <c r="E17331" s="638">
        <v>92</v>
      </c>
    </row>
    <row r="17332" spans="2:22" x14ac:dyDescent="0.25">
      <c r="B17332" s="6">
        <v>0.61458333333333337</v>
      </c>
      <c r="E17332" s="14">
        <v>87</v>
      </c>
    </row>
    <row r="17333" spans="2:22" x14ac:dyDescent="0.25">
      <c r="B17333" s="6">
        <v>0.625</v>
      </c>
      <c r="E17333" s="14">
        <v>82</v>
      </c>
    </row>
    <row r="17334" spans="2:22" x14ac:dyDescent="0.25">
      <c r="B17334" s="6">
        <v>0.63541666666666663</v>
      </c>
      <c r="E17334" s="14">
        <v>80</v>
      </c>
    </row>
    <row r="17335" spans="2:22" x14ac:dyDescent="0.25">
      <c r="B17335" s="86">
        <v>0.64444444444444449</v>
      </c>
      <c r="G17335" s="14" t="s">
        <v>4326</v>
      </c>
    </row>
    <row r="17336" spans="2:22" x14ac:dyDescent="0.25">
      <c r="B17336" s="86">
        <v>0.64583333333333337</v>
      </c>
      <c r="E17336" s="14">
        <v>88</v>
      </c>
      <c r="G17336" s="14" t="s">
        <v>4326</v>
      </c>
    </row>
    <row r="17337" spans="2:22" x14ac:dyDescent="0.25">
      <c r="B17337" s="86">
        <v>0.65625</v>
      </c>
      <c r="E17337" s="59">
        <v>75</v>
      </c>
      <c r="G17337" s="14" t="s">
        <v>4326</v>
      </c>
    </row>
    <row r="17338" spans="2:22" x14ac:dyDescent="0.25">
      <c r="B17338" s="86">
        <v>0.66666666666666663</v>
      </c>
      <c r="E17338" s="59">
        <v>74</v>
      </c>
      <c r="G17338" s="14" t="s">
        <v>4326</v>
      </c>
    </row>
    <row r="17339" spans="2:22" x14ac:dyDescent="0.25">
      <c r="B17339" s="6">
        <v>0.67708333333333337</v>
      </c>
      <c r="E17339" s="59">
        <v>78</v>
      </c>
    </row>
    <row r="17340" spans="2:22" x14ac:dyDescent="0.25">
      <c r="B17340" s="6">
        <v>0.6875</v>
      </c>
      <c r="E17340" s="14">
        <v>80</v>
      </c>
    </row>
    <row r="17341" spans="2:22" x14ac:dyDescent="0.25">
      <c r="B17341" s="6">
        <v>0.69791666666666663</v>
      </c>
      <c r="E17341" s="14">
        <v>88</v>
      </c>
      <c r="F17341" s="3">
        <v>88</v>
      </c>
    </row>
    <row r="17342" spans="2:22" x14ac:dyDescent="0.25">
      <c r="B17342" s="90">
        <v>0.70138888888888884</v>
      </c>
      <c r="C17342" s="236">
        <v>129</v>
      </c>
      <c r="D17342" s="8"/>
      <c r="E17342" s="8"/>
      <c r="F17342" s="8"/>
      <c r="G17342" s="8" t="s">
        <v>313</v>
      </c>
      <c r="H17342" s="8"/>
      <c r="I17342" s="36" t="s">
        <v>4324</v>
      </c>
      <c r="J17342" s="36"/>
      <c r="K17342" s="36"/>
      <c r="L17342" s="36"/>
      <c r="M17342" s="36"/>
      <c r="N17342" s="36"/>
      <c r="O17342" s="36"/>
      <c r="P17342" s="36"/>
      <c r="Q17342" s="8"/>
      <c r="R17342" s="8"/>
      <c r="S17342" s="8"/>
      <c r="T17342" s="8"/>
      <c r="U17342" s="8"/>
      <c r="V17342" s="8"/>
    </row>
    <row r="17343" spans="2:22" x14ac:dyDescent="0.25">
      <c r="B17343" s="6">
        <v>0.70833333333333337</v>
      </c>
      <c r="E17343" s="157">
        <v>96</v>
      </c>
    </row>
    <row r="17344" spans="2:22" x14ac:dyDescent="0.25">
      <c r="B17344" s="6">
        <v>0.71875</v>
      </c>
      <c r="E17344" s="3">
        <v>102</v>
      </c>
    </row>
    <row r="17345" spans="2:14" x14ac:dyDescent="0.25">
      <c r="B17345" s="6">
        <v>0.72916666666666663</v>
      </c>
      <c r="E17345" s="97">
        <v>125</v>
      </c>
      <c r="H17345" s="3">
        <v>40</v>
      </c>
      <c r="I17345" s="63" t="s">
        <v>4325</v>
      </c>
      <c r="J17345" s="63"/>
      <c r="K17345" s="63"/>
      <c r="L17345" s="63"/>
      <c r="M17345" s="63"/>
    </row>
    <row r="17346" spans="2:14" x14ac:dyDescent="0.25">
      <c r="B17346" s="86">
        <v>0.73472222222222228</v>
      </c>
      <c r="G17346" s="14" t="s">
        <v>4323</v>
      </c>
    </row>
    <row r="17347" spans="2:14" ht="15.75" x14ac:dyDescent="0.25">
      <c r="B17347" s="86">
        <v>0.73958333333333337</v>
      </c>
      <c r="E17347" s="99">
        <v>118</v>
      </c>
      <c r="G17347" s="14" t="s">
        <v>4323</v>
      </c>
      <c r="I17347" s="446" t="s">
        <v>4328</v>
      </c>
      <c r="J17347" s="446"/>
      <c r="K17347" s="446"/>
      <c r="L17347" s="446"/>
      <c r="M17347" s="446"/>
      <c r="N17347" s="446"/>
    </row>
    <row r="17348" spans="2:14" ht="15.75" x14ac:dyDescent="0.25">
      <c r="B17348" s="86">
        <v>0.75</v>
      </c>
      <c r="E17348" s="14">
        <v>86</v>
      </c>
      <c r="G17348" s="14" t="s">
        <v>4323</v>
      </c>
      <c r="I17348" s="565" t="s">
        <v>674</v>
      </c>
      <c r="J17348" s="565"/>
      <c r="K17348" s="565"/>
      <c r="L17348" s="565"/>
      <c r="M17348" s="565"/>
      <c r="N17348" s="565"/>
    </row>
    <row r="17349" spans="2:14" ht="15.75" x14ac:dyDescent="0.25">
      <c r="B17349" s="86">
        <v>0.76041666666666663</v>
      </c>
      <c r="E17349" s="59">
        <v>72</v>
      </c>
      <c r="G17349" s="14" t="s">
        <v>4323</v>
      </c>
      <c r="I17349" s="639" t="s">
        <v>4329</v>
      </c>
      <c r="J17349" s="639"/>
      <c r="K17349" s="639"/>
      <c r="L17349" s="639"/>
      <c r="M17349" s="639"/>
      <c r="N17349" s="639"/>
    </row>
    <row r="17350" spans="2:14" x14ac:dyDescent="0.25">
      <c r="B17350" s="6">
        <v>0.77083333333333337</v>
      </c>
      <c r="E17350" s="157">
        <v>92</v>
      </c>
    </row>
    <row r="17351" spans="2:14" x14ac:dyDescent="0.25">
      <c r="B17351" s="6">
        <v>0.78125</v>
      </c>
      <c r="E17351" s="99">
        <v>110</v>
      </c>
    </row>
    <row r="17352" spans="2:14" x14ac:dyDescent="0.25">
      <c r="B17352" s="6">
        <v>0.79166666666666663</v>
      </c>
      <c r="E17352" s="97">
        <v>129</v>
      </c>
      <c r="H17352" s="3">
        <v>130</v>
      </c>
      <c r="I17352" s="63" t="s">
        <v>4337</v>
      </c>
      <c r="J17352" s="63"/>
      <c r="K17352" s="63"/>
      <c r="L17352" s="63"/>
      <c r="M17352" s="63"/>
    </row>
    <row r="17353" spans="2:14" x14ac:dyDescent="0.25">
      <c r="B17353" s="86">
        <v>0.79305555555555551</v>
      </c>
      <c r="G17353" s="14" t="s">
        <v>4327</v>
      </c>
    </row>
    <row r="17354" spans="2:14" ht="15.75" x14ac:dyDescent="0.25">
      <c r="B17354" s="86">
        <v>0.80208333333333337</v>
      </c>
      <c r="E17354" s="62">
        <v>121</v>
      </c>
      <c r="G17354" s="14" t="s">
        <v>4327</v>
      </c>
      <c r="I17354" s="435" t="s">
        <v>4330</v>
      </c>
      <c r="J17354" s="435"/>
      <c r="K17354" s="435"/>
      <c r="L17354" s="435"/>
      <c r="M17354" s="435"/>
      <c r="N17354" s="435"/>
    </row>
    <row r="17355" spans="2:14" ht="15.75" x14ac:dyDescent="0.25">
      <c r="B17355" s="86">
        <v>0.8125</v>
      </c>
      <c r="E17355" s="59">
        <v>74</v>
      </c>
      <c r="G17355" s="14" t="s">
        <v>4327</v>
      </c>
      <c r="I17355" s="639" t="s">
        <v>4331</v>
      </c>
      <c r="J17355" s="639"/>
      <c r="K17355" s="639"/>
      <c r="L17355" s="639"/>
      <c r="M17355" s="639"/>
      <c r="N17355" s="639"/>
    </row>
    <row r="17356" spans="2:14" x14ac:dyDescent="0.25">
      <c r="B17356" s="6">
        <v>0.82291666666666663</v>
      </c>
      <c r="E17356" s="14">
        <v>86</v>
      </c>
    </row>
    <row r="17357" spans="2:14" x14ac:dyDescent="0.25">
      <c r="B17357" s="6">
        <v>0.83333333333333337</v>
      </c>
      <c r="E17357" s="157">
        <v>98</v>
      </c>
    </row>
    <row r="17358" spans="2:14" x14ac:dyDescent="0.25">
      <c r="B17358" s="6">
        <v>0.84375</v>
      </c>
      <c r="E17358" s="101">
        <v>118</v>
      </c>
      <c r="H17358" s="3">
        <v>205</v>
      </c>
      <c r="I17358" s="135" t="s">
        <v>4338</v>
      </c>
      <c r="J17358" s="135"/>
      <c r="K17358" s="135"/>
      <c r="L17358" s="135"/>
      <c r="M17358" s="135"/>
    </row>
    <row r="17359" spans="2:14" x14ac:dyDescent="0.25">
      <c r="B17359" s="6">
        <v>0.85416666666666663</v>
      </c>
      <c r="E17359" s="99">
        <v>118</v>
      </c>
    </row>
    <row r="17360" spans="2:14" x14ac:dyDescent="0.25">
      <c r="B17360" s="6">
        <v>0.86458333333333337</v>
      </c>
      <c r="E17360" s="99">
        <v>114</v>
      </c>
    </row>
    <row r="17361" spans="1:14" x14ac:dyDescent="0.25">
      <c r="B17361" s="86">
        <v>0.87152777777777779</v>
      </c>
      <c r="G17361" s="14" t="s">
        <v>4333</v>
      </c>
    </row>
    <row r="17362" spans="1:14" x14ac:dyDescent="0.25">
      <c r="B17362" s="86">
        <v>0.875</v>
      </c>
      <c r="E17362" s="3">
        <v>109</v>
      </c>
      <c r="G17362" s="14" t="s">
        <v>4333</v>
      </c>
    </row>
    <row r="17363" spans="1:14" ht="15.75" x14ac:dyDescent="0.25">
      <c r="B17363" s="86">
        <v>0.88541666666666663</v>
      </c>
      <c r="E17363" s="157">
        <v>94</v>
      </c>
      <c r="G17363" s="14" t="s">
        <v>4333</v>
      </c>
      <c r="I17363" s="531" t="s">
        <v>4334</v>
      </c>
      <c r="J17363" s="531"/>
      <c r="K17363" s="531"/>
      <c r="L17363" s="531"/>
      <c r="M17363" s="531"/>
      <c r="N17363" s="531"/>
    </row>
    <row r="17364" spans="1:14" ht="15.75" x14ac:dyDescent="0.25">
      <c r="B17364" s="86">
        <v>0.89583333333333337</v>
      </c>
      <c r="E17364" s="14">
        <v>80</v>
      </c>
      <c r="G17364" s="14" t="s">
        <v>4333</v>
      </c>
      <c r="I17364" s="565" t="s">
        <v>4335</v>
      </c>
      <c r="J17364" s="565"/>
      <c r="K17364" s="565"/>
      <c r="L17364" s="565"/>
      <c r="M17364" s="565"/>
      <c r="N17364" s="565"/>
    </row>
    <row r="17365" spans="1:14" x14ac:dyDescent="0.25">
      <c r="B17365" s="6">
        <v>0.90625</v>
      </c>
      <c r="E17365" s="14">
        <v>83</v>
      </c>
    </row>
    <row r="17366" spans="1:14" x14ac:dyDescent="0.25">
      <c r="B17366" s="6">
        <v>0.91666666666666663</v>
      </c>
      <c r="E17366" s="14">
        <v>87</v>
      </c>
    </row>
    <row r="17367" spans="1:14" x14ac:dyDescent="0.25">
      <c r="B17367" s="6">
        <v>0.92708333333333337</v>
      </c>
      <c r="E17367" s="14">
        <v>83</v>
      </c>
    </row>
    <row r="17368" spans="1:14" x14ac:dyDescent="0.25">
      <c r="B17368" s="6">
        <v>0.9375</v>
      </c>
      <c r="E17368" s="14">
        <v>85</v>
      </c>
    </row>
    <row r="17369" spans="1:14" x14ac:dyDescent="0.25">
      <c r="B17369" s="6">
        <v>0.44791666666666669</v>
      </c>
      <c r="E17369" s="157">
        <v>91</v>
      </c>
    </row>
    <row r="17370" spans="1:14" x14ac:dyDescent="0.25">
      <c r="B17370" s="6">
        <v>0.95833333333333337</v>
      </c>
      <c r="E17370" s="14">
        <v>84</v>
      </c>
    </row>
    <row r="17371" spans="1:14" x14ac:dyDescent="0.25">
      <c r="B17371" s="6">
        <v>0.96875</v>
      </c>
      <c r="E17371" s="14">
        <v>83</v>
      </c>
    </row>
    <row r="17372" spans="1:14" x14ac:dyDescent="0.25">
      <c r="B17372" s="6">
        <v>0.97916666666666663</v>
      </c>
      <c r="E17372" s="14">
        <v>88</v>
      </c>
    </row>
    <row r="17373" spans="1:14" ht="15.75" thickBot="1" x14ac:dyDescent="0.3">
      <c r="B17373" s="22">
        <v>0.98958333333333337</v>
      </c>
      <c r="E17373" s="14">
        <v>88</v>
      </c>
    </row>
    <row r="17374" spans="1:14" x14ac:dyDescent="0.25">
      <c r="A17374" s="5">
        <v>46028</v>
      </c>
      <c r="B17374" s="6">
        <v>0</v>
      </c>
      <c r="E17374" s="14">
        <v>91</v>
      </c>
    </row>
    <row r="17375" spans="1:14" x14ac:dyDescent="0.25">
      <c r="A17375" s="5" t="s">
        <v>422</v>
      </c>
      <c r="B17375" s="6">
        <v>1.0416666666666666E-2</v>
      </c>
      <c r="E17375" s="14">
        <v>84</v>
      </c>
    </row>
    <row r="17376" spans="1:14" x14ac:dyDescent="0.25">
      <c r="B17376" s="6">
        <v>2.0833333333333332E-2</v>
      </c>
    </row>
    <row r="17377" spans="1:14" x14ac:dyDescent="0.25">
      <c r="B17377" s="6">
        <v>3.125E-2</v>
      </c>
    </row>
    <row r="17378" spans="1:14" x14ac:dyDescent="0.25">
      <c r="B17378" s="6">
        <v>4.1666666666666664E-2</v>
      </c>
    </row>
    <row r="17379" spans="1:14" x14ac:dyDescent="0.25">
      <c r="B17379" s="6">
        <v>5.2083333333333336E-2</v>
      </c>
    </row>
    <row r="17380" spans="1:14" x14ac:dyDescent="0.25">
      <c r="B17380" s="6">
        <v>6.25E-2</v>
      </c>
    </row>
    <row r="17381" spans="1:14" x14ac:dyDescent="0.25">
      <c r="B17381" s="6">
        <v>7.2916666666666671E-2</v>
      </c>
    </row>
    <row r="17382" spans="1:14" x14ac:dyDescent="0.25">
      <c r="B17382" s="6">
        <v>8.3333333333333329E-2</v>
      </c>
    </row>
    <row r="17383" spans="1:14" ht="15.75" thickBot="1" x14ac:dyDescent="0.3">
      <c r="B17383" s="6">
        <v>9.375E-2</v>
      </c>
    </row>
    <row r="17384" spans="1:14" ht="19.5" thickBot="1" x14ac:dyDescent="0.35">
      <c r="B17384" s="6">
        <v>0.10416666666666667</v>
      </c>
      <c r="G17384" s="608">
        <v>93</v>
      </c>
      <c r="H17384" s="594" t="s">
        <v>1368</v>
      </c>
      <c r="I17384" s="723" t="s">
        <v>4341</v>
      </c>
      <c r="J17384" s="724"/>
      <c r="K17384" s="724"/>
      <c r="L17384" s="724"/>
      <c r="M17384" s="724"/>
      <c r="N17384" s="725"/>
    </row>
    <row r="17385" spans="1:14" ht="19.5" thickBot="1" x14ac:dyDescent="0.35">
      <c r="B17385" s="6">
        <v>0.11458333333333333</v>
      </c>
      <c r="G17385" s="595">
        <f>AVERAGE(E17300:E17389)</f>
        <v>91.785714285714292</v>
      </c>
      <c r="H17385" s="594" t="s">
        <v>1367</v>
      </c>
      <c r="I17385" s="723" t="s">
        <v>4332</v>
      </c>
      <c r="J17385" s="724"/>
      <c r="K17385" s="724"/>
      <c r="L17385" s="724"/>
      <c r="M17385" s="724"/>
      <c r="N17385" s="725"/>
    </row>
    <row r="17386" spans="1:14" ht="19.5" thickBot="1" x14ac:dyDescent="0.35">
      <c r="B17386" s="6">
        <v>0.125</v>
      </c>
      <c r="G17386" s="608">
        <v>92.5</v>
      </c>
      <c r="H17386" s="594" t="s">
        <v>1369</v>
      </c>
      <c r="I17386" s="723" t="s">
        <v>4214</v>
      </c>
      <c r="J17386" s="724"/>
      <c r="K17386" s="724"/>
      <c r="L17386" s="724"/>
      <c r="M17386" s="724"/>
      <c r="N17386" s="725"/>
    </row>
    <row r="17387" spans="1:14" ht="18.75" thickBot="1" x14ac:dyDescent="0.3">
      <c r="B17387" s="6">
        <v>0.13541666666666666</v>
      </c>
      <c r="G17387" s="729" t="s">
        <v>4201</v>
      </c>
      <c r="H17387" s="730"/>
    </row>
    <row r="17388" spans="1:14" ht="18.75" thickBot="1" x14ac:dyDescent="0.3">
      <c r="B17388" s="6">
        <v>0.14583333333333334</v>
      </c>
      <c r="G17388" s="717" t="s">
        <v>4340</v>
      </c>
      <c r="H17388" s="718"/>
      <c r="I17388" s="718"/>
      <c r="J17388" s="719"/>
    </row>
    <row r="17389" spans="1:14" ht="16.5" thickBot="1" x14ac:dyDescent="0.3">
      <c r="B17389" s="22">
        <v>0.15625</v>
      </c>
      <c r="D17389" s="3">
        <v>199</v>
      </c>
      <c r="G17389" s="720" t="s">
        <v>4336</v>
      </c>
      <c r="H17389" s="721"/>
      <c r="I17389" s="721"/>
      <c r="J17389" s="721"/>
      <c r="K17389" s="721"/>
      <c r="L17389" s="721"/>
      <c r="M17389" s="721"/>
      <c r="N17389" s="722"/>
    </row>
    <row r="17390" spans="1:14" x14ac:dyDescent="0.25">
      <c r="A17390" s="5">
        <v>46028</v>
      </c>
      <c r="B17390" s="6">
        <v>0.29166666666666669</v>
      </c>
      <c r="E17390" s="14">
        <v>82</v>
      </c>
    </row>
    <row r="17391" spans="1:14" x14ac:dyDescent="0.25">
      <c r="A17391" s="5" t="s">
        <v>422</v>
      </c>
      <c r="B17391" s="6">
        <v>0.30208333333333331</v>
      </c>
      <c r="E17391" s="14">
        <v>80</v>
      </c>
    </row>
    <row r="17392" spans="1:14" x14ac:dyDescent="0.25">
      <c r="B17392" s="6">
        <v>0.3125</v>
      </c>
      <c r="E17392" s="14">
        <v>83</v>
      </c>
    </row>
    <row r="17393" spans="2:16" x14ac:dyDescent="0.25">
      <c r="B17393" s="6">
        <v>0.32291666666666669</v>
      </c>
      <c r="E17393" s="14">
        <v>81</v>
      </c>
    </row>
    <row r="17394" spans="2:16" x14ac:dyDescent="0.25">
      <c r="B17394" s="6">
        <v>0.33333333333333331</v>
      </c>
      <c r="E17394" s="14">
        <v>80</v>
      </c>
    </row>
    <row r="17395" spans="2:16" x14ac:dyDescent="0.25">
      <c r="B17395" s="6">
        <v>0.34375</v>
      </c>
      <c r="E17395" s="14">
        <v>81</v>
      </c>
    </row>
    <row r="17396" spans="2:16" x14ac:dyDescent="0.25">
      <c r="B17396" s="6">
        <v>0.35416666666666669</v>
      </c>
      <c r="E17396" s="14">
        <v>80</v>
      </c>
    </row>
    <row r="17397" spans="2:16" x14ac:dyDescent="0.25">
      <c r="B17397" s="6">
        <v>0.36458333333333331</v>
      </c>
      <c r="E17397" s="14">
        <v>82</v>
      </c>
    </row>
    <row r="17398" spans="2:16" x14ac:dyDescent="0.25">
      <c r="B17398" s="6">
        <v>0.375</v>
      </c>
      <c r="E17398" s="14">
        <v>88</v>
      </c>
    </row>
    <row r="17399" spans="2:16" x14ac:dyDescent="0.25">
      <c r="B17399" s="6">
        <v>0.38541666666666669</v>
      </c>
      <c r="E17399" s="157">
        <v>90</v>
      </c>
    </row>
    <row r="17400" spans="2:16" x14ac:dyDescent="0.25">
      <c r="B17400" s="6">
        <v>0.39583333333333331</v>
      </c>
      <c r="E17400" s="14">
        <v>83</v>
      </c>
    </row>
    <row r="17401" spans="2:16" x14ac:dyDescent="0.25">
      <c r="B17401" s="6">
        <v>0.40625</v>
      </c>
      <c r="E17401" s="14">
        <v>80</v>
      </c>
    </row>
    <row r="17402" spans="2:16" x14ac:dyDescent="0.25">
      <c r="B17402" s="6">
        <v>0.41666666666666669</v>
      </c>
      <c r="E17402" s="14">
        <v>82</v>
      </c>
    </row>
    <row r="17403" spans="2:16" x14ac:dyDescent="0.25">
      <c r="B17403" s="6">
        <v>0.42708333333333331</v>
      </c>
      <c r="E17403" s="157">
        <v>96</v>
      </c>
    </row>
    <row r="17404" spans="2:16" x14ac:dyDescent="0.25">
      <c r="B17404" s="6">
        <v>0.4375</v>
      </c>
      <c r="E17404" s="157">
        <v>90</v>
      </c>
    </row>
    <row r="17405" spans="2:16" x14ac:dyDescent="0.25">
      <c r="B17405" s="6">
        <v>0.44791666666666669</v>
      </c>
      <c r="E17405" s="14">
        <v>85</v>
      </c>
      <c r="F17405" s="14">
        <v>85</v>
      </c>
    </row>
    <row r="17406" spans="2:16" x14ac:dyDescent="0.25">
      <c r="B17406" s="90">
        <v>0.4513888888888889</v>
      </c>
      <c r="C17406" s="8">
        <v>88</v>
      </c>
      <c r="D17406" s="8"/>
      <c r="E17406" s="8"/>
      <c r="F17406" s="8"/>
      <c r="G17406" s="8" t="s">
        <v>208</v>
      </c>
      <c r="H17406" s="8"/>
      <c r="I17406" s="36" t="s">
        <v>4343</v>
      </c>
      <c r="J17406" s="36"/>
      <c r="K17406" s="36"/>
      <c r="L17406" s="36"/>
      <c r="M17406" s="36"/>
      <c r="N17406" s="36"/>
      <c r="O17406" s="36"/>
      <c r="P17406" s="36"/>
    </row>
    <row r="17407" spans="2:16" x14ac:dyDescent="0.25">
      <c r="B17407" s="6">
        <v>0.45833333333333331</v>
      </c>
      <c r="E17407" s="157">
        <v>90</v>
      </c>
    </row>
    <row r="17408" spans="2:16" x14ac:dyDescent="0.25">
      <c r="B17408" s="6">
        <v>0.46875</v>
      </c>
      <c r="E17408" s="157">
        <v>92</v>
      </c>
      <c r="G17408" s="3" t="s">
        <v>4344</v>
      </c>
    </row>
    <row r="17409" spans="2:13" x14ac:dyDescent="0.25">
      <c r="B17409" s="6">
        <v>0.47916666666666669</v>
      </c>
      <c r="E17409" s="101">
        <v>112</v>
      </c>
      <c r="H17409" s="3">
        <v>40</v>
      </c>
      <c r="I17409" s="135" t="s">
        <v>2347</v>
      </c>
      <c r="J17409" s="135"/>
      <c r="K17409" s="135"/>
      <c r="L17409" s="135"/>
      <c r="M17409" s="135"/>
    </row>
    <row r="17410" spans="2:13" x14ac:dyDescent="0.25">
      <c r="B17410" s="6">
        <v>0.48958333333333331</v>
      </c>
      <c r="E17410" s="157">
        <v>90</v>
      </c>
    </row>
    <row r="17411" spans="2:13" x14ac:dyDescent="0.25">
      <c r="B17411" s="6">
        <v>0.5</v>
      </c>
      <c r="E17411" s="157">
        <v>93</v>
      </c>
    </row>
    <row r="17412" spans="2:13" x14ac:dyDescent="0.25">
      <c r="B17412" s="6">
        <v>0.51041666666666663</v>
      </c>
      <c r="E17412" s="157">
        <v>94</v>
      </c>
    </row>
    <row r="17413" spans="2:13" x14ac:dyDescent="0.25">
      <c r="B17413" s="6">
        <v>0.52083333333333337</v>
      </c>
      <c r="E17413" s="3">
        <v>100</v>
      </c>
    </row>
    <row r="17414" spans="2:13" x14ac:dyDescent="0.25">
      <c r="B17414" s="6">
        <v>0.53125</v>
      </c>
      <c r="E17414" s="4">
        <v>107</v>
      </c>
      <c r="H17414" s="3">
        <v>115</v>
      </c>
      <c r="I17414" s="36" t="s">
        <v>4342</v>
      </c>
      <c r="J17414" s="36"/>
      <c r="K17414" s="36"/>
      <c r="L17414" s="36"/>
      <c r="M17414" s="36"/>
    </row>
    <row r="17415" spans="2:13" x14ac:dyDescent="0.25">
      <c r="B17415" s="6">
        <v>0.54166666666666663</v>
      </c>
      <c r="E17415" s="157">
        <v>97</v>
      </c>
    </row>
    <row r="17416" spans="2:13" x14ac:dyDescent="0.25">
      <c r="B17416" s="6">
        <v>0.55208333333333337</v>
      </c>
      <c r="E17416" s="157">
        <v>94</v>
      </c>
      <c r="G17416" s="3" t="s">
        <v>4345</v>
      </c>
    </row>
    <row r="17417" spans="2:13" x14ac:dyDescent="0.25">
      <c r="B17417" s="6">
        <v>0.5625</v>
      </c>
      <c r="E17417" s="157">
        <v>92</v>
      </c>
    </row>
    <row r="17418" spans="2:13" x14ac:dyDescent="0.25">
      <c r="B17418" s="6">
        <v>0.57291666666666663</v>
      </c>
      <c r="E17418" s="157">
        <v>90</v>
      </c>
    </row>
    <row r="17419" spans="2:13" x14ac:dyDescent="0.25">
      <c r="B17419" s="6">
        <v>0.58333333333333337</v>
      </c>
      <c r="E17419" s="157">
        <v>91</v>
      </c>
    </row>
    <row r="17420" spans="2:13" x14ac:dyDescent="0.25">
      <c r="B17420" s="6">
        <v>0.59375</v>
      </c>
      <c r="G17420" s="3" t="s">
        <v>4370</v>
      </c>
    </row>
    <row r="17421" spans="2:13" x14ac:dyDescent="0.25">
      <c r="B17421" s="6">
        <v>0.60416666666666663</v>
      </c>
      <c r="E17421" s="99">
        <v>113</v>
      </c>
    </row>
    <row r="17422" spans="2:13" x14ac:dyDescent="0.25">
      <c r="B17422" s="6">
        <v>0.61458333333333337</v>
      </c>
      <c r="E17422" s="3">
        <v>107</v>
      </c>
    </row>
    <row r="17423" spans="2:13" x14ac:dyDescent="0.25">
      <c r="B17423" s="6">
        <v>0.625</v>
      </c>
      <c r="G17423" s="325" t="s">
        <v>4371</v>
      </c>
    </row>
    <row r="17424" spans="2:13" x14ac:dyDescent="0.25">
      <c r="B17424" s="6">
        <v>0.63541666666666663</v>
      </c>
      <c r="G17424" s="8" t="s">
        <v>4374</v>
      </c>
    </row>
    <row r="17425" spans="2:2" x14ac:dyDescent="0.25">
      <c r="B17425" s="6">
        <v>0.64583333333333337</v>
      </c>
    </row>
    <row r="17426" spans="2:2" x14ac:dyDescent="0.25">
      <c r="B17426" s="6">
        <v>0.65625</v>
      </c>
    </row>
    <row r="17427" spans="2:2" x14ac:dyDescent="0.25">
      <c r="B17427" s="6">
        <v>0.67083333333333328</v>
      </c>
    </row>
    <row r="17428" spans="2:2" x14ac:dyDescent="0.25">
      <c r="B17428" s="6">
        <v>0.68125000000000002</v>
      </c>
    </row>
    <row r="17429" spans="2:2" x14ac:dyDescent="0.25">
      <c r="B17429" s="6">
        <v>0.6875</v>
      </c>
    </row>
    <row r="17430" spans="2:2" x14ac:dyDescent="0.25">
      <c r="B17430" s="6">
        <v>0.69791666666666663</v>
      </c>
    </row>
    <row r="17431" spans="2:2" x14ac:dyDescent="0.25">
      <c r="B17431" s="6">
        <v>0.70833333333333337</v>
      </c>
    </row>
    <row r="17432" spans="2:2" x14ac:dyDescent="0.25">
      <c r="B17432" s="6">
        <v>0.71875</v>
      </c>
    </row>
    <row r="17433" spans="2:2" x14ac:dyDescent="0.25">
      <c r="B17433" s="6">
        <v>0.72916666666666663</v>
      </c>
    </row>
    <row r="17434" spans="2:2" x14ac:dyDescent="0.25">
      <c r="B17434" s="6">
        <v>0.73958333333333337</v>
      </c>
    </row>
    <row r="17435" spans="2:2" x14ac:dyDescent="0.25">
      <c r="B17435" s="6">
        <v>0.75</v>
      </c>
    </row>
    <row r="17436" spans="2:2" x14ac:dyDescent="0.25">
      <c r="B17436" s="6">
        <v>0.76041666666666663</v>
      </c>
    </row>
    <row r="17437" spans="2:2" x14ac:dyDescent="0.25">
      <c r="B17437" s="6">
        <v>0.77083333333333337</v>
      </c>
    </row>
    <row r="17438" spans="2:2" x14ac:dyDescent="0.25">
      <c r="B17438" s="6">
        <v>0.78125</v>
      </c>
    </row>
    <row r="17439" spans="2:2" x14ac:dyDescent="0.25">
      <c r="B17439" s="6">
        <v>0.79166666666666663</v>
      </c>
    </row>
    <row r="17440" spans="2:2" x14ac:dyDescent="0.25">
      <c r="B17440" s="6">
        <v>0.80208333333333337</v>
      </c>
    </row>
    <row r="17441" spans="2:14" x14ac:dyDescent="0.25">
      <c r="B17441" s="6">
        <v>0.8125</v>
      </c>
    </row>
    <row r="17442" spans="2:14" x14ac:dyDescent="0.25">
      <c r="B17442" s="6">
        <v>0.82291666666666663</v>
      </c>
    </row>
    <row r="17443" spans="2:14" x14ac:dyDescent="0.25">
      <c r="B17443" s="6">
        <v>0.83333333333333337</v>
      </c>
    </row>
    <row r="17444" spans="2:14" x14ac:dyDescent="0.25">
      <c r="B17444" s="6">
        <v>0.84375</v>
      </c>
    </row>
    <row r="17445" spans="2:14" x14ac:dyDescent="0.25">
      <c r="B17445" s="6">
        <v>0.85416666666666663</v>
      </c>
    </row>
    <row r="17446" spans="2:14" x14ac:dyDescent="0.25">
      <c r="B17446" s="6">
        <v>0.86458333333333337</v>
      </c>
    </row>
    <row r="17447" spans="2:14" x14ac:dyDescent="0.25">
      <c r="B17447" s="6">
        <v>0.875</v>
      </c>
    </row>
    <row r="17448" spans="2:14" x14ac:dyDescent="0.25">
      <c r="B17448" s="6">
        <v>0.88541666666666663</v>
      </c>
    </row>
    <row r="17449" spans="2:14" x14ac:dyDescent="0.25">
      <c r="B17449" s="6">
        <v>0.89583333333333337</v>
      </c>
    </row>
    <row r="17450" spans="2:14" ht="15.75" thickBot="1" x14ac:dyDescent="0.3">
      <c r="B17450" s="6">
        <v>0.90625</v>
      </c>
    </row>
    <row r="17451" spans="2:14" ht="19.5" thickBot="1" x14ac:dyDescent="0.35">
      <c r="B17451" s="6">
        <v>0.91666666666666663</v>
      </c>
      <c r="G17451" s="608">
        <v>90</v>
      </c>
      <c r="H17451" s="594" t="s">
        <v>1368</v>
      </c>
      <c r="I17451" s="723" t="s">
        <v>4317</v>
      </c>
      <c r="J17451" s="724"/>
      <c r="K17451" s="724"/>
      <c r="L17451" s="724"/>
      <c r="M17451" s="724"/>
      <c r="N17451" s="725"/>
    </row>
    <row r="17452" spans="2:14" ht="19.5" thickBot="1" x14ac:dyDescent="0.35">
      <c r="B17452" s="6">
        <v>0.92708333333333337</v>
      </c>
      <c r="G17452" s="595">
        <f>AVERAGE(E17385:E17474)</f>
        <v>90.483870967741936</v>
      </c>
      <c r="H17452" s="594" t="s">
        <v>1367</v>
      </c>
      <c r="I17452" s="723" t="s">
        <v>4318</v>
      </c>
      <c r="J17452" s="724"/>
      <c r="K17452" s="724"/>
      <c r="L17452" s="724"/>
      <c r="M17452" s="724"/>
      <c r="N17452" s="725"/>
    </row>
    <row r="17453" spans="2:14" ht="19.5" thickBot="1" x14ac:dyDescent="0.35">
      <c r="B17453" s="6">
        <v>0.9375</v>
      </c>
      <c r="G17453" s="596">
        <v>85</v>
      </c>
      <c r="H17453" s="597" t="s">
        <v>1369</v>
      </c>
      <c r="I17453" s="726" t="s">
        <v>4174</v>
      </c>
      <c r="J17453" s="727"/>
      <c r="K17453" s="727"/>
      <c r="L17453" s="727"/>
      <c r="M17453" s="727"/>
      <c r="N17453" s="728"/>
    </row>
    <row r="17454" spans="2:14" ht="18.75" thickBot="1" x14ac:dyDescent="0.3">
      <c r="B17454" s="6">
        <v>0.44791666666666669</v>
      </c>
      <c r="G17454" s="729" t="s">
        <v>4201</v>
      </c>
      <c r="H17454" s="730"/>
    </row>
    <row r="17455" spans="2:14" ht="18.75" thickBot="1" x14ac:dyDescent="0.3">
      <c r="B17455" s="6">
        <v>0.95833333333333337</v>
      </c>
      <c r="G17455" s="717" t="s">
        <v>4372</v>
      </c>
      <c r="H17455" s="718"/>
      <c r="I17455" s="718"/>
      <c r="J17455" s="719"/>
    </row>
    <row r="17456" spans="2:14" ht="16.5" thickBot="1" x14ac:dyDescent="0.3">
      <c r="B17456" s="6">
        <v>0.96875</v>
      </c>
      <c r="G17456" s="720" t="s">
        <v>4373</v>
      </c>
      <c r="H17456" s="721"/>
      <c r="I17456" s="721"/>
      <c r="J17456" s="721"/>
      <c r="K17456" s="721"/>
      <c r="L17456" s="721"/>
      <c r="M17456" s="721"/>
      <c r="N17456" s="722"/>
    </row>
    <row r="17457" spans="1:7" x14ac:dyDescent="0.25">
      <c r="B17457" s="6">
        <v>0.97916666666666663</v>
      </c>
    </row>
    <row r="17458" spans="1:7" ht="15.75" thickBot="1" x14ac:dyDescent="0.3">
      <c r="B17458" s="22">
        <v>0.98958333333333337</v>
      </c>
    </row>
    <row r="17459" spans="1:7" x14ac:dyDescent="0.25">
      <c r="A17459" s="5">
        <v>46031</v>
      </c>
      <c r="B17459" s="6">
        <v>0</v>
      </c>
      <c r="G17459" s="10" t="s">
        <v>4398</v>
      </c>
    </row>
    <row r="17460" spans="1:7" ht="18.75" x14ac:dyDescent="0.3">
      <c r="A17460" s="5" t="s">
        <v>212</v>
      </c>
      <c r="B17460" s="6">
        <v>1.0416666666666666E-2</v>
      </c>
      <c r="G17460" s="220" t="s">
        <v>4491</v>
      </c>
    </row>
    <row r="17461" spans="1:7" x14ac:dyDescent="0.25">
      <c r="B17461" s="6">
        <v>2.0833333333333332E-2</v>
      </c>
    </row>
    <row r="17462" spans="1:7" x14ac:dyDescent="0.25">
      <c r="B17462" s="6">
        <v>3.125E-2</v>
      </c>
    </row>
    <row r="17463" spans="1:7" x14ac:dyDescent="0.25">
      <c r="B17463" s="6">
        <v>4.1666666666666664E-2</v>
      </c>
    </row>
    <row r="17464" spans="1:7" x14ac:dyDescent="0.25">
      <c r="B17464" s="6">
        <v>5.2083333333333336E-2</v>
      </c>
    </row>
    <row r="17465" spans="1:7" x14ac:dyDescent="0.25">
      <c r="B17465" s="6">
        <v>6.25E-2</v>
      </c>
    </row>
    <row r="17466" spans="1:7" x14ac:dyDescent="0.25">
      <c r="B17466" s="6">
        <v>7.2916666666666671E-2</v>
      </c>
    </row>
    <row r="17467" spans="1:7" x14ac:dyDescent="0.25">
      <c r="B17467" s="6">
        <v>8.3333333333333329E-2</v>
      </c>
    </row>
    <row r="17468" spans="1:7" x14ac:dyDescent="0.25">
      <c r="B17468" s="6">
        <v>9.375E-2</v>
      </c>
    </row>
    <row r="17469" spans="1:7" x14ac:dyDescent="0.25">
      <c r="B17469" s="6">
        <v>0.10416666666666667</v>
      </c>
    </row>
    <row r="17470" spans="1:7" x14ac:dyDescent="0.25">
      <c r="B17470" s="6">
        <v>0.11458333333333333</v>
      </c>
    </row>
    <row r="17471" spans="1:7" x14ac:dyDescent="0.25">
      <c r="B17471" s="6">
        <v>0.125</v>
      </c>
    </row>
    <row r="17472" spans="1:7" x14ac:dyDescent="0.25">
      <c r="B17472" s="6">
        <v>0.13541666666666666</v>
      </c>
    </row>
    <row r="17473" spans="1:5" x14ac:dyDescent="0.25">
      <c r="B17473" s="6">
        <v>0.14583333333333334</v>
      </c>
    </row>
    <row r="17474" spans="1:5" ht="15.75" thickBot="1" x14ac:dyDescent="0.3">
      <c r="B17474" s="22">
        <v>0.15625</v>
      </c>
    </row>
    <row r="17475" spans="1:5" x14ac:dyDescent="0.25">
      <c r="A17475" s="5">
        <v>46031</v>
      </c>
      <c r="B17475" s="6">
        <v>0.29166666666666669</v>
      </c>
      <c r="E17475" s="157">
        <v>92</v>
      </c>
    </row>
    <row r="17476" spans="1:5" x14ac:dyDescent="0.25">
      <c r="A17476" s="5" t="s">
        <v>212</v>
      </c>
      <c r="B17476" s="6">
        <v>0.30208333333333331</v>
      </c>
      <c r="E17476" s="3">
        <v>107</v>
      </c>
    </row>
    <row r="17477" spans="1:5" x14ac:dyDescent="0.25">
      <c r="B17477" s="6">
        <v>0.3125</v>
      </c>
      <c r="E17477" s="3">
        <v>104</v>
      </c>
    </row>
    <row r="17478" spans="1:5" x14ac:dyDescent="0.25">
      <c r="B17478" s="6">
        <v>0.32291666666666669</v>
      </c>
      <c r="E17478" s="157">
        <v>98</v>
      </c>
    </row>
    <row r="17479" spans="1:5" x14ac:dyDescent="0.25">
      <c r="B17479" s="6">
        <v>0.33333333333333331</v>
      </c>
      <c r="E17479" s="3">
        <v>100</v>
      </c>
    </row>
    <row r="17480" spans="1:5" x14ac:dyDescent="0.25">
      <c r="B17480" s="6">
        <v>0.34375</v>
      </c>
      <c r="E17480" s="157">
        <v>99</v>
      </c>
    </row>
    <row r="17481" spans="1:5" x14ac:dyDescent="0.25">
      <c r="B17481" s="6">
        <v>0.35416666666666669</v>
      </c>
      <c r="E17481" s="3">
        <v>100</v>
      </c>
    </row>
    <row r="17482" spans="1:5" x14ac:dyDescent="0.25">
      <c r="B17482" s="6">
        <v>0.36458333333333331</v>
      </c>
      <c r="E17482" s="3">
        <v>102</v>
      </c>
    </row>
    <row r="17483" spans="1:5" x14ac:dyDescent="0.25">
      <c r="B17483" s="6">
        <v>0.375</v>
      </c>
      <c r="E17483" s="3">
        <v>102</v>
      </c>
    </row>
    <row r="17484" spans="1:5" x14ac:dyDescent="0.25">
      <c r="B17484" s="6">
        <v>0.38541666666666669</v>
      </c>
      <c r="E17484" s="3">
        <v>100</v>
      </c>
    </row>
    <row r="17485" spans="1:5" x14ac:dyDescent="0.25">
      <c r="B17485" s="6">
        <v>0.39583333333333331</v>
      </c>
      <c r="E17485" s="157">
        <v>98</v>
      </c>
    </row>
    <row r="17486" spans="1:5" x14ac:dyDescent="0.25">
      <c r="B17486" s="6">
        <v>0.40625</v>
      </c>
      <c r="E17486" s="157">
        <v>98</v>
      </c>
    </row>
    <row r="17487" spans="1:5" x14ac:dyDescent="0.25">
      <c r="B17487" s="6">
        <v>0.42083333333333334</v>
      </c>
      <c r="E17487" s="157">
        <v>98</v>
      </c>
    </row>
    <row r="17488" spans="1:5" x14ac:dyDescent="0.25">
      <c r="B17488" s="6">
        <v>0.43125000000000002</v>
      </c>
      <c r="E17488" s="3">
        <v>106</v>
      </c>
    </row>
    <row r="17489" spans="2:15" x14ac:dyDescent="0.25">
      <c r="B17489" s="6">
        <v>0.44166666666666665</v>
      </c>
      <c r="E17489" s="3">
        <v>108</v>
      </c>
    </row>
    <row r="17490" spans="2:15" ht="15.75" x14ac:dyDescent="0.25">
      <c r="B17490" s="6">
        <v>0.45208333333333334</v>
      </c>
      <c r="E17490" s="3">
        <v>105</v>
      </c>
      <c r="F17490" s="3">
        <v>105</v>
      </c>
      <c r="G17490" s="703" t="s">
        <v>4397</v>
      </c>
      <c r="H17490" s="9"/>
    </row>
    <row r="17491" spans="2:15" x14ac:dyDescent="0.25">
      <c r="B17491" s="90">
        <v>0.45833333333333331</v>
      </c>
      <c r="C17491" s="8">
        <v>25</v>
      </c>
      <c r="D17491" s="8"/>
      <c r="E17491" s="8"/>
      <c r="F17491" s="8"/>
      <c r="G17491" s="8" t="s">
        <v>326</v>
      </c>
      <c r="H17491" s="8"/>
      <c r="I17491" s="36" t="s">
        <v>4396</v>
      </c>
      <c r="J17491" s="36"/>
      <c r="K17491" s="36"/>
      <c r="L17491" s="36"/>
      <c r="M17491" s="36"/>
    </row>
    <row r="17492" spans="2:15" x14ac:dyDescent="0.25">
      <c r="B17492" s="6">
        <v>0.46250000000000002</v>
      </c>
      <c r="E17492" s="3">
        <v>106</v>
      </c>
    </row>
    <row r="17493" spans="2:15" x14ac:dyDescent="0.25">
      <c r="B17493" s="6">
        <v>0.47291666666666665</v>
      </c>
      <c r="E17493" s="99">
        <v>110</v>
      </c>
    </row>
    <row r="17494" spans="2:15" x14ac:dyDescent="0.25">
      <c r="B17494" s="86">
        <v>0.48333333333333334</v>
      </c>
      <c r="E17494" s="97">
        <v>120</v>
      </c>
      <c r="G17494" s="14" t="s">
        <v>4416</v>
      </c>
      <c r="H17494" s="3">
        <v>36</v>
      </c>
      <c r="I17494" s="63" t="s">
        <v>4401</v>
      </c>
      <c r="J17494" s="63"/>
      <c r="K17494" s="63"/>
      <c r="L17494" s="63"/>
      <c r="M17494" s="63"/>
    </row>
    <row r="17495" spans="2:15" x14ac:dyDescent="0.25">
      <c r="B17495" s="86">
        <v>0.49375000000000002</v>
      </c>
      <c r="E17495" s="99">
        <v>119</v>
      </c>
      <c r="G17495" s="14" t="s">
        <v>4416</v>
      </c>
    </row>
    <row r="17496" spans="2:15" x14ac:dyDescent="0.25">
      <c r="B17496" s="86">
        <v>0.50416666666666665</v>
      </c>
      <c r="E17496" s="99">
        <v>114</v>
      </c>
      <c r="G17496" s="14" t="s">
        <v>4416</v>
      </c>
    </row>
    <row r="17497" spans="2:15" x14ac:dyDescent="0.25">
      <c r="B17497" s="6">
        <v>0.51458333333333328</v>
      </c>
      <c r="E17497" s="99">
        <v>117</v>
      </c>
    </row>
    <row r="17498" spans="2:15" x14ac:dyDescent="0.25">
      <c r="B17498" s="6">
        <v>0.52500000000000002</v>
      </c>
      <c r="E17498" s="62">
        <v>121</v>
      </c>
    </row>
    <row r="17499" spans="2:15" x14ac:dyDescent="0.25">
      <c r="B17499" s="86">
        <v>0.52638888888888891</v>
      </c>
      <c r="G17499" s="14" t="s">
        <v>4394</v>
      </c>
    </row>
    <row r="17500" spans="2:15" x14ac:dyDescent="0.25">
      <c r="B17500" s="86">
        <v>0.53541666666666665</v>
      </c>
      <c r="E17500" s="99">
        <v>114</v>
      </c>
      <c r="G17500" s="14" t="s">
        <v>4394</v>
      </c>
    </row>
    <row r="17501" spans="2:15" x14ac:dyDescent="0.25">
      <c r="B17501" s="86">
        <v>0.54583333333333328</v>
      </c>
      <c r="E17501" s="99">
        <v>111</v>
      </c>
      <c r="F17501" s="99">
        <v>111</v>
      </c>
      <c r="G17501" s="14" t="s">
        <v>4394</v>
      </c>
    </row>
    <row r="17502" spans="2:15" x14ac:dyDescent="0.25">
      <c r="B17502" s="90">
        <v>0.54861111111111116</v>
      </c>
      <c r="C17502" s="8">
        <v>60</v>
      </c>
      <c r="D17502" s="8"/>
      <c r="E17502" s="8"/>
      <c r="F17502" s="8"/>
      <c r="G17502" s="8" t="s">
        <v>208</v>
      </c>
      <c r="H17502" s="8"/>
      <c r="I17502" s="36" t="s">
        <v>4395</v>
      </c>
      <c r="J17502" s="36"/>
      <c r="K17502" s="36"/>
      <c r="L17502" s="36"/>
      <c r="M17502" s="36"/>
      <c r="N17502" s="36"/>
      <c r="O17502" s="36"/>
    </row>
    <row r="17503" spans="2:15" x14ac:dyDescent="0.25">
      <c r="B17503" s="6">
        <v>0.55625000000000002</v>
      </c>
      <c r="E17503" s="62">
        <v>125</v>
      </c>
    </row>
    <row r="17504" spans="2:15" x14ac:dyDescent="0.25">
      <c r="B17504" s="6">
        <v>0.56666666666666665</v>
      </c>
      <c r="E17504" s="10">
        <v>130</v>
      </c>
      <c r="H17504" s="3">
        <v>26</v>
      </c>
      <c r="I17504" s="12" t="s">
        <v>4400</v>
      </c>
      <c r="J17504" s="12"/>
      <c r="K17504" s="12"/>
      <c r="L17504" s="12"/>
      <c r="M17504" s="12"/>
      <c r="N17504" s="12"/>
    </row>
    <row r="17505" spans="2:13" x14ac:dyDescent="0.25">
      <c r="B17505" s="6">
        <v>0.57708333333333328</v>
      </c>
      <c r="E17505" s="62">
        <v>123</v>
      </c>
    </row>
    <row r="17506" spans="2:13" x14ac:dyDescent="0.25">
      <c r="B17506" s="6">
        <v>0.58750000000000002</v>
      </c>
      <c r="E17506" s="62">
        <v>123</v>
      </c>
    </row>
    <row r="17507" spans="2:13" x14ac:dyDescent="0.25">
      <c r="B17507" s="6">
        <v>0.59791666666666665</v>
      </c>
      <c r="E17507" s="62">
        <v>121</v>
      </c>
    </row>
    <row r="17508" spans="2:13" x14ac:dyDescent="0.25">
      <c r="B17508" s="6">
        <v>0.60833333333333328</v>
      </c>
      <c r="E17508" s="99">
        <v>111</v>
      </c>
    </row>
    <row r="17509" spans="2:13" x14ac:dyDescent="0.25">
      <c r="B17509" s="6">
        <v>0.61875000000000002</v>
      </c>
      <c r="E17509" s="99">
        <v>118</v>
      </c>
    </row>
    <row r="17510" spans="2:13" x14ac:dyDescent="0.25">
      <c r="B17510" s="6">
        <v>0.62916666666666665</v>
      </c>
      <c r="E17510" s="62">
        <v>124</v>
      </c>
    </row>
    <row r="17511" spans="2:13" x14ac:dyDescent="0.25">
      <c r="B17511" s="6">
        <v>0.63958333333333328</v>
      </c>
      <c r="E17511" s="10">
        <v>136</v>
      </c>
      <c r="H17511" s="3">
        <v>131</v>
      </c>
      <c r="I17511" s="12" t="s">
        <v>4411</v>
      </c>
      <c r="J17511" s="12"/>
      <c r="K17511" s="12"/>
      <c r="L17511" s="12"/>
      <c r="M17511" s="12"/>
    </row>
    <row r="17512" spans="2:13" x14ac:dyDescent="0.25">
      <c r="B17512" s="86">
        <v>0.64236111111111116</v>
      </c>
      <c r="E17512" s="9"/>
      <c r="G17512" s="14" t="s">
        <v>4403</v>
      </c>
    </row>
    <row r="17513" spans="2:13" x14ac:dyDescent="0.25">
      <c r="B17513" s="86">
        <v>0.64583333333333337</v>
      </c>
      <c r="E17513" s="62">
        <v>128</v>
      </c>
      <c r="G17513" s="14" t="s">
        <v>4403</v>
      </c>
    </row>
    <row r="17514" spans="2:13" x14ac:dyDescent="0.25">
      <c r="B17514" s="86">
        <v>0.65625</v>
      </c>
      <c r="E17514" s="3">
        <v>104</v>
      </c>
      <c r="G17514" s="14" t="s">
        <v>4403</v>
      </c>
    </row>
    <row r="17515" spans="2:13" x14ac:dyDescent="0.25">
      <c r="B17515" s="6">
        <v>0.66666666666666663</v>
      </c>
      <c r="E17515" s="3">
        <v>108</v>
      </c>
    </row>
    <row r="17516" spans="2:13" x14ac:dyDescent="0.25">
      <c r="B17516" s="6">
        <v>0.67708333333333337</v>
      </c>
      <c r="E17516" s="62">
        <v>128</v>
      </c>
    </row>
    <row r="17517" spans="2:13" x14ac:dyDescent="0.25">
      <c r="B17517" s="86">
        <v>0.68541666666666667</v>
      </c>
      <c r="E17517" s="62"/>
      <c r="G17517" s="14" t="s">
        <v>4407</v>
      </c>
    </row>
    <row r="17518" spans="2:13" x14ac:dyDescent="0.25">
      <c r="B17518" s="86">
        <v>0.6875</v>
      </c>
      <c r="E17518" s="10">
        <v>130</v>
      </c>
      <c r="G17518" s="14" t="s">
        <v>4404</v>
      </c>
      <c r="H17518" s="3">
        <v>200</v>
      </c>
      <c r="I17518" s="12" t="s">
        <v>4412</v>
      </c>
      <c r="J17518" s="12"/>
      <c r="K17518" s="12"/>
      <c r="L17518" s="12"/>
      <c r="M17518" s="12"/>
    </row>
    <row r="17519" spans="2:13" x14ac:dyDescent="0.25">
      <c r="B17519" s="86">
        <v>0.69791666666666663</v>
      </c>
      <c r="E17519" s="14">
        <v>88</v>
      </c>
      <c r="G17519" s="14" t="s">
        <v>4404</v>
      </c>
      <c r="I17519" s="541" t="s">
        <v>4405</v>
      </c>
      <c r="J17519" s="541"/>
      <c r="K17519" s="541"/>
      <c r="L17519" s="541"/>
      <c r="M17519" s="541"/>
    </row>
    <row r="17520" spans="2:13" x14ac:dyDescent="0.25">
      <c r="B17520" s="86">
        <v>0.70833333333333337</v>
      </c>
      <c r="E17520" s="14">
        <v>86</v>
      </c>
      <c r="G17520" s="14" t="s">
        <v>4404</v>
      </c>
      <c r="I17520" s="541" t="s">
        <v>4406</v>
      </c>
      <c r="J17520" s="541"/>
      <c r="K17520" s="541"/>
      <c r="L17520" s="541"/>
      <c r="M17520" s="541"/>
    </row>
    <row r="17521" spans="2:17" ht="15.75" x14ac:dyDescent="0.25">
      <c r="B17521" s="86">
        <v>0.71875</v>
      </c>
      <c r="E17521" s="99">
        <v>116</v>
      </c>
      <c r="G17521" s="14" t="s">
        <v>4415</v>
      </c>
      <c r="I17521" s="446" t="s">
        <v>4408</v>
      </c>
      <c r="J17521" s="446"/>
      <c r="K17521" s="446"/>
      <c r="L17521" s="446"/>
      <c r="M17521" s="446"/>
    </row>
    <row r="17522" spans="2:17" x14ac:dyDescent="0.25">
      <c r="B17522" s="86">
        <v>0.72916666666666663</v>
      </c>
      <c r="E17522" s="62">
        <v>123</v>
      </c>
      <c r="G17522" s="14" t="s">
        <v>4415</v>
      </c>
    </row>
    <row r="17523" spans="2:17" x14ac:dyDescent="0.25">
      <c r="B17523" s="6">
        <v>0.73958333333333337</v>
      </c>
      <c r="E17523" s="10">
        <v>138</v>
      </c>
      <c r="H17523" s="3">
        <v>275</v>
      </c>
      <c r="I17523" s="12" t="s">
        <v>4413</v>
      </c>
      <c r="J17523" s="12"/>
      <c r="K17523" s="12"/>
      <c r="L17523" s="12"/>
      <c r="M17523" s="12"/>
    </row>
    <row r="17524" spans="2:17" x14ac:dyDescent="0.25">
      <c r="B17524" s="6">
        <v>0.75</v>
      </c>
      <c r="E17524" s="9">
        <v>134</v>
      </c>
    </row>
    <row r="17525" spans="2:17" x14ac:dyDescent="0.25">
      <c r="B17525" s="6">
        <v>0.76458333333333328</v>
      </c>
      <c r="E17525" s="62">
        <v>128</v>
      </c>
    </row>
    <row r="17526" spans="2:17" x14ac:dyDescent="0.25">
      <c r="B17526" s="86">
        <v>0.76597222222222228</v>
      </c>
      <c r="G17526" s="14" t="s">
        <v>4402</v>
      </c>
    </row>
    <row r="17527" spans="2:17" x14ac:dyDescent="0.25">
      <c r="B17527" s="86">
        <v>0.77500000000000002</v>
      </c>
      <c r="E17527" s="62">
        <v>122</v>
      </c>
      <c r="G17527" s="14" t="s">
        <v>4402</v>
      </c>
    </row>
    <row r="17528" spans="2:17" x14ac:dyDescent="0.25">
      <c r="B17528" s="86">
        <v>0.78541666666666665</v>
      </c>
      <c r="E17528" s="99">
        <v>116</v>
      </c>
      <c r="G17528" s="14" t="s">
        <v>4402</v>
      </c>
    </row>
    <row r="17529" spans="2:17" x14ac:dyDescent="0.25">
      <c r="B17529" s="6">
        <v>0.79583333333333328</v>
      </c>
      <c r="E17529" s="62">
        <v>123</v>
      </c>
      <c r="F17529" s="3">
        <v>123</v>
      </c>
    </row>
    <row r="17530" spans="2:17" x14ac:dyDescent="0.25">
      <c r="B17530" s="90">
        <v>0.79861111111111116</v>
      </c>
      <c r="C17530" s="8">
        <v>43</v>
      </c>
      <c r="D17530" s="8"/>
      <c r="E17530" s="8"/>
      <c r="F17530" s="8"/>
      <c r="G17530" s="8" t="s">
        <v>313</v>
      </c>
      <c r="H17530" s="8"/>
      <c r="I17530" s="36" t="s">
        <v>4409</v>
      </c>
      <c r="J17530" s="36"/>
      <c r="K17530" s="36"/>
      <c r="L17530" s="36"/>
      <c r="M17530" s="36"/>
      <c r="N17530" s="36"/>
      <c r="O17530" s="36"/>
      <c r="P17530" s="36"/>
      <c r="Q17530" s="8"/>
    </row>
    <row r="17531" spans="2:17" x14ac:dyDescent="0.25">
      <c r="B17531" s="6">
        <v>0.80625000000000002</v>
      </c>
      <c r="E17531" s="62">
        <v>128</v>
      </c>
    </row>
    <row r="17532" spans="2:17" x14ac:dyDescent="0.25">
      <c r="B17532" s="6">
        <v>0.81666666666666665</v>
      </c>
      <c r="E17532" s="62">
        <v>127</v>
      </c>
    </row>
    <row r="17533" spans="2:17" x14ac:dyDescent="0.25">
      <c r="B17533" s="6">
        <v>0.82708333333333328</v>
      </c>
      <c r="E17533" s="9">
        <v>135</v>
      </c>
    </row>
    <row r="17534" spans="2:17" x14ac:dyDescent="0.25">
      <c r="B17534" s="6">
        <v>0.83333333333333337</v>
      </c>
      <c r="E17534" s="103">
        <v>145</v>
      </c>
      <c r="H17534" s="3">
        <v>50</v>
      </c>
      <c r="I17534" s="144" t="s">
        <v>4410</v>
      </c>
      <c r="J17534" s="144"/>
      <c r="K17534" s="144"/>
      <c r="L17534" s="144"/>
      <c r="M17534" s="144"/>
    </row>
    <row r="17535" spans="2:17" x14ac:dyDescent="0.25">
      <c r="B17535" s="6">
        <v>0.84375</v>
      </c>
      <c r="E17535" s="104">
        <v>140</v>
      </c>
    </row>
    <row r="17536" spans="2:17" x14ac:dyDescent="0.25">
      <c r="B17536" s="6">
        <v>0.85416666666666663</v>
      </c>
      <c r="E17536" s="9">
        <v>139</v>
      </c>
    </row>
    <row r="17537" spans="1:5" x14ac:dyDescent="0.25">
      <c r="B17537" s="6">
        <v>0.86458333333333337</v>
      </c>
      <c r="E17537" s="9">
        <v>132</v>
      </c>
    </row>
    <row r="17538" spans="1:5" x14ac:dyDescent="0.25">
      <c r="B17538" s="6">
        <v>0.875</v>
      </c>
      <c r="E17538" s="62">
        <v>127</v>
      </c>
    </row>
    <row r="17539" spans="1:5" x14ac:dyDescent="0.25">
      <c r="B17539" s="6">
        <v>0.88541666666666663</v>
      </c>
      <c r="E17539" s="62">
        <v>124</v>
      </c>
    </row>
    <row r="17540" spans="1:5" x14ac:dyDescent="0.25">
      <c r="B17540" s="6">
        <v>0.89583333333333337</v>
      </c>
      <c r="E17540" s="62">
        <v>120</v>
      </c>
    </row>
    <row r="17541" spans="1:5" x14ac:dyDescent="0.25">
      <c r="B17541" s="6">
        <v>0.90625</v>
      </c>
      <c r="E17541" s="99">
        <v>119</v>
      </c>
    </row>
    <row r="17542" spans="1:5" x14ac:dyDescent="0.25">
      <c r="B17542" s="6">
        <v>0.91666666666666663</v>
      </c>
      <c r="E17542" s="99">
        <v>114</v>
      </c>
    </row>
    <row r="17543" spans="1:5" x14ac:dyDescent="0.25">
      <c r="B17543" s="6">
        <v>0.92708333333333337</v>
      </c>
      <c r="E17543" s="99">
        <v>116</v>
      </c>
    </row>
    <row r="17544" spans="1:5" x14ac:dyDescent="0.25">
      <c r="B17544" s="6">
        <v>0.9375</v>
      </c>
      <c r="E17544" s="99">
        <v>114</v>
      </c>
    </row>
    <row r="17545" spans="1:5" x14ac:dyDescent="0.25">
      <c r="B17545" s="6">
        <v>0.44791666666666669</v>
      </c>
      <c r="E17545" s="99">
        <v>112</v>
      </c>
    </row>
    <row r="17546" spans="1:5" x14ac:dyDescent="0.25">
      <c r="B17546" s="6">
        <v>0.95833333333333337</v>
      </c>
      <c r="E17546" s="99">
        <v>110</v>
      </c>
    </row>
    <row r="17547" spans="1:5" x14ac:dyDescent="0.25">
      <c r="B17547" s="6">
        <v>0.96875</v>
      </c>
      <c r="E17547" s="3">
        <v>109</v>
      </c>
    </row>
    <row r="17548" spans="1:5" x14ac:dyDescent="0.25">
      <c r="B17548" s="6">
        <v>0.98333333333333328</v>
      </c>
      <c r="E17548" s="99">
        <v>111</v>
      </c>
    </row>
    <row r="17549" spans="1:5" ht="15.75" thickBot="1" x14ac:dyDescent="0.3">
      <c r="B17549" s="22">
        <v>0.99375000000000002</v>
      </c>
      <c r="E17549" s="3">
        <v>106</v>
      </c>
    </row>
    <row r="17550" spans="1:5" x14ac:dyDescent="0.25">
      <c r="A17550" s="5">
        <v>46032</v>
      </c>
      <c r="B17550" s="6">
        <v>0</v>
      </c>
      <c r="E17550" s="3">
        <v>108</v>
      </c>
    </row>
    <row r="17551" spans="1:5" x14ac:dyDescent="0.25">
      <c r="A17551" s="5" t="s">
        <v>228</v>
      </c>
      <c r="B17551" s="6">
        <v>1.0416666666666666E-2</v>
      </c>
      <c r="E17551" s="3">
        <v>106</v>
      </c>
    </row>
    <row r="17552" spans="1:5" x14ac:dyDescent="0.25">
      <c r="B17552" s="6">
        <v>2.0833333333333332E-2</v>
      </c>
      <c r="E17552" s="3">
        <v>104</v>
      </c>
    </row>
    <row r="17553" spans="1:14" x14ac:dyDescent="0.25">
      <c r="B17553" s="6">
        <v>3.125E-2</v>
      </c>
      <c r="E17553" s="3">
        <v>103</v>
      </c>
    </row>
    <row r="17554" spans="1:14" x14ac:dyDescent="0.25">
      <c r="B17554" s="6">
        <v>4.1666666666666664E-2</v>
      </c>
      <c r="E17554" s="3">
        <v>101</v>
      </c>
    </row>
    <row r="17555" spans="1:14" x14ac:dyDescent="0.25">
      <c r="B17555" s="6">
        <v>5.2083333333333336E-2</v>
      </c>
      <c r="E17555" s="3">
        <v>99</v>
      </c>
    </row>
    <row r="17556" spans="1:14" x14ac:dyDescent="0.25">
      <c r="B17556" s="6">
        <v>6.25E-2</v>
      </c>
      <c r="E17556" s="3">
        <v>99</v>
      </c>
    </row>
    <row r="17557" spans="1:14" x14ac:dyDescent="0.25">
      <c r="B17557" s="6">
        <v>7.2916666666666671E-2</v>
      </c>
      <c r="E17557" s="3">
        <v>101</v>
      </c>
    </row>
    <row r="17558" spans="1:14" ht="15.75" thickBot="1" x14ac:dyDescent="0.3">
      <c r="B17558" s="6">
        <v>8.3333333333333329E-2</v>
      </c>
      <c r="E17558" s="3">
        <v>103</v>
      </c>
    </row>
    <row r="17559" spans="1:14" ht="19.5" thickBot="1" x14ac:dyDescent="0.35">
      <c r="B17559" s="6">
        <v>9.375E-2</v>
      </c>
      <c r="E17559" s="3">
        <v>105</v>
      </c>
      <c r="G17559" s="607">
        <v>114</v>
      </c>
      <c r="H17559" s="604" t="s">
        <v>1368</v>
      </c>
      <c r="I17559" s="747" t="s">
        <v>4419</v>
      </c>
      <c r="J17559" s="748"/>
      <c r="K17559" s="748"/>
      <c r="L17559" s="748"/>
      <c r="M17559" s="748"/>
      <c r="N17559" s="749"/>
    </row>
    <row r="17560" spans="1:14" ht="19.5" thickBot="1" x14ac:dyDescent="0.35">
      <c r="B17560" s="6">
        <v>0.10416666666666667</v>
      </c>
      <c r="E17560" s="3">
        <v>104</v>
      </c>
      <c r="G17560" s="603">
        <f>AVERAGE(E17475:E17564)</f>
        <v>113.58536585365853</v>
      </c>
      <c r="H17560" s="604" t="s">
        <v>1367</v>
      </c>
      <c r="I17560" s="750" t="s">
        <v>4421</v>
      </c>
      <c r="J17560" s="751"/>
      <c r="K17560" s="751"/>
      <c r="L17560" s="751"/>
      <c r="M17560" s="751"/>
      <c r="N17560" s="752"/>
    </row>
    <row r="17561" spans="1:14" ht="19.5" thickBot="1" x14ac:dyDescent="0.35">
      <c r="B17561" s="6">
        <v>0.11458333333333333</v>
      </c>
      <c r="E17561" s="3">
        <v>108</v>
      </c>
      <c r="G17561" s="607">
        <v>113</v>
      </c>
      <c r="H17561" s="604" t="s">
        <v>1369</v>
      </c>
      <c r="I17561" s="750" t="s">
        <v>4420</v>
      </c>
      <c r="J17561" s="751"/>
      <c r="K17561" s="751"/>
      <c r="L17561" s="751"/>
      <c r="M17561" s="751"/>
      <c r="N17561" s="752"/>
    </row>
    <row r="17562" spans="1:14" ht="18.75" thickBot="1" x14ac:dyDescent="0.3">
      <c r="B17562" s="6">
        <v>0.125</v>
      </c>
      <c r="E17562" s="3">
        <v>106</v>
      </c>
      <c r="G17562" s="729" t="s">
        <v>4418</v>
      </c>
      <c r="H17562" s="730"/>
    </row>
    <row r="17563" spans="1:14" ht="18.75" thickBot="1" x14ac:dyDescent="0.3">
      <c r="B17563" s="6">
        <v>0.13541666666666666</v>
      </c>
      <c r="E17563" s="3">
        <v>107</v>
      </c>
      <c r="G17563" s="717" t="s">
        <v>4414</v>
      </c>
      <c r="H17563" s="718"/>
      <c r="I17563" s="718"/>
      <c r="J17563" s="719"/>
    </row>
    <row r="17564" spans="1:14" ht="16.5" thickBot="1" x14ac:dyDescent="0.3">
      <c r="B17564" s="6">
        <v>0.14583333333333334</v>
      </c>
      <c r="G17564" s="720" t="s">
        <v>4417</v>
      </c>
      <c r="H17564" s="721"/>
      <c r="I17564" s="721"/>
      <c r="J17564" s="721"/>
      <c r="K17564" s="721"/>
      <c r="L17564" s="721"/>
      <c r="M17564" s="721"/>
      <c r="N17564" s="722"/>
    </row>
    <row r="17565" spans="1:14" ht="15.75" thickBot="1" x14ac:dyDescent="0.3">
      <c r="B17565" s="22">
        <v>0.15625</v>
      </c>
      <c r="D17565" s="3">
        <v>125</v>
      </c>
    </row>
    <row r="17566" spans="1:14" x14ac:dyDescent="0.25">
      <c r="A17566" s="5">
        <v>46032</v>
      </c>
      <c r="B17566" s="6">
        <v>0.29166666666666669</v>
      </c>
      <c r="E17566" s="157">
        <v>93</v>
      </c>
    </row>
    <row r="17567" spans="1:14" x14ac:dyDescent="0.25">
      <c r="A17567" s="5" t="s">
        <v>228</v>
      </c>
      <c r="B17567" s="6">
        <v>0.30208333333333331</v>
      </c>
      <c r="E17567" s="157">
        <v>95</v>
      </c>
    </row>
    <row r="17568" spans="1:14" x14ac:dyDescent="0.25">
      <c r="B17568" s="6">
        <v>0.3125</v>
      </c>
      <c r="E17568" s="157">
        <v>96</v>
      </c>
    </row>
    <row r="17569" spans="2:13" x14ac:dyDescent="0.25">
      <c r="B17569" s="6">
        <v>0.32291666666666669</v>
      </c>
      <c r="E17569" s="157">
        <v>94</v>
      </c>
    </row>
    <row r="17570" spans="2:13" x14ac:dyDescent="0.25">
      <c r="B17570" s="6">
        <v>0.33333333333333331</v>
      </c>
      <c r="E17570" s="157">
        <v>99</v>
      </c>
    </row>
    <row r="17571" spans="2:13" x14ac:dyDescent="0.25">
      <c r="B17571" s="6">
        <v>0.34375</v>
      </c>
      <c r="E17571" s="3">
        <v>100</v>
      </c>
    </row>
    <row r="17572" spans="2:13" x14ac:dyDescent="0.25">
      <c r="B17572" s="6">
        <v>0.35416666666666669</v>
      </c>
      <c r="E17572" s="157">
        <v>98</v>
      </c>
    </row>
    <row r="17573" spans="2:13" x14ac:dyDescent="0.25">
      <c r="B17573" s="6">
        <v>0.36458333333333331</v>
      </c>
      <c r="E17573" s="157">
        <v>99</v>
      </c>
    </row>
    <row r="17574" spans="2:13" x14ac:dyDescent="0.25">
      <c r="B17574" s="6">
        <v>0.375</v>
      </c>
      <c r="E17574" s="3">
        <v>100</v>
      </c>
    </row>
    <row r="17575" spans="2:13" x14ac:dyDescent="0.25">
      <c r="B17575" s="6">
        <v>0.38541666666666669</v>
      </c>
      <c r="E17575" s="3">
        <v>100</v>
      </c>
    </row>
    <row r="17576" spans="2:13" x14ac:dyDescent="0.25">
      <c r="B17576" s="6">
        <v>0.39583333333333331</v>
      </c>
      <c r="E17576" s="3">
        <v>100</v>
      </c>
    </row>
    <row r="17577" spans="2:13" x14ac:dyDescent="0.25">
      <c r="B17577" s="6">
        <v>0.40625</v>
      </c>
      <c r="E17577" s="3">
        <v>102</v>
      </c>
    </row>
    <row r="17578" spans="2:13" x14ac:dyDescent="0.25">
      <c r="B17578" s="6">
        <v>0.41666666666666669</v>
      </c>
      <c r="E17578" s="3">
        <v>100</v>
      </c>
    </row>
    <row r="17579" spans="2:13" x14ac:dyDescent="0.25">
      <c r="B17579" s="6">
        <v>0.42708333333333331</v>
      </c>
      <c r="E17579" s="14">
        <v>85</v>
      </c>
    </row>
    <row r="17580" spans="2:13" x14ac:dyDescent="0.25">
      <c r="B17580" s="6">
        <v>0.4375</v>
      </c>
      <c r="E17580" s="157">
        <v>98</v>
      </c>
    </row>
    <row r="17581" spans="2:13" x14ac:dyDescent="0.25">
      <c r="B17581" s="6">
        <v>0.44791666666666669</v>
      </c>
      <c r="E17581" s="157">
        <v>98</v>
      </c>
    </row>
    <row r="17582" spans="2:13" x14ac:dyDescent="0.25">
      <c r="B17582" s="6">
        <v>0.45833333333333331</v>
      </c>
      <c r="E17582" s="157">
        <v>98</v>
      </c>
      <c r="F17582" s="157">
        <v>98</v>
      </c>
      <c r="G17582" s="3" t="s">
        <v>2055</v>
      </c>
    </row>
    <row r="17583" spans="2:13" x14ac:dyDescent="0.25">
      <c r="B17583" s="6">
        <v>0.46875</v>
      </c>
      <c r="E17583" s="3">
        <v>109</v>
      </c>
    </row>
    <row r="17584" spans="2:13" x14ac:dyDescent="0.25">
      <c r="B17584" s="90">
        <v>0.47222222222222221</v>
      </c>
      <c r="C17584" s="8">
        <v>40</v>
      </c>
      <c r="D17584" s="8"/>
      <c r="E17584" s="8"/>
      <c r="F17584" s="8"/>
      <c r="G17584" s="8" t="s">
        <v>326</v>
      </c>
      <c r="H17584" s="8"/>
      <c r="I17584" s="36" t="s">
        <v>4424</v>
      </c>
      <c r="J17584" s="36"/>
      <c r="K17584" s="36"/>
      <c r="L17584" s="36"/>
      <c r="M17584" s="36"/>
    </row>
    <row r="17585" spans="2:19" x14ac:dyDescent="0.25">
      <c r="B17585" s="6">
        <v>0.47916666666666669</v>
      </c>
      <c r="E17585" s="99">
        <v>112</v>
      </c>
    </row>
    <row r="17586" spans="2:19" x14ac:dyDescent="0.25">
      <c r="B17586" s="6">
        <v>0.48958333333333331</v>
      </c>
      <c r="E17586" s="62">
        <v>124</v>
      </c>
    </row>
    <row r="17587" spans="2:19" x14ac:dyDescent="0.25">
      <c r="B17587" s="6">
        <v>0.5</v>
      </c>
      <c r="E17587" s="97">
        <v>128</v>
      </c>
      <c r="H17587" s="3">
        <v>40</v>
      </c>
      <c r="I17587" s="63" t="s">
        <v>4425</v>
      </c>
      <c r="J17587" s="63"/>
      <c r="K17587" s="63"/>
      <c r="L17587" s="63"/>
      <c r="M17587" s="63"/>
    </row>
    <row r="17588" spans="2:19" x14ac:dyDescent="0.25">
      <c r="B17588" s="6">
        <v>0.51041666666666663</v>
      </c>
      <c r="E17588" s="3">
        <v>100</v>
      </c>
    </row>
    <row r="17589" spans="2:19" x14ac:dyDescent="0.25">
      <c r="B17589" s="6">
        <v>0.52083333333333337</v>
      </c>
      <c r="E17589" s="14">
        <v>88</v>
      </c>
    </row>
    <row r="17590" spans="2:19" x14ac:dyDescent="0.25">
      <c r="B17590" s="6">
        <v>0.53125</v>
      </c>
      <c r="E17590" s="157">
        <v>94</v>
      </c>
    </row>
    <row r="17591" spans="2:19" x14ac:dyDescent="0.25">
      <c r="B17591" s="6">
        <v>0.54166666666666663</v>
      </c>
      <c r="E17591" s="3">
        <v>103</v>
      </c>
      <c r="F17591" s="3">
        <v>103</v>
      </c>
    </row>
    <row r="17592" spans="2:19" x14ac:dyDescent="0.25">
      <c r="B17592" s="90">
        <v>0.55208333333333337</v>
      </c>
      <c r="C17592" s="8">
        <v>60</v>
      </c>
      <c r="D17592" s="8"/>
      <c r="E17592" s="8"/>
      <c r="F17592" s="8"/>
      <c r="G17592" s="8" t="s">
        <v>208</v>
      </c>
      <c r="H17592" s="8"/>
      <c r="I17592" s="36" t="s">
        <v>4422</v>
      </c>
      <c r="J17592" s="36"/>
      <c r="K17592" s="36"/>
      <c r="L17592" s="36"/>
      <c r="M17592" s="36"/>
      <c r="N17592" s="36"/>
      <c r="O17592" s="36"/>
      <c r="P17592" s="36"/>
      <c r="Q17592" s="8"/>
      <c r="R17592" s="8"/>
      <c r="S17592" s="8"/>
    </row>
    <row r="17593" spans="2:19" x14ac:dyDescent="0.25">
      <c r="B17593" s="6">
        <v>0.55208333333333337</v>
      </c>
      <c r="E17593" s="99">
        <v>112</v>
      </c>
      <c r="G17593" s="3" t="s">
        <v>4438</v>
      </c>
    </row>
    <row r="17594" spans="2:19" x14ac:dyDescent="0.25">
      <c r="B17594" s="6">
        <v>0.5625</v>
      </c>
      <c r="E17594" s="99">
        <v>113</v>
      </c>
      <c r="G17594" s="3" t="s">
        <v>4438</v>
      </c>
    </row>
    <row r="17595" spans="2:19" x14ac:dyDescent="0.25">
      <c r="B17595" s="6">
        <v>0.57291666666666663</v>
      </c>
      <c r="E17595" s="99">
        <v>110</v>
      </c>
      <c r="G17595" s="3" t="s">
        <v>4438</v>
      </c>
    </row>
    <row r="17596" spans="2:19" x14ac:dyDescent="0.25">
      <c r="B17596" s="6">
        <v>0.58333333333333337</v>
      </c>
      <c r="E17596" s="99">
        <v>114</v>
      </c>
      <c r="G17596" s="3" t="s">
        <v>4438</v>
      </c>
    </row>
    <row r="17597" spans="2:19" x14ac:dyDescent="0.25">
      <c r="B17597" s="6">
        <v>0.59375</v>
      </c>
      <c r="E17597" s="99">
        <v>117</v>
      </c>
      <c r="G17597" s="3" t="s">
        <v>4438</v>
      </c>
    </row>
    <row r="17598" spans="2:19" x14ac:dyDescent="0.25">
      <c r="B17598" s="6">
        <v>0.60416666666666663</v>
      </c>
      <c r="E17598" s="97">
        <v>122</v>
      </c>
      <c r="G17598" s="3" t="s">
        <v>4438</v>
      </c>
      <c r="H17598" s="3">
        <v>75</v>
      </c>
      <c r="I17598" s="63" t="s">
        <v>4423</v>
      </c>
      <c r="J17598" s="63"/>
      <c r="K17598" s="63"/>
      <c r="L17598" s="63"/>
      <c r="M17598" s="63"/>
    </row>
    <row r="17599" spans="2:19" x14ac:dyDescent="0.25">
      <c r="B17599" s="6">
        <v>0.61458333333333337</v>
      </c>
      <c r="E17599" s="99">
        <v>115</v>
      </c>
      <c r="G17599" s="3" t="s">
        <v>4438</v>
      </c>
    </row>
    <row r="17600" spans="2:19" x14ac:dyDescent="0.25">
      <c r="B17600" s="6">
        <v>0.625</v>
      </c>
      <c r="E17600" s="3">
        <v>107</v>
      </c>
      <c r="G17600" s="3" t="s">
        <v>4438</v>
      </c>
    </row>
    <row r="17601" spans="2:15" x14ac:dyDescent="0.25">
      <c r="B17601" s="6">
        <v>0.63541666666666663</v>
      </c>
      <c r="E17601" s="3">
        <v>103</v>
      </c>
      <c r="G17601" s="3" t="s">
        <v>4438</v>
      </c>
    </row>
    <row r="17602" spans="2:15" x14ac:dyDescent="0.25">
      <c r="B17602" s="6">
        <v>0.64583333333333337</v>
      </c>
      <c r="E17602" s="3">
        <v>106</v>
      </c>
      <c r="G17602" s="3" t="s">
        <v>4438</v>
      </c>
    </row>
    <row r="17603" spans="2:15" x14ac:dyDescent="0.25">
      <c r="B17603" s="6">
        <v>0.65625</v>
      </c>
      <c r="E17603" s="3">
        <v>104</v>
      </c>
    </row>
    <row r="17604" spans="2:15" x14ac:dyDescent="0.25">
      <c r="B17604" s="6">
        <v>0.66666666666666663</v>
      </c>
      <c r="E17604" s="3">
        <v>102</v>
      </c>
    </row>
    <row r="17605" spans="2:15" x14ac:dyDescent="0.25">
      <c r="B17605" s="6">
        <v>0.67708333333333337</v>
      </c>
      <c r="E17605" s="3">
        <v>107</v>
      </c>
    </row>
    <row r="17606" spans="2:15" x14ac:dyDescent="0.25">
      <c r="B17606" s="6">
        <v>0.6875</v>
      </c>
      <c r="E17606" s="3">
        <v>108</v>
      </c>
    </row>
    <row r="17607" spans="2:15" x14ac:dyDescent="0.25">
      <c r="B17607" s="6">
        <v>0.69791666666666663</v>
      </c>
      <c r="E17607" s="3">
        <v>106</v>
      </c>
    </row>
    <row r="17608" spans="2:15" x14ac:dyDescent="0.25">
      <c r="B17608" s="6">
        <v>0.70833333333333337</v>
      </c>
      <c r="E17608" s="3">
        <v>108</v>
      </c>
    </row>
    <row r="17609" spans="2:15" x14ac:dyDescent="0.25">
      <c r="B17609" s="6">
        <v>0.71875</v>
      </c>
      <c r="E17609" s="3">
        <v>106</v>
      </c>
    </row>
    <row r="17610" spans="2:15" x14ac:dyDescent="0.25">
      <c r="B17610" s="6">
        <v>0.72916666666666663</v>
      </c>
      <c r="E17610" s="3">
        <v>105</v>
      </c>
    </row>
    <row r="17611" spans="2:15" x14ac:dyDescent="0.25">
      <c r="B17611" s="6">
        <v>0.73958333333333337</v>
      </c>
      <c r="E17611" s="3">
        <v>102</v>
      </c>
    </row>
    <row r="17612" spans="2:15" x14ac:dyDescent="0.25">
      <c r="B17612" s="6">
        <v>0.75</v>
      </c>
      <c r="E17612" s="3">
        <v>102</v>
      </c>
      <c r="F17612" s="3">
        <v>102</v>
      </c>
    </row>
    <row r="17613" spans="2:15" x14ac:dyDescent="0.25">
      <c r="B17613" s="90">
        <v>0.75347222222222221</v>
      </c>
      <c r="C17613" s="8">
        <v>94</v>
      </c>
      <c r="D17613" s="8"/>
      <c r="E17613" s="8"/>
      <c r="F17613" s="8"/>
      <c r="G17613" s="8" t="s">
        <v>313</v>
      </c>
      <c r="H17613" s="8"/>
      <c r="I17613" s="36" t="s">
        <v>4426</v>
      </c>
      <c r="J17613" s="36"/>
      <c r="K17613" s="36"/>
      <c r="L17613" s="36"/>
      <c r="M17613" s="36"/>
      <c r="N17613" s="36"/>
      <c r="O17613" s="36"/>
    </row>
    <row r="17614" spans="2:15" x14ac:dyDescent="0.25">
      <c r="B17614" s="6">
        <v>0.76041666666666663</v>
      </c>
      <c r="E17614" s="3">
        <v>101</v>
      </c>
    </row>
    <row r="17615" spans="2:15" x14ac:dyDescent="0.25">
      <c r="B17615" s="6">
        <v>0.77083333333333337</v>
      </c>
      <c r="E17615" s="101">
        <v>116</v>
      </c>
      <c r="H17615" s="3">
        <v>25</v>
      </c>
      <c r="I17615" s="135" t="s">
        <v>4430</v>
      </c>
      <c r="J17615" s="135"/>
      <c r="K17615" s="135"/>
      <c r="L17615" s="135"/>
      <c r="M17615" s="135"/>
    </row>
    <row r="17616" spans="2:15" x14ac:dyDescent="0.25">
      <c r="B17616" s="6">
        <v>0.78125</v>
      </c>
      <c r="E17616" s="99">
        <v>115</v>
      </c>
    </row>
    <row r="17617" spans="2:14" x14ac:dyDescent="0.25">
      <c r="B17617" s="6">
        <v>0.79166666666666663</v>
      </c>
      <c r="E17617" s="3">
        <v>101</v>
      </c>
    </row>
    <row r="17618" spans="2:14" x14ac:dyDescent="0.25">
      <c r="B17618" s="6">
        <v>0.80208333333333337</v>
      </c>
      <c r="E17618" s="99">
        <v>110</v>
      </c>
    </row>
    <row r="17619" spans="2:14" x14ac:dyDescent="0.25">
      <c r="B17619" s="6">
        <v>0.8125</v>
      </c>
      <c r="E17619" s="62">
        <v>120</v>
      </c>
    </row>
    <row r="17620" spans="2:14" x14ac:dyDescent="0.25">
      <c r="B17620" s="6">
        <v>0.82291666666666663</v>
      </c>
      <c r="E17620" s="62">
        <v>125</v>
      </c>
    </row>
    <row r="17621" spans="2:14" x14ac:dyDescent="0.25">
      <c r="B17621" s="6">
        <v>0.83333333333333337</v>
      </c>
      <c r="E17621" s="9">
        <v>134</v>
      </c>
    </row>
    <row r="17622" spans="2:14" x14ac:dyDescent="0.25">
      <c r="B17622" s="6">
        <v>0.84375</v>
      </c>
      <c r="E17622" s="10">
        <v>138</v>
      </c>
      <c r="H17622" s="3">
        <v>130</v>
      </c>
      <c r="I17622" s="12" t="s">
        <v>4431</v>
      </c>
      <c r="J17622" s="12"/>
      <c r="K17622" s="12"/>
      <c r="L17622" s="12"/>
      <c r="M17622" s="12"/>
    </row>
    <row r="17623" spans="2:14" x14ac:dyDescent="0.25">
      <c r="B17623" s="86">
        <v>0.84375</v>
      </c>
      <c r="E17623" s="9">
        <v>138</v>
      </c>
      <c r="G17623" s="14" t="s">
        <v>4427</v>
      </c>
    </row>
    <row r="17624" spans="2:14" ht="15.75" x14ac:dyDescent="0.25">
      <c r="B17624" s="86">
        <v>0.85416666666666663</v>
      </c>
      <c r="E17624" s="3">
        <v>104</v>
      </c>
      <c r="G17624" s="14" t="s">
        <v>4427</v>
      </c>
      <c r="I17624" s="449" t="s">
        <v>4435</v>
      </c>
      <c r="J17624" s="449"/>
      <c r="K17624" s="449"/>
      <c r="L17624" s="449"/>
      <c r="M17624" s="449"/>
    </row>
    <row r="17625" spans="2:14" ht="15.75" x14ac:dyDescent="0.25">
      <c r="B17625" s="86">
        <v>0.86458333333333337</v>
      </c>
      <c r="E17625" s="3">
        <v>101</v>
      </c>
      <c r="G17625" s="14" t="s">
        <v>4427</v>
      </c>
      <c r="I17625" s="449" t="s">
        <v>4436</v>
      </c>
      <c r="J17625" s="449"/>
      <c r="K17625" s="449"/>
      <c r="L17625" s="449"/>
      <c r="M17625" s="449"/>
    </row>
    <row r="17626" spans="2:14" x14ac:dyDescent="0.25">
      <c r="B17626" s="6">
        <v>0.875</v>
      </c>
      <c r="E17626" s="99">
        <v>111</v>
      </c>
    </row>
    <row r="17627" spans="2:14" x14ac:dyDescent="0.25">
      <c r="B17627" s="6">
        <v>0.88541666666666663</v>
      </c>
      <c r="E17627" s="62">
        <v>128</v>
      </c>
    </row>
    <row r="17628" spans="2:14" x14ac:dyDescent="0.25">
      <c r="B17628" s="6">
        <v>0.89583333333333337</v>
      </c>
      <c r="E17628" s="10">
        <v>137</v>
      </c>
      <c r="H17628" s="3">
        <v>205</v>
      </c>
      <c r="I17628" s="12" t="s">
        <v>4432</v>
      </c>
      <c r="J17628" s="12"/>
      <c r="K17628" s="12"/>
      <c r="L17628" s="12"/>
      <c r="M17628" s="12"/>
      <c r="N17628" s="12"/>
    </row>
    <row r="17629" spans="2:14" x14ac:dyDescent="0.25">
      <c r="B17629" s="86">
        <v>0.9</v>
      </c>
      <c r="E17629" s="4"/>
      <c r="G17629" s="14" t="s">
        <v>4439</v>
      </c>
      <c r="I17629" s="12"/>
      <c r="J17629" s="12"/>
      <c r="K17629" s="12"/>
      <c r="L17629" s="12"/>
      <c r="M17629" s="12"/>
      <c r="N17629" s="12"/>
    </row>
    <row r="17630" spans="2:14" x14ac:dyDescent="0.25">
      <c r="B17630" s="86">
        <v>0.90625</v>
      </c>
      <c r="E17630" s="9">
        <v>136</v>
      </c>
      <c r="G17630" s="14" t="s">
        <v>4439</v>
      </c>
    </row>
    <row r="17631" spans="2:14" ht="15.75" x14ac:dyDescent="0.25">
      <c r="B17631" s="86">
        <v>0.91666666666666663</v>
      </c>
      <c r="E17631" s="157">
        <v>99</v>
      </c>
      <c r="G17631" s="14" t="s">
        <v>4439</v>
      </c>
      <c r="I17631" s="531" t="s">
        <v>4440</v>
      </c>
      <c r="J17631" s="531"/>
      <c r="K17631" s="531"/>
      <c r="L17631" s="531"/>
      <c r="M17631" s="531"/>
      <c r="N17631" s="194"/>
    </row>
    <row r="17632" spans="2:14" x14ac:dyDescent="0.25">
      <c r="B17632" s="6">
        <v>0.92708333333333337</v>
      </c>
      <c r="E17632" s="99">
        <v>112</v>
      </c>
    </row>
    <row r="17633" spans="1:14" x14ac:dyDescent="0.25">
      <c r="B17633" s="6">
        <v>0.9375</v>
      </c>
      <c r="E17633" s="97">
        <v>129</v>
      </c>
      <c r="H17633" s="3">
        <v>265</v>
      </c>
      <c r="I17633" s="63" t="s">
        <v>4434</v>
      </c>
      <c r="J17633" s="63"/>
      <c r="K17633" s="63"/>
      <c r="L17633" s="63"/>
      <c r="M17633" s="63"/>
    </row>
    <row r="17634" spans="1:14" x14ac:dyDescent="0.25">
      <c r="B17634" s="6">
        <v>0.94791666666666663</v>
      </c>
      <c r="E17634" s="62">
        <v>128</v>
      </c>
    </row>
    <row r="17635" spans="1:14" x14ac:dyDescent="0.25">
      <c r="B17635" s="86">
        <v>0.95486111111111116</v>
      </c>
      <c r="G17635" s="14" t="s">
        <v>4433</v>
      </c>
    </row>
    <row r="17636" spans="1:14" x14ac:dyDescent="0.25">
      <c r="B17636" s="86">
        <v>0.95833333333333337</v>
      </c>
      <c r="E17636" s="62">
        <v>121</v>
      </c>
      <c r="G17636" s="14" t="s">
        <v>4433</v>
      </c>
    </row>
    <row r="17637" spans="1:14" ht="15.75" x14ac:dyDescent="0.25">
      <c r="B17637" s="86">
        <v>0.96875</v>
      </c>
      <c r="E17637" s="14">
        <v>86</v>
      </c>
      <c r="G17637" s="14" t="s">
        <v>4433</v>
      </c>
      <c r="I17637" s="565" t="s">
        <v>4435</v>
      </c>
      <c r="J17637" s="565"/>
      <c r="K17637" s="565"/>
      <c r="L17637" s="565"/>
      <c r="M17637" s="565"/>
      <c r="N17637" s="11"/>
    </row>
    <row r="17638" spans="1:14" ht="15.75" x14ac:dyDescent="0.25">
      <c r="B17638" s="6">
        <v>0.97916666666666663</v>
      </c>
      <c r="E17638" s="14">
        <v>89</v>
      </c>
      <c r="I17638" s="565" t="s">
        <v>4436</v>
      </c>
      <c r="J17638" s="565"/>
      <c r="K17638" s="565"/>
      <c r="L17638" s="565"/>
      <c r="M17638" s="565"/>
      <c r="N17638" s="11"/>
    </row>
    <row r="17639" spans="1:14" ht="15.75" thickBot="1" x14ac:dyDescent="0.3">
      <c r="B17639" s="22">
        <v>0.98958333333333337</v>
      </c>
      <c r="E17639" s="157">
        <v>98</v>
      </c>
    </row>
    <row r="17640" spans="1:14" x14ac:dyDescent="0.25">
      <c r="A17640" s="5">
        <v>46033</v>
      </c>
      <c r="B17640" s="6">
        <v>0</v>
      </c>
      <c r="E17640" s="3">
        <v>107</v>
      </c>
    </row>
    <row r="17641" spans="1:14" x14ac:dyDescent="0.25">
      <c r="A17641" s="5" t="s">
        <v>275</v>
      </c>
      <c r="B17641" s="6">
        <v>1.0416666666666666E-2</v>
      </c>
    </row>
    <row r="17642" spans="1:14" x14ac:dyDescent="0.25">
      <c r="B17642" s="6">
        <v>2.0833333333333332E-2</v>
      </c>
    </row>
    <row r="17643" spans="1:14" x14ac:dyDescent="0.25">
      <c r="B17643" s="6">
        <v>3.125E-2</v>
      </c>
    </row>
    <row r="17644" spans="1:14" x14ac:dyDescent="0.25">
      <c r="B17644" s="6">
        <v>4.1666666666666664E-2</v>
      </c>
    </row>
    <row r="17645" spans="1:14" x14ac:dyDescent="0.25">
      <c r="B17645" s="6">
        <v>5.2083333333333336E-2</v>
      </c>
    </row>
    <row r="17646" spans="1:14" x14ac:dyDescent="0.25">
      <c r="B17646" s="6">
        <v>6.25E-2</v>
      </c>
    </row>
    <row r="17647" spans="1:14" x14ac:dyDescent="0.25">
      <c r="B17647" s="6">
        <v>7.2916666666666671E-2</v>
      </c>
    </row>
    <row r="17648" spans="1:14" ht="15.75" thickBot="1" x14ac:dyDescent="0.3">
      <c r="B17648" s="6">
        <v>8.3333333333333329E-2</v>
      </c>
    </row>
    <row r="17649" spans="1:14" ht="19.5" thickBot="1" x14ac:dyDescent="0.35">
      <c r="B17649" s="6">
        <v>9.375E-2</v>
      </c>
      <c r="G17649" s="612">
        <v>108</v>
      </c>
      <c r="H17649" s="610" t="s">
        <v>1368</v>
      </c>
      <c r="I17649" s="737" t="s">
        <v>4429</v>
      </c>
      <c r="J17649" s="738"/>
      <c r="K17649" s="738"/>
      <c r="L17649" s="738"/>
      <c r="M17649" s="738"/>
      <c r="N17649" s="739"/>
    </row>
    <row r="17650" spans="1:14" ht="19.5" thickBot="1" x14ac:dyDescent="0.35">
      <c r="B17650" s="6">
        <v>0.10416666666666667</v>
      </c>
      <c r="G17650" s="611">
        <f>AVERAGE(E17559:E17654)</f>
        <v>107.94666666666667</v>
      </c>
      <c r="H17650" s="610" t="s">
        <v>1367</v>
      </c>
      <c r="I17650" s="734" t="s">
        <v>4428</v>
      </c>
      <c r="J17650" s="735"/>
      <c r="K17650" s="735"/>
      <c r="L17650" s="735"/>
      <c r="M17650" s="735"/>
      <c r="N17650" s="736"/>
    </row>
    <row r="17651" spans="1:14" ht="19.5" thickBot="1" x14ac:dyDescent="0.35">
      <c r="B17651" s="6">
        <v>0.11458333333333333</v>
      </c>
      <c r="G17651" s="612">
        <v>100.7</v>
      </c>
      <c r="H17651" s="610" t="s">
        <v>1369</v>
      </c>
      <c r="I17651" s="734" t="s">
        <v>4420</v>
      </c>
      <c r="J17651" s="735"/>
      <c r="K17651" s="735"/>
      <c r="L17651" s="735"/>
      <c r="M17651" s="735"/>
      <c r="N17651" s="736"/>
    </row>
    <row r="17652" spans="1:14" ht="18.75" thickBot="1" x14ac:dyDescent="0.3">
      <c r="B17652" s="6">
        <v>0.125</v>
      </c>
      <c r="G17652" s="729" t="s">
        <v>4201</v>
      </c>
      <c r="H17652" s="730"/>
    </row>
    <row r="17653" spans="1:14" ht="18.75" thickBot="1" x14ac:dyDescent="0.3">
      <c r="B17653" s="6">
        <v>0.13541666666666666</v>
      </c>
      <c r="G17653" s="717" t="s">
        <v>4437</v>
      </c>
      <c r="H17653" s="718"/>
      <c r="I17653" s="718"/>
      <c r="J17653" s="719"/>
    </row>
    <row r="17654" spans="1:14" ht="16.5" thickBot="1" x14ac:dyDescent="0.3">
      <c r="B17654" s="6">
        <v>0.14583333333333334</v>
      </c>
      <c r="G17654" s="720" t="s">
        <v>4441</v>
      </c>
      <c r="H17654" s="721"/>
      <c r="I17654" s="721"/>
      <c r="J17654" s="721"/>
      <c r="K17654" s="721"/>
      <c r="L17654" s="721"/>
      <c r="M17654" s="721"/>
      <c r="N17654" s="722"/>
    </row>
    <row r="17655" spans="1:14" ht="15.75" thickBot="1" x14ac:dyDescent="0.3">
      <c r="B17655" s="22">
        <v>0.15625</v>
      </c>
      <c r="D17655" s="3">
        <v>194</v>
      </c>
    </row>
    <row r="17656" spans="1:14" x14ac:dyDescent="0.25">
      <c r="A17656" s="5">
        <v>46033</v>
      </c>
      <c r="B17656" s="6">
        <v>0.29166666666666669</v>
      </c>
      <c r="E17656" s="14">
        <v>83</v>
      </c>
    </row>
    <row r="17657" spans="1:14" x14ac:dyDescent="0.25">
      <c r="A17657" s="5" t="s">
        <v>275</v>
      </c>
      <c r="B17657" s="6">
        <v>0.30208333333333331</v>
      </c>
      <c r="E17657" s="14">
        <v>87</v>
      </c>
    </row>
    <row r="17658" spans="1:14" x14ac:dyDescent="0.25">
      <c r="B17658" s="6">
        <v>0.3125</v>
      </c>
      <c r="E17658" s="14">
        <v>88</v>
      </c>
    </row>
    <row r="17659" spans="1:14" x14ac:dyDescent="0.25">
      <c r="B17659" s="6">
        <v>0.32291666666666669</v>
      </c>
      <c r="E17659" s="14">
        <v>85</v>
      </c>
    </row>
    <row r="17660" spans="1:14" x14ac:dyDescent="0.25">
      <c r="B17660" s="6">
        <v>0.33333333333333331</v>
      </c>
      <c r="E17660" s="14">
        <v>82</v>
      </c>
    </row>
    <row r="17661" spans="1:14" x14ac:dyDescent="0.25">
      <c r="B17661" s="6">
        <v>0.34375</v>
      </c>
      <c r="E17661" s="14">
        <v>84</v>
      </c>
    </row>
    <row r="17662" spans="1:14" x14ac:dyDescent="0.25">
      <c r="B17662" s="6">
        <v>0.35416666666666669</v>
      </c>
      <c r="E17662" s="59">
        <v>76</v>
      </c>
    </row>
    <row r="17663" spans="1:14" x14ac:dyDescent="0.25">
      <c r="B17663" s="6">
        <v>0.36458333333333331</v>
      </c>
      <c r="E17663" s="14">
        <v>86</v>
      </c>
      <c r="F17663" s="14">
        <v>86</v>
      </c>
    </row>
    <row r="17664" spans="1:14" x14ac:dyDescent="0.25">
      <c r="B17664" s="6">
        <v>0.375</v>
      </c>
      <c r="E17664" s="3">
        <v>102</v>
      </c>
    </row>
    <row r="17665" spans="2:14" x14ac:dyDescent="0.25">
      <c r="B17665" s="90">
        <v>0.38541666666666669</v>
      </c>
      <c r="C17665" s="8">
        <v>96</v>
      </c>
      <c r="D17665" s="8"/>
      <c r="E17665" s="8"/>
      <c r="F17665" s="8"/>
      <c r="G17665" s="8" t="s">
        <v>326</v>
      </c>
      <c r="H17665" s="8"/>
      <c r="I17665" s="36" t="s">
        <v>4448</v>
      </c>
      <c r="J17665" s="36"/>
      <c r="K17665" s="36"/>
      <c r="L17665" s="36"/>
      <c r="M17665" s="36"/>
    </row>
    <row r="17666" spans="2:14" x14ac:dyDescent="0.25">
      <c r="B17666" s="6">
        <v>0.38541666666666669</v>
      </c>
      <c r="E17666" s="3">
        <v>102</v>
      </c>
    </row>
    <row r="17667" spans="2:14" x14ac:dyDescent="0.25">
      <c r="B17667" s="6">
        <v>0.39583333333333331</v>
      </c>
      <c r="E17667" s="62">
        <v>122</v>
      </c>
    </row>
    <row r="17668" spans="2:14" x14ac:dyDescent="0.25">
      <c r="B17668" s="6">
        <v>0.40625</v>
      </c>
      <c r="E17668" s="97">
        <v>123</v>
      </c>
      <c r="H17668" s="3">
        <v>30</v>
      </c>
      <c r="I17668" s="63" t="s">
        <v>4527</v>
      </c>
      <c r="J17668" s="63"/>
      <c r="K17668" s="63"/>
      <c r="L17668" s="63"/>
      <c r="M17668" s="63"/>
      <c r="N17668" s="63"/>
    </row>
    <row r="17669" spans="2:14" x14ac:dyDescent="0.25">
      <c r="B17669" s="6">
        <v>0.41666666666666669</v>
      </c>
      <c r="E17669" s="99">
        <v>112</v>
      </c>
    </row>
    <row r="17670" spans="2:14" x14ac:dyDescent="0.25">
      <c r="B17670" s="6">
        <v>0.42708333333333331</v>
      </c>
      <c r="E17670" s="99">
        <v>110</v>
      </c>
    </row>
    <row r="17671" spans="2:14" x14ac:dyDescent="0.25">
      <c r="B17671" s="6">
        <v>0.4375</v>
      </c>
      <c r="E17671" s="62">
        <v>120</v>
      </c>
    </row>
    <row r="17672" spans="2:14" x14ac:dyDescent="0.25">
      <c r="B17672" s="6">
        <v>0.44791666666666669</v>
      </c>
      <c r="E17672" s="62">
        <v>126</v>
      </c>
    </row>
    <row r="17673" spans="2:14" x14ac:dyDescent="0.25">
      <c r="B17673" s="6">
        <v>0.45833333333333331</v>
      </c>
      <c r="E17673" s="99">
        <v>115</v>
      </c>
    </row>
    <row r="17674" spans="2:14" x14ac:dyDescent="0.25">
      <c r="B17674" s="6">
        <v>0.46875</v>
      </c>
      <c r="E17674" s="62">
        <v>123</v>
      </c>
    </row>
    <row r="17675" spans="2:14" x14ac:dyDescent="0.25">
      <c r="B17675" s="6">
        <v>0.47916666666666669</v>
      </c>
      <c r="E17675" s="10">
        <v>131</v>
      </c>
      <c r="H17675" s="3">
        <v>135</v>
      </c>
      <c r="I17675" s="12" t="s">
        <v>4528</v>
      </c>
      <c r="J17675" s="12"/>
      <c r="K17675" s="12"/>
      <c r="L17675" s="12"/>
      <c r="M17675" s="12"/>
      <c r="N17675" s="12"/>
    </row>
    <row r="17676" spans="2:14" x14ac:dyDescent="0.25">
      <c r="B17676" s="6">
        <v>0.48958333333333331</v>
      </c>
      <c r="E17676" s="62">
        <v>127</v>
      </c>
    </row>
    <row r="17677" spans="2:14" x14ac:dyDescent="0.25">
      <c r="B17677" s="6">
        <v>0.5</v>
      </c>
      <c r="E17677" s="62">
        <v>124</v>
      </c>
      <c r="F17677" s="62">
        <v>124</v>
      </c>
    </row>
    <row r="17678" spans="2:14" x14ac:dyDescent="0.25">
      <c r="B17678" s="90">
        <v>0.51041666666666663</v>
      </c>
      <c r="C17678" s="8">
        <v>66</v>
      </c>
      <c r="D17678" s="8"/>
      <c r="E17678" s="8"/>
      <c r="F17678" s="8"/>
      <c r="G17678" s="8" t="s">
        <v>208</v>
      </c>
      <c r="H17678" s="8"/>
      <c r="I17678" s="36" t="s">
        <v>4446</v>
      </c>
      <c r="J17678" s="36"/>
      <c r="K17678" s="36"/>
      <c r="L17678" s="36"/>
      <c r="M17678" s="36"/>
      <c r="N17678" s="36"/>
    </row>
    <row r="17679" spans="2:14" x14ac:dyDescent="0.25">
      <c r="B17679" s="6">
        <v>0.51041666666666663</v>
      </c>
      <c r="E17679" s="9">
        <v>132</v>
      </c>
    </row>
    <row r="17680" spans="2:14" x14ac:dyDescent="0.25">
      <c r="B17680" s="6">
        <v>0.52083333333333337</v>
      </c>
      <c r="E17680" s="9">
        <v>130</v>
      </c>
    </row>
    <row r="17681" spans="2:13" x14ac:dyDescent="0.25">
      <c r="B17681" s="6">
        <v>0.53125</v>
      </c>
      <c r="E17681" s="62">
        <v>128</v>
      </c>
    </row>
    <row r="17682" spans="2:13" x14ac:dyDescent="0.25">
      <c r="B17682" s="6">
        <v>0.54166666666666663</v>
      </c>
      <c r="E17682" s="62">
        <v>128</v>
      </c>
    </row>
    <row r="17683" spans="2:13" x14ac:dyDescent="0.25">
      <c r="B17683" s="6">
        <v>0.55208333333333337</v>
      </c>
      <c r="E17683" s="62">
        <v>122</v>
      </c>
    </row>
    <row r="17684" spans="2:13" x14ac:dyDescent="0.25">
      <c r="B17684" s="6">
        <v>0.5625</v>
      </c>
      <c r="E17684" s="62">
        <v>123</v>
      </c>
    </row>
    <row r="17685" spans="2:13" x14ac:dyDescent="0.25">
      <c r="B17685" s="6">
        <v>0.57291666666666663</v>
      </c>
      <c r="E17685" s="103">
        <v>141</v>
      </c>
      <c r="H17685" s="3">
        <v>90</v>
      </c>
      <c r="I17685" s="144" t="s">
        <v>4525</v>
      </c>
      <c r="J17685" s="144"/>
      <c r="K17685" s="144"/>
      <c r="L17685" s="144"/>
      <c r="M17685" s="144"/>
    </row>
    <row r="17686" spans="2:13" x14ac:dyDescent="0.25">
      <c r="B17686" s="6">
        <v>0.58333333333333337</v>
      </c>
      <c r="E17686" s="62">
        <v>127</v>
      </c>
    </row>
    <row r="17687" spans="2:13" x14ac:dyDescent="0.25">
      <c r="B17687" s="6">
        <v>0.59375</v>
      </c>
      <c r="E17687" s="157">
        <v>99</v>
      </c>
    </row>
    <row r="17688" spans="2:13" x14ac:dyDescent="0.25">
      <c r="B17688" s="6">
        <v>0.60416666666666663</v>
      </c>
      <c r="E17688" s="157">
        <v>98</v>
      </c>
    </row>
    <row r="17689" spans="2:13" x14ac:dyDescent="0.25">
      <c r="B17689" s="6">
        <v>0.61458333333333337</v>
      </c>
      <c r="E17689" s="99">
        <v>112</v>
      </c>
    </row>
    <row r="17690" spans="2:13" x14ac:dyDescent="0.25">
      <c r="B17690" s="6">
        <v>0.625</v>
      </c>
      <c r="E17690" s="62">
        <v>122</v>
      </c>
    </row>
    <row r="17691" spans="2:13" x14ac:dyDescent="0.25">
      <c r="B17691" s="6">
        <v>0.63541666666666663</v>
      </c>
      <c r="E17691" s="9">
        <v>133</v>
      </c>
    </row>
    <row r="17692" spans="2:13" x14ac:dyDescent="0.25">
      <c r="B17692" s="6">
        <v>0.64583333333333337</v>
      </c>
      <c r="E17692" s="10">
        <v>134</v>
      </c>
      <c r="H17692" s="3">
        <v>195</v>
      </c>
      <c r="I17692" s="12" t="s">
        <v>4526</v>
      </c>
      <c r="J17692" s="12"/>
      <c r="K17692" s="12"/>
      <c r="L17692" s="12"/>
      <c r="M17692" s="12"/>
    </row>
    <row r="17693" spans="2:13" x14ac:dyDescent="0.25">
      <c r="B17693" s="6">
        <v>0.65625</v>
      </c>
      <c r="E17693" s="9">
        <v>132</v>
      </c>
    </row>
    <row r="17694" spans="2:13" x14ac:dyDescent="0.25">
      <c r="B17694" s="6">
        <v>0.66666666666666663</v>
      </c>
      <c r="E17694" s="62">
        <v>120</v>
      </c>
    </row>
    <row r="17695" spans="2:13" x14ac:dyDescent="0.25">
      <c r="B17695" s="6">
        <v>0.67708333333333337</v>
      </c>
      <c r="E17695" s="62">
        <v>125</v>
      </c>
    </row>
    <row r="17696" spans="2:13" x14ac:dyDescent="0.25">
      <c r="B17696" s="6">
        <v>0.6875</v>
      </c>
      <c r="E17696" s="157">
        <v>96</v>
      </c>
    </row>
    <row r="17697" spans="2:16" x14ac:dyDescent="0.25">
      <c r="B17697" s="86">
        <v>0.68819444444444444</v>
      </c>
      <c r="G17697" s="14" t="s">
        <v>4451</v>
      </c>
    </row>
    <row r="17698" spans="2:16" x14ac:dyDescent="0.25">
      <c r="B17698" s="86">
        <v>0.69791666666666663</v>
      </c>
      <c r="E17698" s="59">
        <v>72</v>
      </c>
      <c r="G17698" s="14" t="s">
        <v>4451</v>
      </c>
    </row>
    <row r="17699" spans="2:16" x14ac:dyDescent="0.25">
      <c r="B17699" s="86">
        <v>0.70833333333333337</v>
      </c>
      <c r="E17699" s="14">
        <v>88</v>
      </c>
      <c r="G17699" s="14" t="s">
        <v>4451</v>
      </c>
    </row>
    <row r="17700" spans="2:16" x14ac:dyDescent="0.25">
      <c r="B17700" s="86">
        <v>0.71875</v>
      </c>
      <c r="E17700" s="157">
        <v>99</v>
      </c>
      <c r="F17700" s="157">
        <v>99</v>
      </c>
      <c r="G17700" s="14" t="s">
        <v>4451</v>
      </c>
    </row>
    <row r="17701" spans="2:16" x14ac:dyDescent="0.25">
      <c r="B17701" s="6">
        <v>0.72916666666666663</v>
      </c>
      <c r="E17701" s="99">
        <v>114</v>
      </c>
    </row>
    <row r="17702" spans="2:16" x14ac:dyDescent="0.25">
      <c r="B17702" s="6">
        <v>0.73263888888888884</v>
      </c>
      <c r="C17702" s="243">
        <v>140</v>
      </c>
      <c r="D17702" s="8"/>
      <c r="E17702" s="8"/>
      <c r="F17702" s="8"/>
      <c r="G17702" s="8" t="s">
        <v>313</v>
      </c>
      <c r="H17702" s="8"/>
      <c r="I17702" s="36" t="s">
        <v>4445</v>
      </c>
      <c r="J17702" s="36"/>
      <c r="K17702" s="36"/>
      <c r="L17702" s="36"/>
      <c r="M17702" s="36"/>
      <c r="N17702" s="36"/>
      <c r="O17702" s="36"/>
      <c r="P17702" s="36"/>
    </row>
    <row r="17703" spans="2:16" x14ac:dyDescent="0.25">
      <c r="B17703" s="6">
        <v>0.73333333333333328</v>
      </c>
      <c r="C17703" s="4"/>
    </row>
    <row r="17704" spans="2:16" x14ac:dyDescent="0.25">
      <c r="B17704" s="6">
        <v>0.74375000000000002</v>
      </c>
      <c r="E17704" s="10">
        <v>132</v>
      </c>
      <c r="H17704" s="3">
        <v>26</v>
      </c>
      <c r="I17704" s="12" t="s">
        <v>4452</v>
      </c>
      <c r="J17704" s="12"/>
      <c r="K17704" s="12"/>
      <c r="L17704" s="12"/>
      <c r="M17704" s="12"/>
    </row>
    <row r="17705" spans="2:16" x14ac:dyDescent="0.25">
      <c r="B17705" s="6">
        <v>0.75</v>
      </c>
      <c r="E17705" s="99">
        <v>114</v>
      </c>
    </row>
    <row r="17706" spans="2:16" x14ac:dyDescent="0.25">
      <c r="B17706" s="6">
        <v>0.76041666666666663</v>
      </c>
      <c r="E17706" s="3">
        <v>103</v>
      </c>
    </row>
    <row r="17707" spans="2:16" x14ac:dyDescent="0.25">
      <c r="B17707" s="6">
        <v>0.77083333333333337</v>
      </c>
      <c r="E17707" s="3">
        <v>103</v>
      </c>
    </row>
    <row r="17708" spans="2:16" x14ac:dyDescent="0.25">
      <c r="B17708" s="6">
        <v>0.78125</v>
      </c>
      <c r="E17708" s="3">
        <v>107</v>
      </c>
    </row>
    <row r="17709" spans="2:16" x14ac:dyDescent="0.25">
      <c r="B17709" s="86">
        <v>0.78819444444444442</v>
      </c>
      <c r="G17709" s="14" t="s">
        <v>4444</v>
      </c>
    </row>
    <row r="17710" spans="2:16" x14ac:dyDescent="0.25">
      <c r="B17710" s="86">
        <v>0.79166666666666663</v>
      </c>
      <c r="E17710" s="157">
        <v>90</v>
      </c>
      <c r="G17710" s="14" t="s">
        <v>4444</v>
      </c>
    </row>
    <row r="17711" spans="2:16" x14ac:dyDescent="0.25">
      <c r="B17711" s="86">
        <v>0.80208333333333337</v>
      </c>
      <c r="E17711" s="157">
        <v>99</v>
      </c>
      <c r="G17711" s="14" t="s">
        <v>4444</v>
      </c>
    </row>
    <row r="17712" spans="2:16" x14ac:dyDescent="0.25">
      <c r="B17712" s="6">
        <v>0.8125</v>
      </c>
      <c r="E17712" s="97">
        <v>125</v>
      </c>
      <c r="H17712" s="3">
        <v>115</v>
      </c>
      <c r="I17712" s="63" t="s">
        <v>4453</v>
      </c>
      <c r="J17712" s="63"/>
      <c r="K17712" s="63"/>
      <c r="L17712" s="63"/>
      <c r="M17712" s="63"/>
      <c r="N17712" s="63"/>
    </row>
    <row r="17713" spans="2:14" x14ac:dyDescent="0.25">
      <c r="B17713" s="86">
        <v>0.81874999999999998</v>
      </c>
      <c r="G17713" s="14" t="s">
        <v>4443</v>
      </c>
    </row>
    <row r="17714" spans="2:14" x14ac:dyDescent="0.25">
      <c r="B17714" s="86">
        <v>0.82291666666666663</v>
      </c>
      <c r="E17714" s="62">
        <v>125</v>
      </c>
      <c r="G17714" s="14" t="s">
        <v>4443</v>
      </c>
    </row>
    <row r="17715" spans="2:14" x14ac:dyDescent="0.25">
      <c r="B17715" s="86">
        <v>0.83333333333333337</v>
      </c>
      <c r="E17715" s="3">
        <v>109</v>
      </c>
      <c r="G17715" s="14" t="s">
        <v>4443</v>
      </c>
    </row>
    <row r="17716" spans="2:14" x14ac:dyDescent="0.25">
      <c r="B17716" s="6">
        <v>0.84375</v>
      </c>
      <c r="E17716" s="97">
        <v>128</v>
      </c>
      <c r="H17716" s="3">
        <v>160</v>
      </c>
      <c r="I17716" s="63" t="s">
        <v>4454</v>
      </c>
      <c r="J17716" s="63"/>
      <c r="K17716" s="63"/>
      <c r="L17716" s="63"/>
      <c r="M17716" s="63"/>
      <c r="N17716" s="63"/>
    </row>
    <row r="17717" spans="2:14" x14ac:dyDescent="0.25">
      <c r="B17717" s="6">
        <v>0.85416666666666663</v>
      </c>
      <c r="E17717" s="62">
        <v>120</v>
      </c>
    </row>
    <row r="17718" spans="2:14" x14ac:dyDescent="0.25">
      <c r="B17718" s="86">
        <v>0.85416666666666663</v>
      </c>
      <c r="G17718" s="14" t="s">
        <v>4442</v>
      </c>
    </row>
    <row r="17719" spans="2:14" x14ac:dyDescent="0.25">
      <c r="B17719" s="86">
        <v>0.86458333333333337</v>
      </c>
      <c r="E17719" s="157">
        <v>95</v>
      </c>
      <c r="G17719" s="14" t="s">
        <v>4442</v>
      </c>
    </row>
    <row r="17720" spans="2:14" x14ac:dyDescent="0.25">
      <c r="B17720" s="6">
        <v>0.875</v>
      </c>
      <c r="E17720" s="99">
        <v>117</v>
      </c>
    </row>
    <row r="17721" spans="2:14" x14ac:dyDescent="0.25">
      <c r="B17721" s="6">
        <v>0.88541666666666663</v>
      </c>
      <c r="E17721" s="62">
        <v>128</v>
      </c>
    </row>
    <row r="17722" spans="2:14" x14ac:dyDescent="0.25">
      <c r="B17722" s="6">
        <v>0.89583333333333337</v>
      </c>
      <c r="E17722" s="10">
        <v>135</v>
      </c>
      <c r="H17722" s="3">
        <v>235</v>
      </c>
      <c r="I17722" s="12" t="s">
        <v>4455</v>
      </c>
      <c r="J17722" s="12"/>
      <c r="K17722" s="12"/>
      <c r="L17722" s="12"/>
      <c r="M17722" s="12"/>
    </row>
    <row r="17723" spans="2:14" x14ac:dyDescent="0.25">
      <c r="B17723" s="6">
        <v>0.90625</v>
      </c>
      <c r="E17723" s="62">
        <v>124</v>
      </c>
    </row>
    <row r="17724" spans="2:14" x14ac:dyDescent="0.25">
      <c r="B17724" s="6">
        <v>0.91666666666666663</v>
      </c>
      <c r="E17724" s="3">
        <v>107</v>
      </c>
    </row>
    <row r="17725" spans="2:14" x14ac:dyDescent="0.25">
      <c r="B17725" s="6">
        <v>0.92708333333333337</v>
      </c>
      <c r="E17725" s="99">
        <v>110</v>
      </c>
    </row>
    <row r="17726" spans="2:14" x14ac:dyDescent="0.25">
      <c r="B17726" s="6">
        <v>0.9375</v>
      </c>
      <c r="E17726" s="99">
        <v>116</v>
      </c>
    </row>
    <row r="17727" spans="2:14" x14ac:dyDescent="0.25">
      <c r="B17727" s="6">
        <v>0.44791666666666669</v>
      </c>
      <c r="E17727" s="62">
        <v>121</v>
      </c>
    </row>
    <row r="17728" spans="2:14" x14ac:dyDescent="0.25">
      <c r="B17728" s="6">
        <v>0.95833333333333337</v>
      </c>
      <c r="E17728" s="62">
        <v>126</v>
      </c>
    </row>
    <row r="17729" spans="1:14" x14ac:dyDescent="0.25">
      <c r="B17729" s="6">
        <v>0.96875</v>
      </c>
      <c r="E17729" s="10">
        <v>132</v>
      </c>
      <c r="H17729" s="3">
        <v>280</v>
      </c>
      <c r="I17729" s="12" t="s">
        <v>4458</v>
      </c>
      <c r="J17729" s="12"/>
      <c r="K17729" s="12"/>
      <c r="L17729" s="12"/>
      <c r="M17729" s="12"/>
    </row>
    <row r="17730" spans="1:14" x14ac:dyDescent="0.25">
      <c r="B17730" s="6">
        <v>0.97916666666666663</v>
      </c>
      <c r="E17730" s="62">
        <v>125</v>
      </c>
    </row>
    <row r="17731" spans="1:14" ht="15.75" thickBot="1" x14ac:dyDescent="0.3">
      <c r="B17731" s="22">
        <v>0.98958333333333337</v>
      </c>
      <c r="E17731" s="62">
        <v>126</v>
      </c>
    </row>
    <row r="17732" spans="1:14" x14ac:dyDescent="0.25">
      <c r="A17732" s="5">
        <v>46034</v>
      </c>
      <c r="B17732" s="6">
        <v>0</v>
      </c>
      <c r="E17732" s="62">
        <v>123</v>
      </c>
    </row>
    <row r="17733" spans="1:14" x14ac:dyDescent="0.25">
      <c r="A17733" s="5" t="s">
        <v>303</v>
      </c>
      <c r="B17733" s="6">
        <v>1.0416666666666666E-2</v>
      </c>
      <c r="E17733" s="62">
        <v>123</v>
      </c>
    </row>
    <row r="17734" spans="1:14" x14ac:dyDescent="0.25">
      <c r="B17734" s="6">
        <v>2.0833333333333332E-2</v>
      </c>
      <c r="E17734" s="99">
        <v>116</v>
      </c>
    </row>
    <row r="17735" spans="1:14" x14ac:dyDescent="0.25">
      <c r="B17735" s="6">
        <v>3.125E-2</v>
      </c>
      <c r="E17735" s="99">
        <v>114</v>
      </c>
    </row>
    <row r="17736" spans="1:14" x14ac:dyDescent="0.25">
      <c r="B17736" s="6">
        <v>4.1666666666666664E-2</v>
      </c>
      <c r="E17736" s="99">
        <v>115</v>
      </c>
    </row>
    <row r="17737" spans="1:14" x14ac:dyDescent="0.25">
      <c r="B17737" s="6">
        <v>5.2083333333333336E-2</v>
      </c>
      <c r="E17737" s="99">
        <v>112</v>
      </c>
    </row>
    <row r="17738" spans="1:14" x14ac:dyDescent="0.25">
      <c r="B17738" s="6">
        <v>6.25E-2</v>
      </c>
    </row>
    <row r="17739" spans="1:14" x14ac:dyDescent="0.25">
      <c r="B17739" s="6">
        <v>7.2916666666666671E-2</v>
      </c>
    </row>
    <row r="17740" spans="1:14" ht="15.75" thickBot="1" x14ac:dyDescent="0.3">
      <c r="B17740" s="6">
        <v>8.3333333333333329E-2</v>
      </c>
    </row>
    <row r="17741" spans="1:14" ht="19.5" thickBot="1" x14ac:dyDescent="0.35">
      <c r="B17741" s="6">
        <v>9.375E-2</v>
      </c>
      <c r="G17741" s="607">
        <v>110</v>
      </c>
      <c r="H17741" s="604" t="s">
        <v>1368</v>
      </c>
      <c r="I17741" s="747" t="s">
        <v>4459</v>
      </c>
      <c r="J17741" s="748"/>
      <c r="K17741" s="748"/>
      <c r="L17741" s="748"/>
      <c r="M17741" s="748"/>
      <c r="N17741" s="749"/>
    </row>
    <row r="17742" spans="1:14" ht="19.5" thickBot="1" x14ac:dyDescent="0.35">
      <c r="B17742" s="6">
        <v>0.10416666666666667</v>
      </c>
      <c r="G17742" s="603">
        <f>AVERAGE(E17648:E17746)</f>
        <v>113.55405405405405</v>
      </c>
      <c r="H17742" s="604" t="s">
        <v>1367</v>
      </c>
      <c r="I17742" s="750" t="s">
        <v>4460</v>
      </c>
      <c r="J17742" s="751"/>
      <c r="K17742" s="751"/>
      <c r="L17742" s="751"/>
      <c r="M17742" s="751"/>
      <c r="N17742" s="752"/>
    </row>
    <row r="17743" spans="1:14" ht="19.5" thickBot="1" x14ac:dyDescent="0.35">
      <c r="B17743" s="6">
        <v>0.11458333333333333</v>
      </c>
      <c r="G17743" s="612">
        <v>103</v>
      </c>
      <c r="H17743" s="610" t="s">
        <v>1369</v>
      </c>
      <c r="I17743" s="734" t="s">
        <v>4456</v>
      </c>
      <c r="J17743" s="735"/>
      <c r="K17743" s="735"/>
      <c r="L17743" s="735"/>
      <c r="M17743" s="735"/>
      <c r="N17743" s="736"/>
    </row>
    <row r="17744" spans="1:14" ht="18.75" thickBot="1" x14ac:dyDescent="0.3">
      <c r="B17744" s="6">
        <v>0.125</v>
      </c>
      <c r="G17744" s="729" t="s">
        <v>4447</v>
      </c>
      <c r="H17744" s="730"/>
    </row>
    <row r="17745" spans="1:14" ht="18.75" thickBot="1" x14ac:dyDescent="0.3">
      <c r="B17745" s="6">
        <v>0.13541666666666666</v>
      </c>
      <c r="G17745" s="717" t="s">
        <v>4449</v>
      </c>
      <c r="H17745" s="718"/>
      <c r="I17745" s="718"/>
      <c r="J17745" s="719"/>
    </row>
    <row r="17746" spans="1:14" ht="16.5" thickBot="1" x14ac:dyDescent="0.3">
      <c r="B17746" s="6">
        <v>0.14583333333333334</v>
      </c>
      <c r="G17746" s="720" t="s">
        <v>4450</v>
      </c>
      <c r="H17746" s="721"/>
      <c r="I17746" s="721"/>
      <c r="J17746" s="721"/>
      <c r="K17746" s="721"/>
      <c r="L17746" s="721"/>
      <c r="M17746" s="721"/>
      <c r="N17746" s="722"/>
    </row>
    <row r="17747" spans="1:14" ht="15.75" thickBot="1" x14ac:dyDescent="0.3">
      <c r="B17747" s="22">
        <v>0.15625</v>
      </c>
      <c r="D17747" s="243">
        <v>302</v>
      </c>
      <c r="E17747" s="680" t="s">
        <v>4457</v>
      </c>
      <c r="F17747" s="236"/>
    </row>
    <row r="17748" spans="1:14" x14ac:dyDescent="0.25">
      <c r="A17748" s="5">
        <v>46034</v>
      </c>
      <c r="B17748" s="6">
        <v>0.29166666666666669</v>
      </c>
      <c r="E17748" s="14">
        <v>82</v>
      </c>
    </row>
    <row r="17749" spans="1:14" x14ac:dyDescent="0.25">
      <c r="A17749" s="5" t="s">
        <v>303</v>
      </c>
      <c r="B17749" s="6">
        <v>0.30208333333333331</v>
      </c>
      <c r="E17749" s="14">
        <v>80</v>
      </c>
    </row>
    <row r="17750" spans="1:14" x14ac:dyDescent="0.25">
      <c r="B17750" s="6">
        <v>0.3125</v>
      </c>
      <c r="E17750" s="59">
        <v>78</v>
      </c>
    </row>
    <row r="17751" spans="1:14" x14ac:dyDescent="0.25">
      <c r="B17751" s="6">
        <v>0.32291666666666669</v>
      </c>
      <c r="E17751" s="59">
        <v>78</v>
      </c>
    </row>
    <row r="17752" spans="1:14" x14ac:dyDescent="0.25">
      <c r="B17752" s="6">
        <v>0.33333333333333331</v>
      </c>
      <c r="E17752" s="14">
        <v>82</v>
      </c>
    </row>
    <row r="17753" spans="1:14" x14ac:dyDescent="0.25">
      <c r="B17753" s="6">
        <v>0.34375</v>
      </c>
      <c r="E17753" s="14">
        <v>86</v>
      </c>
    </row>
    <row r="17754" spans="1:14" x14ac:dyDescent="0.25">
      <c r="B17754" s="6">
        <v>0.35416666666666669</v>
      </c>
      <c r="E17754" s="14">
        <v>82</v>
      </c>
    </row>
    <row r="17755" spans="1:14" x14ac:dyDescent="0.25">
      <c r="B17755" s="6">
        <v>0.36458333333333331</v>
      </c>
      <c r="E17755" s="14">
        <v>80</v>
      </c>
    </row>
    <row r="17756" spans="1:14" x14ac:dyDescent="0.25">
      <c r="B17756" s="6">
        <v>0.375</v>
      </c>
      <c r="E17756" s="14">
        <v>81</v>
      </c>
    </row>
    <row r="17757" spans="1:14" x14ac:dyDescent="0.25">
      <c r="B17757" s="6">
        <v>0.38541666666666669</v>
      </c>
      <c r="E17757" s="14">
        <v>82</v>
      </c>
    </row>
    <row r="17758" spans="1:14" x14ac:dyDescent="0.25">
      <c r="B17758" s="6">
        <v>0.39583333333333331</v>
      </c>
      <c r="E17758" s="14">
        <v>82</v>
      </c>
    </row>
    <row r="17759" spans="1:14" x14ac:dyDescent="0.25">
      <c r="B17759" s="6">
        <v>0.40625</v>
      </c>
      <c r="E17759" s="14">
        <v>83</v>
      </c>
    </row>
    <row r="17760" spans="1:14" x14ac:dyDescent="0.25">
      <c r="B17760" s="6">
        <v>0.41666666666666669</v>
      </c>
      <c r="E17760" s="14">
        <v>86</v>
      </c>
    </row>
    <row r="17761" spans="2:16" x14ac:dyDescent="0.25">
      <c r="B17761" s="6">
        <v>0.42708333333333331</v>
      </c>
      <c r="E17761" s="14">
        <v>87</v>
      </c>
    </row>
    <row r="17762" spans="2:16" x14ac:dyDescent="0.25">
      <c r="B17762" s="6">
        <v>0.4375</v>
      </c>
      <c r="E17762" s="14">
        <v>82</v>
      </c>
    </row>
    <row r="17763" spans="2:16" x14ac:dyDescent="0.25">
      <c r="B17763" s="6">
        <v>0.44791666666666669</v>
      </c>
      <c r="E17763" s="14">
        <v>85</v>
      </c>
    </row>
    <row r="17764" spans="2:16" x14ac:dyDescent="0.25">
      <c r="B17764" s="6">
        <v>0.45833333333333331</v>
      </c>
      <c r="E17764" s="14">
        <v>82</v>
      </c>
    </row>
    <row r="17765" spans="2:16" x14ac:dyDescent="0.25">
      <c r="B17765" s="6">
        <v>0.46875</v>
      </c>
      <c r="E17765" s="157">
        <v>90</v>
      </c>
    </row>
    <row r="17766" spans="2:16" x14ac:dyDescent="0.25">
      <c r="B17766" s="6">
        <v>0.47916666666666669</v>
      </c>
      <c r="E17766" s="157">
        <v>92</v>
      </c>
    </row>
    <row r="17767" spans="2:16" x14ac:dyDescent="0.25">
      <c r="B17767" s="6">
        <v>0.48958333333333331</v>
      </c>
      <c r="E17767" s="157">
        <v>92</v>
      </c>
    </row>
    <row r="17768" spans="2:16" x14ac:dyDescent="0.25">
      <c r="B17768" s="6">
        <v>0.5</v>
      </c>
      <c r="E17768" s="157">
        <v>90</v>
      </c>
    </row>
    <row r="17769" spans="2:16" x14ac:dyDescent="0.25">
      <c r="B17769" s="6">
        <v>0.51041666666666663</v>
      </c>
      <c r="E17769" s="157">
        <v>93</v>
      </c>
    </row>
    <row r="17770" spans="2:16" x14ac:dyDescent="0.25">
      <c r="B17770" s="6">
        <v>0.51388888888888884</v>
      </c>
      <c r="C17770" s="3">
        <v>3</v>
      </c>
      <c r="G17770" s="3" t="s">
        <v>1431</v>
      </c>
      <c r="I17770" t="s">
        <v>3386</v>
      </c>
    </row>
    <row r="17771" spans="2:16" x14ac:dyDescent="0.25">
      <c r="B17771" s="6">
        <v>0.52083333333333337</v>
      </c>
      <c r="E17771" s="157">
        <v>94</v>
      </c>
    </row>
    <row r="17772" spans="2:16" x14ac:dyDescent="0.25">
      <c r="B17772" s="6">
        <v>0.53125</v>
      </c>
      <c r="E17772" s="157">
        <v>92</v>
      </c>
    </row>
    <row r="17773" spans="2:16" x14ac:dyDescent="0.25">
      <c r="B17773" s="6">
        <v>0.54166666666666663</v>
      </c>
      <c r="E17773" s="14">
        <v>89</v>
      </c>
      <c r="F17773" s="14">
        <v>89</v>
      </c>
    </row>
    <row r="17774" spans="2:16" x14ac:dyDescent="0.25">
      <c r="B17774" s="90">
        <v>0.54166666666666663</v>
      </c>
      <c r="C17774" s="8">
        <v>83</v>
      </c>
      <c r="D17774" s="8"/>
      <c r="E17774" s="8"/>
      <c r="F17774" s="8"/>
      <c r="G17774" s="8" t="s">
        <v>208</v>
      </c>
      <c r="H17774" s="8"/>
      <c r="I17774" s="36" t="s">
        <v>4461</v>
      </c>
      <c r="J17774" s="36"/>
      <c r="K17774" s="36"/>
      <c r="L17774" s="36"/>
      <c r="M17774" s="36"/>
      <c r="N17774" s="36"/>
      <c r="O17774" s="36"/>
      <c r="P17774" s="36"/>
    </row>
    <row r="17775" spans="2:16" x14ac:dyDescent="0.25">
      <c r="B17775" s="6">
        <v>0.55208333333333337</v>
      </c>
      <c r="E17775" s="157">
        <v>97</v>
      </c>
    </row>
    <row r="17776" spans="2:16" x14ac:dyDescent="0.25">
      <c r="B17776" s="6">
        <v>0.5625</v>
      </c>
      <c r="E17776" s="157">
        <v>92</v>
      </c>
    </row>
    <row r="17777" spans="2:15" x14ac:dyDescent="0.25">
      <c r="B17777" s="86">
        <v>0.56597222222222221</v>
      </c>
      <c r="E17777" s="157"/>
      <c r="G17777" s="14" t="s">
        <v>4462</v>
      </c>
    </row>
    <row r="17778" spans="2:15" ht="15.75" x14ac:dyDescent="0.25">
      <c r="B17778" s="86">
        <v>0.57291666666666663</v>
      </c>
      <c r="E17778" s="59">
        <v>75</v>
      </c>
      <c r="G17778" s="14" t="s">
        <v>4462</v>
      </c>
      <c r="I17778" s="639" t="s">
        <v>4463</v>
      </c>
      <c r="J17778" s="639"/>
      <c r="K17778" s="639"/>
      <c r="L17778" s="639"/>
      <c r="M17778" s="639"/>
      <c r="N17778" s="639"/>
      <c r="O17778" s="639"/>
    </row>
    <row r="17779" spans="2:15" ht="15.75" x14ac:dyDescent="0.25">
      <c r="B17779" s="86">
        <v>0.58333333333333337</v>
      </c>
      <c r="E17779" s="59">
        <v>79</v>
      </c>
      <c r="G17779" s="14" t="s">
        <v>4462</v>
      </c>
      <c r="I17779" s="639" t="s">
        <v>4464</v>
      </c>
      <c r="J17779" s="639"/>
      <c r="K17779" s="639"/>
      <c r="L17779" s="639"/>
      <c r="M17779" s="639"/>
      <c r="N17779" s="639"/>
      <c r="O17779" s="639"/>
    </row>
    <row r="17780" spans="2:15" x14ac:dyDescent="0.25">
      <c r="B17780" s="86">
        <v>0.59375</v>
      </c>
      <c r="E17780" s="14">
        <v>87</v>
      </c>
      <c r="G17780" s="14" t="s">
        <v>4462</v>
      </c>
    </row>
    <row r="17781" spans="2:15" x14ac:dyDescent="0.25">
      <c r="B17781" s="6">
        <v>0.60416666666666663</v>
      </c>
      <c r="E17781" s="157">
        <v>92</v>
      </c>
    </row>
    <row r="17782" spans="2:15" x14ac:dyDescent="0.25">
      <c r="B17782" s="6">
        <v>0.61458333333333337</v>
      </c>
      <c r="E17782" s="4">
        <v>104</v>
      </c>
      <c r="H17782" s="3">
        <v>105</v>
      </c>
      <c r="I17782" s="36" t="s">
        <v>4050</v>
      </c>
      <c r="J17782" s="36"/>
      <c r="K17782" s="36"/>
      <c r="L17782" s="36"/>
      <c r="M17782" s="36"/>
    </row>
    <row r="17783" spans="2:15" x14ac:dyDescent="0.25">
      <c r="B17783" s="6">
        <v>0.625</v>
      </c>
      <c r="E17783" s="3">
        <v>102</v>
      </c>
    </row>
    <row r="17784" spans="2:15" x14ac:dyDescent="0.25">
      <c r="B17784" s="6">
        <v>0.63541666666666663</v>
      </c>
      <c r="E17784" s="157">
        <v>98</v>
      </c>
    </row>
    <row r="17785" spans="2:15" x14ac:dyDescent="0.25">
      <c r="B17785" s="6">
        <v>0.64583333333333337</v>
      </c>
      <c r="E17785" s="157">
        <v>92</v>
      </c>
    </row>
    <row r="17786" spans="2:15" x14ac:dyDescent="0.25">
      <c r="B17786" s="6">
        <v>0.65625</v>
      </c>
      <c r="E17786" s="3">
        <v>100</v>
      </c>
    </row>
    <row r="17787" spans="2:15" x14ac:dyDescent="0.25">
      <c r="B17787" s="6">
        <v>0.66666666666666663</v>
      </c>
      <c r="E17787" s="157">
        <v>98</v>
      </c>
    </row>
    <row r="17788" spans="2:15" x14ac:dyDescent="0.25">
      <c r="B17788" s="6">
        <v>0.67708333333333337</v>
      </c>
      <c r="E17788" s="3">
        <v>100</v>
      </c>
    </row>
    <row r="17789" spans="2:15" x14ac:dyDescent="0.25">
      <c r="B17789" s="6">
        <v>0.6875</v>
      </c>
      <c r="E17789" s="3">
        <v>103</v>
      </c>
    </row>
    <row r="17790" spans="2:15" x14ac:dyDescent="0.25">
      <c r="B17790" s="6">
        <v>0.69791666666666663</v>
      </c>
      <c r="E17790" s="3">
        <v>104</v>
      </c>
    </row>
    <row r="17791" spans="2:15" x14ac:dyDescent="0.25">
      <c r="B17791" s="6">
        <v>0.70833333333333337</v>
      </c>
      <c r="E17791" s="3">
        <v>105</v>
      </c>
    </row>
    <row r="17792" spans="2:15" x14ac:dyDescent="0.25">
      <c r="B17792" s="6">
        <v>0.71875</v>
      </c>
      <c r="E17792" s="4">
        <v>108</v>
      </c>
    </row>
    <row r="17793" spans="2:15" x14ac:dyDescent="0.25">
      <c r="B17793" s="6">
        <v>0.72916666666666663</v>
      </c>
      <c r="E17793" s="3">
        <v>107</v>
      </c>
    </row>
    <row r="17794" spans="2:15" x14ac:dyDescent="0.25">
      <c r="B17794" s="6">
        <v>0.73958333333333337</v>
      </c>
      <c r="E17794" s="3">
        <v>102</v>
      </c>
      <c r="F17794" s="3">
        <v>102</v>
      </c>
    </row>
    <row r="17795" spans="2:15" x14ac:dyDescent="0.25">
      <c r="B17795" s="90">
        <v>0.74305555555555558</v>
      </c>
      <c r="C17795" s="8">
        <v>96</v>
      </c>
      <c r="D17795" s="8"/>
      <c r="E17795" s="8"/>
      <c r="F17795" s="8"/>
      <c r="G17795" s="8" t="s">
        <v>313</v>
      </c>
      <c r="H17795" s="8"/>
      <c r="I17795" s="36" t="s">
        <v>4465</v>
      </c>
      <c r="J17795" s="36"/>
      <c r="K17795" s="36"/>
      <c r="L17795" s="36"/>
      <c r="M17795" s="36"/>
      <c r="N17795" s="36"/>
      <c r="O17795" s="36"/>
    </row>
    <row r="17796" spans="2:15" x14ac:dyDescent="0.25">
      <c r="B17796" s="6">
        <v>0.75</v>
      </c>
      <c r="E17796" s="3">
        <v>102</v>
      </c>
    </row>
    <row r="17797" spans="2:15" x14ac:dyDescent="0.25">
      <c r="B17797" s="6">
        <v>0.76041666666666663</v>
      </c>
      <c r="E17797" s="3">
        <v>109</v>
      </c>
    </row>
    <row r="17798" spans="2:15" x14ac:dyDescent="0.25">
      <c r="B17798" s="6">
        <v>0.77083333333333337</v>
      </c>
      <c r="E17798" s="3">
        <v>103</v>
      </c>
    </row>
    <row r="17799" spans="2:15" x14ac:dyDescent="0.25">
      <c r="B17799" s="6">
        <v>0.78125</v>
      </c>
      <c r="E17799" s="3">
        <v>107</v>
      </c>
    </row>
    <row r="17800" spans="2:15" x14ac:dyDescent="0.25">
      <c r="B17800" s="6">
        <v>0.79166666666666663</v>
      </c>
      <c r="E17800" s="3">
        <v>103</v>
      </c>
    </row>
    <row r="17801" spans="2:15" x14ac:dyDescent="0.25">
      <c r="B17801" s="6">
        <v>0.80208333333333337</v>
      </c>
      <c r="E17801" s="3">
        <v>108</v>
      </c>
    </row>
    <row r="17802" spans="2:15" ht="15.75" x14ac:dyDescent="0.25">
      <c r="B17802" s="6">
        <v>0.8125</v>
      </c>
      <c r="E17802" s="62">
        <v>112</v>
      </c>
      <c r="G17802" s="228"/>
    </row>
    <row r="17803" spans="2:15" x14ac:dyDescent="0.25">
      <c r="B17803" s="6">
        <v>0.82291666666666663</v>
      </c>
      <c r="E17803" s="62">
        <v>110</v>
      </c>
    </row>
    <row r="17804" spans="2:15" x14ac:dyDescent="0.25">
      <c r="B17804" s="6">
        <v>0.83333333333333337</v>
      </c>
      <c r="E17804" s="62">
        <v>114</v>
      </c>
    </row>
    <row r="17805" spans="2:15" x14ac:dyDescent="0.25">
      <c r="B17805" s="6">
        <v>0.84375</v>
      </c>
      <c r="E17805" s="62">
        <v>116</v>
      </c>
    </row>
    <row r="17806" spans="2:15" x14ac:dyDescent="0.25">
      <c r="B17806" s="6">
        <v>0.85416666666666663</v>
      </c>
      <c r="E17806" s="62">
        <v>119</v>
      </c>
    </row>
    <row r="17807" spans="2:15" x14ac:dyDescent="0.25">
      <c r="B17807" s="6">
        <v>0.86458333333333337</v>
      </c>
      <c r="E17807" s="62">
        <v>122</v>
      </c>
    </row>
    <row r="17808" spans="2:15" x14ac:dyDescent="0.25">
      <c r="B17808" s="6">
        <v>0.875</v>
      </c>
      <c r="E17808" s="97">
        <v>123</v>
      </c>
      <c r="H17808" s="3">
        <v>220</v>
      </c>
      <c r="I17808" s="63" t="s">
        <v>4524</v>
      </c>
      <c r="J17808" s="63"/>
      <c r="K17808" s="63"/>
      <c r="L17808" s="63"/>
      <c r="M17808" s="63"/>
    </row>
    <row r="17809" spans="1:13" x14ac:dyDescent="0.25">
      <c r="B17809" s="6">
        <v>0.88541666666666663</v>
      </c>
      <c r="E17809" s="99">
        <v>119</v>
      </c>
    </row>
    <row r="17810" spans="1:13" x14ac:dyDescent="0.25">
      <c r="B17810" s="6">
        <v>0.89583333333333337</v>
      </c>
      <c r="E17810" s="3">
        <v>103</v>
      </c>
    </row>
    <row r="17811" spans="1:13" x14ac:dyDescent="0.25">
      <c r="B17811" s="6">
        <v>0.90625</v>
      </c>
      <c r="E17811" s="3">
        <v>100</v>
      </c>
    </row>
    <row r="17812" spans="1:13" x14ac:dyDescent="0.25">
      <c r="B17812" s="6">
        <v>0.91666666666666663</v>
      </c>
      <c r="E17812" s="3">
        <v>100</v>
      </c>
    </row>
    <row r="17813" spans="1:13" x14ac:dyDescent="0.25">
      <c r="B17813" s="6">
        <v>0.92708333333333337</v>
      </c>
      <c r="E17813" s="3">
        <v>101</v>
      </c>
    </row>
    <row r="17814" spans="1:13" x14ac:dyDescent="0.25">
      <c r="B17814" s="6">
        <v>0.9375</v>
      </c>
      <c r="E17814" s="3">
        <v>103</v>
      </c>
      <c r="F17814" s="3">
        <v>103</v>
      </c>
    </row>
    <row r="17815" spans="1:13" x14ac:dyDescent="0.25">
      <c r="B17815" s="90">
        <v>0.94166666666666665</v>
      </c>
      <c r="C17815" s="8">
        <v>20</v>
      </c>
      <c r="D17815" s="8"/>
      <c r="E17815" s="8"/>
      <c r="F17815" s="8"/>
      <c r="G17815" s="8" t="s">
        <v>239</v>
      </c>
      <c r="H17815" s="8"/>
      <c r="I17815" s="36" t="s">
        <v>4474</v>
      </c>
      <c r="J17815" s="36"/>
      <c r="K17815" s="36"/>
      <c r="L17815" s="36"/>
    </row>
    <row r="17816" spans="1:13" x14ac:dyDescent="0.25">
      <c r="B17816" s="6">
        <v>0.44791666666666669</v>
      </c>
      <c r="E17816" s="3">
        <v>103</v>
      </c>
    </row>
    <row r="17817" spans="1:13" x14ac:dyDescent="0.25">
      <c r="B17817" s="6">
        <v>0.95833333333333337</v>
      </c>
      <c r="E17817" s="3">
        <v>101</v>
      </c>
    </row>
    <row r="17818" spans="1:13" x14ac:dyDescent="0.25">
      <c r="B17818" s="86">
        <v>0.96527777777777779</v>
      </c>
      <c r="G17818" s="14" t="s">
        <v>4466</v>
      </c>
    </row>
    <row r="17819" spans="1:13" x14ac:dyDescent="0.25">
      <c r="B17819" s="86">
        <v>0.96875</v>
      </c>
      <c r="E17819" s="3">
        <v>103</v>
      </c>
      <c r="G17819" s="14" t="s">
        <v>4466</v>
      </c>
    </row>
    <row r="17820" spans="1:13" x14ac:dyDescent="0.25">
      <c r="B17820" s="86">
        <v>0.97916666666666663</v>
      </c>
      <c r="E17820" s="59">
        <v>79</v>
      </c>
      <c r="G17820" s="14" t="s">
        <v>4466</v>
      </c>
      <c r="I17820" s="704" t="s">
        <v>4467</v>
      </c>
      <c r="J17820" s="89"/>
      <c r="K17820" s="89"/>
      <c r="L17820" s="89"/>
      <c r="M17820" s="89"/>
    </row>
    <row r="17821" spans="1:13" ht="15.75" thickBot="1" x14ac:dyDescent="0.3">
      <c r="B17821" s="215">
        <v>0.98958333333333337</v>
      </c>
      <c r="E17821" s="59">
        <v>76</v>
      </c>
      <c r="G17821" s="14" t="s">
        <v>4466</v>
      </c>
      <c r="I17821" s="704" t="s">
        <v>4468</v>
      </c>
      <c r="J17821" s="89"/>
      <c r="K17821" s="89"/>
      <c r="L17821" s="89"/>
      <c r="M17821" s="89"/>
    </row>
    <row r="17822" spans="1:13" x14ac:dyDescent="0.25">
      <c r="A17822" s="5">
        <v>46035</v>
      </c>
      <c r="B17822" s="6">
        <v>0</v>
      </c>
      <c r="E17822" s="14">
        <v>88</v>
      </c>
    </row>
    <row r="17823" spans="1:13" x14ac:dyDescent="0.25">
      <c r="A17823" s="5" t="s">
        <v>422</v>
      </c>
      <c r="B17823" s="6">
        <v>1.0416666666666666E-2</v>
      </c>
      <c r="E17823" s="3">
        <v>102</v>
      </c>
    </row>
    <row r="17824" spans="1:13" x14ac:dyDescent="0.25">
      <c r="B17824" s="6">
        <v>2.0833333333333332E-2</v>
      </c>
      <c r="E17824" s="3">
        <v>101</v>
      </c>
    </row>
    <row r="17825" spans="1:14" x14ac:dyDescent="0.25">
      <c r="B17825" s="6">
        <v>3.125E-2</v>
      </c>
      <c r="E17825" s="157">
        <v>99</v>
      </c>
    </row>
    <row r="17826" spans="1:14" x14ac:dyDescent="0.25">
      <c r="B17826" s="6">
        <v>4.1666666666666664E-2</v>
      </c>
      <c r="E17826" s="157">
        <v>98</v>
      </c>
    </row>
    <row r="17827" spans="1:14" x14ac:dyDescent="0.25">
      <c r="B17827" s="6">
        <v>5.2083333333333336E-2</v>
      </c>
    </row>
    <row r="17828" spans="1:14" ht="15.75" thickBot="1" x14ac:dyDescent="0.3">
      <c r="B17828" s="6">
        <v>6.25E-2</v>
      </c>
    </row>
    <row r="17829" spans="1:14" ht="19.5" thickBot="1" x14ac:dyDescent="0.35">
      <c r="B17829" s="6">
        <v>7.2916666666666671E-2</v>
      </c>
      <c r="G17829" s="608">
        <v>98</v>
      </c>
      <c r="H17829" s="594" t="s">
        <v>1368</v>
      </c>
      <c r="I17829" s="731" t="s">
        <v>4471</v>
      </c>
      <c r="J17829" s="732"/>
      <c r="K17829" s="732"/>
      <c r="L17829" s="732"/>
      <c r="M17829" s="732"/>
      <c r="N17829" s="733"/>
    </row>
    <row r="17830" spans="1:14" ht="19.5" thickBot="1" x14ac:dyDescent="0.35">
      <c r="B17830" s="6">
        <v>8.3333333333333329E-2</v>
      </c>
      <c r="G17830" s="595">
        <f>AVERAGE(E17730:E17834)</f>
        <v>98.18518518518519</v>
      </c>
      <c r="H17830" s="594" t="s">
        <v>1367</v>
      </c>
      <c r="I17830" s="723" t="s">
        <v>4470</v>
      </c>
      <c r="J17830" s="724"/>
      <c r="K17830" s="724"/>
      <c r="L17830" s="724"/>
      <c r="M17830" s="724"/>
      <c r="N17830" s="725"/>
    </row>
    <row r="17831" spans="1:14" ht="19.5" thickBot="1" x14ac:dyDescent="0.35">
      <c r="B17831" s="6">
        <v>9.375E-2</v>
      </c>
      <c r="G17831" s="608">
        <v>98</v>
      </c>
      <c r="H17831" s="594" t="s">
        <v>1369</v>
      </c>
      <c r="I17831" s="723" t="s">
        <v>4456</v>
      </c>
      <c r="J17831" s="724"/>
      <c r="K17831" s="724"/>
      <c r="L17831" s="724"/>
      <c r="M17831" s="724"/>
      <c r="N17831" s="725"/>
    </row>
    <row r="17832" spans="1:14" ht="18.75" thickBot="1" x14ac:dyDescent="0.3">
      <c r="B17832" s="6">
        <v>0.10416666666666667</v>
      </c>
      <c r="G17832" s="729" t="s">
        <v>4201</v>
      </c>
      <c r="H17832" s="730"/>
    </row>
    <row r="17833" spans="1:14" ht="18.75" thickBot="1" x14ac:dyDescent="0.3">
      <c r="B17833" s="6">
        <v>0.11458333333333333</v>
      </c>
      <c r="G17833" s="717" t="s">
        <v>4469</v>
      </c>
      <c r="H17833" s="718"/>
      <c r="I17833" s="718"/>
      <c r="J17833" s="719"/>
    </row>
    <row r="17834" spans="1:14" ht="16.5" thickBot="1" x14ac:dyDescent="0.3">
      <c r="B17834" s="6">
        <v>0.125</v>
      </c>
      <c r="G17834" s="720" t="s">
        <v>4473</v>
      </c>
      <c r="H17834" s="721"/>
      <c r="I17834" s="721"/>
      <c r="J17834" s="721"/>
      <c r="K17834" s="721"/>
      <c r="L17834" s="721"/>
      <c r="M17834" s="721"/>
      <c r="N17834" s="722"/>
    </row>
    <row r="17835" spans="1:14" x14ac:dyDescent="0.25">
      <c r="B17835" s="6">
        <v>0.13541666666666666</v>
      </c>
    </row>
    <row r="17836" spans="1:14" x14ac:dyDescent="0.25">
      <c r="B17836" s="6">
        <v>0.14583333333333334</v>
      </c>
    </row>
    <row r="17837" spans="1:14" ht="15.75" thickBot="1" x14ac:dyDescent="0.3">
      <c r="B17837" s="22">
        <v>0.15625</v>
      </c>
      <c r="D17837" s="3">
        <v>182</v>
      </c>
    </row>
    <row r="17838" spans="1:14" x14ac:dyDescent="0.25">
      <c r="A17838" s="5">
        <v>46035</v>
      </c>
      <c r="B17838" s="6">
        <v>0.29166666666666669</v>
      </c>
      <c r="E17838" s="14">
        <v>81</v>
      </c>
    </row>
    <row r="17839" spans="1:14" x14ac:dyDescent="0.25">
      <c r="A17839" s="5" t="s">
        <v>422</v>
      </c>
      <c r="B17839" s="6">
        <v>0.30208333333333331</v>
      </c>
      <c r="E17839" s="59">
        <v>78</v>
      </c>
    </row>
    <row r="17840" spans="1:14" x14ac:dyDescent="0.25">
      <c r="B17840" s="6">
        <v>0.3125</v>
      </c>
      <c r="E17840" s="59">
        <v>79</v>
      </c>
    </row>
    <row r="17841" spans="2:7" x14ac:dyDescent="0.25">
      <c r="B17841" s="6">
        <v>0.32291666666666669</v>
      </c>
      <c r="E17841" s="14">
        <v>81</v>
      </c>
    </row>
    <row r="17842" spans="2:7" x14ac:dyDescent="0.25">
      <c r="B17842" s="6">
        <v>0.33333333333333331</v>
      </c>
      <c r="E17842" s="14">
        <v>83</v>
      </c>
    </row>
    <row r="17843" spans="2:7" x14ac:dyDescent="0.25">
      <c r="B17843" s="6">
        <v>0.34375</v>
      </c>
      <c r="E17843" s="14">
        <v>82</v>
      </c>
    </row>
    <row r="17844" spans="2:7" x14ac:dyDescent="0.25">
      <c r="B17844" s="6">
        <v>0.35416666666666669</v>
      </c>
      <c r="E17844" s="14">
        <v>83</v>
      </c>
    </row>
    <row r="17845" spans="2:7" x14ac:dyDescent="0.25">
      <c r="B17845" s="6">
        <v>0.36458333333333331</v>
      </c>
      <c r="E17845" s="14">
        <v>82</v>
      </c>
    </row>
    <row r="17846" spans="2:7" x14ac:dyDescent="0.25">
      <c r="B17846" s="6">
        <v>0.375</v>
      </c>
      <c r="E17846" s="14">
        <v>81</v>
      </c>
    </row>
    <row r="17847" spans="2:7" x14ac:dyDescent="0.25">
      <c r="B17847" s="6">
        <v>0.38541666666666669</v>
      </c>
      <c r="E17847" s="14">
        <v>80</v>
      </c>
    </row>
    <row r="17848" spans="2:7" x14ac:dyDescent="0.25">
      <c r="B17848" s="6">
        <v>0.39583333333333331</v>
      </c>
      <c r="E17848" s="14">
        <v>82</v>
      </c>
    </row>
    <row r="17849" spans="2:7" x14ac:dyDescent="0.25">
      <c r="B17849" s="6">
        <v>0.40625</v>
      </c>
      <c r="E17849" s="14">
        <v>86</v>
      </c>
    </row>
    <row r="17850" spans="2:7" x14ac:dyDescent="0.25">
      <c r="B17850" s="6">
        <v>0.41666666666666669</v>
      </c>
      <c r="E17850" s="14">
        <v>80</v>
      </c>
    </row>
    <row r="17851" spans="2:7" x14ac:dyDescent="0.25">
      <c r="B17851" s="6">
        <v>0.42708333333333331</v>
      </c>
      <c r="E17851" s="14">
        <v>83</v>
      </c>
    </row>
    <row r="17852" spans="2:7" x14ac:dyDescent="0.25">
      <c r="B17852" s="6">
        <v>0.4375</v>
      </c>
      <c r="E17852" s="14">
        <v>86</v>
      </c>
    </row>
    <row r="17853" spans="2:7" x14ac:dyDescent="0.25">
      <c r="B17853" s="6">
        <v>0.44791666666666669</v>
      </c>
      <c r="E17853" s="14">
        <v>88</v>
      </c>
    </row>
    <row r="17854" spans="2:7" x14ac:dyDescent="0.25">
      <c r="B17854" s="6">
        <v>0.45833333333333331</v>
      </c>
      <c r="E17854" s="157">
        <v>94</v>
      </c>
    </row>
    <row r="17855" spans="2:7" x14ac:dyDescent="0.25">
      <c r="B17855" s="6">
        <v>0.46875</v>
      </c>
      <c r="E17855" s="157">
        <v>93</v>
      </c>
      <c r="G17855" s="3" t="s">
        <v>4229</v>
      </c>
    </row>
    <row r="17856" spans="2:7" x14ac:dyDescent="0.25">
      <c r="B17856" s="6">
        <v>0.47916666666666669</v>
      </c>
      <c r="E17856" s="157">
        <v>95</v>
      </c>
      <c r="F17856" s="157">
        <v>95</v>
      </c>
    </row>
    <row r="17857" spans="2:14" x14ac:dyDescent="0.25">
      <c r="B17857" s="90">
        <v>0.4861111111111111</v>
      </c>
      <c r="C17857" s="8">
        <v>36</v>
      </c>
      <c r="D17857" s="8"/>
      <c r="E17857" s="8"/>
      <c r="F17857" s="8"/>
      <c r="G17857" s="8" t="s">
        <v>112</v>
      </c>
      <c r="H17857" s="8"/>
      <c r="I17857" s="36" t="s">
        <v>4475</v>
      </c>
      <c r="J17857" s="36"/>
      <c r="K17857" s="36"/>
      <c r="L17857" s="36"/>
      <c r="M17857" s="36"/>
      <c r="N17857" s="36"/>
    </row>
    <row r="17858" spans="2:14" x14ac:dyDescent="0.25">
      <c r="B17858" s="6">
        <v>0.48958333333333331</v>
      </c>
      <c r="E17858" s="157">
        <v>99</v>
      </c>
    </row>
    <row r="17859" spans="2:14" x14ac:dyDescent="0.25">
      <c r="B17859" s="6">
        <v>0.5</v>
      </c>
      <c r="E17859" s="157">
        <v>98</v>
      </c>
    </row>
    <row r="17860" spans="2:14" x14ac:dyDescent="0.25">
      <c r="B17860" s="6">
        <v>0.51041666666666663</v>
      </c>
      <c r="E17860" s="3">
        <v>104</v>
      </c>
      <c r="G17860" s="3" t="s">
        <v>4479</v>
      </c>
    </row>
    <row r="17861" spans="2:14" x14ac:dyDescent="0.25">
      <c r="B17861" s="6">
        <v>0.52083333333333337</v>
      </c>
      <c r="E17861" s="157">
        <v>97</v>
      </c>
      <c r="G17861" s="3" t="s">
        <v>4479</v>
      </c>
    </row>
    <row r="17862" spans="2:14" x14ac:dyDescent="0.25">
      <c r="B17862" s="6">
        <v>0.53125</v>
      </c>
      <c r="E17862" s="4">
        <v>105</v>
      </c>
      <c r="G17862" s="3" t="s">
        <v>4479</v>
      </c>
      <c r="H17862" s="3">
        <v>65</v>
      </c>
      <c r="I17862" s="36" t="s">
        <v>4482</v>
      </c>
      <c r="J17862" s="36"/>
      <c r="K17862" s="36"/>
      <c r="L17862" s="36"/>
      <c r="M17862" s="36"/>
    </row>
    <row r="17863" spans="2:14" x14ac:dyDescent="0.25">
      <c r="B17863" s="6">
        <v>0.54166666666666663</v>
      </c>
      <c r="E17863" s="14">
        <v>84</v>
      </c>
      <c r="G17863" s="3" t="s">
        <v>4478</v>
      </c>
    </row>
    <row r="17864" spans="2:14" x14ac:dyDescent="0.25">
      <c r="B17864" s="6">
        <v>0.55208333333333337</v>
      </c>
      <c r="E17864" s="14">
        <v>88</v>
      </c>
      <c r="G17864" s="3" t="s">
        <v>4478</v>
      </c>
    </row>
    <row r="17865" spans="2:14" x14ac:dyDescent="0.25">
      <c r="B17865" s="6">
        <v>0.5625</v>
      </c>
      <c r="E17865" s="157">
        <v>92</v>
      </c>
      <c r="G17865" s="3" t="s">
        <v>4478</v>
      </c>
    </row>
    <row r="17866" spans="2:14" x14ac:dyDescent="0.25">
      <c r="B17866" s="6">
        <v>0.57291666666666663</v>
      </c>
      <c r="E17866" s="3">
        <v>104</v>
      </c>
      <c r="G17866" s="3" t="s">
        <v>4478</v>
      </c>
    </row>
    <row r="17867" spans="2:14" x14ac:dyDescent="0.25">
      <c r="B17867" s="6">
        <v>0.58333333333333337</v>
      </c>
      <c r="E17867" s="4">
        <v>106</v>
      </c>
      <c r="G17867" s="3" t="s">
        <v>4478</v>
      </c>
      <c r="H17867" s="3">
        <v>140</v>
      </c>
      <c r="I17867" s="36" t="s">
        <v>4481</v>
      </c>
      <c r="J17867" s="36"/>
      <c r="K17867" s="36"/>
      <c r="L17867" s="36"/>
      <c r="M17867" s="36"/>
    </row>
    <row r="17868" spans="2:14" x14ac:dyDescent="0.25">
      <c r="B17868" s="6">
        <v>0.59375</v>
      </c>
      <c r="E17868" s="3">
        <v>102</v>
      </c>
      <c r="G17868" s="3" t="s">
        <v>4478</v>
      </c>
    </row>
    <row r="17869" spans="2:14" x14ac:dyDescent="0.25">
      <c r="B17869" s="6">
        <v>0.60416666666666663</v>
      </c>
      <c r="E17869" s="157">
        <v>99</v>
      </c>
      <c r="G17869" s="3" t="s">
        <v>4478</v>
      </c>
    </row>
    <row r="17870" spans="2:14" x14ac:dyDescent="0.25">
      <c r="B17870" s="6">
        <v>0.61458333333333337</v>
      </c>
      <c r="E17870" s="157">
        <v>99</v>
      </c>
      <c r="G17870" s="3" t="s">
        <v>4478</v>
      </c>
    </row>
    <row r="17871" spans="2:14" x14ac:dyDescent="0.25">
      <c r="B17871" s="6">
        <v>0.625</v>
      </c>
      <c r="E17871" s="157">
        <v>99</v>
      </c>
      <c r="G17871" s="3" t="s">
        <v>4478</v>
      </c>
    </row>
    <row r="17872" spans="2:14" x14ac:dyDescent="0.25">
      <c r="B17872" s="6">
        <v>0.63541666666666663</v>
      </c>
      <c r="E17872" s="157">
        <v>98</v>
      </c>
      <c r="G17872" s="3" t="s">
        <v>4478</v>
      </c>
    </row>
    <row r="17873" spans="2:16" x14ac:dyDescent="0.25">
      <c r="B17873" s="6">
        <v>0.64583333333333337</v>
      </c>
      <c r="E17873" s="157">
        <v>99</v>
      </c>
      <c r="G17873" s="3" t="s">
        <v>4478</v>
      </c>
    </row>
    <row r="17874" spans="2:16" x14ac:dyDescent="0.25">
      <c r="B17874" s="6">
        <v>0.65625</v>
      </c>
      <c r="E17874" s="157">
        <v>98</v>
      </c>
      <c r="G17874" s="3" t="s">
        <v>4480</v>
      </c>
    </row>
    <row r="17875" spans="2:16" x14ac:dyDescent="0.25">
      <c r="B17875" s="6">
        <v>0.66666666666666663</v>
      </c>
      <c r="E17875" s="157">
        <v>98</v>
      </c>
      <c r="G17875" s="3" t="s">
        <v>4480</v>
      </c>
    </row>
    <row r="17876" spans="2:16" x14ac:dyDescent="0.25">
      <c r="B17876" s="6">
        <v>0.67708333333333337</v>
      </c>
      <c r="E17876" s="157">
        <v>97</v>
      </c>
      <c r="G17876" s="3" t="s">
        <v>4480</v>
      </c>
    </row>
    <row r="17877" spans="2:16" x14ac:dyDescent="0.25">
      <c r="B17877" s="6">
        <v>0.6875</v>
      </c>
      <c r="E17877" s="157">
        <v>96</v>
      </c>
    </row>
    <row r="17878" spans="2:16" x14ac:dyDescent="0.25">
      <c r="B17878" s="6">
        <v>0.69791666666666663</v>
      </c>
      <c r="E17878" s="3">
        <v>102</v>
      </c>
    </row>
    <row r="17879" spans="2:16" x14ac:dyDescent="0.25">
      <c r="B17879" s="6">
        <v>0.70833333333333337</v>
      </c>
      <c r="E17879" s="3">
        <v>105</v>
      </c>
    </row>
    <row r="17880" spans="2:16" x14ac:dyDescent="0.25">
      <c r="B17880" s="86">
        <v>0.71527777777777779</v>
      </c>
      <c r="G17880" s="14" t="s">
        <v>4476</v>
      </c>
    </row>
    <row r="17881" spans="2:16" x14ac:dyDescent="0.25">
      <c r="B17881" s="86">
        <v>0.71875</v>
      </c>
      <c r="G17881" s="14" t="s">
        <v>4476</v>
      </c>
    </row>
    <row r="17882" spans="2:16" x14ac:dyDescent="0.25">
      <c r="B17882" s="86">
        <v>0.72916666666666663</v>
      </c>
      <c r="E17882" s="157">
        <v>92</v>
      </c>
      <c r="G17882" s="14" t="s">
        <v>4476</v>
      </c>
    </row>
    <row r="17883" spans="2:16" x14ac:dyDescent="0.25">
      <c r="B17883" s="6">
        <v>0.73958333333333337</v>
      </c>
      <c r="E17883" s="157">
        <v>92</v>
      </c>
      <c r="F17883" s="3">
        <v>92</v>
      </c>
    </row>
    <row r="17884" spans="2:16" x14ac:dyDescent="0.25">
      <c r="B17884" s="90">
        <v>0.74305555555555558</v>
      </c>
      <c r="C17884" s="8">
        <v>40</v>
      </c>
      <c r="D17884" s="8"/>
      <c r="E17884" s="8"/>
      <c r="F17884" s="8"/>
      <c r="G17884" s="8" t="s">
        <v>313</v>
      </c>
      <c r="H17884" s="8"/>
      <c r="I17884" s="36" t="s">
        <v>4477</v>
      </c>
      <c r="J17884" s="36"/>
      <c r="K17884" s="36"/>
      <c r="L17884" s="36"/>
      <c r="M17884" s="36"/>
      <c r="N17884" s="36"/>
      <c r="O17884" s="36"/>
      <c r="P17884" s="36"/>
    </row>
    <row r="17885" spans="2:16" x14ac:dyDescent="0.25">
      <c r="B17885" s="6">
        <v>0.75</v>
      </c>
      <c r="E17885" s="157">
        <v>92</v>
      </c>
    </row>
    <row r="17886" spans="2:16" x14ac:dyDescent="0.25">
      <c r="B17886" s="6">
        <v>0.76041666666666663</v>
      </c>
      <c r="E17886" s="157">
        <v>97</v>
      </c>
    </row>
    <row r="17887" spans="2:16" x14ac:dyDescent="0.25">
      <c r="B17887" s="6">
        <v>0.77083333333333337</v>
      </c>
      <c r="E17887" s="157">
        <v>98</v>
      </c>
    </row>
    <row r="17888" spans="2:16" x14ac:dyDescent="0.25">
      <c r="B17888" s="6">
        <v>0.78125</v>
      </c>
      <c r="E17888" s="3">
        <v>103</v>
      </c>
    </row>
    <row r="17889" spans="2:14" x14ac:dyDescent="0.25">
      <c r="B17889" s="6">
        <v>0.79166666666666663</v>
      </c>
      <c r="E17889" s="3">
        <v>103</v>
      </c>
    </row>
    <row r="17890" spans="2:14" x14ac:dyDescent="0.25">
      <c r="B17890" s="6">
        <v>0.80208333333333337</v>
      </c>
      <c r="E17890" s="3">
        <v>105</v>
      </c>
    </row>
    <row r="17891" spans="2:14" x14ac:dyDescent="0.25">
      <c r="B17891" s="6">
        <v>0.8125</v>
      </c>
      <c r="E17891" s="3">
        <v>105</v>
      </c>
    </row>
    <row r="17892" spans="2:14" x14ac:dyDescent="0.25">
      <c r="B17892" s="6">
        <v>0.82291666666666663</v>
      </c>
      <c r="E17892" s="99">
        <v>111</v>
      </c>
    </row>
    <row r="17893" spans="2:14" x14ac:dyDescent="0.25">
      <c r="B17893" s="6">
        <v>0.83333333333333337</v>
      </c>
      <c r="E17893" s="101">
        <v>113</v>
      </c>
      <c r="H17893" s="3">
        <v>130</v>
      </c>
      <c r="I17893" s="135" t="s">
        <v>4483</v>
      </c>
      <c r="J17893" s="135"/>
      <c r="K17893" s="135"/>
      <c r="L17893" s="135"/>
      <c r="M17893" s="135"/>
      <c r="N17893" s="135"/>
    </row>
    <row r="17894" spans="2:14" x14ac:dyDescent="0.25">
      <c r="B17894" s="6">
        <v>0.84375</v>
      </c>
      <c r="E17894" s="3">
        <v>100</v>
      </c>
    </row>
    <row r="17895" spans="2:14" x14ac:dyDescent="0.25">
      <c r="B17895" s="6">
        <v>0.85416666666666663</v>
      </c>
      <c r="E17895" s="157">
        <v>99</v>
      </c>
    </row>
    <row r="17896" spans="2:14" x14ac:dyDescent="0.25">
      <c r="B17896" s="6">
        <v>0.86458333333333337</v>
      </c>
      <c r="E17896" s="157">
        <v>99</v>
      </c>
    </row>
    <row r="17897" spans="2:14" x14ac:dyDescent="0.25">
      <c r="B17897" s="6">
        <v>0.875</v>
      </c>
      <c r="E17897" s="157">
        <v>98</v>
      </c>
    </row>
    <row r="17898" spans="2:14" x14ac:dyDescent="0.25">
      <c r="B17898" s="6">
        <v>0.88541666666666663</v>
      </c>
      <c r="E17898" s="157">
        <v>99</v>
      </c>
    </row>
    <row r="17899" spans="2:14" x14ac:dyDescent="0.25">
      <c r="B17899" s="6">
        <v>0.89583333333333337</v>
      </c>
      <c r="E17899" s="157">
        <v>98</v>
      </c>
    </row>
    <row r="17900" spans="2:14" x14ac:dyDescent="0.25">
      <c r="B17900" s="6">
        <v>0.90625</v>
      </c>
      <c r="E17900" s="157">
        <v>96</v>
      </c>
    </row>
    <row r="17901" spans="2:14" x14ac:dyDescent="0.25">
      <c r="B17901" s="6">
        <v>0.91666666666666663</v>
      </c>
      <c r="E17901" s="157">
        <v>93</v>
      </c>
    </row>
    <row r="17902" spans="2:14" x14ac:dyDescent="0.25">
      <c r="B17902" s="6">
        <v>0.92708333333333337</v>
      </c>
      <c r="E17902" s="157">
        <v>98</v>
      </c>
    </row>
    <row r="17903" spans="2:14" x14ac:dyDescent="0.25">
      <c r="B17903" s="6">
        <v>0.9375</v>
      </c>
      <c r="E17903" s="157">
        <v>94</v>
      </c>
    </row>
    <row r="17904" spans="2:14" x14ac:dyDescent="0.25">
      <c r="B17904" s="6">
        <v>0.44791666666666669</v>
      </c>
      <c r="E17904" s="14">
        <v>89</v>
      </c>
    </row>
    <row r="17905" spans="1:13" x14ac:dyDescent="0.25">
      <c r="B17905" s="6">
        <v>0.95833333333333337</v>
      </c>
      <c r="E17905" s="157">
        <v>90</v>
      </c>
    </row>
    <row r="17906" spans="1:13" x14ac:dyDescent="0.25">
      <c r="B17906" s="6">
        <v>0.96875</v>
      </c>
      <c r="E17906" s="157">
        <v>93</v>
      </c>
    </row>
    <row r="17907" spans="1:13" x14ac:dyDescent="0.25">
      <c r="B17907" s="6">
        <v>0.97916666666666663</v>
      </c>
      <c r="E17907" s="157">
        <v>90</v>
      </c>
    </row>
    <row r="17908" spans="1:13" ht="15.75" thickBot="1" x14ac:dyDescent="0.3">
      <c r="B17908" s="22">
        <v>0.98958333333333337</v>
      </c>
      <c r="E17908" s="157">
        <v>93</v>
      </c>
    </row>
    <row r="17909" spans="1:13" x14ac:dyDescent="0.25">
      <c r="A17909" s="5">
        <v>46036</v>
      </c>
      <c r="B17909" s="6">
        <v>0</v>
      </c>
      <c r="E17909" s="157">
        <v>91</v>
      </c>
    </row>
    <row r="17910" spans="1:13" x14ac:dyDescent="0.25">
      <c r="A17910" s="5" t="s">
        <v>571</v>
      </c>
      <c r="B17910" s="6">
        <v>1.0416666666666666E-2</v>
      </c>
      <c r="E17910" s="157">
        <v>94</v>
      </c>
      <c r="F17910" s="157">
        <v>94</v>
      </c>
    </row>
    <row r="17911" spans="1:13" x14ac:dyDescent="0.25">
      <c r="B17911" s="90">
        <v>1.3888888888888888E-2</v>
      </c>
      <c r="C17911" s="8">
        <v>30</v>
      </c>
      <c r="D17911" s="8"/>
      <c r="E17911" s="8"/>
      <c r="F17911" s="8"/>
      <c r="G17911" s="8" t="s">
        <v>239</v>
      </c>
      <c r="H17911" s="8"/>
      <c r="I17911" s="36" t="s">
        <v>4486</v>
      </c>
      <c r="J17911" s="36"/>
      <c r="K17911" s="36"/>
      <c r="L17911" s="36"/>
      <c r="M17911" s="36"/>
    </row>
    <row r="17912" spans="1:13" x14ac:dyDescent="0.25">
      <c r="B17912" s="6">
        <v>2.0833333333333332E-2</v>
      </c>
      <c r="E17912" s="157">
        <v>99</v>
      </c>
    </row>
    <row r="17913" spans="1:13" x14ac:dyDescent="0.25">
      <c r="B17913" s="6">
        <v>3.125E-2</v>
      </c>
      <c r="E17913" s="62">
        <v>126</v>
      </c>
    </row>
    <row r="17914" spans="1:13" x14ac:dyDescent="0.25">
      <c r="B17914" s="6">
        <v>4.1666666666666664E-2</v>
      </c>
      <c r="E17914" s="10">
        <v>134</v>
      </c>
      <c r="H17914" s="3">
        <v>40</v>
      </c>
      <c r="I17914" s="12" t="s">
        <v>4523</v>
      </c>
      <c r="J17914" s="12"/>
      <c r="K17914" s="12"/>
      <c r="L17914" s="12"/>
      <c r="M17914" s="12"/>
    </row>
    <row r="17915" spans="1:13" x14ac:dyDescent="0.25">
      <c r="B17915" s="6">
        <v>5.2083333333333336E-2</v>
      </c>
      <c r="E17915" s="62">
        <v>129</v>
      </c>
    </row>
    <row r="17916" spans="1:13" x14ac:dyDescent="0.25">
      <c r="B17916" s="6">
        <v>6.25E-2</v>
      </c>
      <c r="E17916" s="62">
        <v>128</v>
      </c>
    </row>
    <row r="17917" spans="1:13" x14ac:dyDescent="0.25">
      <c r="B17917" s="6">
        <v>7.2916666666666671E-2</v>
      </c>
      <c r="E17917" s="62">
        <v>126</v>
      </c>
    </row>
    <row r="17918" spans="1:13" x14ac:dyDescent="0.25">
      <c r="B17918" s="6">
        <v>8.3333333333333329E-2</v>
      </c>
      <c r="E17918" s="99">
        <v>118</v>
      </c>
    </row>
    <row r="17919" spans="1:13" x14ac:dyDescent="0.25">
      <c r="B17919" s="6">
        <v>0.59027777777777779</v>
      </c>
      <c r="E17919" s="99">
        <v>118</v>
      </c>
      <c r="G17919" s="3" t="s">
        <v>4487</v>
      </c>
    </row>
    <row r="17920" spans="1:13" ht="15.75" thickBot="1" x14ac:dyDescent="0.3">
      <c r="B17920" s="6">
        <v>9.375E-2</v>
      </c>
      <c r="E17920" s="3">
        <v>109</v>
      </c>
    </row>
    <row r="17921" spans="1:14" ht="19.5" thickBot="1" x14ac:dyDescent="0.35">
      <c r="B17921" s="6">
        <v>0.10416666666666667</v>
      </c>
      <c r="E17921" s="59">
        <v>78</v>
      </c>
      <c r="G17921" s="608">
        <v>95</v>
      </c>
      <c r="H17921" s="594" t="s">
        <v>1368</v>
      </c>
      <c r="I17921" s="731" t="s">
        <v>4485</v>
      </c>
      <c r="J17921" s="732"/>
      <c r="K17921" s="732"/>
      <c r="L17921" s="732"/>
      <c r="M17921" s="732"/>
      <c r="N17921" s="733"/>
    </row>
    <row r="17922" spans="1:14" ht="19.5" thickBot="1" x14ac:dyDescent="0.35">
      <c r="B17922" s="6">
        <v>0.11458333333333333</v>
      </c>
      <c r="E17922" s="59">
        <v>73</v>
      </c>
      <c r="G17922" s="595">
        <f>AVERAGE(E17838:E17912)</f>
        <v>94.142857142857139</v>
      </c>
      <c r="H17922" s="594" t="s">
        <v>1367</v>
      </c>
      <c r="I17922" s="723" t="s">
        <v>4484</v>
      </c>
      <c r="J17922" s="724"/>
      <c r="K17922" s="724"/>
      <c r="L17922" s="724"/>
      <c r="M17922" s="724"/>
      <c r="N17922" s="725"/>
    </row>
    <row r="17923" spans="1:14" ht="19.5" thickBot="1" x14ac:dyDescent="0.35">
      <c r="B17923" s="6">
        <v>0.125</v>
      </c>
      <c r="E17923" s="14">
        <v>80</v>
      </c>
      <c r="G17923" s="608">
        <v>93</v>
      </c>
      <c r="H17923" s="594" t="s">
        <v>1369</v>
      </c>
      <c r="I17923" s="723" t="s">
        <v>4472</v>
      </c>
      <c r="J17923" s="724"/>
      <c r="K17923" s="724"/>
      <c r="L17923" s="724"/>
      <c r="M17923" s="724"/>
      <c r="N17923" s="725"/>
    </row>
    <row r="17924" spans="1:14" ht="18.75" thickBot="1" x14ac:dyDescent="0.3">
      <c r="B17924" s="6">
        <v>0.13541666666666666</v>
      </c>
      <c r="E17924" s="157">
        <v>90</v>
      </c>
      <c r="G17924" s="729" t="s">
        <v>4201</v>
      </c>
      <c r="H17924" s="730"/>
    </row>
    <row r="17925" spans="1:14" ht="18.75" thickBot="1" x14ac:dyDescent="0.3">
      <c r="B17925" s="6">
        <v>0.14583333333333334</v>
      </c>
      <c r="E17925" s="157">
        <v>91</v>
      </c>
      <c r="G17925" s="717" t="s">
        <v>4489</v>
      </c>
      <c r="H17925" s="718"/>
      <c r="I17925" s="718"/>
      <c r="J17925" s="719"/>
    </row>
    <row r="17926" spans="1:14" ht="16.5" thickBot="1" x14ac:dyDescent="0.3">
      <c r="B17926" s="22">
        <v>0.15625</v>
      </c>
      <c r="D17926" s="3">
        <v>106</v>
      </c>
      <c r="E17926" s="705">
        <v>92</v>
      </c>
      <c r="G17926" s="720" t="s">
        <v>4488</v>
      </c>
      <c r="H17926" s="721"/>
      <c r="I17926" s="721"/>
      <c r="J17926" s="721"/>
      <c r="K17926" s="721"/>
      <c r="L17926" s="721"/>
      <c r="M17926" s="721"/>
      <c r="N17926" s="722"/>
    </row>
    <row r="17927" spans="1:14" x14ac:dyDescent="0.25">
      <c r="A17927" s="5">
        <v>46036</v>
      </c>
      <c r="B17927" s="6">
        <v>0.29166666666666669</v>
      </c>
      <c r="E17927" s="14">
        <v>80</v>
      </c>
    </row>
    <row r="17928" spans="1:14" x14ac:dyDescent="0.25">
      <c r="A17928" s="5" t="s">
        <v>571</v>
      </c>
      <c r="B17928" s="6">
        <v>0.30208333333333331</v>
      </c>
      <c r="E17928" s="59">
        <v>79</v>
      </c>
    </row>
    <row r="17929" spans="1:14" x14ac:dyDescent="0.25">
      <c r="B17929" s="6">
        <v>0.3125</v>
      </c>
      <c r="E17929" s="14">
        <v>82</v>
      </c>
    </row>
    <row r="17930" spans="1:14" x14ac:dyDescent="0.25">
      <c r="B17930" s="6">
        <v>0.32291666666666669</v>
      </c>
      <c r="E17930" s="59">
        <v>78</v>
      </c>
    </row>
    <row r="17931" spans="1:14" x14ac:dyDescent="0.25">
      <c r="B17931" s="6">
        <v>0.33333333333333331</v>
      </c>
      <c r="E17931" s="14">
        <v>80</v>
      </c>
    </row>
    <row r="17932" spans="1:14" x14ac:dyDescent="0.25">
      <c r="B17932" s="6">
        <v>0.34375</v>
      </c>
      <c r="E17932" s="14">
        <v>82</v>
      </c>
    </row>
    <row r="17933" spans="1:14" x14ac:dyDescent="0.25">
      <c r="B17933" s="6">
        <v>0.35416666666666669</v>
      </c>
      <c r="E17933" s="14">
        <v>84</v>
      </c>
    </row>
    <row r="17934" spans="1:14" x14ac:dyDescent="0.25">
      <c r="B17934" s="6">
        <v>0.36458333333333331</v>
      </c>
      <c r="E17934" s="14">
        <v>81</v>
      </c>
    </row>
    <row r="17935" spans="1:14" x14ac:dyDescent="0.25">
      <c r="B17935" s="6">
        <v>0.375</v>
      </c>
      <c r="E17935" s="14">
        <v>88</v>
      </c>
    </row>
    <row r="17936" spans="1:14" x14ac:dyDescent="0.25">
      <c r="B17936" s="6">
        <v>0.38541666666666669</v>
      </c>
      <c r="E17936" s="14">
        <v>83</v>
      </c>
    </row>
    <row r="17937" spans="2:16" x14ac:dyDescent="0.25">
      <c r="B17937" s="6">
        <v>0.39583333333333331</v>
      </c>
      <c r="E17937" s="14">
        <v>84</v>
      </c>
    </row>
    <row r="17938" spans="2:16" x14ac:dyDescent="0.25">
      <c r="B17938" s="6">
        <v>0.40625</v>
      </c>
      <c r="E17938" s="14">
        <v>85</v>
      </c>
    </row>
    <row r="17939" spans="2:16" x14ac:dyDescent="0.25">
      <c r="B17939" s="6">
        <v>0.41666666666666669</v>
      </c>
      <c r="E17939" s="14">
        <v>87</v>
      </c>
    </row>
    <row r="17940" spans="2:16" x14ac:dyDescent="0.25">
      <c r="B17940" s="6">
        <v>0.42708333333333331</v>
      </c>
      <c r="E17940" s="14">
        <v>84</v>
      </c>
    </row>
    <row r="17941" spans="2:16" x14ac:dyDescent="0.25">
      <c r="B17941" s="6">
        <v>0.4375</v>
      </c>
      <c r="E17941" s="14">
        <v>83</v>
      </c>
    </row>
    <row r="17942" spans="2:16" x14ac:dyDescent="0.25">
      <c r="B17942" s="6">
        <v>0.44791666666666669</v>
      </c>
      <c r="E17942" s="14">
        <v>85</v>
      </c>
    </row>
    <row r="17943" spans="2:16" x14ac:dyDescent="0.25">
      <c r="B17943" s="6">
        <v>0.45833333333333331</v>
      </c>
      <c r="E17943" s="14">
        <v>84</v>
      </c>
    </row>
    <row r="17944" spans="2:16" x14ac:dyDescent="0.25">
      <c r="B17944" s="6">
        <v>0.46875</v>
      </c>
      <c r="E17944" s="14">
        <v>89</v>
      </c>
    </row>
    <row r="17945" spans="2:16" x14ac:dyDescent="0.25">
      <c r="B17945" s="6">
        <v>0.47916666666666669</v>
      </c>
      <c r="E17945" s="14">
        <v>86</v>
      </c>
    </row>
    <row r="17946" spans="2:16" x14ac:dyDescent="0.25">
      <c r="B17946" s="6">
        <v>0.48958333333333331</v>
      </c>
      <c r="E17946" s="14">
        <v>86</v>
      </c>
      <c r="F17946" s="14">
        <v>86</v>
      </c>
    </row>
    <row r="17947" spans="2:16" x14ac:dyDescent="0.25">
      <c r="B17947" s="6">
        <v>0.5</v>
      </c>
      <c r="E17947" s="157">
        <v>93</v>
      </c>
    </row>
    <row r="17948" spans="2:16" x14ac:dyDescent="0.25">
      <c r="B17948" s="90">
        <v>0.51041666666666663</v>
      </c>
      <c r="C17948" s="8">
        <v>43</v>
      </c>
      <c r="D17948" s="8"/>
      <c r="E17948" s="8"/>
      <c r="F17948" s="8"/>
      <c r="G17948" s="8" t="s">
        <v>208</v>
      </c>
      <c r="H17948" s="8"/>
      <c r="I17948" s="36" t="s">
        <v>4492</v>
      </c>
      <c r="J17948" s="36"/>
      <c r="K17948" s="36"/>
      <c r="L17948" s="36"/>
      <c r="M17948" s="36"/>
      <c r="N17948" s="36"/>
      <c r="O17948" s="36"/>
      <c r="P17948" s="36"/>
    </row>
    <row r="17949" spans="2:16" x14ac:dyDescent="0.25">
      <c r="B17949" s="6">
        <v>0.51041666666666663</v>
      </c>
      <c r="E17949" s="157">
        <v>98</v>
      </c>
    </row>
    <row r="17950" spans="2:16" x14ac:dyDescent="0.25">
      <c r="B17950" s="6">
        <v>0.52083333333333337</v>
      </c>
      <c r="E17950" s="157">
        <v>99</v>
      </c>
    </row>
    <row r="17951" spans="2:16" x14ac:dyDescent="0.25">
      <c r="B17951" s="6">
        <v>0.53125</v>
      </c>
      <c r="E17951" s="3">
        <v>101</v>
      </c>
    </row>
    <row r="17952" spans="2:16" x14ac:dyDescent="0.25">
      <c r="B17952" s="6">
        <v>0.54166666666666663</v>
      </c>
      <c r="E17952" s="4">
        <v>107</v>
      </c>
      <c r="H17952" s="3">
        <v>45</v>
      </c>
      <c r="I17952" s="36" t="s">
        <v>4493</v>
      </c>
      <c r="J17952" s="36"/>
      <c r="K17952" s="36"/>
      <c r="L17952" s="36"/>
      <c r="M17952" s="36"/>
    </row>
    <row r="17953" spans="2:7" x14ac:dyDescent="0.25">
      <c r="B17953" s="6">
        <v>0.55208333333333337</v>
      </c>
      <c r="E17953" s="3">
        <v>105</v>
      </c>
    </row>
    <row r="17954" spans="2:7" x14ac:dyDescent="0.25">
      <c r="B17954" s="6">
        <v>0.5625</v>
      </c>
      <c r="E17954" s="157">
        <v>99</v>
      </c>
    </row>
    <row r="17955" spans="2:7" x14ac:dyDescent="0.25">
      <c r="B17955" s="6">
        <v>0.57291666666666663</v>
      </c>
      <c r="E17955" s="3">
        <v>105</v>
      </c>
    </row>
    <row r="17956" spans="2:7" x14ac:dyDescent="0.25">
      <c r="B17956" s="6">
        <v>0.58333333333333337</v>
      </c>
      <c r="E17956" s="3">
        <v>100</v>
      </c>
    </row>
    <row r="17957" spans="2:7" x14ac:dyDescent="0.25">
      <c r="B17957" s="6">
        <v>0.59375</v>
      </c>
      <c r="E17957" s="157">
        <v>98</v>
      </c>
    </row>
    <row r="17958" spans="2:7" x14ac:dyDescent="0.25">
      <c r="B17958" s="6">
        <v>0.60416666666666663</v>
      </c>
      <c r="E17958" s="3">
        <v>101</v>
      </c>
      <c r="F17958" s="3" t="s">
        <v>73</v>
      </c>
    </row>
    <row r="17959" spans="2:7" x14ac:dyDescent="0.25">
      <c r="B17959" s="6">
        <v>0.61458333333333337</v>
      </c>
      <c r="E17959" s="3">
        <v>102</v>
      </c>
    </row>
    <row r="17960" spans="2:7" x14ac:dyDescent="0.25">
      <c r="B17960" s="6">
        <v>0.625</v>
      </c>
      <c r="E17960" s="3">
        <v>103</v>
      </c>
    </row>
    <row r="17961" spans="2:7" x14ac:dyDescent="0.25">
      <c r="B17961" s="6">
        <v>0.63541666666666663</v>
      </c>
      <c r="E17961" s="3">
        <v>102</v>
      </c>
    </row>
    <row r="17962" spans="2:7" x14ac:dyDescent="0.25">
      <c r="B17962" s="6">
        <v>0.64583333333333337</v>
      </c>
      <c r="E17962" s="3">
        <v>101</v>
      </c>
    </row>
    <row r="17963" spans="2:7" x14ac:dyDescent="0.25">
      <c r="B17963" s="6">
        <v>0.65625</v>
      </c>
      <c r="E17963" s="157">
        <v>98</v>
      </c>
    </row>
    <row r="17964" spans="2:7" x14ac:dyDescent="0.25">
      <c r="B17964" s="6">
        <v>0.66666666666666663</v>
      </c>
    </row>
    <row r="17965" spans="2:7" x14ac:dyDescent="0.25">
      <c r="B17965" s="6">
        <v>0.67708333333333337</v>
      </c>
      <c r="E17965" s="157">
        <v>90</v>
      </c>
    </row>
    <row r="17966" spans="2:7" x14ac:dyDescent="0.25">
      <c r="B17966" s="86">
        <v>0.67708333333333337</v>
      </c>
      <c r="G17966" s="14" t="s">
        <v>4495</v>
      </c>
    </row>
    <row r="17967" spans="2:7" x14ac:dyDescent="0.25">
      <c r="B17967" s="86">
        <v>0.6875</v>
      </c>
      <c r="E17967" s="157">
        <v>94</v>
      </c>
      <c r="G17967" s="14" t="s">
        <v>4495</v>
      </c>
    </row>
    <row r="17968" spans="2:7" x14ac:dyDescent="0.25">
      <c r="B17968" s="86">
        <v>0.69791666666666663</v>
      </c>
      <c r="E17968" s="157">
        <v>97</v>
      </c>
      <c r="G17968" s="14" t="s">
        <v>4495</v>
      </c>
    </row>
    <row r="17969" spans="2:19" x14ac:dyDescent="0.25">
      <c r="B17969" s="86">
        <v>0.70833333333333337</v>
      </c>
      <c r="E17969" s="157">
        <v>95</v>
      </c>
      <c r="G17969" s="14" t="s">
        <v>4495</v>
      </c>
    </row>
    <row r="17970" spans="2:19" x14ac:dyDescent="0.25">
      <c r="B17970" s="6">
        <v>0.71875</v>
      </c>
      <c r="E17970" s="157">
        <v>93</v>
      </c>
    </row>
    <row r="17971" spans="2:19" x14ac:dyDescent="0.25">
      <c r="B17971" s="6">
        <v>0.72916666666666663</v>
      </c>
      <c r="E17971" s="157">
        <v>96</v>
      </c>
      <c r="F17971" s="157">
        <v>96</v>
      </c>
    </row>
    <row r="17972" spans="2:19" x14ac:dyDescent="0.25">
      <c r="B17972" s="90">
        <v>0.73958333333333337</v>
      </c>
      <c r="C17972" s="8">
        <v>78</v>
      </c>
      <c r="D17972" s="8"/>
      <c r="E17972" s="8"/>
      <c r="F17972" s="8"/>
      <c r="G17972" s="8" t="s">
        <v>313</v>
      </c>
      <c r="H17972" s="8"/>
      <c r="I17972" s="36" t="s">
        <v>4494</v>
      </c>
      <c r="J17972" s="36"/>
      <c r="K17972" s="36"/>
      <c r="L17972" s="36"/>
      <c r="M17972" s="36"/>
      <c r="N17972" s="36"/>
      <c r="O17972" s="36"/>
      <c r="P17972" s="36"/>
      <c r="Q17972" s="8"/>
      <c r="R17972" s="8"/>
      <c r="S17972" s="8"/>
    </row>
    <row r="17973" spans="2:19" x14ac:dyDescent="0.25">
      <c r="B17973" s="6">
        <v>0.73958333333333337</v>
      </c>
      <c r="E17973" s="157">
        <v>97</v>
      </c>
    </row>
    <row r="17974" spans="2:19" x14ac:dyDescent="0.25">
      <c r="B17974" s="6">
        <v>0.75</v>
      </c>
      <c r="E17974" s="62">
        <v>122</v>
      </c>
    </row>
    <row r="17975" spans="2:19" x14ac:dyDescent="0.25">
      <c r="B17975" s="6">
        <v>0.76041666666666663</v>
      </c>
      <c r="E17975" s="104">
        <v>142</v>
      </c>
      <c r="H17975" s="3">
        <v>30</v>
      </c>
      <c r="I17975" s="28" t="s">
        <v>4496</v>
      </c>
      <c r="J17975" s="28"/>
      <c r="K17975" s="28"/>
      <c r="L17975" s="28"/>
      <c r="M17975" s="28"/>
    </row>
    <row r="17976" spans="2:19" x14ac:dyDescent="0.25">
      <c r="B17976" s="6">
        <v>0.77083333333333337</v>
      </c>
      <c r="E17976" s="9">
        <v>134</v>
      </c>
    </row>
    <row r="17977" spans="2:19" x14ac:dyDescent="0.25">
      <c r="B17977" s="6">
        <v>0.78125</v>
      </c>
      <c r="E17977" s="99">
        <v>118</v>
      </c>
    </row>
    <row r="17978" spans="2:19" x14ac:dyDescent="0.25">
      <c r="B17978" s="6">
        <v>0.79166666666666663</v>
      </c>
      <c r="E17978" s="157">
        <v>99</v>
      </c>
    </row>
    <row r="17979" spans="2:19" x14ac:dyDescent="0.25">
      <c r="B17979" s="6">
        <v>0.80208333333333337</v>
      </c>
      <c r="E17979" s="157">
        <v>97</v>
      </c>
    </row>
    <row r="17980" spans="2:19" x14ac:dyDescent="0.25">
      <c r="B17980" s="6">
        <v>0.8125</v>
      </c>
      <c r="E17980" s="157">
        <v>99</v>
      </c>
    </row>
    <row r="17981" spans="2:19" x14ac:dyDescent="0.25">
      <c r="B17981" s="6">
        <v>0.82291666666666663</v>
      </c>
      <c r="E17981" s="3">
        <v>109</v>
      </c>
    </row>
    <row r="17982" spans="2:19" x14ac:dyDescent="0.25">
      <c r="B17982" s="6">
        <v>0.83333333333333337</v>
      </c>
      <c r="E17982" s="99">
        <v>111</v>
      </c>
    </row>
    <row r="17983" spans="2:19" x14ac:dyDescent="0.25">
      <c r="B17983" s="6">
        <v>0.84375</v>
      </c>
      <c r="E17983" s="101">
        <v>115</v>
      </c>
      <c r="H17983" s="3">
        <v>150</v>
      </c>
      <c r="I17983" s="135" t="s">
        <v>4522</v>
      </c>
      <c r="J17983" s="135"/>
      <c r="K17983" s="135"/>
      <c r="L17983" s="135"/>
      <c r="M17983" s="135"/>
    </row>
    <row r="17984" spans="2:19" x14ac:dyDescent="0.25">
      <c r="B17984" s="6">
        <v>0.85416666666666663</v>
      </c>
      <c r="E17984" s="99">
        <v>110</v>
      </c>
    </row>
    <row r="17985" spans="1:11" x14ac:dyDescent="0.25">
      <c r="B17985" s="6">
        <v>0.86458333333333337</v>
      </c>
      <c r="E17985" s="99">
        <v>115</v>
      </c>
    </row>
    <row r="17986" spans="1:11" x14ac:dyDescent="0.25">
      <c r="B17986" s="6">
        <v>0.875</v>
      </c>
      <c r="E17986" s="99">
        <v>113</v>
      </c>
    </row>
    <row r="17987" spans="1:11" x14ac:dyDescent="0.25">
      <c r="B17987" s="6">
        <v>0.88541666666666663</v>
      </c>
      <c r="E17987" s="99">
        <v>113</v>
      </c>
    </row>
    <row r="17988" spans="1:11" x14ac:dyDescent="0.25">
      <c r="B17988" s="6">
        <v>0.89583333333333337</v>
      </c>
      <c r="E17988" s="3">
        <v>102</v>
      </c>
    </row>
    <row r="17989" spans="1:11" x14ac:dyDescent="0.25">
      <c r="B17989" s="6">
        <v>0.90625</v>
      </c>
      <c r="E17989" s="3">
        <v>105</v>
      </c>
    </row>
    <row r="17990" spans="1:11" x14ac:dyDescent="0.25">
      <c r="B17990" s="6">
        <v>0.91666666666666663</v>
      </c>
      <c r="E17990" s="3">
        <v>107</v>
      </c>
    </row>
    <row r="17991" spans="1:11" x14ac:dyDescent="0.25">
      <c r="B17991" s="6">
        <v>0.92708333333333337</v>
      </c>
      <c r="E17991" s="3">
        <v>105</v>
      </c>
    </row>
    <row r="17992" spans="1:11" x14ac:dyDescent="0.25">
      <c r="B17992" s="6">
        <v>0.9375</v>
      </c>
      <c r="E17992" s="3">
        <v>104</v>
      </c>
    </row>
    <row r="17993" spans="1:11" x14ac:dyDescent="0.25">
      <c r="B17993" s="6">
        <v>0.44791666666666669</v>
      </c>
      <c r="E17993" s="3">
        <v>103</v>
      </c>
    </row>
    <row r="17994" spans="1:11" x14ac:dyDescent="0.25">
      <c r="B17994" s="6">
        <v>0.95833333333333337</v>
      </c>
      <c r="E17994" s="3">
        <v>102</v>
      </c>
    </row>
    <row r="17995" spans="1:11" x14ac:dyDescent="0.25">
      <c r="B17995" s="6">
        <v>0.96875</v>
      </c>
      <c r="E17995" s="3">
        <v>101</v>
      </c>
    </row>
    <row r="17996" spans="1:11" x14ac:dyDescent="0.25">
      <c r="B17996" s="90">
        <v>0.97222222222222221</v>
      </c>
      <c r="C17996" s="8">
        <v>0</v>
      </c>
      <c r="D17996" s="8"/>
      <c r="E17996" s="8"/>
      <c r="F17996" s="8"/>
      <c r="G17996" s="8" t="s">
        <v>239</v>
      </c>
      <c r="H17996" s="8"/>
      <c r="I17996" s="36" t="s">
        <v>3736</v>
      </c>
      <c r="J17996" s="36"/>
      <c r="K17996" s="36"/>
    </row>
    <row r="17997" spans="1:11" x14ac:dyDescent="0.25">
      <c r="B17997" s="6">
        <v>0.97916666666666663</v>
      </c>
      <c r="E17997" s="157">
        <v>97</v>
      </c>
    </row>
    <row r="17998" spans="1:11" ht="15.75" thickBot="1" x14ac:dyDescent="0.3">
      <c r="B17998" s="22">
        <v>0.98958333333333337</v>
      </c>
      <c r="E17998" s="157">
        <v>98</v>
      </c>
    </row>
    <row r="17999" spans="1:11" x14ac:dyDescent="0.25">
      <c r="A17999" s="5">
        <v>46037</v>
      </c>
      <c r="B17999" s="6">
        <v>0</v>
      </c>
      <c r="E17999" s="157">
        <v>96</v>
      </c>
    </row>
    <row r="18000" spans="1:11" x14ac:dyDescent="0.25">
      <c r="A18000" s="5" t="s">
        <v>211</v>
      </c>
      <c r="B18000" s="6">
        <v>1.0416666666666666E-2</v>
      </c>
      <c r="E18000" s="157">
        <v>95</v>
      </c>
    </row>
    <row r="18001" spans="1:14" x14ac:dyDescent="0.25">
      <c r="B18001" s="6">
        <v>2.0833333333333332E-2</v>
      </c>
      <c r="E18001" s="157">
        <v>94</v>
      </c>
    </row>
    <row r="18002" spans="1:14" x14ac:dyDescent="0.25">
      <c r="B18002" s="6">
        <v>3.125E-2</v>
      </c>
      <c r="E18002" s="157">
        <v>95</v>
      </c>
    </row>
    <row r="18003" spans="1:14" x14ac:dyDescent="0.25">
      <c r="B18003" s="6">
        <v>4.1666666666666664E-2</v>
      </c>
      <c r="E18003" s="157">
        <v>95</v>
      </c>
    </row>
    <row r="18004" spans="1:14" x14ac:dyDescent="0.25">
      <c r="B18004" s="6">
        <v>5.2083333333333336E-2</v>
      </c>
      <c r="E18004" s="157">
        <v>93</v>
      </c>
    </row>
    <row r="18005" spans="1:14" x14ac:dyDescent="0.25">
      <c r="B18005" s="6">
        <v>6.25E-2</v>
      </c>
      <c r="E18005" s="157">
        <v>94</v>
      </c>
    </row>
    <row r="18006" spans="1:14" ht="15.75" thickBot="1" x14ac:dyDescent="0.3">
      <c r="B18006" s="6">
        <v>7.2916666666666671E-2</v>
      </c>
      <c r="E18006" s="157">
        <v>96</v>
      </c>
    </row>
    <row r="18007" spans="1:14" ht="19.5" thickBot="1" x14ac:dyDescent="0.35">
      <c r="B18007" s="6">
        <v>8.3333333333333329E-2</v>
      </c>
      <c r="G18007" s="612">
        <v>100</v>
      </c>
      <c r="H18007" s="610" t="s">
        <v>1368</v>
      </c>
      <c r="I18007" s="737" t="s">
        <v>4497</v>
      </c>
      <c r="J18007" s="738"/>
      <c r="K18007" s="738"/>
      <c r="L18007" s="738"/>
      <c r="M18007" s="738"/>
      <c r="N18007" s="739"/>
    </row>
    <row r="18008" spans="1:14" ht="19.5" thickBot="1" x14ac:dyDescent="0.35">
      <c r="B18008" s="6">
        <v>9.375E-2</v>
      </c>
      <c r="G18008" s="595">
        <f>AVERAGE(E17927:E18006)</f>
        <v>97.64</v>
      </c>
      <c r="H18008" s="594" t="s">
        <v>1367</v>
      </c>
      <c r="I18008" s="723" t="s">
        <v>4501</v>
      </c>
      <c r="J18008" s="724"/>
      <c r="K18008" s="724"/>
      <c r="L18008" s="724"/>
      <c r="M18008" s="724"/>
      <c r="N18008" s="725"/>
    </row>
    <row r="18009" spans="1:14" ht="19.5" thickBot="1" x14ac:dyDescent="0.35">
      <c r="B18009" s="6">
        <v>0.10416666666666667</v>
      </c>
      <c r="G18009" s="608">
        <v>91</v>
      </c>
      <c r="H18009" s="594" t="s">
        <v>1369</v>
      </c>
      <c r="I18009" s="723" t="s">
        <v>4498</v>
      </c>
      <c r="J18009" s="724"/>
      <c r="K18009" s="724"/>
      <c r="L18009" s="724"/>
      <c r="M18009" s="724"/>
      <c r="N18009" s="725"/>
    </row>
    <row r="18010" spans="1:14" ht="18.75" thickBot="1" x14ac:dyDescent="0.3">
      <c r="B18010" s="6">
        <v>0.11458333333333333</v>
      </c>
      <c r="G18010" s="729" t="s">
        <v>4447</v>
      </c>
      <c r="H18010" s="730"/>
    </row>
    <row r="18011" spans="1:14" ht="18.75" thickBot="1" x14ac:dyDescent="0.3">
      <c r="B18011" s="6">
        <v>0.125</v>
      </c>
      <c r="G18011" s="717" t="s">
        <v>4499</v>
      </c>
      <c r="H18011" s="718"/>
      <c r="I18011" s="718"/>
      <c r="J18011" s="719"/>
    </row>
    <row r="18012" spans="1:14" ht="16.5" thickBot="1" x14ac:dyDescent="0.3">
      <c r="B18012" s="6">
        <v>0.13541666666666666</v>
      </c>
      <c r="G18012" s="720" t="s">
        <v>4500</v>
      </c>
      <c r="H18012" s="721"/>
      <c r="I18012" s="721"/>
      <c r="J18012" s="721"/>
      <c r="K18012" s="721"/>
      <c r="L18012" s="721"/>
      <c r="M18012" s="721"/>
      <c r="N18012" s="722"/>
    </row>
    <row r="18013" spans="1:14" x14ac:dyDescent="0.25">
      <c r="B18013" s="6">
        <v>0.14583333333333334</v>
      </c>
    </row>
    <row r="18014" spans="1:14" ht="15.75" thickBot="1" x14ac:dyDescent="0.3">
      <c r="B18014" s="22">
        <v>0.15625</v>
      </c>
      <c r="D18014" s="3">
        <v>121</v>
      </c>
    </row>
    <row r="18015" spans="1:14" x14ac:dyDescent="0.25">
      <c r="A18015" s="5">
        <v>46037</v>
      </c>
      <c r="B18015" s="6">
        <v>0.29166666666666669</v>
      </c>
      <c r="E18015" s="14">
        <v>81</v>
      </c>
    </row>
    <row r="18016" spans="1:14" x14ac:dyDescent="0.25">
      <c r="A18016" s="5" t="s">
        <v>211</v>
      </c>
      <c r="B18016" s="6">
        <v>0.30208333333333331</v>
      </c>
      <c r="E18016" s="14">
        <v>81</v>
      </c>
    </row>
    <row r="18017" spans="2:15" x14ac:dyDescent="0.25">
      <c r="B18017" s="6">
        <v>0.3125</v>
      </c>
      <c r="E18017" s="14">
        <v>81</v>
      </c>
    </row>
    <row r="18018" spans="2:15" x14ac:dyDescent="0.25">
      <c r="B18018" s="6">
        <v>0.32291666666666669</v>
      </c>
      <c r="E18018" s="14">
        <v>80</v>
      </c>
    </row>
    <row r="18019" spans="2:15" x14ac:dyDescent="0.25">
      <c r="B18019" s="6">
        <v>0.33333333333333331</v>
      </c>
      <c r="E18019" s="14">
        <v>82</v>
      </c>
    </row>
    <row r="18020" spans="2:15" x14ac:dyDescent="0.25">
      <c r="B18020" s="6">
        <v>0.34375</v>
      </c>
      <c r="E18020" s="14">
        <v>82</v>
      </c>
    </row>
    <row r="18021" spans="2:15" x14ac:dyDescent="0.25">
      <c r="B18021" s="6">
        <v>0.35416666666666669</v>
      </c>
      <c r="E18021" s="14">
        <v>82</v>
      </c>
    </row>
    <row r="18022" spans="2:15" x14ac:dyDescent="0.25">
      <c r="B18022" s="6">
        <v>0.36458333333333331</v>
      </c>
      <c r="E18022" s="14">
        <v>88</v>
      </c>
    </row>
    <row r="18023" spans="2:15" x14ac:dyDescent="0.25">
      <c r="B18023" s="6">
        <v>0.375</v>
      </c>
      <c r="E18023" s="14">
        <v>82</v>
      </c>
    </row>
    <row r="18024" spans="2:15" x14ac:dyDescent="0.25">
      <c r="B18024" s="6">
        <v>0.38541666666666669</v>
      </c>
      <c r="E18024" s="14">
        <v>82</v>
      </c>
    </row>
    <row r="18025" spans="2:15" x14ac:dyDescent="0.25">
      <c r="B18025" s="6">
        <v>0.39583333333333331</v>
      </c>
      <c r="E18025" s="14">
        <v>84</v>
      </c>
    </row>
    <row r="18026" spans="2:15" x14ac:dyDescent="0.25">
      <c r="B18026" s="6">
        <v>0.40625</v>
      </c>
      <c r="E18026" s="14">
        <v>86</v>
      </c>
    </row>
    <row r="18027" spans="2:15" x14ac:dyDescent="0.25">
      <c r="B18027" s="6">
        <v>0.41666666666666669</v>
      </c>
      <c r="E18027" s="14">
        <v>83</v>
      </c>
    </row>
    <row r="18028" spans="2:15" x14ac:dyDescent="0.25">
      <c r="B18028" s="6">
        <v>0.42708333333333331</v>
      </c>
      <c r="E18028" s="157">
        <v>98</v>
      </c>
      <c r="F18028" s="157">
        <v>98</v>
      </c>
    </row>
    <row r="18029" spans="2:15" x14ac:dyDescent="0.25">
      <c r="B18029" s="90">
        <v>0.43402777777777779</v>
      </c>
      <c r="C18029" s="8">
        <v>75</v>
      </c>
      <c r="D18029" s="8"/>
      <c r="E18029" s="8"/>
      <c r="F18029" s="8"/>
      <c r="G18029" s="8" t="s">
        <v>528</v>
      </c>
      <c r="H18029" s="8"/>
      <c r="I18029" s="36" t="s">
        <v>4502</v>
      </c>
      <c r="J18029" s="36"/>
      <c r="K18029" s="36"/>
      <c r="L18029" s="36"/>
      <c r="M18029" s="36"/>
      <c r="N18029" s="36"/>
      <c r="O18029" s="36"/>
    </row>
    <row r="18030" spans="2:15" x14ac:dyDescent="0.25">
      <c r="B18030" s="6">
        <v>0.4375</v>
      </c>
      <c r="E18030" s="3">
        <v>100</v>
      </c>
    </row>
    <row r="18031" spans="2:15" x14ac:dyDescent="0.25">
      <c r="B18031" s="6">
        <v>0.44791666666666669</v>
      </c>
      <c r="E18031" s="99">
        <v>111</v>
      </c>
    </row>
    <row r="18032" spans="2:15" x14ac:dyDescent="0.25">
      <c r="B18032" s="6">
        <v>0.45833333333333331</v>
      </c>
      <c r="E18032" s="97">
        <v>123</v>
      </c>
      <c r="H18032" s="3">
        <v>35</v>
      </c>
      <c r="I18032" s="63" t="s">
        <v>4503</v>
      </c>
      <c r="J18032" s="63"/>
      <c r="K18032" s="63"/>
      <c r="L18032" s="63"/>
      <c r="M18032" s="63"/>
      <c r="N18032" s="63"/>
    </row>
    <row r="18033" spans="2:15" x14ac:dyDescent="0.25">
      <c r="B18033" s="86">
        <v>0.47152777777777777</v>
      </c>
      <c r="E18033" s="4"/>
      <c r="G18033" s="14" t="s">
        <v>4504</v>
      </c>
    </row>
    <row r="18034" spans="2:15" ht="15.75" x14ac:dyDescent="0.25">
      <c r="B18034" s="86">
        <v>0.47291666666666665</v>
      </c>
      <c r="E18034" s="157">
        <v>99</v>
      </c>
      <c r="G18034" s="14" t="s">
        <v>4504</v>
      </c>
      <c r="I18034" s="531" t="s">
        <v>4505</v>
      </c>
      <c r="J18034" s="531"/>
      <c r="K18034" s="531"/>
      <c r="L18034" s="531"/>
      <c r="M18034" s="531"/>
      <c r="N18034" s="531"/>
      <c r="O18034" s="444"/>
    </row>
    <row r="18035" spans="2:15" ht="15.75" x14ac:dyDescent="0.25">
      <c r="B18035" s="86">
        <v>0.48333333333333334</v>
      </c>
      <c r="E18035" s="14">
        <v>82</v>
      </c>
      <c r="G18035" s="14" t="s">
        <v>4504</v>
      </c>
      <c r="I18035" s="565" t="s">
        <v>4506</v>
      </c>
      <c r="J18035" s="565"/>
      <c r="K18035" s="565"/>
      <c r="L18035" s="565"/>
      <c r="M18035" s="565"/>
      <c r="N18035" s="565"/>
      <c r="O18035" s="444"/>
    </row>
    <row r="18036" spans="2:15" x14ac:dyDescent="0.25">
      <c r="B18036" s="6">
        <v>0.49375000000000002</v>
      </c>
      <c r="E18036" s="14">
        <v>84</v>
      </c>
      <c r="G18036" s="14" t="s">
        <v>4504</v>
      </c>
    </row>
    <row r="18037" spans="2:15" x14ac:dyDescent="0.25">
      <c r="B18037" s="6">
        <v>0.50416666666666665</v>
      </c>
      <c r="E18037" s="157">
        <v>93</v>
      </c>
      <c r="G18037" s="14" t="s">
        <v>4504</v>
      </c>
    </row>
    <row r="18038" spans="2:15" x14ac:dyDescent="0.25">
      <c r="B18038" s="6">
        <v>0.51458333333333328</v>
      </c>
      <c r="E18038" s="157">
        <v>92</v>
      </c>
    </row>
    <row r="18039" spans="2:15" x14ac:dyDescent="0.25">
      <c r="B18039" s="6">
        <v>0.52083333333333337</v>
      </c>
      <c r="E18039" s="157">
        <v>98</v>
      </c>
    </row>
    <row r="18040" spans="2:15" x14ac:dyDescent="0.25">
      <c r="B18040" s="6">
        <v>0.53125</v>
      </c>
      <c r="E18040" s="3">
        <v>103</v>
      </c>
    </row>
    <row r="18041" spans="2:15" x14ac:dyDescent="0.25">
      <c r="B18041" s="6">
        <v>0.54166666666666663</v>
      </c>
      <c r="E18041" s="99">
        <v>116</v>
      </c>
      <c r="G18041" s="3" t="s">
        <v>4507</v>
      </c>
    </row>
    <row r="18042" spans="2:15" x14ac:dyDescent="0.25">
      <c r="B18042" s="6">
        <v>0.55208333333333337</v>
      </c>
      <c r="E18042" s="97">
        <v>123</v>
      </c>
      <c r="G18042" s="3" t="s">
        <v>4507</v>
      </c>
      <c r="H18042" s="3">
        <v>170</v>
      </c>
      <c r="I18042" s="63" t="s">
        <v>4517</v>
      </c>
      <c r="J18042" s="63"/>
      <c r="K18042" s="63"/>
      <c r="L18042" s="63"/>
      <c r="M18042" s="63"/>
      <c r="N18042" s="63"/>
    </row>
    <row r="18043" spans="2:15" x14ac:dyDescent="0.25">
      <c r="B18043" s="6">
        <v>0.5625</v>
      </c>
      <c r="E18043" s="3">
        <v>106</v>
      </c>
      <c r="G18043" s="3" t="s">
        <v>4507</v>
      </c>
    </row>
    <row r="18044" spans="2:15" x14ac:dyDescent="0.25">
      <c r="B18044" s="6">
        <v>0.57291666666666663</v>
      </c>
      <c r="E18044" s="157">
        <v>96</v>
      </c>
      <c r="G18044" s="3" t="s">
        <v>4507</v>
      </c>
    </row>
    <row r="18045" spans="2:15" x14ac:dyDescent="0.25">
      <c r="B18045" s="6">
        <v>0.58333333333333337</v>
      </c>
      <c r="E18045" s="3">
        <v>105</v>
      </c>
      <c r="G18045" s="3" t="s">
        <v>4508</v>
      </c>
    </row>
    <row r="18046" spans="2:15" x14ac:dyDescent="0.25">
      <c r="B18046" s="6">
        <v>0.59375</v>
      </c>
      <c r="E18046" s="62">
        <v>120</v>
      </c>
      <c r="G18046" s="3" t="s">
        <v>4508</v>
      </c>
    </row>
    <row r="18047" spans="2:15" x14ac:dyDescent="0.25">
      <c r="B18047" s="6">
        <v>0.60416666666666663</v>
      </c>
      <c r="E18047" s="62">
        <v>129</v>
      </c>
      <c r="G18047" s="3" t="s">
        <v>4508</v>
      </c>
    </row>
    <row r="18048" spans="2:15" x14ac:dyDescent="0.25">
      <c r="B18048" s="6">
        <v>0.61458333333333337</v>
      </c>
      <c r="E18048" s="9">
        <v>130</v>
      </c>
      <c r="G18048" s="3" t="s">
        <v>4508</v>
      </c>
    </row>
    <row r="18049" spans="2:22" x14ac:dyDescent="0.25">
      <c r="B18049" s="6">
        <v>0.625</v>
      </c>
      <c r="E18049" s="10">
        <v>131</v>
      </c>
      <c r="G18049" s="3" t="s">
        <v>1442</v>
      </c>
      <c r="H18049" s="3">
        <v>275</v>
      </c>
      <c r="I18049" s="12" t="s">
        <v>4518</v>
      </c>
      <c r="J18049" s="12"/>
      <c r="K18049" s="12"/>
      <c r="L18049" s="12"/>
      <c r="M18049" s="12"/>
    </row>
    <row r="18050" spans="2:22" x14ac:dyDescent="0.25">
      <c r="B18050" s="6">
        <v>0.63541666666666663</v>
      </c>
      <c r="E18050" s="99">
        <v>119</v>
      </c>
      <c r="G18050" s="3" t="s">
        <v>1442</v>
      </c>
    </row>
    <row r="18051" spans="2:22" ht="15.75" customHeight="1" x14ac:dyDescent="0.25">
      <c r="B18051" s="6">
        <v>0.64583333333333337</v>
      </c>
      <c r="E18051" s="99">
        <v>117</v>
      </c>
      <c r="G18051" s="3" t="s">
        <v>1442</v>
      </c>
    </row>
    <row r="18052" spans="2:22" x14ac:dyDescent="0.25">
      <c r="B18052" s="6">
        <v>0.65625</v>
      </c>
      <c r="E18052" s="3">
        <v>108</v>
      </c>
      <c r="F18052" s="3">
        <v>108</v>
      </c>
    </row>
    <row r="18053" spans="2:22" x14ac:dyDescent="0.25">
      <c r="B18053" s="90">
        <v>0.66666666666666663</v>
      </c>
      <c r="C18053" s="8">
        <v>70</v>
      </c>
      <c r="D18053" s="8"/>
      <c r="E18053" s="8"/>
      <c r="F18053" s="8"/>
      <c r="G18053" s="8" t="s">
        <v>313</v>
      </c>
      <c r="H18053" s="8"/>
      <c r="I18053" s="36" t="s">
        <v>4511</v>
      </c>
      <c r="J18053" s="36"/>
      <c r="K18053" s="36"/>
      <c r="L18053" s="36"/>
      <c r="M18053" s="36"/>
      <c r="N18053" s="36"/>
      <c r="O18053" s="36"/>
      <c r="P18053" s="36"/>
      <c r="Q18053" s="8"/>
      <c r="R18053" s="8"/>
      <c r="S18053" s="8"/>
      <c r="T18053" s="8"/>
      <c r="U18053" s="8"/>
      <c r="V18053" s="8"/>
    </row>
    <row r="18054" spans="2:22" x14ac:dyDescent="0.25">
      <c r="B18054" s="6">
        <v>0.66666666666666663</v>
      </c>
      <c r="E18054" s="99">
        <v>116</v>
      </c>
    </row>
    <row r="18055" spans="2:22" x14ac:dyDescent="0.25">
      <c r="B18055" s="6">
        <v>0.67708333333333337</v>
      </c>
      <c r="E18055" s="62">
        <v>120</v>
      </c>
    </row>
    <row r="18056" spans="2:22" x14ac:dyDescent="0.25">
      <c r="B18056" s="6">
        <v>0.6875</v>
      </c>
      <c r="E18056" s="97">
        <v>123</v>
      </c>
      <c r="H18056" s="3">
        <v>30</v>
      </c>
      <c r="I18056" s="63" t="s">
        <v>4512</v>
      </c>
      <c r="J18056" s="63"/>
      <c r="K18056" s="63"/>
      <c r="L18056" s="63"/>
      <c r="M18056" s="63"/>
    </row>
    <row r="18057" spans="2:22" ht="15" customHeight="1" x14ac:dyDescent="0.25">
      <c r="B18057" s="6">
        <v>0.69791666666666663</v>
      </c>
      <c r="E18057" s="157">
        <v>92</v>
      </c>
    </row>
    <row r="18058" spans="2:22" x14ac:dyDescent="0.25">
      <c r="B18058" s="6">
        <v>0.70833333333333337</v>
      </c>
      <c r="E18058" s="157">
        <v>96</v>
      </c>
      <c r="G18058" s="3" t="s">
        <v>4515</v>
      </c>
    </row>
    <row r="18059" spans="2:22" x14ac:dyDescent="0.25">
      <c r="B18059" s="6">
        <v>0.71875</v>
      </c>
      <c r="E18059" s="99">
        <v>111</v>
      </c>
      <c r="G18059" s="3" t="s">
        <v>4515</v>
      </c>
    </row>
    <row r="18060" spans="2:22" x14ac:dyDescent="0.25">
      <c r="B18060" s="6">
        <v>0.72916666666666663</v>
      </c>
      <c r="E18060" s="97">
        <v>128</v>
      </c>
      <c r="G18060" s="3" t="s">
        <v>4515</v>
      </c>
      <c r="H18060" s="3">
        <v>90</v>
      </c>
      <c r="I18060" s="63" t="s">
        <v>4513</v>
      </c>
      <c r="J18060" s="63"/>
      <c r="K18060" s="63"/>
      <c r="L18060" s="63"/>
      <c r="M18060" s="63"/>
    </row>
    <row r="18061" spans="2:22" x14ac:dyDescent="0.25">
      <c r="B18061" s="86">
        <v>0.73263888888888884</v>
      </c>
      <c r="G18061" s="14" t="s">
        <v>4510</v>
      </c>
    </row>
    <row r="18062" spans="2:22" x14ac:dyDescent="0.25">
      <c r="B18062" s="86">
        <v>0.73958333333333337</v>
      </c>
      <c r="E18062" s="62">
        <v>128</v>
      </c>
      <c r="G18062" s="14" t="s">
        <v>4510</v>
      </c>
    </row>
    <row r="18063" spans="2:22" x14ac:dyDescent="0.25">
      <c r="B18063" s="6">
        <v>0.75</v>
      </c>
      <c r="E18063" s="62">
        <v>128</v>
      </c>
      <c r="G18063" s="3" t="s">
        <v>4515</v>
      </c>
    </row>
    <row r="18064" spans="2:22" x14ac:dyDescent="0.25">
      <c r="B18064" s="6">
        <v>0.76041666666666663</v>
      </c>
      <c r="E18064" s="62">
        <v>122</v>
      </c>
      <c r="G18064" s="3" t="s">
        <v>4515</v>
      </c>
    </row>
    <row r="18065" spans="2:13" x14ac:dyDescent="0.25">
      <c r="B18065" s="6">
        <v>0.77083333333333337</v>
      </c>
      <c r="E18065" s="62">
        <v>128</v>
      </c>
      <c r="G18065" s="3" t="s">
        <v>4515</v>
      </c>
    </row>
    <row r="18066" spans="2:13" x14ac:dyDescent="0.25">
      <c r="B18066" s="6">
        <v>0.78125</v>
      </c>
      <c r="E18066" s="99">
        <v>118</v>
      </c>
      <c r="G18066" s="3" t="s">
        <v>4515</v>
      </c>
    </row>
    <row r="18067" spans="2:13" x14ac:dyDescent="0.25">
      <c r="B18067" s="6">
        <v>0.79166666666666663</v>
      </c>
      <c r="E18067" s="3">
        <v>102</v>
      </c>
      <c r="G18067" s="3" t="s">
        <v>4516</v>
      </c>
    </row>
    <row r="18068" spans="2:13" x14ac:dyDescent="0.25">
      <c r="B18068" s="6">
        <v>0.80208333333333337</v>
      </c>
      <c r="E18068" s="97">
        <v>122</v>
      </c>
      <c r="G18068" s="3" t="s">
        <v>4516</v>
      </c>
      <c r="H18068" s="3">
        <v>195</v>
      </c>
      <c r="I18068" s="63" t="s">
        <v>4514</v>
      </c>
      <c r="J18068" s="63"/>
      <c r="K18068" s="63"/>
      <c r="L18068" s="63"/>
      <c r="M18068" s="63"/>
    </row>
    <row r="18069" spans="2:13" x14ac:dyDescent="0.25">
      <c r="B18069" s="6">
        <v>0.8125</v>
      </c>
      <c r="E18069" s="99">
        <v>115</v>
      </c>
      <c r="G18069" s="3" t="s">
        <v>4516</v>
      </c>
    </row>
    <row r="18070" spans="2:13" x14ac:dyDescent="0.25">
      <c r="B18070" s="6">
        <v>0.82291666666666663</v>
      </c>
      <c r="E18070" s="99">
        <v>119</v>
      </c>
      <c r="G18070" s="3" t="s">
        <v>4516</v>
      </c>
    </row>
    <row r="18071" spans="2:13" x14ac:dyDescent="0.25">
      <c r="B18071" s="6">
        <v>0.83333333333333337</v>
      </c>
      <c r="E18071" s="62">
        <v>122</v>
      </c>
      <c r="G18071" s="3" t="s">
        <v>4516</v>
      </c>
    </row>
    <row r="18072" spans="2:13" x14ac:dyDescent="0.25">
      <c r="B18072" s="6">
        <v>0.84375</v>
      </c>
      <c r="E18072" s="99">
        <v>115</v>
      </c>
    </row>
    <row r="18073" spans="2:13" x14ac:dyDescent="0.25">
      <c r="B18073" s="6">
        <v>0.85416666666666663</v>
      </c>
      <c r="E18073" s="3">
        <v>107</v>
      </c>
    </row>
    <row r="18074" spans="2:13" x14ac:dyDescent="0.25">
      <c r="B18074" s="86">
        <v>0.86388888888888893</v>
      </c>
      <c r="G18074" s="14" t="s">
        <v>4509</v>
      </c>
    </row>
    <row r="18075" spans="2:13" x14ac:dyDescent="0.25">
      <c r="B18075" s="86">
        <v>0.86458333333333337</v>
      </c>
      <c r="E18075" s="3">
        <v>101</v>
      </c>
      <c r="G18075" s="14" t="s">
        <v>4509</v>
      </c>
    </row>
    <row r="18076" spans="2:13" x14ac:dyDescent="0.25">
      <c r="B18076" s="86">
        <v>0.875</v>
      </c>
      <c r="E18076" s="157">
        <v>93</v>
      </c>
      <c r="G18076" s="14" t="s">
        <v>4509</v>
      </c>
    </row>
    <row r="18077" spans="2:13" x14ac:dyDescent="0.25">
      <c r="B18077" s="86">
        <v>0.88541666666666663</v>
      </c>
      <c r="E18077" s="157">
        <v>96</v>
      </c>
      <c r="G18077" s="14" t="s">
        <v>4509</v>
      </c>
    </row>
    <row r="18078" spans="2:13" x14ac:dyDescent="0.25">
      <c r="B18078" s="90">
        <v>0.89236111111111116</v>
      </c>
      <c r="C18078" s="8">
        <v>0</v>
      </c>
      <c r="D18078" s="8"/>
      <c r="E18078" s="8"/>
      <c r="F18078" s="8"/>
      <c r="G18078" s="8" t="s">
        <v>4530</v>
      </c>
      <c r="H18078" s="8"/>
      <c r="I18078" s="36" t="s">
        <v>3736</v>
      </c>
      <c r="J18078" s="36"/>
      <c r="K18078" s="36"/>
    </row>
    <row r="18079" spans="2:13" x14ac:dyDescent="0.25">
      <c r="B18079" s="6">
        <v>0.89583333333333337</v>
      </c>
      <c r="E18079" s="3">
        <v>101</v>
      </c>
    </row>
    <row r="18080" spans="2:13" x14ac:dyDescent="0.25">
      <c r="B18080" s="6">
        <v>0.90625</v>
      </c>
      <c r="E18080" s="3">
        <v>100</v>
      </c>
    </row>
    <row r="18081" spans="1:5" x14ac:dyDescent="0.25">
      <c r="B18081" s="6">
        <v>0.91666666666666663</v>
      </c>
      <c r="E18081" s="157">
        <v>97</v>
      </c>
    </row>
    <row r="18082" spans="1:5" x14ac:dyDescent="0.25">
      <c r="B18082" s="6">
        <v>0.92708333333333337</v>
      </c>
      <c r="E18082" s="157">
        <v>93</v>
      </c>
    </row>
    <row r="18083" spans="1:5" x14ac:dyDescent="0.25">
      <c r="B18083" s="6">
        <v>0.9375</v>
      </c>
      <c r="E18083" s="157">
        <v>93</v>
      </c>
    </row>
    <row r="18084" spans="1:5" x14ac:dyDescent="0.25">
      <c r="B18084" s="6">
        <v>0.44791666666666669</v>
      </c>
      <c r="E18084" s="157">
        <v>92</v>
      </c>
    </row>
    <row r="18085" spans="1:5" x14ac:dyDescent="0.25">
      <c r="B18085" s="6">
        <v>0.95833333333333337</v>
      </c>
      <c r="E18085" s="157">
        <v>90</v>
      </c>
    </row>
    <row r="18086" spans="1:5" x14ac:dyDescent="0.25">
      <c r="B18086" s="6">
        <v>0.96875</v>
      </c>
      <c r="E18086" s="157">
        <v>92</v>
      </c>
    </row>
    <row r="18087" spans="1:5" x14ac:dyDescent="0.25">
      <c r="B18087" s="6">
        <v>0.97916666666666663</v>
      </c>
      <c r="E18087" s="157">
        <v>93</v>
      </c>
    </row>
    <row r="18088" spans="1:5" ht="15.75" thickBot="1" x14ac:dyDescent="0.3">
      <c r="B18088" s="22">
        <v>0.98958333333333337</v>
      </c>
      <c r="E18088" s="157">
        <v>96</v>
      </c>
    </row>
    <row r="18089" spans="1:5" x14ac:dyDescent="0.25">
      <c r="A18089" s="5">
        <v>46038</v>
      </c>
      <c r="B18089" s="6">
        <v>0</v>
      </c>
      <c r="E18089" s="157">
        <v>98</v>
      </c>
    </row>
    <row r="18090" spans="1:5" x14ac:dyDescent="0.25">
      <c r="A18090" s="5" t="s">
        <v>212</v>
      </c>
      <c r="B18090" s="6">
        <v>1.0416666666666666E-2</v>
      </c>
      <c r="E18090" s="157">
        <v>97</v>
      </c>
    </row>
    <row r="18091" spans="1:5" x14ac:dyDescent="0.25">
      <c r="B18091" s="6">
        <v>2.0833333333333332E-2</v>
      </c>
      <c r="E18091" s="157">
        <v>97</v>
      </c>
    </row>
    <row r="18092" spans="1:5" x14ac:dyDescent="0.25">
      <c r="B18092" s="6">
        <v>3.125E-2</v>
      </c>
      <c r="E18092" s="157">
        <v>97</v>
      </c>
    </row>
    <row r="18093" spans="1:5" x14ac:dyDescent="0.25">
      <c r="B18093" s="6">
        <v>4.1666666666666664E-2</v>
      </c>
      <c r="E18093" s="157">
        <v>96</v>
      </c>
    </row>
    <row r="18094" spans="1:5" x14ac:dyDescent="0.25">
      <c r="B18094" s="6">
        <v>5.2083333333333336E-2</v>
      </c>
      <c r="E18094" s="157">
        <v>95</v>
      </c>
    </row>
    <row r="18095" spans="1:5" x14ac:dyDescent="0.25">
      <c r="B18095" s="6">
        <v>6.25E-2</v>
      </c>
      <c r="E18095" s="157">
        <v>96</v>
      </c>
    </row>
    <row r="18096" spans="1:5" x14ac:dyDescent="0.25">
      <c r="B18096" s="6">
        <v>7.2916666666666671E-2</v>
      </c>
      <c r="E18096" s="157">
        <v>96</v>
      </c>
    </row>
    <row r="18097" spans="1:14" ht="15.75" thickBot="1" x14ac:dyDescent="0.3">
      <c r="B18097" s="6">
        <v>8.3333333333333329E-2</v>
      </c>
      <c r="E18097" s="157">
        <v>95</v>
      </c>
    </row>
    <row r="18098" spans="1:14" ht="19.5" thickBot="1" x14ac:dyDescent="0.35">
      <c r="B18098" s="6">
        <v>9.375E-2</v>
      </c>
      <c r="E18098" s="157">
        <v>95</v>
      </c>
      <c r="G18098" s="612">
        <v>102</v>
      </c>
      <c r="H18098" s="610" t="s">
        <v>1368</v>
      </c>
      <c r="I18098" s="737" t="s">
        <v>4531</v>
      </c>
      <c r="J18098" s="738"/>
      <c r="K18098" s="738"/>
      <c r="L18098" s="738"/>
      <c r="M18098" s="738"/>
      <c r="N18098" s="739"/>
    </row>
    <row r="18099" spans="1:14" ht="19.5" thickBot="1" x14ac:dyDescent="0.35">
      <c r="B18099" s="6">
        <v>0.10416666666666667</v>
      </c>
      <c r="G18099" s="611">
        <f>AVERAGE(E18014:E18097)</f>
        <v>102.24675324675324</v>
      </c>
      <c r="H18099" s="610" t="s">
        <v>1367</v>
      </c>
      <c r="I18099" s="734" t="s">
        <v>4532</v>
      </c>
      <c r="J18099" s="735"/>
      <c r="K18099" s="735"/>
      <c r="L18099" s="735"/>
      <c r="M18099" s="735"/>
      <c r="N18099" s="736"/>
    </row>
    <row r="18100" spans="1:14" ht="19.5" thickBot="1" x14ac:dyDescent="0.35">
      <c r="B18100" s="6">
        <v>0.11458333333333333</v>
      </c>
      <c r="G18100" s="612">
        <v>103</v>
      </c>
      <c r="H18100" s="610" t="s">
        <v>1369</v>
      </c>
      <c r="I18100" s="734" t="s">
        <v>4519</v>
      </c>
      <c r="J18100" s="735"/>
      <c r="K18100" s="735"/>
      <c r="L18100" s="735"/>
      <c r="M18100" s="735"/>
      <c r="N18100" s="736"/>
    </row>
    <row r="18101" spans="1:14" ht="18.75" thickBot="1" x14ac:dyDescent="0.3">
      <c r="B18101" s="6">
        <v>0.125</v>
      </c>
      <c r="G18101" s="729" t="s">
        <v>4520</v>
      </c>
      <c r="H18101" s="730"/>
    </row>
    <row r="18102" spans="1:14" ht="18.75" thickBot="1" x14ac:dyDescent="0.3">
      <c r="B18102" s="6">
        <v>0.13541666666666666</v>
      </c>
      <c r="G18102" s="717" t="s">
        <v>4529</v>
      </c>
      <c r="H18102" s="718"/>
      <c r="I18102" s="718"/>
      <c r="J18102" s="719"/>
    </row>
    <row r="18103" spans="1:14" ht="16.5" thickBot="1" x14ac:dyDescent="0.3">
      <c r="B18103" s="6">
        <v>0.14583333333333334</v>
      </c>
      <c r="G18103" s="720" t="s">
        <v>4521</v>
      </c>
      <c r="H18103" s="721"/>
      <c r="I18103" s="721"/>
      <c r="J18103" s="721"/>
      <c r="K18103" s="721"/>
      <c r="L18103" s="721"/>
      <c r="M18103" s="721"/>
      <c r="N18103" s="722"/>
    </row>
    <row r="18104" spans="1:14" ht="15.75" thickBot="1" x14ac:dyDescent="0.3">
      <c r="B18104" s="22">
        <v>0.15625</v>
      </c>
      <c r="D18104" s="3">
        <v>145</v>
      </c>
    </row>
    <row r="18105" spans="1:14" x14ac:dyDescent="0.25">
      <c r="A18105" s="5">
        <v>46038</v>
      </c>
      <c r="B18105" s="6">
        <v>0.29166666666666669</v>
      </c>
      <c r="E18105" s="14">
        <v>82</v>
      </c>
    </row>
    <row r="18106" spans="1:14" x14ac:dyDescent="0.25">
      <c r="A18106" s="5" t="s">
        <v>212</v>
      </c>
      <c r="B18106" s="6">
        <v>0.30208333333333331</v>
      </c>
      <c r="E18106" s="14">
        <v>83</v>
      </c>
    </row>
    <row r="18107" spans="1:14" x14ac:dyDescent="0.25">
      <c r="B18107" s="6">
        <v>0.3125</v>
      </c>
      <c r="E18107" s="14">
        <v>84</v>
      </c>
    </row>
    <row r="18108" spans="1:14" x14ac:dyDescent="0.25">
      <c r="B18108" s="6">
        <v>0.32291666666666669</v>
      </c>
      <c r="E18108" s="14">
        <v>83</v>
      </c>
    </row>
    <row r="18109" spans="1:14" x14ac:dyDescent="0.25">
      <c r="B18109" s="6">
        <v>0.33333333333333331</v>
      </c>
      <c r="E18109" s="14">
        <v>85</v>
      </c>
    </row>
    <row r="18110" spans="1:14" x14ac:dyDescent="0.25">
      <c r="B18110" s="6">
        <v>0.34375</v>
      </c>
      <c r="E18110" s="14">
        <v>84</v>
      </c>
    </row>
    <row r="18111" spans="1:14" x14ac:dyDescent="0.25">
      <c r="B18111" s="6">
        <v>0.35416666666666669</v>
      </c>
      <c r="E18111" s="14">
        <v>87</v>
      </c>
    </row>
    <row r="18112" spans="1:14" x14ac:dyDescent="0.25">
      <c r="B18112" s="6">
        <v>0.36458333333333331</v>
      </c>
      <c r="E18112" s="14">
        <v>88</v>
      </c>
    </row>
    <row r="18113" spans="2:16" x14ac:dyDescent="0.25">
      <c r="B18113" s="6">
        <v>0.375</v>
      </c>
      <c r="E18113" s="14">
        <v>82</v>
      </c>
    </row>
    <row r="18114" spans="2:16" x14ac:dyDescent="0.25">
      <c r="B18114" s="6">
        <v>0.38541666666666669</v>
      </c>
      <c r="E18114" s="14">
        <v>82</v>
      </c>
    </row>
    <row r="18115" spans="2:16" x14ac:dyDescent="0.25">
      <c r="B18115" s="6">
        <v>0.39583333333333331</v>
      </c>
      <c r="E18115" s="14">
        <v>83</v>
      </c>
    </row>
    <row r="18116" spans="2:16" x14ac:dyDescent="0.25">
      <c r="B18116" s="6">
        <v>0.40625</v>
      </c>
      <c r="E18116" s="14">
        <v>86</v>
      </c>
    </row>
    <row r="18117" spans="2:16" x14ac:dyDescent="0.25">
      <c r="B18117" s="6">
        <v>0.41666666666666669</v>
      </c>
      <c r="E18117" s="14">
        <v>85</v>
      </c>
    </row>
    <row r="18118" spans="2:16" x14ac:dyDescent="0.25">
      <c r="B18118" s="6">
        <v>0.42708333333333331</v>
      </c>
      <c r="E18118" s="14">
        <v>88</v>
      </c>
    </row>
    <row r="18119" spans="2:16" x14ac:dyDescent="0.25">
      <c r="B18119" s="6">
        <v>0.4375</v>
      </c>
      <c r="E18119" s="157">
        <v>98</v>
      </c>
    </row>
    <row r="18120" spans="2:16" x14ac:dyDescent="0.25">
      <c r="B18120" s="6">
        <v>0.44791666666666669</v>
      </c>
      <c r="E18120" s="3">
        <v>105</v>
      </c>
    </row>
    <row r="18121" spans="2:16" x14ac:dyDescent="0.25">
      <c r="B18121" s="6">
        <v>0.45833333333333331</v>
      </c>
      <c r="E18121" s="62">
        <v>122</v>
      </c>
    </row>
    <row r="18122" spans="2:16" x14ac:dyDescent="0.25">
      <c r="B18122" s="6">
        <v>0.46875</v>
      </c>
      <c r="E18122" s="3">
        <v>103</v>
      </c>
    </row>
    <row r="18123" spans="2:16" x14ac:dyDescent="0.25">
      <c r="B18123" s="6">
        <v>0.47916666666666669</v>
      </c>
      <c r="E18123" s="14" t="s">
        <v>4548</v>
      </c>
      <c r="G18123" s="3" t="s">
        <v>1551</v>
      </c>
    </row>
    <row r="18124" spans="2:16" x14ac:dyDescent="0.25">
      <c r="B18124" s="6">
        <v>0.48958333333333331</v>
      </c>
      <c r="E18124" s="14">
        <v>83</v>
      </c>
    </row>
    <row r="18125" spans="2:16" x14ac:dyDescent="0.25">
      <c r="B18125" s="6">
        <v>0.5</v>
      </c>
      <c r="E18125" s="157">
        <v>98</v>
      </c>
      <c r="F18125" s="157">
        <v>98</v>
      </c>
    </row>
    <row r="18126" spans="2:16" x14ac:dyDescent="0.25">
      <c r="B18126" s="90">
        <v>0.50694444444444442</v>
      </c>
      <c r="C18126" s="8">
        <v>71</v>
      </c>
      <c r="D18126" s="8"/>
      <c r="E18126" s="8"/>
      <c r="F18126" s="8"/>
      <c r="G18126" s="8" t="s">
        <v>208</v>
      </c>
      <c r="H18126" s="8"/>
      <c r="I18126" s="36" t="s">
        <v>4534</v>
      </c>
      <c r="J18126" s="36"/>
      <c r="K18126" s="36"/>
      <c r="L18126" s="36"/>
      <c r="M18126" s="36"/>
      <c r="N18126" s="36"/>
      <c r="O18126" s="36"/>
      <c r="P18126" s="36"/>
    </row>
    <row r="18127" spans="2:16" x14ac:dyDescent="0.25">
      <c r="B18127" s="6">
        <v>0.51041666666666663</v>
      </c>
      <c r="E18127" s="3">
        <v>104</v>
      </c>
    </row>
    <row r="18128" spans="2:16" x14ac:dyDescent="0.25">
      <c r="B18128" s="6">
        <v>0.52083333333333337</v>
      </c>
      <c r="E18128" s="62">
        <v>123</v>
      </c>
      <c r="H18128" s="3">
        <v>20</v>
      </c>
      <c r="I18128" s="63" t="s">
        <v>4550</v>
      </c>
      <c r="J18128" s="63"/>
      <c r="K18128" s="63"/>
      <c r="L18128" s="63"/>
      <c r="M18128" s="63"/>
    </row>
    <row r="18129" spans="2:14" x14ac:dyDescent="0.25">
      <c r="B18129" s="6">
        <v>0.53125</v>
      </c>
      <c r="E18129" s="99">
        <v>119</v>
      </c>
    </row>
    <row r="18130" spans="2:14" x14ac:dyDescent="0.25">
      <c r="B18130" s="6">
        <v>0.54166666666666663</v>
      </c>
      <c r="E18130" s="3">
        <v>101</v>
      </c>
    </row>
    <row r="18131" spans="2:14" x14ac:dyDescent="0.25">
      <c r="B18131" s="6">
        <v>0.55208333333333337</v>
      </c>
      <c r="E18131" s="14">
        <v>87</v>
      </c>
    </row>
    <row r="18132" spans="2:14" x14ac:dyDescent="0.25">
      <c r="B18132" s="6">
        <v>0.5625</v>
      </c>
      <c r="E18132" s="157">
        <v>94</v>
      </c>
    </row>
    <row r="18133" spans="2:14" x14ac:dyDescent="0.25">
      <c r="B18133" s="6">
        <v>0.57291666666666663</v>
      </c>
      <c r="E18133" s="14">
        <v>87</v>
      </c>
    </row>
    <row r="18134" spans="2:14" x14ac:dyDescent="0.25">
      <c r="B18134" s="6">
        <v>0.58333333333333337</v>
      </c>
      <c r="E18134" s="157">
        <v>96</v>
      </c>
    </row>
    <row r="18135" spans="2:14" x14ac:dyDescent="0.25">
      <c r="B18135" s="6">
        <v>0.59375</v>
      </c>
      <c r="E18135" s="157">
        <v>96</v>
      </c>
    </row>
    <row r="18136" spans="2:14" x14ac:dyDescent="0.25">
      <c r="B18136" s="6">
        <v>0.60416666666666663</v>
      </c>
      <c r="E18136" s="3">
        <v>109</v>
      </c>
    </row>
    <row r="18137" spans="2:14" x14ac:dyDescent="0.25">
      <c r="B18137" s="6">
        <v>0.61458333333333337</v>
      </c>
      <c r="E18137" s="101">
        <v>112</v>
      </c>
      <c r="H18137" s="3">
        <v>155</v>
      </c>
      <c r="I18137" s="135" t="s">
        <v>4551</v>
      </c>
      <c r="J18137" s="135"/>
      <c r="K18137" s="135"/>
      <c r="L18137" s="135"/>
      <c r="M18137" s="135"/>
    </row>
    <row r="18138" spans="2:14" x14ac:dyDescent="0.25">
      <c r="B18138" s="6">
        <v>0.625</v>
      </c>
      <c r="E18138" s="3">
        <v>104</v>
      </c>
    </row>
    <row r="18139" spans="2:14" x14ac:dyDescent="0.25">
      <c r="B18139" s="6">
        <v>0.63541666666666663</v>
      </c>
      <c r="E18139" s="3">
        <v>107</v>
      </c>
    </row>
    <row r="18140" spans="2:14" x14ac:dyDescent="0.25">
      <c r="B18140" s="6">
        <v>0.64583333333333337</v>
      </c>
      <c r="E18140" s="14">
        <v>85</v>
      </c>
    </row>
    <row r="18141" spans="2:14" x14ac:dyDescent="0.25">
      <c r="B18141" s="86">
        <v>0.65416666666666667</v>
      </c>
      <c r="G18141" s="14" t="s">
        <v>4540</v>
      </c>
    </row>
    <row r="18142" spans="2:14" x14ac:dyDescent="0.25">
      <c r="B18142" s="86">
        <v>0.65625</v>
      </c>
      <c r="E18142" s="14">
        <v>84</v>
      </c>
      <c r="G18142" s="14" t="s">
        <v>4540</v>
      </c>
    </row>
    <row r="18143" spans="2:14" x14ac:dyDescent="0.25">
      <c r="B18143" s="86">
        <v>0.66666666666666663</v>
      </c>
      <c r="E18143" s="14">
        <v>84</v>
      </c>
      <c r="G18143" s="14" t="s">
        <v>4540</v>
      </c>
    </row>
    <row r="18144" spans="2:14" ht="15.75" x14ac:dyDescent="0.25">
      <c r="B18144" s="86">
        <v>0.67708333333333337</v>
      </c>
      <c r="E18144" s="3">
        <v>104</v>
      </c>
      <c r="G18144" s="14" t="s">
        <v>4540</v>
      </c>
      <c r="I18144" s="449" t="s">
        <v>4556</v>
      </c>
      <c r="J18144" s="449"/>
      <c r="K18144" s="449"/>
      <c r="L18144" s="449"/>
      <c r="M18144" s="449"/>
      <c r="N18144" s="36"/>
    </row>
    <row r="18145" spans="2:19" ht="15.75" x14ac:dyDescent="0.25">
      <c r="B18145" s="86">
        <v>0.6875</v>
      </c>
      <c r="E18145" s="99">
        <v>110</v>
      </c>
      <c r="G18145" s="14" t="s">
        <v>4540</v>
      </c>
      <c r="I18145" s="446" t="s">
        <v>4557</v>
      </c>
      <c r="J18145" s="446"/>
      <c r="K18145" s="446"/>
      <c r="L18145" s="446"/>
      <c r="M18145" s="446"/>
      <c r="N18145" s="135"/>
    </row>
    <row r="18146" spans="2:19" x14ac:dyDescent="0.25">
      <c r="B18146" s="6">
        <v>0.69791666666666663</v>
      </c>
      <c r="E18146" s="3">
        <v>107</v>
      </c>
    </row>
    <row r="18147" spans="2:19" x14ac:dyDescent="0.25">
      <c r="B18147" s="6">
        <v>0.70833333333333337</v>
      </c>
      <c r="E18147" s="3">
        <v>109</v>
      </c>
    </row>
    <row r="18148" spans="2:19" x14ac:dyDescent="0.25">
      <c r="B18148" s="86">
        <v>0.71597222222222223</v>
      </c>
      <c r="G18148" s="14" t="s">
        <v>4533</v>
      </c>
    </row>
    <row r="18149" spans="2:19" x14ac:dyDescent="0.25">
      <c r="B18149" s="86">
        <v>0.71875</v>
      </c>
      <c r="E18149" s="3">
        <v>107</v>
      </c>
      <c r="G18149" s="14" t="s">
        <v>4533</v>
      </c>
    </row>
    <row r="18150" spans="2:19" x14ac:dyDescent="0.25">
      <c r="B18150" s="86">
        <v>0.72916666666666663</v>
      </c>
      <c r="E18150" s="3">
        <v>100</v>
      </c>
      <c r="F18150" s="3">
        <v>100</v>
      </c>
      <c r="G18150" s="14" t="s">
        <v>4533</v>
      </c>
      <c r="I18150" s="450" t="s">
        <v>4558</v>
      </c>
      <c r="J18150" s="450"/>
      <c r="K18150" s="450"/>
      <c r="L18150" s="450"/>
      <c r="M18150" s="450"/>
      <c r="N18150" s="450"/>
      <c r="O18150" s="36"/>
    </row>
    <row r="18151" spans="2:19" x14ac:dyDescent="0.25">
      <c r="B18151" s="90">
        <v>0.73611111111111116</v>
      </c>
      <c r="C18151" s="8">
        <v>44</v>
      </c>
      <c r="D18151" s="8"/>
      <c r="E18151" s="8"/>
      <c r="F18151" s="8"/>
      <c r="G18151" s="8" t="s">
        <v>313</v>
      </c>
      <c r="H18151" s="8"/>
      <c r="I18151" s="36" t="s">
        <v>4552</v>
      </c>
      <c r="J18151" s="36"/>
      <c r="K18151" s="36"/>
      <c r="L18151" s="36"/>
      <c r="M18151" s="36"/>
      <c r="N18151" s="36"/>
      <c r="O18151" s="36"/>
      <c r="P18151" s="36"/>
      <c r="Q18151" s="8"/>
      <c r="R18151" s="8"/>
      <c r="S18151" s="8"/>
    </row>
    <row r="18152" spans="2:19" x14ac:dyDescent="0.25">
      <c r="B18152" s="6">
        <v>0.73958333333333337</v>
      </c>
      <c r="E18152" s="3">
        <v>108</v>
      </c>
    </row>
    <row r="18153" spans="2:19" x14ac:dyDescent="0.25">
      <c r="B18153" s="6">
        <v>0.75</v>
      </c>
      <c r="E18153" s="101">
        <v>113</v>
      </c>
      <c r="H18153" s="3">
        <v>20</v>
      </c>
      <c r="I18153" s="135" t="s">
        <v>4544</v>
      </c>
      <c r="J18153" s="135"/>
      <c r="K18153" s="135"/>
      <c r="L18153" s="135"/>
      <c r="M18153" s="135"/>
    </row>
    <row r="18154" spans="2:19" x14ac:dyDescent="0.25">
      <c r="B18154" s="6">
        <v>0.76041666666666663</v>
      </c>
      <c r="E18154" s="3">
        <v>108</v>
      </c>
    </row>
    <row r="18155" spans="2:19" x14ac:dyDescent="0.25">
      <c r="B18155" s="6">
        <v>0.77083333333333337</v>
      </c>
      <c r="E18155" s="3">
        <v>107</v>
      </c>
    </row>
    <row r="18156" spans="2:19" x14ac:dyDescent="0.25">
      <c r="B18156" s="6">
        <v>0.78125</v>
      </c>
      <c r="E18156" s="99">
        <v>115</v>
      </c>
    </row>
    <row r="18157" spans="2:19" x14ac:dyDescent="0.25">
      <c r="B18157" s="6">
        <v>0.79166666666666663</v>
      </c>
      <c r="E18157" s="62">
        <v>123</v>
      </c>
    </row>
    <row r="18158" spans="2:19" x14ac:dyDescent="0.25">
      <c r="B18158" s="6">
        <v>0.80208333333333337</v>
      </c>
      <c r="E18158" s="62">
        <v>126</v>
      </c>
    </row>
    <row r="18159" spans="2:19" x14ac:dyDescent="0.25">
      <c r="B18159" s="6">
        <v>0.8125</v>
      </c>
      <c r="E18159" s="62">
        <v>128</v>
      </c>
    </row>
    <row r="18160" spans="2:19" x14ac:dyDescent="0.25">
      <c r="B18160" s="6">
        <v>0.82291666666666663</v>
      </c>
      <c r="E18160" s="10">
        <v>139</v>
      </c>
      <c r="H18160" s="3">
        <v>125</v>
      </c>
      <c r="I18160" s="12" t="s">
        <v>4545</v>
      </c>
      <c r="J18160" s="12"/>
      <c r="K18160" s="12"/>
      <c r="L18160" s="12"/>
      <c r="M18160" s="12"/>
    </row>
    <row r="18161" spans="2:15" x14ac:dyDescent="0.25">
      <c r="B18161" s="86">
        <v>0.82777777777777772</v>
      </c>
      <c r="G18161" s="14" t="s">
        <v>4539</v>
      </c>
    </row>
    <row r="18162" spans="2:15" x14ac:dyDescent="0.25">
      <c r="B18162" s="86">
        <v>0.83333333333333337</v>
      </c>
      <c r="E18162" s="62">
        <v>129</v>
      </c>
      <c r="G18162" s="14" t="s">
        <v>4539</v>
      </c>
    </row>
    <row r="18163" spans="2:15" ht="15.75" x14ac:dyDescent="0.25">
      <c r="B18163" s="86">
        <v>0.84375</v>
      </c>
      <c r="E18163" s="157">
        <v>97</v>
      </c>
      <c r="G18163" s="14" t="s">
        <v>4539</v>
      </c>
      <c r="I18163" s="531" t="s">
        <v>4553</v>
      </c>
      <c r="J18163" s="531"/>
      <c r="K18163" s="531"/>
      <c r="L18163" s="531"/>
      <c r="M18163" s="531"/>
      <c r="N18163" s="531"/>
      <c r="O18163" s="194"/>
    </row>
    <row r="18164" spans="2:15" x14ac:dyDescent="0.25">
      <c r="B18164" s="86">
        <v>0.85416666666666663</v>
      </c>
      <c r="E18164" s="3">
        <v>102</v>
      </c>
      <c r="G18164" s="14" t="s">
        <v>4539</v>
      </c>
    </row>
    <row r="18165" spans="2:15" x14ac:dyDescent="0.25">
      <c r="B18165" s="6">
        <v>0.86458333333333337</v>
      </c>
      <c r="E18165" s="62">
        <v>126</v>
      </c>
    </row>
    <row r="18166" spans="2:15" x14ac:dyDescent="0.25">
      <c r="B18166" s="6">
        <v>0.875</v>
      </c>
      <c r="E18166" s="103">
        <v>141</v>
      </c>
      <c r="H18166" s="3">
        <v>200</v>
      </c>
      <c r="I18166" s="144" t="s">
        <v>4547</v>
      </c>
      <c r="J18166" s="144"/>
      <c r="K18166" s="144"/>
      <c r="L18166" s="144"/>
      <c r="M18166" s="144"/>
    </row>
    <row r="18167" spans="2:15" x14ac:dyDescent="0.25">
      <c r="B18167" s="86">
        <v>0.875</v>
      </c>
      <c r="G18167" s="14" t="s">
        <v>4538</v>
      </c>
    </row>
    <row r="18168" spans="2:15" x14ac:dyDescent="0.25">
      <c r="B18168" s="86">
        <v>0.88541666666666663</v>
      </c>
      <c r="E18168" s="99">
        <v>111</v>
      </c>
      <c r="G18168" s="14" t="s">
        <v>4538</v>
      </c>
    </row>
    <row r="18169" spans="2:15" ht="15.75" x14ac:dyDescent="0.25">
      <c r="B18169" s="86">
        <v>0.89583333333333337</v>
      </c>
      <c r="E18169" s="14">
        <v>87</v>
      </c>
      <c r="G18169" s="14" t="s">
        <v>4538</v>
      </c>
      <c r="I18169" s="565" t="s">
        <v>4554</v>
      </c>
      <c r="J18169" s="565"/>
      <c r="K18169" s="565"/>
      <c r="L18169" s="565"/>
      <c r="M18169" s="565"/>
      <c r="N18169" s="565"/>
      <c r="O18169" s="11"/>
    </row>
    <row r="18170" spans="2:15" x14ac:dyDescent="0.25">
      <c r="B18170" s="6">
        <v>0.90625</v>
      </c>
      <c r="E18170" s="157">
        <v>98</v>
      </c>
    </row>
    <row r="18171" spans="2:15" x14ac:dyDescent="0.25">
      <c r="B18171" s="6">
        <v>0.91666666666666663</v>
      </c>
      <c r="E18171" s="10">
        <v>137</v>
      </c>
      <c r="H18171" s="3">
        <v>260</v>
      </c>
      <c r="I18171" s="12" t="s">
        <v>4546</v>
      </c>
      <c r="J18171" s="12"/>
      <c r="K18171" s="12"/>
      <c r="L18171" s="12"/>
      <c r="M18171" s="12"/>
    </row>
    <row r="18172" spans="2:15" x14ac:dyDescent="0.25">
      <c r="B18172" s="86">
        <v>0.92361111111111116</v>
      </c>
      <c r="G18172" s="14" t="s">
        <v>4537</v>
      </c>
    </row>
    <row r="18173" spans="2:15" x14ac:dyDescent="0.25">
      <c r="B18173" s="86">
        <v>0.92708333333333337</v>
      </c>
      <c r="E18173" s="9">
        <v>135</v>
      </c>
      <c r="G18173" s="14" t="s">
        <v>4537</v>
      </c>
    </row>
    <row r="18174" spans="2:15" ht="15.75" x14ac:dyDescent="0.25">
      <c r="B18174" s="86">
        <v>0.9375</v>
      </c>
      <c r="E18174" s="157">
        <v>90</v>
      </c>
      <c r="G18174" s="14" t="s">
        <v>4537</v>
      </c>
      <c r="I18174" s="531" t="s">
        <v>4555</v>
      </c>
      <c r="J18174" s="531"/>
      <c r="K18174" s="531"/>
      <c r="L18174" s="531"/>
      <c r="M18174" s="531"/>
      <c r="N18174" s="531"/>
      <c r="O18174" s="194"/>
    </row>
    <row r="18175" spans="2:15" x14ac:dyDescent="0.25">
      <c r="B18175" s="6">
        <v>0.94791666666666663</v>
      </c>
      <c r="E18175" s="14">
        <v>88</v>
      </c>
      <c r="F18175" s="14">
        <v>88</v>
      </c>
    </row>
    <row r="18176" spans="2:15" x14ac:dyDescent="0.25">
      <c r="B18176" s="90">
        <v>0.94791666666666663</v>
      </c>
      <c r="C18176" s="8">
        <v>0</v>
      </c>
      <c r="D18176" s="8"/>
      <c r="E18176" s="8"/>
      <c r="F18176" s="8"/>
      <c r="G18176" s="8" t="s">
        <v>239</v>
      </c>
      <c r="H18176" s="8"/>
      <c r="I18176" s="36" t="s">
        <v>4543</v>
      </c>
      <c r="J18176" s="36"/>
      <c r="K18176" s="36"/>
    </row>
    <row r="18177" spans="1:14" x14ac:dyDescent="0.25">
      <c r="B18177" s="6">
        <v>0.95833333333333337</v>
      </c>
      <c r="E18177" s="3">
        <v>104</v>
      </c>
    </row>
    <row r="18178" spans="1:14" x14ac:dyDescent="0.25">
      <c r="B18178" s="6">
        <v>0.96875</v>
      </c>
      <c r="E18178" s="4">
        <v>107</v>
      </c>
      <c r="H18178" s="3">
        <v>30</v>
      </c>
      <c r="I18178" s="36" t="s">
        <v>4549</v>
      </c>
      <c r="J18178" s="36"/>
      <c r="K18178" s="36"/>
      <c r="L18178" s="36"/>
      <c r="M18178" s="36"/>
    </row>
    <row r="18179" spans="1:14" x14ac:dyDescent="0.25">
      <c r="B18179" s="6">
        <v>0.97916666666666663</v>
      </c>
      <c r="E18179" s="3">
        <v>102</v>
      </c>
    </row>
    <row r="18180" spans="1:14" ht="15.75" thickBot="1" x14ac:dyDescent="0.3">
      <c r="B18180" s="22">
        <v>0.98958333333333337</v>
      </c>
      <c r="E18180" s="157">
        <v>96</v>
      </c>
    </row>
    <row r="18181" spans="1:14" x14ac:dyDescent="0.25">
      <c r="A18181" s="5">
        <v>46039</v>
      </c>
      <c r="B18181" s="6">
        <v>0</v>
      </c>
      <c r="E18181" s="157">
        <v>92</v>
      </c>
    </row>
    <row r="18182" spans="1:14" x14ac:dyDescent="0.25">
      <c r="A18182" s="5" t="s">
        <v>228</v>
      </c>
      <c r="B18182" s="6">
        <v>1.0416666666666666E-2</v>
      </c>
      <c r="E18182" s="157">
        <v>94</v>
      </c>
    </row>
    <row r="18183" spans="1:14" x14ac:dyDescent="0.25">
      <c r="B18183" s="6">
        <v>2.0833333333333332E-2</v>
      </c>
      <c r="E18183" s="157">
        <v>95</v>
      </c>
    </row>
    <row r="18184" spans="1:14" x14ac:dyDescent="0.25">
      <c r="B18184" s="6">
        <v>3.125E-2</v>
      </c>
      <c r="E18184" s="157">
        <v>96</v>
      </c>
    </row>
    <row r="18185" spans="1:14" x14ac:dyDescent="0.25">
      <c r="B18185" s="6">
        <v>4.1666666666666664E-2</v>
      </c>
      <c r="E18185" s="157">
        <v>96</v>
      </c>
    </row>
    <row r="18186" spans="1:14" x14ac:dyDescent="0.25">
      <c r="B18186" s="6">
        <v>5.2083333333333336E-2</v>
      </c>
      <c r="E18186" s="157">
        <v>95</v>
      </c>
    </row>
    <row r="18187" spans="1:14" x14ac:dyDescent="0.25">
      <c r="B18187" s="6">
        <v>6.25E-2</v>
      </c>
      <c r="E18187" s="157">
        <v>95</v>
      </c>
    </row>
    <row r="18188" spans="1:14" ht="15.75" thickBot="1" x14ac:dyDescent="0.3">
      <c r="B18188" s="6">
        <v>7.2916666666666671E-2</v>
      </c>
      <c r="E18188" s="157">
        <v>99</v>
      </c>
    </row>
    <row r="18189" spans="1:14" ht="19.5" thickBot="1" x14ac:dyDescent="0.35">
      <c r="B18189" s="6">
        <v>8.3333333333333329E-2</v>
      </c>
      <c r="E18189" s="157">
        <v>97</v>
      </c>
      <c r="G18189" s="612">
        <v>101</v>
      </c>
      <c r="H18189" s="610" t="s">
        <v>1368</v>
      </c>
      <c r="I18189" s="737" t="s">
        <v>4535</v>
      </c>
      <c r="J18189" s="738"/>
      <c r="K18189" s="738"/>
      <c r="L18189" s="738"/>
      <c r="M18189" s="738"/>
      <c r="N18189" s="739"/>
    </row>
    <row r="18190" spans="1:14" ht="19.5" thickBot="1" x14ac:dyDescent="0.35">
      <c r="B18190" s="6">
        <v>9.375E-2</v>
      </c>
      <c r="E18190" s="157">
        <v>94</v>
      </c>
      <c r="G18190" s="611">
        <f>AVERAGE(E18105:E18195)</f>
        <v>100.71604938271605</v>
      </c>
      <c r="H18190" s="610" t="s">
        <v>1367</v>
      </c>
      <c r="I18190" s="734" t="s">
        <v>4559</v>
      </c>
      <c r="J18190" s="735"/>
      <c r="K18190" s="735"/>
      <c r="L18190" s="735"/>
      <c r="M18190" s="735"/>
      <c r="N18190" s="736"/>
    </row>
    <row r="18191" spans="1:14" ht="19.5" thickBot="1" x14ac:dyDescent="0.35">
      <c r="B18191" s="6">
        <v>0.10416666666666667</v>
      </c>
      <c r="E18191" s="157">
        <v>91</v>
      </c>
      <c r="G18191" s="612">
        <v>103</v>
      </c>
      <c r="H18191" s="610" t="s">
        <v>1369</v>
      </c>
      <c r="I18191" s="734" t="s">
        <v>4519</v>
      </c>
      <c r="J18191" s="735"/>
      <c r="K18191" s="735"/>
      <c r="L18191" s="735"/>
      <c r="M18191" s="735"/>
      <c r="N18191" s="736"/>
    </row>
    <row r="18192" spans="1:14" ht="18.75" thickBot="1" x14ac:dyDescent="0.3">
      <c r="B18192" s="6">
        <v>0.11458333333333333</v>
      </c>
      <c r="E18192" s="157">
        <v>90</v>
      </c>
      <c r="G18192" s="729" t="s">
        <v>4542</v>
      </c>
      <c r="H18192" s="730"/>
    </row>
    <row r="18193" spans="1:14" ht="18.75" thickBot="1" x14ac:dyDescent="0.3">
      <c r="B18193" s="6">
        <v>0.125</v>
      </c>
      <c r="E18193" s="157">
        <v>93</v>
      </c>
      <c r="G18193" s="717" t="s">
        <v>4536</v>
      </c>
      <c r="H18193" s="718"/>
      <c r="I18193" s="718"/>
      <c r="J18193" s="719"/>
    </row>
    <row r="18194" spans="1:14" ht="16.5" thickBot="1" x14ac:dyDescent="0.3">
      <c r="B18194" s="6">
        <v>0.13541666666666666</v>
      </c>
      <c r="E18194" s="157">
        <v>94</v>
      </c>
      <c r="G18194" s="720" t="s">
        <v>4541</v>
      </c>
      <c r="H18194" s="721"/>
      <c r="I18194" s="721"/>
      <c r="J18194" s="721"/>
      <c r="K18194" s="721"/>
      <c r="L18194" s="721"/>
      <c r="M18194" s="721"/>
      <c r="N18194" s="722"/>
    </row>
    <row r="18195" spans="1:14" x14ac:dyDescent="0.25">
      <c r="B18195" s="6">
        <v>0.14583333333333334</v>
      </c>
    </row>
    <row r="18196" spans="1:14" ht="15.75" thickBot="1" x14ac:dyDescent="0.3">
      <c r="B18196" s="22">
        <v>0.15625</v>
      </c>
      <c r="D18196" s="3">
        <v>115</v>
      </c>
    </row>
    <row r="18197" spans="1:14" x14ac:dyDescent="0.25">
      <c r="A18197" s="5">
        <v>46039</v>
      </c>
      <c r="B18197" s="6">
        <v>0.29166666666666669</v>
      </c>
      <c r="E18197" s="14">
        <v>87</v>
      </c>
    </row>
    <row r="18198" spans="1:14" x14ac:dyDescent="0.25">
      <c r="A18198" s="5" t="s">
        <v>228</v>
      </c>
      <c r="B18198" s="6">
        <v>0.30208333333333331</v>
      </c>
      <c r="E18198" s="14">
        <v>87</v>
      </c>
    </row>
    <row r="18199" spans="1:14" x14ac:dyDescent="0.25">
      <c r="B18199" s="6">
        <v>0.3125</v>
      </c>
      <c r="E18199" s="14">
        <v>83</v>
      </c>
    </row>
    <row r="18200" spans="1:14" x14ac:dyDescent="0.25">
      <c r="B18200" s="6">
        <v>0.32291666666666669</v>
      </c>
      <c r="E18200" s="14">
        <v>86</v>
      </c>
    </row>
    <row r="18201" spans="1:14" x14ac:dyDescent="0.25">
      <c r="B18201" s="6">
        <v>0.33333333333333331</v>
      </c>
      <c r="E18201" s="14">
        <v>85</v>
      </c>
    </row>
    <row r="18202" spans="1:14" x14ac:dyDescent="0.25">
      <c r="B18202" s="6">
        <v>0.34375</v>
      </c>
      <c r="E18202" s="14">
        <v>80</v>
      </c>
    </row>
    <row r="18203" spans="1:14" x14ac:dyDescent="0.25">
      <c r="B18203" s="6">
        <v>0.35416666666666669</v>
      </c>
      <c r="E18203" s="59">
        <v>78</v>
      </c>
    </row>
    <row r="18204" spans="1:14" x14ac:dyDescent="0.25">
      <c r="B18204" s="6">
        <v>0.36875000000000002</v>
      </c>
      <c r="E18204" s="14">
        <v>89</v>
      </c>
    </row>
    <row r="18205" spans="1:14" x14ac:dyDescent="0.25">
      <c r="B18205" s="6">
        <v>0.375</v>
      </c>
      <c r="E18205" s="14">
        <v>87</v>
      </c>
    </row>
    <row r="18206" spans="1:14" x14ac:dyDescent="0.25">
      <c r="B18206" s="6">
        <v>0.38541666666666669</v>
      </c>
      <c r="E18206" s="14">
        <v>84</v>
      </c>
    </row>
    <row r="18207" spans="1:14" x14ac:dyDescent="0.25">
      <c r="B18207" s="6">
        <v>0.39583333333333331</v>
      </c>
      <c r="E18207" s="14">
        <v>80</v>
      </c>
    </row>
    <row r="18208" spans="1:14" x14ac:dyDescent="0.25">
      <c r="B18208" s="6">
        <v>0.40625</v>
      </c>
      <c r="E18208" s="14">
        <v>82</v>
      </c>
    </row>
    <row r="18209" spans="2:17" x14ac:dyDescent="0.25">
      <c r="B18209" s="6">
        <v>0.41666666666666669</v>
      </c>
      <c r="E18209" s="14">
        <v>83</v>
      </c>
    </row>
    <row r="18210" spans="2:17" x14ac:dyDescent="0.25">
      <c r="B18210" s="6">
        <v>0.42708333333333331</v>
      </c>
      <c r="E18210" s="14">
        <v>82</v>
      </c>
    </row>
    <row r="18211" spans="2:17" x14ac:dyDescent="0.25">
      <c r="B18211" s="6">
        <v>0.4375</v>
      </c>
      <c r="E18211" s="14">
        <v>85</v>
      </c>
    </row>
    <row r="18212" spans="2:17" x14ac:dyDescent="0.25">
      <c r="B18212" s="6">
        <v>0.44791666666666669</v>
      </c>
      <c r="E18212" s="14">
        <v>88</v>
      </c>
    </row>
    <row r="18213" spans="2:17" x14ac:dyDescent="0.25">
      <c r="B18213" s="6">
        <v>0.45833333333333331</v>
      </c>
      <c r="E18213" s="14">
        <v>88</v>
      </c>
    </row>
    <row r="18214" spans="2:17" x14ac:dyDescent="0.25">
      <c r="B18214" s="6">
        <v>0.46875</v>
      </c>
      <c r="E18214" s="14">
        <v>86</v>
      </c>
    </row>
    <row r="18215" spans="2:17" x14ac:dyDescent="0.25">
      <c r="B18215" s="6">
        <v>0.47916666666666669</v>
      </c>
      <c r="E18215" s="157">
        <v>90</v>
      </c>
    </row>
    <row r="18216" spans="2:17" x14ac:dyDescent="0.25">
      <c r="B18216" s="6">
        <v>0.48958333333333331</v>
      </c>
      <c r="E18216" s="157">
        <v>90</v>
      </c>
    </row>
    <row r="18217" spans="2:17" x14ac:dyDescent="0.25">
      <c r="B18217" s="6">
        <v>0.5</v>
      </c>
      <c r="E18217" s="14">
        <v>88</v>
      </c>
    </row>
    <row r="18218" spans="2:17" x14ac:dyDescent="0.25">
      <c r="B18218" s="6">
        <v>0.51041666666666663</v>
      </c>
      <c r="E18218" s="157">
        <v>92</v>
      </c>
    </row>
    <row r="18219" spans="2:17" x14ac:dyDescent="0.25">
      <c r="B18219" s="6">
        <v>0.52083333333333337</v>
      </c>
      <c r="E18219" s="157">
        <v>94</v>
      </c>
    </row>
    <row r="18220" spans="2:17" x14ac:dyDescent="0.25">
      <c r="B18220" s="6">
        <v>0.53125</v>
      </c>
      <c r="E18220" s="157">
        <v>92</v>
      </c>
      <c r="F18220" s="157">
        <v>92</v>
      </c>
    </row>
    <row r="18221" spans="2:17" x14ac:dyDescent="0.25">
      <c r="B18221" s="90">
        <v>0.53472222222222221</v>
      </c>
      <c r="C18221" s="243">
        <v>117</v>
      </c>
      <c r="D18221" s="8"/>
      <c r="E18221" s="8"/>
      <c r="F18221" s="8"/>
      <c r="G18221" s="8" t="s">
        <v>326</v>
      </c>
      <c r="H18221" s="8"/>
      <c r="I18221" s="36" t="s">
        <v>4560</v>
      </c>
      <c r="J18221" s="36"/>
      <c r="K18221" s="36"/>
      <c r="L18221" s="36"/>
      <c r="M18221" s="36"/>
      <c r="N18221" s="36"/>
      <c r="O18221" s="36"/>
      <c r="P18221" s="36"/>
      <c r="Q18221" s="8"/>
    </row>
    <row r="18222" spans="2:17" x14ac:dyDescent="0.25">
      <c r="B18222" s="6">
        <v>0.54166666666666663</v>
      </c>
      <c r="E18222" s="3">
        <v>108</v>
      </c>
    </row>
    <row r="18223" spans="2:17" x14ac:dyDescent="0.25">
      <c r="B18223" s="6">
        <v>0.55208333333333337</v>
      </c>
      <c r="E18223" s="157">
        <v>97</v>
      </c>
    </row>
    <row r="18224" spans="2:17" x14ac:dyDescent="0.25">
      <c r="B18224" s="6">
        <v>0.5625</v>
      </c>
      <c r="E18224" s="14">
        <v>88</v>
      </c>
    </row>
    <row r="18225" spans="2:18" x14ac:dyDescent="0.25">
      <c r="B18225" s="6">
        <v>0.57291666666666663</v>
      </c>
      <c r="E18225" s="3">
        <v>103</v>
      </c>
    </row>
    <row r="18226" spans="2:18" x14ac:dyDescent="0.25">
      <c r="B18226" s="6">
        <v>0.58333333333333337</v>
      </c>
      <c r="E18226" s="3">
        <v>104</v>
      </c>
    </row>
    <row r="18227" spans="2:18" x14ac:dyDescent="0.25">
      <c r="B18227" s="6">
        <v>0.59375</v>
      </c>
      <c r="E18227" s="101">
        <v>110</v>
      </c>
      <c r="H18227" s="3">
        <v>85</v>
      </c>
      <c r="I18227" s="135" t="s">
        <v>4564</v>
      </c>
      <c r="J18227" s="135"/>
      <c r="K18227" s="135"/>
      <c r="L18227" s="135"/>
      <c r="M18227" s="135"/>
    </row>
    <row r="18228" spans="2:18" x14ac:dyDescent="0.25">
      <c r="B18228" s="6">
        <v>0.60416666666666663</v>
      </c>
      <c r="E18228" s="3">
        <v>100</v>
      </c>
    </row>
    <row r="18229" spans="2:18" x14ac:dyDescent="0.25">
      <c r="B18229" s="6">
        <v>0.61458333333333337</v>
      </c>
      <c r="E18229" s="157">
        <v>97</v>
      </c>
    </row>
    <row r="18230" spans="2:18" x14ac:dyDescent="0.25">
      <c r="B18230" s="6">
        <v>0.625</v>
      </c>
      <c r="E18230" s="3">
        <v>103</v>
      </c>
    </row>
    <row r="18231" spans="2:18" x14ac:dyDescent="0.25">
      <c r="B18231" s="6">
        <v>0.63541666666666663</v>
      </c>
      <c r="E18231" s="62">
        <v>121</v>
      </c>
    </row>
    <row r="18232" spans="2:18" x14ac:dyDescent="0.25">
      <c r="B18232" s="6">
        <v>0.64583333333333337</v>
      </c>
      <c r="E18232" s="97">
        <v>128</v>
      </c>
      <c r="H18232" s="3">
        <v>36</v>
      </c>
      <c r="I18232" s="63" t="s">
        <v>4565</v>
      </c>
      <c r="J18232" s="63"/>
      <c r="K18232" s="63"/>
      <c r="L18232" s="63"/>
      <c r="M18232" s="63"/>
    </row>
    <row r="18233" spans="2:18" x14ac:dyDescent="0.25">
      <c r="B18233" s="6">
        <v>0.65625</v>
      </c>
      <c r="E18233" s="62">
        <v>121</v>
      </c>
    </row>
    <row r="18234" spans="2:18" x14ac:dyDescent="0.25">
      <c r="B18234" s="86">
        <v>0.6645833333333333</v>
      </c>
      <c r="G18234" s="14" t="s">
        <v>4571</v>
      </c>
    </row>
    <row r="18235" spans="2:18" x14ac:dyDescent="0.25">
      <c r="B18235" s="86">
        <v>0.66666666666666663</v>
      </c>
      <c r="E18235" s="157">
        <v>92</v>
      </c>
      <c r="G18235" s="14" t="s">
        <v>4571</v>
      </c>
    </row>
    <row r="18236" spans="2:18" x14ac:dyDescent="0.25">
      <c r="B18236" s="86">
        <v>0.67708333333333337</v>
      </c>
      <c r="E18236" s="59">
        <v>76</v>
      </c>
      <c r="G18236" s="14" t="s">
        <v>4571</v>
      </c>
    </row>
    <row r="18237" spans="2:18" x14ac:dyDescent="0.25">
      <c r="B18237" s="86">
        <v>0.6875</v>
      </c>
      <c r="E18237" s="59">
        <v>79</v>
      </c>
      <c r="G18237" s="14" t="s">
        <v>4571</v>
      </c>
    </row>
    <row r="18238" spans="2:18" x14ac:dyDescent="0.25">
      <c r="B18238" s="6">
        <v>0.70208333333333328</v>
      </c>
      <c r="E18238" s="157">
        <v>93</v>
      </c>
      <c r="F18238" s="157">
        <v>93</v>
      </c>
    </row>
    <row r="18239" spans="2:18" x14ac:dyDescent="0.25">
      <c r="B18239" s="90">
        <v>0.70833333333333337</v>
      </c>
      <c r="C18239" s="8">
        <v>31</v>
      </c>
      <c r="D18239" s="8"/>
      <c r="E18239" s="8"/>
      <c r="F18239" s="8"/>
      <c r="G18239" s="8" t="s">
        <v>313</v>
      </c>
      <c r="H18239" s="8"/>
      <c r="I18239" s="36" t="s">
        <v>4562</v>
      </c>
      <c r="J18239" s="36"/>
      <c r="K18239" s="36"/>
      <c r="L18239" s="36"/>
      <c r="M18239" s="36"/>
      <c r="N18239" s="36"/>
      <c r="O18239" s="36"/>
      <c r="P18239" s="36"/>
      <c r="Q18239" s="8"/>
      <c r="R18239" s="8"/>
    </row>
    <row r="18240" spans="2:18" x14ac:dyDescent="0.25">
      <c r="B18240" s="6">
        <v>0.71250000000000002</v>
      </c>
      <c r="E18240" s="157">
        <v>112</v>
      </c>
    </row>
    <row r="18241" spans="2:14" x14ac:dyDescent="0.25">
      <c r="B18241" s="6">
        <v>0.71875</v>
      </c>
      <c r="E18241" s="99">
        <v>115</v>
      </c>
    </row>
    <row r="18242" spans="2:14" x14ac:dyDescent="0.25">
      <c r="B18242" s="6">
        <v>0.72916666666666663</v>
      </c>
      <c r="E18242" s="99">
        <v>118</v>
      </c>
    </row>
    <row r="18243" spans="2:14" x14ac:dyDescent="0.25">
      <c r="B18243" s="6">
        <v>0.73958333333333337</v>
      </c>
      <c r="E18243" s="10">
        <v>133</v>
      </c>
      <c r="H18243" s="3">
        <v>45</v>
      </c>
      <c r="I18243" s="12" t="s">
        <v>4563</v>
      </c>
      <c r="J18243" s="12"/>
      <c r="K18243" s="12"/>
      <c r="L18243" s="12"/>
      <c r="M18243" s="12"/>
    </row>
    <row r="18244" spans="2:14" x14ac:dyDescent="0.25">
      <c r="B18244" s="6">
        <v>0.75416666666666665</v>
      </c>
      <c r="E18244" s="9">
        <v>132</v>
      </c>
    </row>
    <row r="18245" spans="2:14" x14ac:dyDescent="0.25">
      <c r="B18245" s="86">
        <v>0.75555555555555554</v>
      </c>
      <c r="G18245" s="14" t="s">
        <v>4561</v>
      </c>
    </row>
    <row r="18246" spans="2:14" x14ac:dyDescent="0.25">
      <c r="B18246" s="86">
        <v>0.76458333333333328</v>
      </c>
      <c r="E18246" s="157">
        <v>92</v>
      </c>
      <c r="G18246" s="14" t="s">
        <v>4561</v>
      </c>
    </row>
    <row r="18247" spans="2:14" x14ac:dyDescent="0.25">
      <c r="B18247" s="86">
        <v>0.77500000000000002</v>
      </c>
      <c r="E18247" s="59">
        <v>73</v>
      </c>
      <c r="G18247" s="14" t="s">
        <v>4561</v>
      </c>
    </row>
    <row r="18248" spans="2:14" x14ac:dyDescent="0.25">
      <c r="B18248" s="6">
        <v>0.78541666666666665</v>
      </c>
      <c r="E18248" s="157">
        <v>92</v>
      </c>
    </row>
    <row r="18249" spans="2:14" x14ac:dyDescent="0.25">
      <c r="B18249" s="6">
        <v>0.79583333333333328</v>
      </c>
      <c r="E18249" s="99">
        <v>111</v>
      </c>
    </row>
    <row r="18250" spans="2:14" x14ac:dyDescent="0.25">
      <c r="B18250" s="6">
        <v>0.80625000000000002</v>
      </c>
      <c r="E18250" s="3">
        <v>108</v>
      </c>
    </row>
    <row r="18251" spans="2:14" x14ac:dyDescent="0.25">
      <c r="B18251" s="6">
        <v>0.81666666666666665</v>
      </c>
      <c r="E18251" s="101">
        <v>118</v>
      </c>
      <c r="H18251" s="3">
        <v>105</v>
      </c>
      <c r="I18251" s="135" t="s">
        <v>4567</v>
      </c>
      <c r="J18251" s="135"/>
      <c r="K18251" s="135"/>
      <c r="L18251" s="135"/>
      <c r="M18251" s="135"/>
      <c r="N18251" s="135"/>
    </row>
    <row r="18252" spans="2:14" x14ac:dyDescent="0.25">
      <c r="B18252" s="86">
        <v>0.82708333333333328</v>
      </c>
      <c r="G18252" s="14" t="s">
        <v>4566</v>
      </c>
    </row>
    <row r="18253" spans="2:14" ht="15.75" x14ac:dyDescent="0.25">
      <c r="B18253" s="86">
        <v>0.82708333333333328</v>
      </c>
      <c r="E18253" s="3">
        <v>100</v>
      </c>
      <c r="G18253" s="14" t="s">
        <v>4566</v>
      </c>
      <c r="I18253" s="449" t="s">
        <v>4568</v>
      </c>
      <c r="J18253" s="449"/>
      <c r="K18253" s="449"/>
      <c r="L18253" s="449"/>
      <c r="M18253" s="36"/>
      <c r="N18253" s="36"/>
    </row>
    <row r="18254" spans="2:14" ht="15.75" x14ac:dyDescent="0.25">
      <c r="B18254" s="86">
        <v>0.83750000000000002</v>
      </c>
      <c r="E18254" s="14">
        <v>88</v>
      </c>
      <c r="G18254" s="14" t="s">
        <v>4566</v>
      </c>
      <c r="I18254" s="565" t="s">
        <v>4569</v>
      </c>
      <c r="J18254" s="565"/>
      <c r="K18254" s="565"/>
      <c r="L18254" s="565"/>
      <c r="M18254" s="11"/>
      <c r="N18254" s="11"/>
    </row>
    <row r="18255" spans="2:14" x14ac:dyDescent="0.25">
      <c r="B18255" s="6">
        <v>0.84791666666666665</v>
      </c>
      <c r="E18255" s="3">
        <v>104</v>
      </c>
    </row>
    <row r="18256" spans="2:14" x14ac:dyDescent="0.25">
      <c r="B18256" s="6">
        <v>0.85833333333333328</v>
      </c>
      <c r="E18256" s="3">
        <v>102</v>
      </c>
    </row>
    <row r="18257" spans="1:16" x14ac:dyDescent="0.25">
      <c r="B18257" s="6">
        <v>0.86875000000000002</v>
      </c>
      <c r="E18257" s="3">
        <v>109</v>
      </c>
    </row>
    <row r="18258" spans="1:16" x14ac:dyDescent="0.25">
      <c r="B18258" s="6">
        <v>0.87916666666666665</v>
      </c>
      <c r="E18258" s="3">
        <v>109</v>
      </c>
    </row>
    <row r="18259" spans="1:16" x14ac:dyDescent="0.25">
      <c r="B18259" s="6">
        <v>0.88958333333333328</v>
      </c>
      <c r="E18259" s="99">
        <v>112</v>
      </c>
    </row>
    <row r="18260" spans="1:16" x14ac:dyDescent="0.25">
      <c r="B18260" s="86">
        <v>0.89097222222222228</v>
      </c>
      <c r="G18260" s="14" t="s">
        <v>4572</v>
      </c>
    </row>
    <row r="18261" spans="1:16" ht="15.75" x14ac:dyDescent="0.25">
      <c r="B18261" s="86">
        <v>0.9</v>
      </c>
      <c r="E18261" s="157">
        <v>95</v>
      </c>
      <c r="G18261" s="14" t="s">
        <v>4572</v>
      </c>
      <c r="I18261" s="531" t="s">
        <v>4573</v>
      </c>
      <c r="J18261" s="531"/>
      <c r="K18261" s="531"/>
      <c r="L18261" s="531"/>
      <c r="M18261" s="531"/>
      <c r="N18261" s="531"/>
      <c r="O18261" s="444"/>
    </row>
    <row r="18262" spans="1:16" ht="15.75" x14ac:dyDescent="0.25">
      <c r="B18262" s="86">
        <v>0.91041666666666665</v>
      </c>
      <c r="E18262" s="59">
        <v>79</v>
      </c>
      <c r="G18262" s="14" t="s">
        <v>4572</v>
      </c>
      <c r="I18262" s="639" t="s">
        <v>4574</v>
      </c>
      <c r="J18262" s="639"/>
      <c r="K18262" s="639"/>
      <c r="L18262" s="639"/>
      <c r="M18262" s="639"/>
      <c r="N18262" s="639"/>
      <c r="O18262" s="639"/>
      <c r="P18262" s="89"/>
    </row>
    <row r="18263" spans="1:16" x14ac:dyDescent="0.25">
      <c r="B18263" s="6">
        <v>0.92083333333333328</v>
      </c>
      <c r="E18263" s="14">
        <v>87</v>
      </c>
    </row>
    <row r="18264" spans="1:16" x14ac:dyDescent="0.25">
      <c r="B18264" s="6">
        <v>0.93125000000000002</v>
      </c>
      <c r="E18264" s="14">
        <v>87</v>
      </c>
    </row>
    <row r="18265" spans="1:16" x14ac:dyDescent="0.25">
      <c r="B18265" s="6">
        <v>0.94166666666666665</v>
      </c>
      <c r="E18265" s="14">
        <v>89</v>
      </c>
    </row>
    <row r="18266" spans="1:16" x14ac:dyDescent="0.25">
      <c r="B18266" s="6">
        <v>0.95208333333333328</v>
      </c>
      <c r="E18266" s="157">
        <v>97</v>
      </c>
    </row>
    <row r="18267" spans="1:16" x14ac:dyDescent="0.25">
      <c r="B18267" s="6">
        <v>0.96250000000000002</v>
      </c>
      <c r="E18267" s="157">
        <v>99</v>
      </c>
    </row>
    <row r="18268" spans="1:16" x14ac:dyDescent="0.25">
      <c r="B18268" s="6">
        <v>0.97291666666666665</v>
      </c>
      <c r="E18268" s="157">
        <v>95</v>
      </c>
    </row>
    <row r="18269" spans="1:16" x14ac:dyDescent="0.25">
      <c r="B18269" s="6">
        <v>0.98333333333333328</v>
      </c>
      <c r="E18269" s="157">
        <v>93</v>
      </c>
    </row>
    <row r="18270" spans="1:16" ht="15.75" thickBot="1" x14ac:dyDescent="0.3">
      <c r="B18270" s="22">
        <v>0.99375000000000002</v>
      </c>
      <c r="E18270" s="157">
        <v>95</v>
      </c>
    </row>
    <row r="18271" spans="1:16" x14ac:dyDescent="0.25">
      <c r="A18271" s="5">
        <v>46040</v>
      </c>
      <c r="B18271" s="6">
        <v>4.1666666666666666E-3</v>
      </c>
      <c r="E18271" s="157">
        <v>93</v>
      </c>
    </row>
    <row r="18272" spans="1:16" x14ac:dyDescent="0.25">
      <c r="A18272" s="5" t="s">
        <v>275</v>
      </c>
      <c r="B18272" s="6">
        <v>1.4583333333333334E-2</v>
      </c>
      <c r="E18272" s="157">
        <v>93</v>
      </c>
    </row>
    <row r="18273" spans="1:14" x14ac:dyDescent="0.25">
      <c r="B18273" s="6">
        <v>2.5000000000000001E-2</v>
      </c>
      <c r="E18273" s="157">
        <v>93</v>
      </c>
    </row>
    <row r="18274" spans="1:14" x14ac:dyDescent="0.25">
      <c r="B18274" s="6">
        <v>3.5416666666666666E-2</v>
      </c>
    </row>
    <row r="18275" spans="1:14" x14ac:dyDescent="0.25">
      <c r="B18275" s="6">
        <v>4.583333333333333E-2</v>
      </c>
    </row>
    <row r="18276" spans="1:14" x14ac:dyDescent="0.25">
      <c r="B18276" s="6">
        <v>5.6250000000000001E-2</v>
      </c>
    </row>
    <row r="18277" spans="1:14" x14ac:dyDescent="0.25">
      <c r="B18277" s="6">
        <v>6.6666666666666666E-2</v>
      </c>
    </row>
    <row r="18278" spans="1:14" x14ac:dyDescent="0.25">
      <c r="B18278" s="6">
        <v>7.7083333333333337E-2</v>
      </c>
    </row>
    <row r="18279" spans="1:14" ht="15.75" thickBot="1" x14ac:dyDescent="0.3">
      <c r="B18279" s="6">
        <v>8.7499999999999994E-2</v>
      </c>
    </row>
    <row r="18280" spans="1:14" ht="19.5" thickBot="1" x14ac:dyDescent="0.35">
      <c r="B18280" s="6">
        <v>9.7916666666666666E-2</v>
      </c>
      <c r="G18280" s="608">
        <v>96</v>
      </c>
      <c r="H18280" s="594" t="s">
        <v>1368</v>
      </c>
      <c r="I18280" s="731" t="s">
        <v>4578</v>
      </c>
      <c r="J18280" s="732"/>
      <c r="K18280" s="732"/>
      <c r="L18280" s="732"/>
      <c r="M18280" s="732"/>
      <c r="N18280" s="733"/>
    </row>
    <row r="18281" spans="1:14" ht="19.5" thickBot="1" x14ac:dyDescent="0.35">
      <c r="B18281" s="6">
        <v>0.10833333333333334</v>
      </c>
      <c r="G18281" s="595">
        <f>AVERAGE(E18191:E18286)</f>
        <v>95.693333333333328</v>
      </c>
      <c r="H18281" s="594" t="s">
        <v>1367</v>
      </c>
      <c r="I18281" s="723" t="s">
        <v>3831</v>
      </c>
      <c r="J18281" s="724"/>
      <c r="K18281" s="724"/>
      <c r="L18281" s="724"/>
      <c r="M18281" s="724"/>
      <c r="N18281" s="725"/>
    </row>
    <row r="18282" spans="1:14" ht="19.5" thickBot="1" x14ac:dyDescent="0.35">
      <c r="B18282" s="6">
        <v>0.11874999999999999</v>
      </c>
      <c r="G18282" s="608">
        <v>92.5</v>
      </c>
      <c r="H18282" s="594" t="s">
        <v>1369</v>
      </c>
      <c r="I18282" s="723" t="s">
        <v>4570</v>
      </c>
      <c r="J18282" s="724"/>
      <c r="K18282" s="724"/>
      <c r="L18282" s="724"/>
      <c r="M18282" s="724"/>
      <c r="N18282" s="725"/>
    </row>
    <row r="18283" spans="1:14" ht="18.75" thickBot="1" x14ac:dyDescent="0.3">
      <c r="B18283" s="6">
        <v>0.12916666666666668</v>
      </c>
      <c r="G18283" s="729" t="s">
        <v>4520</v>
      </c>
      <c r="H18283" s="730"/>
    </row>
    <row r="18284" spans="1:14" ht="18.75" thickBot="1" x14ac:dyDescent="0.3">
      <c r="B18284" s="6">
        <v>0.13958333333333334</v>
      </c>
      <c r="G18284" s="717" t="s">
        <v>4575</v>
      </c>
      <c r="H18284" s="718"/>
      <c r="I18284" s="718"/>
      <c r="J18284" s="719"/>
    </row>
    <row r="18285" spans="1:14" ht="16.5" thickBot="1" x14ac:dyDescent="0.3">
      <c r="B18285" s="6">
        <v>0.15</v>
      </c>
      <c r="G18285" s="720" t="s">
        <v>4576</v>
      </c>
      <c r="H18285" s="721"/>
      <c r="I18285" s="721"/>
      <c r="J18285" s="721"/>
      <c r="K18285" s="721"/>
      <c r="L18285" s="721"/>
      <c r="M18285" s="721"/>
      <c r="N18285" s="722"/>
    </row>
    <row r="18286" spans="1:14" ht="15.75" thickBot="1" x14ac:dyDescent="0.3">
      <c r="B18286" s="22">
        <v>0.16041666666666668</v>
      </c>
      <c r="D18286" s="3">
        <v>148</v>
      </c>
    </row>
    <row r="18287" spans="1:14" x14ac:dyDescent="0.25">
      <c r="A18287" s="5">
        <v>46040</v>
      </c>
      <c r="B18287" s="6">
        <v>0.29166666666666669</v>
      </c>
      <c r="E18287" s="14">
        <v>83</v>
      </c>
    </row>
    <row r="18288" spans="1:14" x14ac:dyDescent="0.25">
      <c r="A18288" s="5" t="s">
        <v>275</v>
      </c>
      <c r="B18288" s="6">
        <v>0.30208333333333331</v>
      </c>
      <c r="E18288" s="14">
        <v>82</v>
      </c>
    </row>
    <row r="18289" spans="2:15" x14ac:dyDescent="0.25">
      <c r="B18289" s="6">
        <v>0.3125</v>
      </c>
      <c r="E18289" s="14">
        <v>82</v>
      </c>
      <c r="G18289" s="104" t="s">
        <v>4584</v>
      </c>
    </row>
    <row r="18290" spans="2:15" x14ac:dyDescent="0.25">
      <c r="B18290" s="6">
        <v>0.32291666666666669</v>
      </c>
      <c r="E18290" s="14">
        <v>83</v>
      </c>
    </row>
    <row r="18291" spans="2:15" x14ac:dyDescent="0.25">
      <c r="B18291" s="6">
        <v>0.33333333333333331</v>
      </c>
      <c r="E18291" s="14">
        <v>84</v>
      </c>
    </row>
    <row r="18292" spans="2:15" x14ac:dyDescent="0.25">
      <c r="B18292" s="6">
        <v>0.34375</v>
      </c>
      <c r="E18292" s="14">
        <v>80</v>
      </c>
    </row>
    <row r="18293" spans="2:15" x14ac:dyDescent="0.25">
      <c r="B18293" s="6">
        <v>0.35416666666666669</v>
      </c>
      <c r="E18293" s="14">
        <v>82</v>
      </c>
    </row>
    <row r="18294" spans="2:15" x14ac:dyDescent="0.25">
      <c r="B18294" s="6">
        <v>0.36881944444444442</v>
      </c>
      <c r="E18294" s="14">
        <v>83</v>
      </c>
    </row>
    <row r="18295" spans="2:15" x14ac:dyDescent="0.25">
      <c r="B18295" s="6">
        <v>0.37916666666666665</v>
      </c>
      <c r="E18295" s="14">
        <v>82</v>
      </c>
      <c r="G18295" s="104" t="s">
        <v>4584</v>
      </c>
    </row>
    <row r="18296" spans="2:15" x14ac:dyDescent="0.25">
      <c r="B18296" s="6">
        <v>0.38965277777777779</v>
      </c>
      <c r="E18296" s="14">
        <v>84</v>
      </c>
      <c r="G18296" s="3" t="s">
        <v>4583</v>
      </c>
    </row>
    <row r="18297" spans="2:15" x14ac:dyDescent="0.25">
      <c r="B18297" s="6">
        <v>0.4</v>
      </c>
      <c r="E18297" s="14">
        <v>87</v>
      </c>
      <c r="F18297" s="14">
        <v>87</v>
      </c>
    </row>
    <row r="18298" spans="2:15" x14ac:dyDescent="0.25">
      <c r="B18298" s="90">
        <v>0.40625</v>
      </c>
      <c r="C18298" s="8">
        <v>40</v>
      </c>
      <c r="D18298" s="8"/>
      <c r="E18298" s="8"/>
      <c r="F18298" s="8"/>
      <c r="G18298" s="8" t="s">
        <v>326</v>
      </c>
      <c r="H18298" s="8"/>
      <c r="I18298" s="36" t="s">
        <v>4582</v>
      </c>
      <c r="J18298" s="36"/>
      <c r="K18298" s="36"/>
      <c r="L18298" s="36"/>
      <c r="M18298" s="36"/>
      <c r="N18298" s="36"/>
      <c r="O18298" s="36"/>
    </row>
    <row r="18299" spans="2:15" x14ac:dyDescent="0.25">
      <c r="B18299" s="6">
        <v>0.41041666666666665</v>
      </c>
    </row>
    <row r="18300" spans="2:15" x14ac:dyDescent="0.25">
      <c r="B18300" s="6">
        <v>0.42083333333333334</v>
      </c>
      <c r="E18300" s="157">
        <v>96</v>
      </c>
    </row>
    <row r="18301" spans="2:15" x14ac:dyDescent="0.25">
      <c r="B18301" s="6">
        <v>0.43125000000000002</v>
      </c>
      <c r="E18301" s="3">
        <v>107</v>
      </c>
    </row>
    <row r="18302" spans="2:15" x14ac:dyDescent="0.25">
      <c r="B18302" s="6">
        <v>0.44166666666666665</v>
      </c>
      <c r="E18302" s="3">
        <v>103</v>
      </c>
    </row>
    <row r="18303" spans="2:15" x14ac:dyDescent="0.25">
      <c r="B18303" s="6">
        <v>0.45208333333333334</v>
      </c>
      <c r="E18303" s="14">
        <v>81</v>
      </c>
    </row>
    <row r="18304" spans="2:15" x14ac:dyDescent="0.25">
      <c r="B18304" s="6">
        <v>0.46250000000000002</v>
      </c>
      <c r="E18304" s="14">
        <v>88</v>
      </c>
      <c r="G18304" s="3" t="s">
        <v>4587</v>
      </c>
    </row>
    <row r="18305" spans="2:15" x14ac:dyDescent="0.25">
      <c r="B18305" s="6">
        <v>0.47291666666666665</v>
      </c>
      <c r="E18305" s="157">
        <v>96</v>
      </c>
      <c r="G18305" s="3" t="s">
        <v>4587</v>
      </c>
    </row>
    <row r="18306" spans="2:15" x14ac:dyDescent="0.25">
      <c r="B18306" s="6">
        <v>0.48333333333333334</v>
      </c>
      <c r="E18306" s="14">
        <v>88</v>
      </c>
      <c r="G18306" s="3" t="s">
        <v>4587</v>
      </c>
    </row>
    <row r="18307" spans="2:15" x14ac:dyDescent="0.25">
      <c r="B18307" s="6">
        <v>0.49375000000000002</v>
      </c>
      <c r="E18307" s="157">
        <v>90</v>
      </c>
      <c r="G18307" s="3" t="s">
        <v>4587</v>
      </c>
    </row>
    <row r="18308" spans="2:15" x14ac:dyDescent="0.25">
      <c r="B18308" s="6">
        <v>0.50416666666666665</v>
      </c>
      <c r="E18308" s="157">
        <v>94</v>
      </c>
    </row>
    <row r="18309" spans="2:15" x14ac:dyDescent="0.25">
      <c r="B18309" s="6">
        <v>0.51458333333333328</v>
      </c>
      <c r="E18309" s="101">
        <v>116</v>
      </c>
      <c r="H18309" s="3">
        <v>156</v>
      </c>
      <c r="I18309" s="135" t="s">
        <v>4585</v>
      </c>
      <c r="J18309" s="135"/>
      <c r="K18309" s="135"/>
      <c r="L18309" s="135"/>
      <c r="M18309" s="135"/>
    </row>
    <row r="18310" spans="2:15" x14ac:dyDescent="0.25">
      <c r="B18310" s="6">
        <v>0.52500000000000002</v>
      </c>
      <c r="E18310" s="99">
        <v>111</v>
      </c>
    </row>
    <row r="18311" spans="2:15" x14ac:dyDescent="0.25">
      <c r="B18311" s="6">
        <v>0.53541666666666665</v>
      </c>
      <c r="E18311" s="99">
        <v>114</v>
      </c>
    </row>
    <row r="18312" spans="2:15" x14ac:dyDescent="0.25">
      <c r="B18312" s="6">
        <v>0.54583333333333328</v>
      </c>
      <c r="E18312" s="3">
        <v>104</v>
      </c>
      <c r="F18312" s="3">
        <v>104</v>
      </c>
    </row>
    <row r="18313" spans="2:15" x14ac:dyDescent="0.25">
      <c r="B18313" s="90">
        <v>0.54861111111111116</v>
      </c>
      <c r="C18313" s="8">
        <v>90</v>
      </c>
      <c r="D18313" s="8"/>
      <c r="E18313" s="8"/>
      <c r="F18313" s="8"/>
      <c r="G18313" s="8" t="s">
        <v>208</v>
      </c>
      <c r="H18313" s="8"/>
      <c r="I18313" s="36" t="s">
        <v>4588</v>
      </c>
      <c r="J18313" s="36"/>
      <c r="K18313" s="36"/>
      <c r="L18313" s="36"/>
      <c r="M18313" s="36"/>
      <c r="N18313" s="36"/>
      <c r="O18313" s="36"/>
    </row>
    <row r="18314" spans="2:15" x14ac:dyDescent="0.25">
      <c r="B18314" s="6">
        <v>0.55625000000000002</v>
      </c>
      <c r="E18314" s="157">
        <v>99</v>
      </c>
    </row>
    <row r="18315" spans="2:15" x14ac:dyDescent="0.25">
      <c r="B18315" s="6">
        <v>0.56666666666666665</v>
      </c>
      <c r="E18315" s="157">
        <v>97</v>
      </c>
    </row>
    <row r="18316" spans="2:15" x14ac:dyDescent="0.25">
      <c r="B18316" s="6">
        <v>0.57708333333333328</v>
      </c>
      <c r="E18316" s="3">
        <v>104</v>
      </c>
    </row>
    <row r="18317" spans="2:15" x14ac:dyDescent="0.25">
      <c r="B18317" s="6">
        <v>0.58750000000000002</v>
      </c>
      <c r="E18317" s="157">
        <v>90</v>
      </c>
    </row>
    <row r="18318" spans="2:15" x14ac:dyDescent="0.25">
      <c r="B18318" s="6">
        <v>0.59791666666666665</v>
      </c>
      <c r="E18318" s="3">
        <v>105</v>
      </c>
    </row>
    <row r="18319" spans="2:15" x14ac:dyDescent="0.25">
      <c r="B18319" s="6">
        <v>0.60833333333333328</v>
      </c>
      <c r="E18319" s="101">
        <v>116</v>
      </c>
      <c r="H18319" s="3">
        <v>86</v>
      </c>
      <c r="I18319" t="s">
        <v>4586</v>
      </c>
    </row>
    <row r="18320" spans="2:15" x14ac:dyDescent="0.25">
      <c r="B18320" s="86">
        <v>0.60833333333333328</v>
      </c>
      <c r="G18320" s="14" t="s">
        <v>4581</v>
      </c>
    </row>
    <row r="18321" spans="2:14" x14ac:dyDescent="0.25">
      <c r="B18321" s="86">
        <v>0.61875000000000002</v>
      </c>
      <c r="E18321" s="3">
        <v>104</v>
      </c>
      <c r="G18321" s="14" t="s">
        <v>4581</v>
      </c>
    </row>
    <row r="18322" spans="2:14" x14ac:dyDescent="0.25">
      <c r="B18322" s="86">
        <v>0.62916666666666665</v>
      </c>
      <c r="E18322" s="157">
        <v>95</v>
      </c>
      <c r="G18322" s="14" t="s">
        <v>4581</v>
      </c>
    </row>
    <row r="18323" spans="2:14" x14ac:dyDescent="0.25">
      <c r="B18323" s="6">
        <v>0.63958333333333328</v>
      </c>
      <c r="E18323" s="3">
        <v>103</v>
      </c>
    </row>
    <row r="18324" spans="2:14" x14ac:dyDescent="0.25">
      <c r="B18324" s="6">
        <v>0.65</v>
      </c>
      <c r="E18324" s="99">
        <v>115</v>
      </c>
    </row>
    <row r="18325" spans="2:14" x14ac:dyDescent="0.25">
      <c r="B18325" s="86">
        <v>0.65625</v>
      </c>
      <c r="G18325" s="14" t="s">
        <v>4580</v>
      </c>
    </row>
    <row r="18326" spans="2:14" x14ac:dyDescent="0.25">
      <c r="B18326" s="86">
        <v>0.66041666666666665</v>
      </c>
      <c r="E18326" s="97">
        <v>122</v>
      </c>
      <c r="G18326" s="14" t="s">
        <v>4580</v>
      </c>
      <c r="H18326" s="3">
        <v>18</v>
      </c>
      <c r="I18326" s="63" t="s">
        <v>4615</v>
      </c>
      <c r="J18326" s="63"/>
      <c r="K18326" s="63"/>
      <c r="L18326" s="63"/>
      <c r="M18326" s="63"/>
      <c r="N18326" s="63"/>
    </row>
    <row r="18327" spans="2:14" ht="15.75" x14ac:dyDescent="0.25">
      <c r="B18327" s="86">
        <v>0.67083333333333328</v>
      </c>
      <c r="E18327" s="157">
        <v>93</v>
      </c>
      <c r="G18327" s="14" t="s">
        <v>4580</v>
      </c>
      <c r="I18327" s="531" t="s">
        <v>4593</v>
      </c>
      <c r="J18327" s="531"/>
      <c r="K18327" s="531"/>
      <c r="L18327" s="531"/>
      <c r="M18327" s="194"/>
      <c r="N18327" s="194"/>
    </row>
    <row r="18328" spans="2:14" ht="15.75" x14ac:dyDescent="0.25">
      <c r="B18328" s="6">
        <v>0.68125000000000002</v>
      </c>
      <c r="E18328" s="157">
        <v>91</v>
      </c>
      <c r="I18328" s="531" t="s">
        <v>4594</v>
      </c>
      <c r="J18328" s="531"/>
      <c r="K18328" s="531"/>
      <c r="L18328" s="531"/>
      <c r="M18328" s="194"/>
      <c r="N18328" s="194"/>
    </row>
    <row r="18329" spans="2:14" x14ac:dyDescent="0.25">
      <c r="B18329" s="6">
        <v>0.69166666666666665</v>
      </c>
      <c r="E18329" s="3">
        <v>103</v>
      </c>
    </row>
    <row r="18330" spans="2:14" x14ac:dyDescent="0.25">
      <c r="B18330" s="6">
        <v>0.70208333333333328</v>
      </c>
      <c r="E18330" s="101">
        <v>119</v>
      </c>
    </row>
    <row r="18331" spans="2:14" x14ac:dyDescent="0.25">
      <c r="B18331" s="6">
        <v>0.71250000000000002</v>
      </c>
      <c r="E18331" s="99">
        <v>115</v>
      </c>
    </row>
    <row r="18332" spans="2:14" x14ac:dyDescent="0.25">
      <c r="B18332" s="6">
        <v>0.72291666666666665</v>
      </c>
      <c r="E18332" s="3">
        <v>108</v>
      </c>
    </row>
    <row r="18333" spans="2:14" x14ac:dyDescent="0.25">
      <c r="B18333" s="6">
        <v>0.73333333333333328</v>
      </c>
      <c r="E18333" s="157">
        <v>98</v>
      </c>
    </row>
    <row r="18334" spans="2:14" x14ac:dyDescent="0.25">
      <c r="B18334" s="6">
        <v>0.74375000000000002</v>
      </c>
      <c r="E18334" s="3">
        <v>101</v>
      </c>
    </row>
    <row r="18335" spans="2:14" x14ac:dyDescent="0.25">
      <c r="B18335" s="6">
        <v>0.75416666666666665</v>
      </c>
      <c r="E18335" s="99">
        <v>110</v>
      </c>
    </row>
    <row r="18336" spans="2:14" x14ac:dyDescent="0.25">
      <c r="B18336" s="6">
        <v>0.76458333333333328</v>
      </c>
      <c r="E18336" s="101">
        <v>115</v>
      </c>
    </row>
    <row r="18337" spans="2:17" x14ac:dyDescent="0.25">
      <c r="B18337" s="6">
        <v>0.77500000000000002</v>
      </c>
      <c r="E18337" s="99">
        <v>112</v>
      </c>
    </row>
    <row r="18338" spans="2:17" x14ac:dyDescent="0.25">
      <c r="B18338" s="6">
        <v>0.78541666666666665</v>
      </c>
      <c r="E18338" s="3">
        <v>108</v>
      </c>
      <c r="F18338" s="3">
        <v>108</v>
      </c>
    </row>
    <row r="18339" spans="2:17" x14ac:dyDescent="0.25">
      <c r="B18339" s="90">
        <v>0.78819444444444442</v>
      </c>
      <c r="C18339" s="8">
        <v>65</v>
      </c>
      <c r="D18339" s="8"/>
      <c r="E18339" s="8"/>
      <c r="F18339" s="8"/>
      <c r="G18339" s="8" t="s">
        <v>313</v>
      </c>
      <c r="H18339" s="8"/>
      <c r="I18339" s="36" t="s">
        <v>4591</v>
      </c>
      <c r="J18339" s="36"/>
      <c r="K18339" s="36"/>
      <c r="L18339" s="36"/>
      <c r="M18339" s="36"/>
      <c r="N18339" s="36"/>
      <c r="O18339" s="36"/>
      <c r="P18339" s="36"/>
      <c r="Q18339" s="8"/>
    </row>
    <row r="18340" spans="2:17" x14ac:dyDescent="0.25">
      <c r="B18340" s="6">
        <v>0.79583333333333328</v>
      </c>
      <c r="E18340" s="3">
        <v>105</v>
      </c>
    </row>
    <row r="18341" spans="2:17" x14ac:dyDescent="0.25">
      <c r="B18341" s="6">
        <v>0.80625000000000002</v>
      </c>
      <c r="E18341" s="99">
        <v>111</v>
      </c>
    </row>
    <row r="18342" spans="2:17" x14ac:dyDescent="0.25">
      <c r="B18342" s="6">
        <v>0.81666666666666665</v>
      </c>
      <c r="E18342" s="3">
        <v>105</v>
      </c>
    </row>
    <row r="18343" spans="2:17" x14ac:dyDescent="0.25">
      <c r="B18343" s="6">
        <v>0.82708333333333328</v>
      </c>
      <c r="E18343" s="3">
        <v>105</v>
      </c>
    </row>
    <row r="18344" spans="2:17" x14ac:dyDescent="0.25">
      <c r="B18344" s="6">
        <v>0.83750000000000002</v>
      </c>
      <c r="E18344" s="101">
        <v>115</v>
      </c>
      <c r="H18344" s="3">
        <v>71</v>
      </c>
      <c r="I18344" t="s">
        <v>4616</v>
      </c>
    </row>
    <row r="18345" spans="2:17" x14ac:dyDescent="0.25">
      <c r="B18345" s="6">
        <v>0.84791666666666665</v>
      </c>
      <c r="E18345" s="99">
        <v>115</v>
      </c>
    </row>
    <row r="18346" spans="2:17" x14ac:dyDescent="0.25">
      <c r="B18346" s="6">
        <v>0.85833333333333328</v>
      </c>
      <c r="E18346" s="99">
        <v>114</v>
      </c>
    </row>
    <row r="18347" spans="2:17" x14ac:dyDescent="0.25">
      <c r="B18347" s="6">
        <v>0.86875000000000002</v>
      </c>
      <c r="E18347" s="99">
        <v>112</v>
      </c>
    </row>
    <row r="18348" spans="2:17" x14ac:dyDescent="0.25">
      <c r="B18348" s="6">
        <v>0.87923611111111111</v>
      </c>
      <c r="E18348" s="99">
        <v>110</v>
      </c>
    </row>
    <row r="18349" spans="2:17" x14ac:dyDescent="0.25">
      <c r="B18349" s="6">
        <v>0.88958333333333328</v>
      </c>
      <c r="E18349" s="99">
        <v>114</v>
      </c>
    </row>
    <row r="18350" spans="2:17" x14ac:dyDescent="0.25">
      <c r="B18350" s="86">
        <v>0.89166666666666672</v>
      </c>
      <c r="G18350" s="14" t="s">
        <v>4589</v>
      </c>
    </row>
    <row r="18351" spans="2:17" x14ac:dyDescent="0.25">
      <c r="B18351" s="86">
        <v>0.9</v>
      </c>
      <c r="E18351" s="3">
        <v>108</v>
      </c>
      <c r="G18351" s="14" t="s">
        <v>4589</v>
      </c>
    </row>
    <row r="18352" spans="2:17" ht="15.75" x14ac:dyDescent="0.25">
      <c r="B18352" s="86">
        <v>0.91041666666666665</v>
      </c>
      <c r="E18352" s="14">
        <v>84</v>
      </c>
      <c r="G18352" s="14" t="s">
        <v>4589</v>
      </c>
      <c r="I18352" s="565" t="s">
        <v>4592</v>
      </c>
      <c r="J18352" s="565"/>
      <c r="K18352" s="565"/>
      <c r="L18352" s="565"/>
      <c r="M18352" s="11"/>
      <c r="N18352" s="11"/>
    </row>
    <row r="18353" spans="1:14" x14ac:dyDescent="0.25">
      <c r="B18353" s="6">
        <v>0.92083333333333328</v>
      </c>
      <c r="E18353" s="157">
        <v>96</v>
      </c>
    </row>
    <row r="18354" spans="1:14" x14ac:dyDescent="0.25">
      <c r="B18354" s="6">
        <v>0.93125000000000002</v>
      </c>
      <c r="E18354" s="3">
        <v>108</v>
      </c>
    </row>
    <row r="18355" spans="1:14" x14ac:dyDescent="0.25">
      <c r="B18355" s="86">
        <v>0.93402777777777779</v>
      </c>
      <c r="G18355" s="14" t="s">
        <v>3226</v>
      </c>
    </row>
    <row r="18356" spans="1:14" x14ac:dyDescent="0.25">
      <c r="B18356" s="86">
        <v>0.94166666666666665</v>
      </c>
      <c r="E18356" s="157">
        <v>99</v>
      </c>
      <c r="G18356" s="14" t="s">
        <v>3226</v>
      </c>
    </row>
    <row r="18357" spans="1:14" ht="15.75" x14ac:dyDescent="0.25">
      <c r="B18357" s="86">
        <v>0.95208333333333328</v>
      </c>
      <c r="E18357" s="14">
        <v>80</v>
      </c>
      <c r="G18357" s="14" t="s">
        <v>3226</v>
      </c>
      <c r="I18357" s="565" t="s">
        <v>4595</v>
      </c>
      <c r="J18357" s="565"/>
      <c r="K18357" s="565"/>
      <c r="L18357" s="565"/>
      <c r="M18357" s="11"/>
      <c r="N18357" s="11"/>
    </row>
    <row r="18358" spans="1:14" x14ac:dyDescent="0.25">
      <c r="B18358" s="6">
        <v>0.96250000000000002</v>
      </c>
      <c r="E18358" s="3">
        <v>101</v>
      </c>
    </row>
    <row r="18359" spans="1:14" x14ac:dyDescent="0.25">
      <c r="B18359" s="6">
        <v>0.97291666666666665</v>
      </c>
      <c r="E18359" s="3">
        <v>104</v>
      </c>
    </row>
    <row r="18360" spans="1:14" x14ac:dyDescent="0.25">
      <c r="B18360" s="6">
        <v>0.98333333333333328</v>
      </c>
      <c r="E18360" s="99">
        <v>111</v>
      </c>
    </row>
    <row r="18361" spans="1:14" ht="15.75" thickBot="1" x14ac:dyDescent="0.3">
      <c r="B18361" s="22">
        <v>0.99375000000000002</v>
      </c>
      <c r="E18361" s="101">
        <v>116</v>
      </c>
      <c r="H18361" s="3">
        <v>255</v>
      </c>
      <c r="I18361" t="s">
        <v>4598</v>
      </c>
    </row>
    <row r="18362" spans="1:14" x14ac:dyDescent="0.25">
      <c r="A18362" s="5">
        <v>46041</v>
      </c>
      <c r="B18362" s="6">
        <v>4.1666666666666666E-3</v>
      </c>
      <c r="E18362" s="99">
        <v>113</v>
      </c>
    </row>
    <row r="18363" spans="1:14" x14ac:dyDescent="0.25">
      <c r="A18363" s="5" t="s">
        <v>303</v>
      </c>
      <c r="B18363" s="6">
        <v>1.4583333333333334E-2</v>
      </c>
      <c r="E18363" s="99">
        <v>111</v>
      </c>
    </row>
    <row r="18364" spans="1:14" x14ac:dyDescent="0.25">
      <c r="B18364" s="6">
        <v>2.5000000000000001E-2</v>
      </c>
      <c r="E18364" s="99">
        <v>112</v>
      </c>
    </row>
    <row r="18365" spans="1:14" x14ac:dyDescent="0.25">
      <c r="B18365" s="6">
        <v>3.5416666666666666E-2</v>
      </c>
      <c r="E18365" s="99">
        <v>110</v>
      </c>
    </row>
    <row r="18366" spans="1:14" x14ac:dyDescent="0.25">
      <c r="B18366" s="6">
        <v>4.583333333333333E-2</v>
      </c>
    </row>
    <row r="18367" spans="1:14" x14ac:dyDescent="0.25">
      <c r="B18367" s="6">
        <v>5.6250000000000001E-2</v>
      </c>
    </row>
    <row r="18368" spans="1:14" x14ac:dyDescent="0.25">
      <c r="B18368" s="6">
        <v>6.6666666666666666E-2</v>
      </c>
    </row>
    <row r="18369" spans="1:14" x14ac:dyDescent="0.25">
      <c r="B18369" s="6">
        <v>7.7083333333333337E-2</v>
      </c>
    </row>
    <row r="18370" spans="1:14" ht="15.75" thickBot="1" x14ac:dyDescent="0.3">
      <c r="B18370" s="6">
        <v>8.7499999999999994E-2</v>
      </c>
    </row>
    <row r="18371" spans="1:14" ht="19.5" thickBot="1" x14ac:dyDescent="0.35">
      <c r="B18371" s="6">
        <v>9.7916666666666666E-2</v>
      </c>
      <c r="G18371" s="608">
        <v>99</v>
      </c>
      <c r="H18371" s="594" t="s">
        <v>1368</v>
      </c>
      <c r="I18371" s="731" t="s">
        <v>4604</v>
      </c>
      <c r="J18371" s="732"/>
      <c r="K18371" s="732"/>
      <c r="L18371" s="732"/>
      <c r="M18371" s="732"/>
      <c r="N18371" s="733"/>
    </row>
    <row r="18372" spans="1:14" ht="19.5" thickBot="1" x14ac:dyDescent="0.35">
      <c r="B18372" s="6">
        <v>0.10833333333333334</v>
      </c>
      <c r="G18372" s="611">
        <f>AVERAGE(E18287:E18377)</f>
        <v>101.15492957746478</v>
      </c>
      <c r="H18372" s="610" t="s">
        <v>1367</v>
      </c>
      <c r="I18372" s="734" t="s">
        <v>4599</v>
      </c>
      <c r="J18372" s="735"/>
      <c r="K18372" s="735"/>
      <c r="L18372" s="735"/>
      <c r="M18372" s="735"/>
      <c r="N18372" s="736"/>
    </row>
    <row r="18373" spans="1:14" ht="19.5" thickBot="1" x14ac:dyDescent="0.35">
      <c r="B18373" s="6">
        <v>0.11874999999999999</v>
      </c>
      <c r="G18373" s="608">
        <v>99.7</v>
      </c>
      <c r="H18373" s="594" t="s">
        <v>1369</v>
      </c>
      <c r="I18373" s="723" t="s">
        <v>4590</v>
      </c>
      <c r="J18373" s="724"/>
      <c r="K18373" s="724"/>
      <c r="L18373" s="724"/>
      <c r="M18373" s="724"/>
      <c r="N18373" s="725"/>
    </row>
    <row r="18374" spans="1:14" ht="18.75" thickBot="1" x14ac:dyDescent="0.3">
      <c r="B18374" s="6">
        <v>0.12916666666666668</v>
      </c>
      <c r="G18374" s="729" t="s">
        <v>4520</v>
      </c>
      <c r="H18374" s="730"/>
    </row>
    <row r="18375" spans="1:14" ht="18.75" thickBot="1" x14ac:dyDescent="0.3">
      <c r="B18375" s="6">
        <v>0.13958333333333334</v>
      </c>
      <c r="G18375" s="717" t="s">
        <v>4596</v>
      </c>
      <c r="H18375" s="718"/>
      <c r="I18375" s="718"/>
      <c r="J18375" s="719"/>
    </row>
    <row r="18376" spans="1:14" ht="16.5" thickBot="1" x14ac:dyDescent="0.3">
      <c r="B18376" s="6">
        <v>0.15</v>
      </c>
      <c r="G18376" s="720" t="s">
        <v>4597</v>
      </c>
      <c r="H18376" s="721"/>
      <c r="I18376" s="721"/>
      <c r="J18376" s="721"/>
      <c r="K18376" s="721"/>
      <c r="L18376" s="721"/>
      <c r="M18376" s="721"/>
      <c r="N18376" s="722"/>
    </row>
    <row r="18377" spans="1:14" ht="15.75" thickBot="1" x14ac:dyDescent="0.3">
      <c r="B18377" s="22">
        <v>0.16041666666666668</v>
      </c>
      <c r="D18377" s="3">
        <v>195</v>
      </c>
    </row>
    <row r="18378" spans="1:14" x14ac:dyDescent="0.25">
      <c r="A18378" s="5">
        <v>46041</v>
      </c>
      <c r="B18378" s="6">
        <v>0.29166666666666669</v>
      </c>
      <c r="E18378" s="14">
        <v>80</v>
      </c>
    </row>
    <row r="18379" spans="1:14" x14ac:dyDescent="0.25">
      <c r="A18379" s="5" t="s">
        <v>303</v>
      </c>
      <c r="B18379" s="6">
        <v>0.30208333333333331</v>
      </c>
      <c r="E18379" s="14">
        <v>80</v>
      </c>
    </row>
    <row r="18380" spans="1:14" x14ac:dyDescent="0.25">
      <c r="B18380" s="6">
        <v>0.3125</v>
      </c>
      <c r="E18380" s="14">
        <v>84</v>
      </c>
    </row>
    <row r="18381" spans="1:14" x14ac:dyDescent="0.25">
      <c r="B18381" s="6">
        <v>0.32291666666666669</v>
      </c>
      <c r="E18381" s="14">
        <v>83</v>
      </c>
    </row>
    <row r="18382" spans="1:14" x14ac:dyDescent="0.25">
      <c r="B18382" s="6">
        <v>0.33333333333333331</v>
      </c>
      <c r="E18382" s="14">
        <v>82</v>
      </c>
    </row>
    <row r="18383" spans="1:14" x14ac:dyDescent="0.25">
      <c r="B18383" s="6">
        <v>0.34375</v>
      </c>
      <c r="E18383" s="14">
        <v>82</v>
      </c>
    </row>
    <row r="18384" spans="1:14" x14ac:dyDescent="0.25">
      <c r="B18384" s="6">
        <v>0.35416666666666669</v>
      </c>
      <c r="E18384" s="14">
        <v>84</v>
      </c>
    </row>
    <row r="18385" spans="2:18" x14ac:dyDescent="0.25">
      <c r="B18385" s="6">
        <v>0.36875000000000002</v>
      </c>
      <c r="E18385" s="59">
        <v>78</v>
      </c>
    </row>
    <row r="18386" spans="2:18" x14ac:dyDescent="0.25">
      <c r="B18386" s="6">
        <v>0.37916666666666665</v>
      </c>
      <c r="E18386" s="14">
        <v>80</v>
      </c>
    </row>
    <row r="18387" spans="2:18" x14ac:dyDescent="0.25">
      <c r="B18387" s="6">
        <v>0.38958333333333334</v>
      </c>
      <c r="E18387" s="14">
        <v>86</v>
      </c>
    </row>
    <row r="18388" spans="2:18" x14ac:dyDescent="0.25">
      <c r="B18388" s="6">
        <v>0.4</v>
      </c>
      <c r="E18388" s="14">
        <v>87</v>
      </c>
    </row>
    <row r="18389" spans="2:18" x14ac:dyDescent="0.25">
      <c r="B18389" s="6">
        <v>0.41041666666666665</v>
      </c>
      <c r="E18389" s="157">
        <v>91</v>
      </c>
    </row>
    <row r="18390" spans="2:18" x14ac:dyDescent="0.25">
      <c r="B18390" s="6">
        <v>0.42083333333333334</v>
      </c>
      <c r="E18390" s="157">
        <v>90</v>
      </c>
    </row>
    <row r="18391" spans="2:18" x14ac:dyDescent="0.25">
      <c r="B18391" s="6">
        <v>0.43125000000000002</v>
      </c>
      <c r="E18391" s="157">
        <v>90</v>
      </c>
    </row>
    <row r="18392" spans="2:18" x14ac:dyDescent="0.25">
      <c r="B18392" s="6">
        <v>0.44166666666666665</v>
      </c>
      <c r="E18392" s="14">
        <v>88</v>
      </c>
    </row>
    <row r="18393" spans="2:18" x14ac:dyDescent="0.25">
      <c r="B18393" s="6">
        <v>0.45208333333333334</v>
      </c>
      <c r="E18393" s="14">
        <v>88</v>
      </c>
    </row>
    <row r="18394" spans="2:18" x14ac:dyDescent="0.25">
      <c r="B18394" s="6">
        <v>0.46250000000000002</v>
      </c>
      <c r="E18394" s="14">
        <v>88</v>
      </c>
    </row>
    <row r="18395" spans="2:18" x14ac:dyDescent="0.25">
      <c r="B18395" s="6">
        <v>0.47291666666666665</v>
      </c>
      <c r="E18395" s="157">
        <v>95</v>
      </c>
    </row>
    <row r="18396" spans="2:18" x14ac:dyDescent="0.25">
      <c r="B18396" s="6">
        <v>0.48333333333333334</v>
      </c>
      <c r="E18396" s="14">
        <v>85</v>
      </c>
      <c r="F18396" s="14">
        <v>85</v>
      </c>
    </row>
    <row r="18397" spans="2:18" x14ac:dyDescent="0.25">
      <c r="B18397" s="90">
        <v>0.48958333333333331</v>
      </c>
      <c r="C18397" s="8">
        <v>60</v>
      </c>
      <c r="D18397" s="8"/>
      <c r="E18397" s="8"/>
      <c r="F18397" s="8"/>
      <c r="G18397" s="8" t="s">
        <v>208</v>
      </c>
      <c r="H18397" s="8"/>
      <c r="I18397" s="36" t="s">
        <v>4600</v>
      </c>
      <c r="J18397" s="36"/>
      <c r="K18397" s="36"/>
      <c r="L18397" s="36"/>
      <c r="M18397" s="36"/>
      <c r="N18397" s="36"/>
      <c r="O18397" s="36"/>
      <c r="P18397" s="36"/>
      <c r="Q18397" s="8"/>
      <c r="R18397" s="8"/>
    </row>
    <row r="18398" spans="2:18" x14ac:dyDescent="0.25">
      <c r="B18398" s="6">
        <v>0.49375000000000002</v>
      </c>
      <c r="E18398" s="157">
        <v>90</v>
      </c>
    </row>
    <row r="18399" spans="2:18" x14ac:dyDescent="0.25">
      <c r="B18399" s="6">
        <v>0.50416666666666665</v>
      </c>
      <c r="E18399" s="157">
        <v>94</v>
      </c>
    </row>
    <row r="18400" spans="2:18" x14ac:dyDescent="0.25">
      <c r="B18400" s="6">
        <v>0.51458333333333328</v>
      </c>
      <c r="E18400" s="30">
        <v>109</v>
      </c>
      <c r="I18400" s="36" t="s">
        <v>4601</v>
      </c>
      <c r="J18400" s="36"/>
      <c r="K18400" s="36"/>
      <c r="L18400" s="36"/>
      <c r="M18400" s="36"/>
    </row>
    <row r="18401" spans="2:7" x14ac:dyDescent="0.25">
      <c r="B18401" s="6">
        <v>0.52500000000000002</v>
      </c>
      <c r="E18401" s="3">
        <v>102</v>
      </c>
    </row>
    <row r="18402" spans="2:7" x14ac:dyDescent="0.25">
      <c r="B18402" s="6">
        <v>0.53541666666666665</v>
      </c>
      <c r="E18402" s="3">
        <v>105</v>
      </c>
    </row>
    <row r="18403" spans="2:7" x14ac:dyDescent="0.25">
      <c r="B18403" s="6">
        <v>0.54583333333333328</v>
      </c>
      <c r="E18403" s="3">
        <v>106</v>
      </c>
    </row>
    <row r="18404" spans="2:7" x14ac:dyDescent="0.25">
      <c r="B18404" s="6">
        <v>0.55625000000000002</v>
      </c>
      <c r="E18404" s="3">
        <v>104</v>
      </c>
    </row>
    <row r="18405" spans="2:7" x14ac:dyDescent="0.25">
      <c r="B18405" s="6">
        <v>0.56666666666666665</v>
      </c>
      <c r="E18405" s="3">
        <v>102</v>
      </c>
    </row>
    <row r="18406" spans="2:7" x14ac:dyDescent="0.25">
      <c r="B18406" s="6">
        <v>0.57708333333333328</v>
      </c>
      <c r="E18406" s="3">
        <v>103</v>
      </c>
    </row>
    <row r="18407" spans="2:7" x14ac:dyDescent="0.25">
      <c r="B18407" s="6">
        <v>0.58750000000000002</v>
      </c>
      <c r="E18407" s="3">
        <v>103</v>
      </c>
    </row>
    <row r="18408" spans="2:7" x14ac:dyDescent="0.25">
      <c r="B18408" s="6">
        <v>0.59791666666666665</v>
      </c>
      <c r="E18408" s="3">
        <v>101</v>
      </c>
    </row>
    <row r="18409" spans="2:7" x14ac:dyDescent="0.25">
      <c r="B18409" s="6">
        <v>0.60833333333333328</v>
      </c>
      <c r="E18409" s="157">
        <v>99</v>
      </c>
    </row>
    <row r="18410" spans="2:7" x14ac:dyDescent="0.25">
      <c r="B18410" s="6">
        <v>0.61875000000000002</v>
      </c>
      <c r="E18410" s="3">
        <v>104</v>
      </c>
    </row>
    <row r="18411" spans="2:7" x14ac:dyDescent="0.25">
      <c r="B18411" s="6">
        <v>0.62916666666666665</v>
      </c>
      <c r="E18411" s="3">
        <v>103</v>
      </c>
    </row>
    <row r="18412" spans="2:7" x14ac:dyDescent="0.25">
      <c r="B18412" s="6">
        <v>0.63958333333333328</v>
      </c>
      <c r="E18412" s="3">
        <v>102</v>
      </c>
    </row>
    <row r="18413" spans="2:7" x14ac:dyDescent="0.25">
      <c r="B18413" s="6">
        <v>0.65</v>
      </c>
      <c r="E18413" s="157">
        <v>97</v>
      </c>
    </row>
    <row r="18414" spans="2:7" x14ac:dyDescent="0.25">
      <c r="B18414" s="6">
        <v>0.66041666666666665</v>
      </c>
      <c r="E18414" s="157">
        <v>94</v>
      </c>
    </row>
    <row r="18415" spans="2:7" x14ac:dyDescent="0.25">
      <c r="B18415" s="6">
        <v>0.67083333333333328</v>
      </c>
      <c r="E18415" s="14">
        <v>88</v>
      </c>
      <c r="G18415" s="3" t="s">
        <v>4602</v>
      </c>
    </row>
    <row r="18416" spans="2:7" x14ac:dyDescent="0.25">
      <c r="B18416" s="6">
        <v>0.68125000000000002</v>
      </c>
      <c r="E18416" s="14">
        <v>89</v>
      </c>
      <c r="G18416" s="3" t="s">
        <v>4602</v>
      </c>
    </row>
    <row r="18417" spans="2:19" x14ac:dyDescent="0.25">
      <c r="B18417" s="6">
        <v>0.69166666666666665</v>
      </c>
      <c r="E18417" s="14">
        <v>88</v>
      </c>
      <c r="G18417" s="3" t="s">
        <v>4602</v>
      </c>
    </row>
    <row r="18418" spans="2:19" x14ac:dyDescent="0.25">
      <c r="B18418" s="6">
        <v>0.70208333333333328</v>
      </c>
      <c r="E18418" s="14">
        <v>89</v>
      </c>
    </row>
    <row r="18419" spans="2:19" x14ac:dyDescent="0.25">
      <c r="B18419" s="6">
        <v>0.71250000000000002</v>
      </c>
      <c r="E18419" s="157">
        <v>92</v>
      </c>
      <c r="G18419" s="3" t="s">
        <v>4602</v>
      </c>
    </row>
    <row r="18420" spans="2:19" x14ac:dyDescent="0.25">
      <c r="B18420" s="6">
        <v>0.72291666666666665</v>
      </c>
      <c r="E18420" s="157">
        <v>91</v>
      </c>
      <c r="G18420" s="3" t="s">
        <v>4602</v>
      </c>
    </row>
    <row r="18421" spans="2:19" x14ac:dyDescent="0.25">
      <c r="B18421" s="6">
        <v>0.73333333333333328</v>
      </c>
      <c r="E18421" s="157">
        <v>90</v>
      </c>
      <c r="G18421" s="3" t="s">
        <v>4602</v>
      </c>
    </row>
    <row r="18422" spans="2:19" x14ac:dyDescent="0.25">
      <c r="B18422" s="6">
        <v>0.74375000000000002</v>
      </c>
      <c r="E18422" s="14">
        <v>89</v>
      </c>
      <c r="F18422" s="3">
        <v>89</v>
      </c>
    </row>
    <row r="18423" spans="2:19" x14ac:dyDescent="0.25">
      <c r="B18423" s="90">
        <v>0.74444444444444446</v>
      </c>
      <c r="C18423" s="8">
        <v>100</v>
      </c>
      <c r="D18423" s="8"/>
      <c r="E18423" s="8"/>
      <c r="F18423" s="8"/>
      <c r="G18423" s="8" t="s">
        <v>313</v>
      </c>
      <c r="H18423" s="8"/>
      <c r="I18423" s="36" t="s">
        <v>4606</v>
      </c>
      <c r="J18423" s="36"/>
      <c r="K18423" s="36"/>
      <c r="L18423" s="36"/>
      <c r="M18423" s="36"/>
      <c r="N18423" s="36"/>
      <c r="O18423" s="36"/>
      <c r="P18423" s="36"/>
      <c r="Q18423" s="8"/>
      <c r="R18423" s="8"/>
      <c r="S18423" s="8"/>
    </row>
    <row r="18424" spans="2:19" x14ac:dyDescent="0.25">
      <c r="B18424" s="6">
        <v>0.75416666666666665</v>
      </c>
      <c r="E18424" s="157">
        <v>92</v>
      </c>
    </row>
    <row r="18425" spans="2:19" x14ac:dyDescent="0.25">
      <c r="B18425" s="6">
        <v>0.76041666666666663</v>
      </c>
      <c r="E18425" s="157">
        <v>95</v>
      </c>
    </row>
    <row r="18426" spans="2:19" x14ac:dyDescent="0.25">
      <c r="B18426" s="6">
        <v>0.77083333333333337</v>
      </c>
      <c r="E18426" s="157">
        <v>99</v>
      </c>
    </row>
    <row r="18427" spans="2:19" x14ac:dyDescent="0.25">
      <c r="B18427" s="6">
        <v>0.78125</v>
      </c>
      <c r="E18427" s="157">
        <v>97</v>
      </c>
    </row>
    <row r="18428" spans="2:19" x14ac:dyDescent="0.25">
      <c r="B18428" s="6">
        <v>0.79166666666666663</v>
      </c>
      <c r="E18428" s="157">
        <v>98</v>
      </c>
      <c r="G18428" s="3" t="s">
        <v>4603</v>
      </c>
    </row>
    <row r="18429" spans="2:19" x14ac:dyDescent="0.25">
      <c r="B18429" s="6">
        <v>0.80208333333333337</v>
      </c>
      <c r="E18429" s="157">
        <v>93</v>
      </c>
      <c r="G18429" s="3" t="s">
        <v>4603</v>
      </c>
    </row>
    <row r="18430" spans="2:19" x14ac:dyDescent="0.25">
      <c r="B18430" s="6">
        <v>0.8125</v>
      </c>
      <c r="E18430" s="157">
        <v>97</v>
      </c>
      <c r="G18430" s="3" t="s">
        <v>4603</v>
      </c>
    </row>
    <row r="18431" spans="2:19" x14ac:dyDescent="0.25">
      <c r="B18431" s="6">
        <v>0.82291666666666663</v>
      </c>
      <c r="E18431" s="3">
        <v>106</v>
      </c>
      <c r="G18431" s="3" t="s">
        <v>4603</v>
      </c>
    </row>
    <row r="18432" spans="2:19" x14ac:dyDescent="0.25">
      <c r="B18432" s="6">
        <v>0.83333333333333337</v>
      </c>
      <c r="E18432" s="99">
        <v>113</v>
      </c>
      <c r="G18432" s="3" t="s">
        <v>4603</v>
      </c>
    </row>
    <row r="18433" spans="2:13" x14ac:dyDescent="0.25">
      <c r="B18433" s="6">
        <v>0.84375</v>
      </c>
      <c r="E18433" s="99">
        <v>115</v>
      </c>
      <c r="G18433" s="3" t="s">
        <v>4603</v>
      </c>
    </row>
    <row r="18434" spans="2:13" x14ac:dyDescent="0.25">
      <c r="B18434" s="6">
        <v>0.85416666666666663</v>
      </c>
      <c r="E18434" s="62">
        <v>122</v>
      </c>
      <c r="G18434" s="3" t="s">
        <v>4603</v>
      </c>
    </row>
    <row r="18435" spans="2:13" x14ac:dyDescent="0.25">
      <c r="B18435" s="6">
        <v>0.86875000000000002</v>
      </c>
      <c r="E18435" s="9">
        <v>130</v>
      </c>
      <c r="G18435" s="3" t="s">
        <v>4603</v>
      </c>
    </row>
    <row r="18436" spans="2:13" x14ac:dyDescent="0.25">
      <c r="B18436" s="6">
        <v>0.87916666666666665</v>
      </c>
      <c r="E18436" s="10">
        <v>133</v>
      </c>
      <c r="G18436" s="3" t="s">
        <v>4603</v>
      </c>
      <c r="I18436" s="12" t="s">
        <v>4617</v>
      </c>
      <c r="J18436" s="12"/>
      <c r="K18436" s="12"/>
      <c r="L18436" s="12"/>
      <c r="M18436" s="12"/>
    </row>
    <row r="18437" spans="2:13" x14ac:dyDescent="0.25">
      <c r="B18437" s="6">
        <v>0.88958333333333328</v>
      </c>
      <c r="E18437" s="62">
        <v>122</v>
      </c>
      <c r="G18437" s="3" t="s">
        <v>4603</v>
      </c>
    </row>
    <row r="18438" spans="2:13" x14ac:dyDescent="0.25">
      <c r="B18438" s="6">
        <v>0.9</v>
      </c>
      <c r="E18438" s="62">
        <v>122</v>
      </c>
      <c r="G18438" s="3" t="s">
        <v>4603</v>
      </c>
    </row>
    <row r="18439" spans="2:13" x14ac:dyDescent="0.25">
      <c r="B18439" s="6">
        <v>0.91041666666666665</v>
      </c>
      <c r="E18439" s="62">
        <v>129</v>
      </c>
    </row>
    <row r="18440" spans="2:13" x14ac:dyDescent="0.25">
      <c r="B18440" s="86">
        <v>0.91874999999999996</v>
      </c>
      <c r="G18440" s="14" t="s">
        <v>4613</v>
      </c>
    </row>
    <row r="18441" spans="2:13" x14ac:dyDescent="0.25">
      <c r="B18441" s="86">
        <v>0.92083333333333328</v>
      </c>
      <c r="E18441" s="62">
        <v>121</v>
      </c>
      <c r="G18441" s="14" t="s">
        <v>4613</v>
      </c>
    </row>
    <row r="18442" spans="2:13" x14ac:dyDescent="0.25">
      <c r="B18442" s="86">
        <v>0.93125000000000002</v>
      </c>
      <c r="E18442" s="157">
        <v>96</v>
      </c>
      <c r="G18442" s="14" t="s">
        <v>4613</v>
      </c>
    </row>
    <row r="18443" spans="2:13" x14ac:dyDescent="0.25">
      <c r="B18443" s="6">
        <v>0.94166666666666665</v>
      </c>
      <c r="E18443" s="157">
        <v>93</v>
      </c>
      <c r="F18443" s="3">
        <v>93</v>
      </c>
    </row>
    <row r="18444" spans="2:13" x14ac:dyDescent="0.25">
      <c r="B18444" s="90">
        <v>0.94791666666666663</v>
      </c>
      <c r="C18444" s="8">
        <v>1</v>
      </c>
      <c r="D18444" s="8"/>
      <c r="E18444" s="8"/>
      <c r="F18444" s="8"/>
      <c r="G18444" s="8" t="s">
        <v>239</v>
      </c>
      <c r="H18444" s="8"/>
      <c r="I18444" s="36" t="s">
        <v>4543</v>
      </c>
      <c r="J18444" s="36"/>
      <c r="K18444" s="36"/>
    </row>
    <row r="18445" spans="2:13" x14ac:dyDescent="0.25">
      <c r="B18445" s="6">
        <v>0.95208333333333328</v>
      </c>
      <c r="E18445" s="3">
        <v>102</v>
      </c>
    </row>
    <row r="18446" spans="2:13" x14ac:dyDescent="0.25">
      <c r="B18446" s="6">
        <v>0.96250000000000002</v>
      </c>
      <c r="E18446" s="101">
        <v>113</v>
      </c>
      <c r="I18446" s="135" t="s">
        <v>4608</v>
      </c>
      <c r="J18446" s="135"/>
      <c r="K18446" s="135"/>
      <c r="L18446" s="135"/>
      <c r="M18446" s="135"/>
    </row>
    <row r="18447" spans="2:13" x14ac:dyDescent="0.25">
      <c r="B18447" s="86">
        <v>0.97013888888888888</v>
      </c>
      <c r="G18447" s="14" t="s">
        <v>4605</v>
      </c>
    </row>
    <row r="18448" spans="2:13" x14ac:dyDescent="0.25">
      <c r="B18448" s="86">
        <v>0.97291666666666665</v>
      </c>
      <c r="E18448" s="99">
        <v>110</v>
      </c>
      <c r="G18448" s="14" t="s">
        <v>4605</v>
      </c>
    </row>
    <row r="18449" spans="1:16" ht="15.75" x14ac:dyDescent="0.25">
      <c r="B18449" s="86">
        <v>0.98333333333333328</v>
      </c>
      <c r="E18449" s="14">
        <v>84</v>
      </c>
      <c r="G18449" s="14" t="s">
        <v>4605</v>
      </c>
      <c r="I18449" s="565" t="s">
        <v>4609</v>
      </c>
      <c r="J18449" s="11"/>
      <c r="K18449" s="11"/>
      <c r="L18449" s="11"/>
      <c r="M18449" s="11"/>
      <c r="N18449" s="11"/>
    </row>
    <row r="18450" spans="1:16" ht="16.5" thickBot="1" x14ac:dyDescent="0.3">
      <c r="B18450" s="22">
        <v>0.99375000000000002</v>
      </c>
      <c r="E18450" s="59">
        <v>75</v>
      </c>
      <c r="I18450" s="639" t="s">
        <v>4610</v>
      </c>
      <c r="J18450" s="89"/>
      <c r="K18450" s="89"/>
      <c r="L18450" s="89"/>
      <c r="M18450" s="89"/>
      <c r="N18450" s="89"/>
      <c r="O18450" s="89"/>
      <c r="P18450" s="89"/>
    </row>
    <row r="18451" spans="1:16" x14ac:dyDescent="0.25">
      <c r="A18451" s="5">
        <v>46042</v>
      </c>
      <c r="B18451" s="6">
        <v>4.1666666666666666E-3</v>
      </c>
      <c r="E18451" s="59">
        <v>77</v>
      </c>
    </row>
    <row r="18452" spans="1:16" x14ac:dyDescent="0.25">
      <c r="A18452" s="5" t="s">
        <v>422</v>
      </c>
      <c r="B18452" s="6">
        <v>1.4583333333333334E-2</v>
      </c>
      <c r="E18452" s="14">
        <v>89</v>
      </c>
    </row>
    <row r="18453" spans="1:16" x14ac:dyDescent="0.25">
      <c r="B18453" s="6">
        <v>2.5000000000000001E-2</v>
      </c>
      <c r="E18453" s="14">
        <v>86</v>
      </c>
    </row>
    <row r="18454" spans="1:16" x14ac:dyDescent="0.25">
      <c r="B18454" s="6">
        <v>3.125E-2</v>
      </c>
      <c r="E18454" s="14">
        <v>85</v>
      </c>
    </row>
    <row r="18455" spans="1:16" x14ac:dyDescent="0.25">
      <c r="B18455" s="6">
        <v>4.583333333333333E-2</v>
      </c>
      <c r="E18455" s="14">
        <v>85</v>
      </c>
    </row>
    <row r="18456" spans="1:16" x14ac:dyDescent="0.25">
      <c r="B18456" s="6">
        <v>5.6250000000000001E-2</v>
      </c>
      <c r="E18456" s="14">
        <v>86</v>
      </c>
    </row>
    <row r="18457" spans="1:16" x14ac:dyDescent="0.25">
      <c r="B18457" s="6">
        <v>6.6666666666666666E-2</v>
      </c>
      <c r="E18457" s="14">
        <v>87</v>
      </c>
    </row>
    <row r="18458" spans="1:16" x14ac:dyDescent="0.25">
      <c r="B18458" s="6">
        <v>7.7083333333333337E-2</v>
      </c>
      <c r="D18458" s="3" t="s">
        <v>73</v>
      </c>
      <c r="E18458" s="14">
        <v>86</v>
      </c>
    </row>
    <row r="18459" spans="1:16" ht="15.75" thickBot="1" x14ac:dyDescent="0.3">
      <c r="B18459" s="6">
        <v>8.7499999999999994E-2</v>
      </c>
      <c r="E18459" s="14">
        <v>89</v>
      </c>
    </row>
    <row r="18460" spans="1:16" ht="19.5" thickBot="1" x14ac:dyDescent="0.35">
      <c r="B18460" s="6">
        <v>9.7916666666666666E-2</v>
      </c>
      <c r="E18460" s="157">
        <v>90</v>
      </c>
      <c r="G18460" s="608">
        <v>97</v>
      </c>
      <c r="H18460" s="594" t="s">
        <v>1368</v>
      </c>
      <c r="I18460" s="731" t="s">
        <v>4607</v>
      </c>
      <c r="J18460" s="732"/>
      <c r="K18460" s="732"/>
      <c r="L18460" s="732"/>
      <c r="M18460" s="732"/>
      <c r="N18460" s="733"/>
    </row>
    <row r="18461" spans="1:16" ht="19.5" thickBot="1" x14ac:dyDescent="0.35">
      <c r="B18461" s="6">
        <v>0.10833333333333334</v>
      </c>
      <c r="E18461" s="157">
        <v>90</v>
      </c>
      <c r="G18461" s="595">
        <f>AVERAGE(E18378:E18466)</f>
        <v>95.625</v>
      </c>
      <c r="H18461" s="594" t="s">
        <v>1367</v>
      </c>
      <c r="I18461" s="723" t="s">
        <v>3831</v>
      </c>
      <c r="J18461" s="724"/>
      <c r="K18461" s="724"/>
      <c r="L18461" s="724"/>
      <c r="M18461" s="724"/>
      <c r="N18461" s="725"/>
    </row>
    <row r="18462" spans="1:16" ht="19.5" thickBot="1" x14ac:dyDescent="0.35">
      <c r="B18462" s="6">
        <v>0.11874999999999999</v>
      </c>
      <c r="E18462" s="14">
        <v>88</v>
      </c>
      <c r="G18462" s="596">
        <v>89</v>
      </c>
      <c r="H18462" s="597" t="s">
        <v>1369</v>
      </c>
      <c r="I18462" s="726" t="s">
        <v>4611</v>
      </c>
      <c r="J18462" s="727"/>
      <c r="K18462" s="727"/>
      <c r="L18462" s="727"/>
      <c r="M18462" s="727"/>
      <c r="N18462" s="728"/>
    </row>
    <row r="18463" spans="1:16" ht="18.75" thickBot="1" x14ac:dyDescent="0.3">
      <c r="B18463" s="6">
        <v>0.12916666666666668</v>
      </c>
      <c r="G18463" s="729" t="s">
        <v>4520</v>
      </c>
      <c r="H18463" s="730"/>
    </row>
    <row r="18464" spans="1:16" ht="18.75" thickBot="1" x14ac:dyDescent="0.3">
      <c r="B18464" s="6">
        <v>0.13958333333333334</v>
      </c>
      <c r="G18464" s="717" t="s">
        <v>4612</v>
      </c>
      <c r="H18464" s="718"/>
      <c r="I18464" s="718"/>
      <c r="J18464" s="719"/>
    </row>
    <row r="18465" spans="1:14" ht="16.5" thickBot="1" x14ac:dyDescent="0.3">
      <c r="B18465" s="6">
        <v>0.15</v>
      </c>
      <c r="G18465" s="720" t="s">
        <v>4614</v>
      </c>
      <c r="H18465" s="721"/>
      <c r="I18465" s="721"/>
      <c r="J18465" s="721"/>
      <c r="K18465" s="721"/>
      <c r="L18465" s="721"/>
      <c r="M18465" s="721"/>
      <c r="N18465" s="722"/>
    </row>
    <row r="18466" spans="1:14" ht="15.75" thickBot="1" x14ac:dyDescent="0.3">
      <c r="B18466" s="22">
        <v>0.16041666666666668</v>
      </c>
      <c r="D18466" s="3">
        <v>161</v>
      </c>
    </row>
    <row r="18467" spans="1:14" x14ac:dyDescent="0.25">
      <c r="A18467" s="5">
        <v>46042</v>
      </c>
      <c r="B18467" s="6">
        <v>0.29166666666666669</v>
      </c>
    </row>
    <row r="18468" spans="1:14" x14ac:dyDescent="0.25">
      <c r="A18468" s="5" t="s">
        <v>422</v>
      </c>
      <c r="B18468" s="6">
        <v>0.30208333333333331</v>
      </c>
    </row>
    <row r="18469" spans="1:14" x14ac:dyDescent="0.25">
      <c r="B18469" s="6">
        <v>0.3125</v>
      </c>
    </row>
    <row r="18470" spans="1:14" x14ac:dyDescent="0.25">
      <c r="B18470" s="6">
        <v>0.32291666666666669</v>
      </c>
    </row>
    <row r="18471" spans="1:14" x14ac:dyDescent="0.25">
      <c r="B18471" s="6">
        <v>0.33333333333333331</v>
      </c>
    </row>
    <row r="18472" spans="1:14" x14ac:dyDescent="0.25">
      <c r="B18472" s="6">
        <v>0.34375</v>
      </c>
    </row>
    <row r="18473" spans="1:14" x14ac:dyDescent="0.25">
      <c r="B18473" s="6">
        <v>0.35416666666666669</v>
      </c>
    </row>
    <row r="18474" spans="1:14" x14ac:dyDescent="0.25">
      <c r="B18474" s="6">
        <v>0.36875000000000002</v>
      </c>
    </row>
    <row r="18475" spans="1:14" x14ac:dyDescent="0.25">
      <c r="B18475" s="6">
        <v>0.37916666666666665</v>
      </c>
    </row>
    <row r="18476" spans="1:14" x14ac:dyDescent="0.25">
      <c r="B18476" s="6">
        <v>0.38958333333333334</v>
      </c>
    </row>
    <row r="18477" spans="1:14" x14ac:dyDescent="0.25">
      <c r="B18477" s="6">
        <v>0.4</v>
      </c>
    </row>
    <row r="18478" spans="1:14" x14ac:dyDescent="0.25">
      <c r="B18478" s="6">
        <v>0.41041666666666665</v>
      </c>
    </row>
    <row r="18479" spans="1:14" x14ac:dyDescent="0.25">
      <c r="B18479" s="6">
        <v>0.42083333333333334</v>
      </c>
    </row>
    <row r="18480" spans="1:14" x14ac:dyDescent="0.25">
      <c r="B18480" s="6">
        <v>0.43125000000000002</v>
      </c>
    </row>
    <row r="18481" spans="2:2" x14ac:dyDescent="0.25">
      <c r="B18481" s="6">
        <v>0.44166666666666665</v>
      </c>
    </row>
    <row r="18482" spans="2:2" x14ac:dyDescent="0.25">
      <c r="B18482" s="6">
        <v>0.45208333333333334</v>
      </c>
    </row>
    <row r="18483" spans="2:2" x14ac:dyDescent="0.25">
      <c r="B18483" s="6">
        <v>0.46250000000000002</v>
      </c>
    </row>
    <row r="18484" spans="2:2" x14ac:dyDescent="0.25">
      <c r="B18484" s="6">
        <v>0.47291666666666665</v>
      </c>
    </row>
    <row r="18485" spans="2:2" x14ac:dyDescent="0.25">
      <c r="B18485" s="6">
        <v>0.48333333333333334</v>
      </c>
    </row>
    <row r="18486" spans="2:2" x14ac:dyDescent="0.25">
      <c r="B18486" s="6">
        <v>0.49375000000000002</v>
      </c>
    </row>
    <row r="18487" spans="2:2" x14ac:dyDescent="0.25">
      <c r="B18487" s="6">
        <v>0.50416666666666665</v>
      </c>
    </row>
    <row r="18488" spans="2:2" x14ac:dyDescent="0.25">
      <c r="B18488" s="6">
        <v>0.51458333333333328</v>
      </c>
    </row>
    <row r="18489" spans="2:2" x14ac:dyDescent="0.25">
      <c r="B18489" s="6">
        <v>0.52500000000000002</v>
      </c>
    </row>
    <row r="18490" spans="2:2" x14ac:dyDescent="0.25">
      <c r="B18490" s="6">
        <v>0.53125</v>
      </c>
    </row>
    <row r="18491" spans="2:2" x14ac:dyDescent="0.25">
      <c r="B18491" s="6">
        <v>0.54583333333333328</v>
      </c>
    </row>
    <row r="18492" spans="2:2" x14ac:dyDescent="0.25">
      <c r="B18492" s="6">
        <v>0.55625000000000002</v>
      </c>
    </row>
    <row r="18493" spans="2:2" x14ac:dyDescent="0.25">
      <c r="B18493" s="6">
        <v>0.56666666666666665</v>
      </c>
    </row>
    <row r="18494" spans="2:2" x14ac:dyDescent="0.25">
      <c r="B18494" s="6">
        <v>0.57708333333333328</v>
      </c>
    </row>
    <row r="18495" spans="2:2" x14ac:dyDescent="0.25">
      <c r="B18495" s="6">
        <v>0.58750000000000002</v>
      </c>
    </row>
    <row r="18496" spans="2:2" x14ac:dyDescent="0.25">
      <c r="B18496" s="6">
        <v>0.59791666666666665</v>
      </c>
    </row>
    <row r="18497" spans="2:2" x14ac:dyDescent="0.25">
      <c r="B18497" s="6">
        <v>0.60833333333333328</v>
      </c>
    </row>
    <row r="18498" spans="2:2" x14ac:dyDescent="0.25">
      <c r="B18498" s="6">
        <v>0.61875000000000002</v>
      </c>
    </row>
    <row r="18499" spans="2:2" x14ac:dyDescent="0.25">
      <c r="B18499" s="6">
        <v>0.62916666666666665</v>
      </c>
    </row>
    <row r="18500" spans="2:2" x14ac:dyDescent="0.25">
      <c r="B18500" s="6">
        <v>0.63958333333333328</v>
      </c>
    </row>
    <row r="18501" spans="2:2" x14ac:dyDescent="0.25">
      <c r="B18501" s="6">
        <v>0.65</v>
      </c>
    </row>
    <row r="18502" spans="2:2" x14ac:dyDescent="0.25">
      <c r="B18502" s="6">
        <v>0.66041666666666665</v>
      </c>
    </row>
    <row r="18503" spans="2:2" x14ac:dyDescent="0.25">
      <c r="B18503" s="6">
        <v>0.67083333333333328</v>
      </c>
    </row>
    <row r="18504" spans="2:2" x14ac:dyDescent="0.25">
      <c r="B18504" s="6">
        <v>0.68125000000000002</v>
      </c>
    </row>
    <row r="18505" spans="2:2" x14ac:dyDescent="0.25">
      <c r="B18505" s="6">
        <v>0.69166666666666665</v>
      </c>
    </row>
    <row r="18506" spans="2:2" x14ac:dyDescent="0.25">
      <c r="B18506" s="6">
        <v>0.70208333333333328</v>
      </c>
    </row>
    <row r="18507" spans="2:2" x14ac:dyDescent="0.25">
      <c r="B18507" s="6">
        <v>0.71250000000000002</v>
      </c>
    </row>
    <row r="18508" spans="2:2" x14ac:dyDescent="0.25">
      <c r="B18508" s="6">
        <v>0.72291666666666665</v>
      </c>
    </row>
    <row r="18509" spans="2:2" x14ac:dyDescent="0.25">
      <c r="B18509" s="6">
        <v>0.73333333333333328</v>
      </c>
    </row>
    <row r="18510" spans="2:2" x14ac:dyDescent="0.25">
      <c r="B18510" s="6">
        <v>0.74375000000000002</v>
      </c>
    </row>
    <row r="18511" spans="2:2" x14ac:dyDescent="0.25">
      <c r="B18511" s="6">
        <v>0.75</v>
      </c>
    </row>
    <row r="18512" spans="2:2" x14ac:dyDescent="0.25">
      <c r="B18512" s="6">
        <v>0.76041666666666663</v>
      </c>
    </row>
    <row r="18513" spans="2:2" x14ac:dyDescent="0.25">
      <c r="B18513" s="6">
        <v>0.77083333333333337</v>
      </c>
    </row>
    <row r="18514" spans="2:2" x14ac:dyDescent="0.25">
      <c r="B18514" s="6">
        <v>0.78125</v>
      </c>
    </row>
    <row r="18515" spans="2:2" x14ac:dyDescent="0.25">
      <c r="B18515" s="6">
        <v>0.79166666666666663</v>
      </c>
    </row>
    <row r="18516" spans="2:2" x14ac:dyDescent="0.25">
      <c r="B18516" s="6">
        <v>0.80208333333333337</v>
      </c>
    </row>
    <row r="18517" spans="2:2" x14ac:dyDescent="0.25">
      <c r="B18517" s="6">
        <v>0.8125</v>
      </c>
    </row>
    <row r="18518" spans="2:2" x14ac:dyDescent="0.25">
      <c r="B18518" s="6">
        <v>0.82291666666666663</v>
      </c>
    </row>
    <row r="18519" spans="2:2" x14ac:dyDescent="0.25">
      <c r="B18519" s="6">
        <v>0.83333333333333337</v>
      </c>
    </row>
    <row r="18520" spans="2:2" x14ac:dyDescent="0.25">
      <c r="B18520" s="6">
        <v>0.84375</v>
      </c>
    </row>
    <row r="18521" spans="2:2" x14ac:dyDescent="0.25">
      <c r="B18521" s="6">
        <v>0.85416666666666663</v>
      </c>
    </row>
    <row r="18522" spans="2:2" x14ac:dyDescent="0.25">
      <c r="B18522" s="6">
        <v>0.86875000000000002</v>
      </c>
    </row>
    <row r="18523" spans="2:2" x14ac:dyDescent="0.25">
      <c r="B18523" s="6">
        <v>0.87916666666666665</v>
      </c>
    </row>
    <row r="18524" spans="2:2" x14ac:dyDescent="0.25">
      <c r="B18524" s="6">
        <v>0.88958333333333328</v>
      </c>
    </row>
    <row r="18525" spans="2:2" x14ac:dyDescent="0.25">
      <c r="B18525" s="6">
        <v>0.9</v>
      </c>
    </row>
    <row r="18526" spans="2:2" x14ac:dyDescent="0.25">
      <c r="B18526" s="6">
        <v>0.91041666666666665</v>
      </c>
    </row>
    <row r="18527" spans="2:2" x14ac:dyDescent="0.25">
      <c r="B18527" s="6">
        <v>0.92083333333333328</v>
      </c>
    </row>
    <row r="18528" spans="2:2" x14ac:dyDescent="0.25">
      <c r="B18528" s="6">
        <v>0.93125000000000002</v>
      </c>
    </row>
    <row r="18529" spans="1:2" x14ac:dyDescent="0.25">
      <c r="B18529" s="6">
        <v>0.94166666666666665</v>
      </c>
    </row>
    <row r="18530" spans="1:2" x14ac:dyDescent="0.25">
      <c r="B18530" s="6">
        <v>0.95208333333333328</v>
      </c>
    </row>
    <row r="18531" spans="1:2" x14ac:dyDescent="0.25">
      <c r="B18531" s="6">
        <v>0.96250000000000002</v>
      </c>
    </row>
    <row r="18532" spans="1:2" x14ac:dyDescent="0.25">
      <c r="B18532" s="6">
        <v>0.97291666666666665</v>
      </c>
    </row>
    <row r="18533" spans="1:2" x14ac:dyDescent="0.25">
      <c r="B18533" s="6">
        <v>0.98333333333333328</v>
      </c>
    </row>
    <row r="18534" spans="1:2" ht="15.75" thickBot="1" x14ac:dyDescent="0.3">
      <c r="B18534" s="22">
        <v>0.99375000000000002</v>
      </c>
    </row>
    <row r="18535" spans="1:2" x14ac:dyDescent="0.25">
      <c r="A18535" s="5">
        <v>46043</v>
      </c>
      <c r="B18535" s="6">
        <v>4.1666666666666666E-3</v>
      </c>
    </row>
    <row r="18536" spans="1:2" x14ac:dyDescent="0.25">
      <c r="A18536" s="5" t="s">
        <v>571</v>
      </c>
      <c r="B18536" s="6">
        <v>1.4583333333333334E-2</v>
      </c>
    </row>
    <row r="18537" spans="1:2" x14ac:dyDescent="0.25">
      <c r="B18537" s="6">
        <v>2.5000000000000001E-2</v>
      </c>
    </row>
    <row r="18538" spans="1:2" x14ac:dyDescent="0.25">
      <c r="B18538" s="6">
        <v>3.125E-2</v>
      </c>
    </row>
    <row r="18539" spans="1:2" x14ac:dyDescent="0.25">
      <c r="B18539" s="6">
        <v>4.583333333333333E-2</v>
      </c>
    </row>
    <row r="18540" spans="1:2" x14ac:dyDescent="0.25">
      <c r="B18540" s="6">
        <v>5.6250000000000001E-2</v>
      </c>
    </row>
    <row r="18541" spans="1:2" x14ac:dyDescent="0.25">
      <c r="B18541" s="6">
        <v>6.6666666666666666E-2</v>
      </c>
    </row>
    <row r="18542" spans="1:2" x14ac:dyDescent="0.25">
      <c r="B18542" s="6">
        <v>7.7083333333333337E-2</v>
      </c>
    </row>
    <row r="18543" spans="1:2" x14ac:dyDescent="0.25">
      <c r="B18543" s="6">
        <v>8.7499999999999994E-2</v>
      </c>
    </row>
    <row r="18544" spans="1:2" ht="15.75" thickBot="1" x14ac:dyDescent="0.3">
      <c r="B18544" s="6">
        <v>9.7916666666666666E-2</v>
      </c>
    </row>
    <row r="18545" spans="1:14" ht="19.5" thickBot="1" x14ac:dyDescent="0.35">
      <c r="B18545" s="6">
        <v>0.10833333333333334</v>
      </c>
      <c r="G18545" s="608"/>
      <c r="H18545" s="594" t="s">
        <v>1368</v>
      </c>
      <c r="I18545" s="731" t="s">
        <v>4579</v>
      </c>
      <c r="J18545" s="732"/>
      <c r="K18545" s="732"/>
      <c r="L18545" s="732"/>
      <c r="M18545" s="732"/>
      <c r="N18545" s="733"/>
    </row>
    <row r="18546" spans="1:14" ht="19.5" thickBot="1" x14ac:dyDescent="0.35">
      <c r="B18546" s="6">
        <v>0.11874999999999999</v>
      </c>
      <c r="G18546" s="595" t="e">
        <f>AVERAGE(E18463:E18551)</f>
        <v>#DIV/0!</v>
      </c>
      <c r="H18546" s="594" t="s">
        <v>1367</v>
      </c>
      <c r="I18546" s="723" t="s">
        <v>4577</v>
      </c>
      <c r="J18546" s="724"/>
      <c r="K18546" s="724"/>
      <c r="L18546" s="724"/>
      <c r="M18546" s="724"/>
      <c r="N18546" s="725"/>
    </row>
    <row r="18547" spans="1:14" ht="19.5" thickBot="1" x14ac:dyDescent="0.35">
      <c r="B18547" s="6">
        <v>0.12916666666666668</v>
      </c>
      <c r="G18547" s="596"/>
      <c r="H18547" s="597" t="s">
        <v>1369</v>
      </c>
      <c r="I18547" s="726" t="s">
        <v>4081</v>
      </c>
      <c r="J18547" s="727"/>
      <c r="K18547" s="727"/>
      <c r="L18547" s="727"/>
      <c r="M18547" s="727"/>
      <c r="N18547" s="728"/>
    </row>
    <row r="18548" spans="1:14" ht="18.75" thickBot="1" x14ac:dyDescent="0.3">
      <c r="B18548" s="6">
        <v>0.13958333333333334</v>
      </c>
      <c r="G18548" s="729" t="s">
        <v>4520</v>
      </c>
      <c r="H18548" s="730"/>
    </row>
    <row r="18549" spans="1:14" ht="18.75" thickBot="1" x14ac:dyDescent="0.3">
      <c r="B18549" s="6">
        <v>0.15</v>
      </c>
      <c r="G18549" s="717" t="s">
        <v>4320</v>
      </c>
      <c r="H18549" s="718"/>
      <c r="I18549" s="718"/>
      <c r="J18549" s="719"/>
    </row>
    <row r="18550" spans="1:14" ht="16.5" thickBot="1" x14ac:dyDescent="0.3">
      <c r="B18550" s="22">
        <v>0.16041666666666668</v>
      </c>
      <c r="D18550" s="3">
        <v>160</v>
      </c>
      <c r="G18550" s="720" t="s">
        <v>4490</v>
      </c>
      <c r="H18550" s="721"/>
      <c r="I18550" s="721"/>
      <c r="J18550" s="721"/>
      <c r="K18550" s="721"/>
      <c r="L18550" s="721"/>
      <c r="M18550" s="721"/>
      <c r="N18550" s="722"/>
    </row>
    <row r="18551" spans="1:14" x14ac:dyDescent="0.25">
      <c r="A18551" s="5">
        <v>46043</v>
      </c>
      <c r="B18551" s="6">
        <v>0.29166666666666669</v>
      </c>
    </row>
    <row r="18552" spans="1:14" x14ac:dyDescent="0.25">
      <c r="A18552" s="5" t="s">
        <v>571</v>
      </c>
      <c r="B18552" s="6">
        <v>0.30208333333333331</v>
      </c>
    </row>
    <row r="18553" spans="1:14" x14ac:dyDescent="0.25">
      <c r="B18553" s="6">
        <v>0.3125</v>
      </c>
    </row>
    <row r="18554" spans="1:14" x14ac:dyDescent="0.25">
      <c r="B18554" s="6">
        <v>0.32291666666666669</v>
      </c>
    </row>
    <row r="18555" spans="1:14" x14ac:dyDescent="0.25">
      <c r="B18555" s="6">
        <v>0.33333333333333331</v>
      </c>
    </row>
    <row r="18556" spans="1:14" x14ac:dyDescent="0.25">
      <c r="B18556" s="6">
        <v>0.34375</v>
      </c>
    </row>
    <row r="18557" spans="1:14" x14ac:dyDescent="0.25">
      <c r="B18557" s="6">
        <v>0.35416666666666669</v>
      </c>
    </row>
    <row r="18558" spans="1:14" x14ac:dyDescent="0.25">
      <c r="B18558" s="6">
        <v>0.36875000000000002</v>
      </c>
    </row>
    <row r="18559" spans="1:14" x14ac:dyDescent="0.25">
      <c r="B18559" s="6">
        <v>0.37916666666666665</v>
      </c>
    </row>
    <row r="18560" spans="1:14" x14ac:dyDescent="0.25">
      <c r="B18560" s="6">
        <v>0.38958333333333334</v>
      </c>
    </row>
    <row r="18561" spans="2:2" x14ac:dyDescent="0.25">
      <c r="B18561" s="6">
        <v>0.4</v>
      </c>
    </row>
    <row r="18562" spans="2:2" x14ac:dyDescent="0.25">
      <c r="B18562" s="6">
        <v>0.41041666666666665</v>
      </c>
    </row>
    <row r="18563" spans="2:2" x14ac:dyDescent="0.25">
      <c r="B18563" s="6">
        <v>0.42083333333333334</v>
      </c>
    </row>
    <row r="18564" spans="2:2" x14ac:dyDescent="0.25">
      <c r="B18564" s="6">
        <v>0.43125000000000002</v>
      </c>
    </row>
    <row r="18565" spans="2:2" x14ac:dyDescent="0.25">
      <c r="B18565" s="6">
        <v>0.44166666666666665</v>
      </c>
    </row>
    <row r="18566" spans="2:2" x14ac:dyDescent="0.25">
      <c r="B18566" s="6">
        <v>0.45208333333333334</v>
      </c>
    </row>
    <row r="18567" spans="2:2" x14ac:dyDescent="0.25">
      <c r="B18567" s="6">
        <v>0.46250000000000002</v>
      </c>
    </row>
    <row r="18568" spans="2:2" x14ac:dyDescent="0.25">
      <c r="B18568" s="6">
        <v>0.47291666666666665</v>
      </c>
    </row>
    <row r="18569" spans="2:2" x14ac:dyDescent="0.25">
      <c r="B18569" s="6">
        <v>0.48333333333333334</v>
      </c>
    </row>
    <row r="18570" spans="2:2" x14ac:dyDescent="0.25">
      <c r="B18570" s="6">
        <v>0.49375000000000002</v>
      </c>
    </row>
    <row r="18571" spans="2:2" x14ac:dyDescent="0.25">
      <c r="B18571" s="6">
        <v>0.50416666666666665</v>
      </c>
    </row>
    <row r="18572" spans="2:2" x14ac:dyDescent="0.25">
      <c r="B18572" s="6">
        <v>0.51458333333333328</v>
      </c>
    </row>
    <row r="18573" spans="2:2" x14ac:dyDescent="0.25">
      <c r="B18573" s="6">
        <v>0.52500000000000002</v>
      </c>
    </row>
    <row r="18574" spans="2:2" x14ac:dyDescent="0.25">
      <c r="B18574" s="6">
        <v>0.53125</v>
      </c>
    </row>
    <row r="18575" spans="2:2" x14ac:dyDescent="0.25">
      <c r="B18575" s="6">
        <v>0.54583333333333328</v>
      </c>
    </row>
    <row r="18576" spans="2:2" x14ac:dyDescent="0.25">
      <c r="B18576" s="6">
        <v>0.55625000000000002</v>
      </c>
    </row>
    <row r="18577" spans="2:2" x14ac:dyDescent="0.25">
      <c r="B18577" s="6">
        <v>0.56666666666666665</v>
      </c>
    </row>
    <row r="18578" spans="2:2" x14ac:dyDescent="0.25">
      <c r="B18578" s="6">
        <v>0.57708333333333328</v>
      </c>
    </row>
    <row r="18579" spans="2:2" x14ac:dyDescent="0.25">
      <c r="B18579" s="6">
        <v>0.58750000000000002</v>
      </c>
    </row>
    <row r="18580" spans="2:2" x14ac:dyDescent="0.25">
      <c r="B18580" s="6">
        <v>0.59791666666666665</v>
      </c>
    </row>
    <row r="18581" spans="2:2" x14ac:dyDescent="0.25">
      <c r="B18581" s="6">
        <v>0.60833333333333328</v>
      </c>
    </row>
    <row r="18582" spans="2:2" x14ac:dyDescent="0.25">
      <c r="B18582" s="6">
        <v>0.61875000000000002</v>
      </c>
    </row>
    <row r="18583" spans="2:2" x14ac:dyDescent="0.25">
      <c r="B18583" s="6">
        <v>0.62916666666666665</v>
      </c>
    </row>
    <row r="18584" spans="2:2" x14ac:dyDescent="0.25">
      <c r="B18584" s="6">
        <v>0.63958333333333328</v>
      </c>
    </row>
    <row r="18585" spans="2:2" x14ac:dyDescent="0.25">
      <c r="B18585" s="6">
        <v>0.65</v>
      </c>
    </row>
    <row r="18586" spans="2:2" x14ac:dyDescent="0.25">
      <c r="B18586" s="6">
        <v>0.66041666666666665</v>
      </c>
    </row>
    <row r="18587" spans="2:2" x14ac:dyDescent="0.25">
      <c r="B18587" s="6">
        <v>0.67083333333333328</v>
      </c>
    </row>
    <row r="18588" spans="2:2" x14ac:dyDescent="0.25">
      <c r="B18588" s="6">
        <v>0.68125000000000002</v>
      </c>
    </row>
    <row r="18589" spans="2:2" x14ac:dyDescent="0.25">
      <c r="B18589" s="6">
        <v>0.69166666666666665</v>
      </c>
    </row>
    <row r="18590" spans="2:2" x14ac:dyDescent="0.25">
      <c r="B18590" s="6">
        <v>0.70208333333333328</v>
      </c>
    </row>
    <row r="18591" spans="2:2" x14ac:dyDescent="0.25">
      <c r="B18591" s="6">
        <v>0.71250000000000002</v>
      </c>
    </row>
    <row r="18592" spans="2:2" x14ac:dyDescent="0.25">
      <c r="B18592" s="6">
        <v>0.72291666666666665</v>
      </c>
    </row>
    <row r="18593" spans="2:2" x14ac:dyDescent="0.25">
      <c r="B18593" s="6">
        <v>0.73333333333333328</v>
      </c>
    </row>
    <row r="18594" spans="2:2" x14ac:dyDescent="0.25">
      <c r="B18594" s="6">
        <v>0.74375000000000002</v>
      </c>
    </row>
    <row r="18595" spans="2:2" x14ac:dyDescent="0.25">
      <c r="B18595" s="6">
        <v>0.75</v>
      </c>
    </row>
    <row r="18596" spans="2:2" x14ac:dyDescent="0.25">
      <c r="B18596" s="6">
        <v>0.76041666666666663</v>
      </c>
    </row>
    <row r="18597" spans="2:2" x14ac:dyDescent="0.25">
      <c r="B18597" s="6">
        <v>0.77083333333333337</v>
      </c>
    </row>
    <row r="18598" spans="2:2" x14ac:dyDescent="0.25">
      <c r="B18598" s="6">
        <v>0.78125</v>
      </c>
    </row>
    <row r="18599" spans="2:2" x14ac:dyDescent="0.25">
      <c r="B18599" s="6">
        <v>0.79166666666666663</v>
      </c>
    </row>
    <row r="18600" spans="2:2" x14ac:dyDescent="0.25">
      <c r="B18600" s="6">
        <v>0.80208333333333337</v>
      </c>
    </row>
    <row r="18601" spans="2:2" x14ac:dyDescent="0.25">
      <c r="B18601" s="6">
        <v>0.8125</v>
      </c>
    </row>
    <row r="18602" spans="2:2" x14ac:dyDescent="0.25">
      <c r="B18602" s="6">
        <v>0.82291666666666663</v>
      </c>
    </row>
    <row r="18603" spans="2:2" x14ac:dyDescent="0.25">
      <c r="B18603" s="6">
        <v>0.83333333333333337</v>
      </c>
    </row>
    <row r="18604" spans="2:2" x14ac:dyDescent="0.25">
      <c r="B18604" s="6">
        <v>0.84375</v>
      </c>
    </row>
    <row r="18605" spans="2:2" x14ac:dyDescent="0.25">
      <c r="B18605" s="6">
        <v>0.85416666666666663</v>
      </c>
    </row>
    <row r="18606" spans="2:2" x14ac:dyDescent="0.25">
      <c r="B18606" s="6">
        <v>0.86875000000000002</v>
      </c>
    </row>
    <row r="18607" spans="2:2" x14ac:dyDescent="0.25">
      <c r="B18607" s="6">
        <v>0.87916666666666665</v>
      </c>
    </row>
    <row r="18608" spans="2:2" x14ac:dyDescent="0.25">
      <c r="B18608" s="6">
        <v>0.88958333333333328</v>
      </c>
    </row>
    <row r="18609" spans="1:2" x14ac:dyDescent="0.25">
      <c r="B18609" s="6">
        <v>0.9</v>
      </c>
    </row>
    <row r="18610" spans="1:2" x14ac:dyDescent="0.25">
      <c r="B18610" s="6">
        <v>0.91041666666666665</v>
      </c>
    </row>
    <row r="18611" spans="1:2" x14ac:dyDescent="0.25">
      <c r="B18611" s="6">
        <v>0.92083333333333328</v>
      </c>
    </row>
    <row r="18612" spans="1:2" x14ac:dyDescent="0.25">
      <c r="B18612" s="6">
        <v>0.93125000000000002</v>
      </c>
    </row>
    <row r="18613" spans="1:2" x14ac:dyDescent="0.25">
      <c r="B18613" s="6">
        <v>0.94166666666666665</v>
      </c>
    </row>
    <row r="18614" spans="1:2" x14ac:dyDescent="0.25">
      <c r="B18614" s="6">
        <v>0.95208333333333328</v>
      </c>
    </row>
    <row r="18615" spans="1:2" x14ac:dyDescent="0.25">
      <c r="B18615" s="6">
        <v>0.96250000000000002</v>
      </c>
    </row>
    <row r="18616" spans="1:2" x14ac:dyDescent="0.25">
      <c r="B18616" s="6">
        <v>0.97291666666666665</v>
      </c>
    </row>
    <row r="18617" spans="1:2" x14ac:dyDescent="0.25">
      <c r="B18617" s="6">
        <v>0.98333333333333328</v>
      </c>
    </row>
    <row r="18618" spans="1:2" ht="15.75" thickBot="1" x14ac:dyDescent="0.3">
      <c r="B18618" s="22">
        <v>0.99375000000000002</v>
      </c>
    </row>
    <row r="18619" spans="1:2" x14ac:dyDescent="0.25">
      <c r="A18619" s="5">
        <v>46044</v>
      </c>
      <c r="B18619" s="6">
        <v>4.1666666666666666E-3</v>
      </c>
    </row>
    <row r="18620" spans="1:2" x14ac:dyDescent="0.25">
      <c r="A18620" s="5" t="s">
        <v>211</v>
      </c>
      <c r="B18620" s="6">
        <v>1.4583333333333334E-2</v>
      </c>
    </row>
    <row r="18621" spans="1:2" x14ac:dyDescent="0.25">
      <c r="B18621" s="6">
        <v>2.5000000000000001E-2</v>
      </c>
    </row>
    <row r="18622" spans="1:2" x14ac:dyDescent="0.25">
      <c r="B18622" s="6">
        <v>3.125E-2</v>
      </c>
    </row>
    <row r="18623" spans="1:2" x14ac:dyDescent="0.25">
      <c r="B18623" s="6">
        <v>4.583333333333333E-2</v>
      </c>
    </row>
    <row r="18624" spans="1:2" x14ac:dyDescent="0.25">
      <c r="B18624" s="6">
        <v>5.6250000000000001E-2</v>
      </c>
    </row>
    <row r="18625" spans="1:2" x14ac:dyDescent="0.25">
      <c r="B18625" s="6">
        <v>6.6666666666666666E-2</v>
      </c>
    </row>
    <row r="18626" spans="1:2" x14ac:dyDescent="0.25">
      <c r="B18626" s="6">
        <v>7.7083333333333337E-2</v>
      </c>
    </row>
    <row r="18627" spans="1:2" x14ac:dyDescent="0.25">
      <c r="B18627" s="6">
        <v>8.7499999999999994E-2</v>
      </c>
    </row>
    <row r="18628" spans="1:2" x14ac:dyDescent="0.25">
      <c r="B18628" s="6">
        <v>9.7916666666666666E-2</v>
      </c>
    </row>
    <row r="18629" spans="1:2" x14ac:dyDescent="0.25">
      <c r="B18629" s="6">
        <v>0.10833333333333334</v>
      </c>
    </row>
    <row r="18630" spans="1:2" x14ac:dyDescent="0.25">
      <c r="B18630" s="6">
        <v>0.11874999999999999</v>
      </c>
    </row>
    <row r="18631" spans="1:2" x14ac:dyDescent="0.25">
      <c r="B18631" s="6">
        <v>0.12916666666666668</v>
      </c>
    </row>
    <row r="18632" spans="1:2" x14ac:dyDescent="0.25">
      <c r="B18632" s="6">
        <v>0.13958333333333334</v>
      </c>
    </row>
    <row r="18633" spans="1:2" x14ac:dyDescent="0.25">
      <c r="B18633" s="6">
        <v>0.15</v>
      </c>
    </row>
    <row r="18634" spans="1:2" ht="15.75" thickBot="1" x14ac:dyDescent="0.3">
      <c r="B18634" s="22">
        <v>0.16041666666666668</v>
      </c>
    </row>
    <row r="18635" spans="1:2" x14ac:dyDescent="0.25">
      <c r="A18635" s="5">
        <v>46044</v>
      </c>
      <c r="B18635" s="6">
        <v>0.29166666666666669</v>
      </c>
    </row>
    <row r="18636" spans="1:2" x14ac:dyDescent="0.25">
      <c r="A18636" s="5" t="s">
        <v>211</v>
      </c>
      <c r="B18636" s="6">
        <v>0.30208333333333331</v>
      </c>
    </row>
    <row r="18637" spans="1:2" x14ac:dyDescent="0.25">
      <c r="B18637" s="6">
        <v>0.3125</v>
      </c>
    </row>
    <row r="18638" spans="1:2" x14ac:dyDescent="0.25">
      <c r="B18638" s="6">
        <v>0.32291666666666669</v>
      </c>
    </row>
    <row r="18639" spans="1:2" x14ac:dyDescent="0.25">
      <c r="B18639" s="6">
        <v>0.33333333333333331</v>
      </c>
    </row>
    <row r="18640" spans="1:2" x14ac:dyDescent="0.25">
      <c r="B18640" s="6">
        <v>0.34375</v>
      </c>
    </row>
    <row r="18641" spans="2:2" x14ac:dyDescent="0.25">
      <c r="B18641" s="6">
        <v>0.35416666666666669</v>
      </c>
    </row>
    <row r="18642" spans="2:2" x14ac:dyDescent="0.25">
      <c r="B18642" s="6">
        <v>0.36875000000000002</v>
      </c>
    </row>
    <row r="18643" spans="2:2" x14ac:dyDescent="0.25">
      <c r="B18643" s="6">
        <v>0.37916666666666665</v>
      </c>
    </row>
    <row r="18644" spans="2:2" x14ac:dyDescent="0.25">
      <c r="B18644" s="6">
        <v>0.38958333333333334</v>
      </c>
    </row>
    <row r="18645" spans="2:2" x14ac:dyDescent="0.25">
      <c r="B18645" s="6">
        <v>0.4</v>
      </c>
    </row>
    <row r="18646" spans="2:2" x14ac:dyDescent="0.25">
      <c r="B18646" s="6">
        <v>0.41041666666666665</v>
      </c>
    </row>
    <row r="18647" spans="2:2" x14ac:dyDescent="0.25">
      <c r="B18647" s="6">
        <v>0.42083333333333334</v>
      </c>
    </row>
    <row r="18648" spans="2:2" x14ac:dyDescent="0.25">
      <c r="B18648" s="6">
        <v>0.43125000000000002</v>
      </c>
    </row>
    <row r="18649" spans="2:2" x14ac:dyDescent="0.25">
      <c r="B18649" s="6">
        <v>0.44166666666666665</v>
      </c>
    </row>
    <row r="18650" spans="2:2" x14ac:dyDescent="0.25">
      <c r="B18650" s="6">
        <v>0.45208333333333334</v>
      </c>
    </row>
    <row r="18651" spans="2:2" x14ac:dyDescent="0.25">
      <c r="B18651" s="6">
        <v>0.46250000000000002</v>
      </c>
    </row>
    <row r="18652" spans="2:2" x14ac:dyDescent="0.25">
      <c r="B18652" s="6">
        <v>0.47291666666666665</v>
      </c>
    </row>
    <row r="18653" spans="2:2" x14ac:dyDescent="0.25">
      <c r="B18653" s="6">
        <v>0.48333333333333334</v>
      </c>
    </row>
    <row r="18654" spans="2:2" x14ac:dyDescent="0.25">
      <c r="B18654" s="6">
        <v>0.49375000000000002</v>
      </c>
    </row>
    <row r="18655" spans="2:2" x14ac:dyDescent="0.25">
      <c r="B18655" s="6">
        <v>0.50416666666666665</v>
      </c>
    </row>
    <row r="18656" spans="2:2" x14ac:dyDescent="0.25">
      <c r="B18656" s="6">
        <v>0.51458333333333328</v>
      </c>
    </row>
    <row r="18657" spans="2:2" x14ac:dyDescent="0.25">
      <c r="B18657" s="6">
        <v>0.52500000000000002</v>
      </c>
    </row>
    <row r="18658" spans="2:2" x14ac:dyDescent="0.25">
      <c r="B18658" s="6">
        <v>0.53125</v>
      </c>
    </row>
    <row r="18659" spans="2:2" x14ac:dyDescent="0.25">
      <c r="B18659" s="6">
        <v>0.54583333333333328</v>
      </c>
    </row>
    <row r="18660" spans="2:2" x14ac:dyDescent="0.25">
      <c r="B18660" s="6">
        <v>0.55625000000000002</v>
      </c>
    </row>
    <row r="18661" spans="2:2" x14ac:dyDescent="0.25">
      <c r="B18661" s="6">
        <v>0.56666666666666665</v>
      </c>
    </row>
    <row r="18662" spans="2:2" x14ac:dyDescent="0.25">
      <c r="B18662" s="6">
        <v>0.57708333333333328</v>
      </c>
    </row>
    <row r="18663" spans="2:2" x14ac:dyDescent="0.25">
      <c r="B18663" s="6">
        <v>0.58750000000000002</v>
      </c>
    </row>
    <row r="18664" spans="2:2" x14ac:dyDescent="0.25">
      <c r="B18664" s="6">
        <v>0.59791666666666665</v>
      </c>
    </row>
    <row r="18665" spans="2:2" x14ac:dyDescent="0.25">
      <c r="B18665" s="6">
        <v>0.60833333333333328</v>
      </c>
    </row>
    <row r="18666" spans="2:2" x14ac:dyDescent="0.25">
      <c r="B18666" s="6">
        <v>0.61875000000000002</v>
      </c>
    </row>
    <row r="18667" spans="2:2" x14ac:dyDescent="0.25">
      <c r="B18667" s="6">
        <v>0.62916666666666665</v>
      </c>
    </row>
    <row r="18668" spans="2:2" x14ac:dyDescent="0.25">
      <c r="B18668" s="6">
        <v>0.63958333333333328</v>
      </c>
    </row>
    <row r="18669" spans="2:2" x14ac:dyDescent="0.25">
      <c r="B18669" s="6">
        <v>0.65</v>
      </c>
    </row>
    <row r="18670" spans="2:2" x14ac:dyDescent="0.25">
      <c r="B18670" s="6">
        <v>0.66041666666666665</v>
      </c>
    </row>
    <row r="18671" spans="2:2" x14ac:dyDescent="0.25">
      <c r="B18671" s="6">
        <v>0.67083333333333328</v>
      </c>
    </row>
    <row r="18672" spans="2:2" x14ac:dyDescent="0.25">
      <c r="B18672" s="6">
        <v>0.68125000000000002</v>
      </c>
    </row>
    <row r="18673" spans="2:2" x14ac:dyDescent="0.25">
      <c r="B18673" s="6">
        <v>0.69166666666666665</v>
      </c>
    </row>
    <row r="18674" spans="2:2" x14ac:dyDescent="0.25">
      <c r="B18674" s="6">
        <v>0.70208333333333328</v>
      </c>
    </row>
    <row r="18675" spans="2:2" x14ac:dyDescent="0.25">
      <c r="B18675" s="6">
        <v>0.71250000000000002</v>
      </c>
    </row>
    <row r="18676" spans="2:2" x14ac:dyDescent="0.25">
      <c r="B18676" s="6">
        <v>0.72291666666666665</v>
      </c>
    </row>
    <row r="18677" spans="2:2" x14ac:dyDescent="0.25">
      <c r="B18677" s="6">
        <v>0.73333333333333328</v>
      </c>
    </row>
    <row r="18678" spans="2:2" x14ac:dyDescent="0.25">
      <c r="B18678" s="6">
        <v>0.74375000000000002</v>
      </c>
    </row>
    <row r="18679" spans="2:2" x14ac:dyDescent="0.25">
      <c r="B18679" s="6">
        <v>0.75</v>
      </c>
    </row>
    <row r="18680" spans="2:2" x14ac:dyDescent="0.25">
      <c r="B18680" s="6">
        <v>0.76041666666666663</v>
      </c>
    </row>
    <row r="18681" spans="2:2" x14ac:dyDescent="0.25">
      <c r="B18681" s="6">
        <v>0.77083333333333337</v>
      </c>
    </row>
    <row r="18682" spans="2:2" x14ac:dyDescent="0.25">
      <c r="B18682" s="6">
        <v>0.78125</v>
      </c>
    </row>
    <row r="18683" spans="2:2" x14ac:dyDescent="0.25">
      <c r="B18683" s="6">
        <v>0.79166666666666663</v>
      </c>
    </row>
    <row r="18684" spans="2:2" x14ac:dyDescent="0.25">
      <c r="B18684" s="6">
        <v>0.80208333333333337</v>
      </c>
    </row>
    <row r="18685" spans="2:2" x14ac:dyDescent="0.25">
      <c r="B18685" s="6">
        <v>0.8125</v>
      </c>
    </row>
    <row r="18686" spans="2:2" x14ac:dyDescent="0.25">
      <c r="B18686" s="6">
        <v>0.82291666666666663</v>
      </c>
    </row>
    <row r="18687" spans="2:2" x14ac:dyDescent="0.25">
      <c r="B18687" s="6">
        <v>0.83333333333333337</v>
      </c>
    </row>
    <row r="18688" spans="2:2" x14ac:dyDescent="0.25">
      <c r="B18688" s="6">
        <v>0.84375</v>
      </c>
    </row>
    <row r="18689" spans="1:2" x14ac:dyDescent="0.25">
      <c r="B18689" s="6">
        <v>0.85416666666666663</v>
      </c>
    </row>
    <row r="18690" spans="1:2" x14ac:dyDescent="0.25">
      <c r="B18690" s="6">
        <v>0.86875000000000002</v>
      </c>
    </row>
    <row r="18691" spans="1:2" x14ac:dyDescent="0.25">
      <c r="B18691" s="6">
        <v>0.87916666666666665</v>
      </c>
    </row>
    <row r="18692" spans="1:2" x14ac:dyDescent="0.25">
      <c r="B18692" s="6">
        <v>0.88958333333333328</v>
      </c>
    </row>
    <row r="18693" spans="1:2" x14ac:dyDescent="0.25">
      <c r="B18693" s="6">
        <v>0.9</v>
      </c>
    </row>
    <row r="18694" spans="1:2" x14ac:dyDescent="0.25">
      <c r="B18694" s="6">
        <v>0.91041666666666665</v>
      </c>
    </row>
    <row r="18695" spans="1:2" x14ac:dyDescent="0.25">
      <c r="B18695" s="6">
        <v>0.92083333333333328</v>
      </c>
    </row>
    <row r="18696" spans="1:2" x14ac:dyDescent="0.25">
      <c r="B18696" s="6">
        <v>0.93125000000000002</v>
      </c>
    </row>
    <row r="18697" spans="1:2" x14ac:dyDescent="0.25">
      <c r="B18697" s="6">
        <v>0.94166666666666665</v>
      </c>
    </row>
    <row r="18698" spans="1:2" x14ac:dyDescent="0.25">
      <c r="B18698" s="6">
        <v>0.95208333333333328</v>
      </c>
    </row>
    <row r="18699" spans="1:2" x14ac:dyDescent="0.25">
      <c r="B18699" s="6">
        <v>0.96250000000000002</v>
      </c>
    </row>
    <row r="18700" spans="1:2" x14ac:dyDescent="0.25">
      <c r="B18700" s="6">
        <v>0.97291666666666665</v>
      </c>
    </row>
    <row r="18701" spans="1:2" x14ac:dyDescent="0.25">
      <c r="B18701" s="6">
        <v>0.98333333333333328</v>
      </c>
    </row>
    <row r="18702" spans="1:2" ht="15.75" thickBot="1" x14ac:dyDescent="0.3">
      <c r="B18702" s="22">
        <v>0.99375000000000002</v>
      </c>
    </row>
    <row r="18703" spans="1:2" x14ac:dyDescent="0.25">
      <c r="A18703" s="5">
        <v>46045</v>
      </c>
      <c r="B18703" s="6">
        <v>4.1666666666666666E-3</v>
      </c>
    </row>
    <row r="18704" spans="1:2" x14ac:dyDescent="0.25">
      <c r="A18704" s="5" t="s">
        <v>212</v>
      </c>
      <c r="B18704" s="6">
        <v>1.4583333333333334E-2</v>
      </c>
    </row>
    <row r="18705" spans="2:2" x14ac:dyDescent="0.25">
      <c r="B18705" s="6">
        <v>2.5000000000000001E-2</v>
      </c>
    </row>
    <row r="18706" spans="2:2" x14ac:dyDescent="0.25">
      <c r="B18706" s="6">
        <v>3.125E-2</v>
      </c>
    </row>
    <row r="18707" spans="2:2" x14ac:dyDescent="0.25">
      <c r="B18707" s="6">
        <v>4.1666666666666664E-2</v>
      </c>
    </row>
    <row r="18708" spans="2:2" x14ac:dyDescent="0.25">
      <c r="B18708" s="6">
        <v>5.2083333333333336E-2</v>
      </c>
    </row>
    <row r="18709" spans="2:2" x14ac:dyDescent="0.25">
      <c r="B18709" s="6">
        <v>6.25E-2</v>
      </c>
    </row>
    <row r="18710" spans="2:2" x14ac:dyDescent="0.25">
      <c r="B18710" s="6">
        <v>7.2916666666666671E-2</v>
      </c>
    </row>
    <row r="18711" spans="2:2" x14ac:dyDescent="0.25">
      <c r="B18711" s="6">
        <v>8.7499999999999994E-2</v>
      </c>
    </row>
    <row r="18712" spans="2:2" x14ac:dyDescent="0.25">
      <c r="B18712" s="6">
        <v>9.375E-2</v>
      </c>
    </row>
    <row r="18713" spans="2:2" x14ac:dyDescent="0.25">
      <c r="B18713" s="6">
        <v>0.10416666666666667</v>
      </c>
    </row>
    <row r="18714" spans="2:2" x14ac:dyDescent="0.25">
      <c r="B18714" s="6">
        <v>0.11458333333333333</v>
      </c>
    </row>
    <row r="18715" spans="2:2" x14ac:dyDescent="0.25">
      <c r="B18715" s="6">
        <v>0.125</v>
      </c>
    </row>
    <row r="18716" spans="2:2" x14ac:dyDescent="0.25">
      <c r="B18716" s="6">
        <v>0.13541666666666666</v>
      </c>
    </row>
    <row r="18717" spans="2:2" x14ac:dyDescent="0.25">
      <c r="B18717" s="6">
        <v>0.14583333333333334</v>
      </c>
    </row>
    <row r="18718" spans="2:2" ht="15.75" thickBot="1" x14ac:dyDescent="0.3">
      <c r="B18718" s="22">
        <v>0.15625</v>
      </c>
    </row>
    <row r="18720" spans="2:2" ht="15.75" thickBot="1" x14ac:dyDescent="0.3"/>
    <row r="18721" spans="2:8" ht="31.5" x14ac:dyDescent="0.25">
      <c r="B18721" s="743" t="s">
        <v>4393</v>
      </c>
      <c r="C18721" s="744"/>
      <c r="D18721" s="708" t="s">
        <v>271</v>
      </c>
      <c r="E18721" s="708" t="s">
        <v>272</v>
      </c>
      <c r="F18721" s="708" t="s">
        <v>273</v>
      </c>
      <c r="G18721" s="706" t="s">
        <v>333</v>
      </c>
      <c r="H18721" s="707" t="s">
        <v>254</v>
      </c>
    </row>
    <row r="18722" spans="2:8" ht="16.5" thickBot="1" x14ac:dyDescent="0.3">
      <c r="B18722" s="745"/>
      <c r="C18722" s="746"/>
      <c r="D18722" s="714">
        <f>AVERAGE(C7510:C10674)</f>
        <v>58.51</v>
      </c>
      <c r="E18722" s="714">
        <f>AVERAGE(D7510:D10674)</f>
        <v>163.88235294117646</v>
      </c>
      <c r="F18722" s="714">
        <f>AVERAGE(E7510:E10674)</f>
        <v>109.05016599040944</v>
      </c>
      <c r="G18722" s="715">
        <f>AVERAGE(F7510:F10674)</f>
        <v>100.3936170212766</v>
      </c>
      <c r="H18722" s="716">
        <f>AVERAGE(G7510:G10674)</f>
        <v>105.55795457743596</v>
      </c>
    </row>
    <row r="18723" spans="2:8" ht="16.5" thickBot="1" x14ac:dyDescent="0.3">
      <c r="B18723" s="740" t="s">
        <v>1128</v>
      </c>
      <c r="C18723" s="741"/>
      <c r="D18723" s="709">
        <f>D18722-78</f>
        <v>-19.490000000000002</v>
      </c>
      <c r="E18723" s="709">
        <f>E18722-233</f>
        <v>-69.117647058823536</v>
      </c>
      <c r="F18723" s="709">
        <f>F18722-120</f>
        <v>-10.94983400959056</v>
      </c>
      <c r="G18723" s="709">
        <f>G18722-108</f>
        <v>-7.6063829787234027</v>
      </c>
      <c r="H18723" s="709">
        <f>H18722-109</f>
        <v>-3.4420454225640356</v>
      </c>
    </row>
    <row r="18724" spans="2:8" ht="16.5" thickBot="1" x14ac:dyDescent="0.3">
      <c r="B18724" s="740" t="s">
        <v>1128</v>
      </c>
      <c r="C18724" s="741"/>
      <c r="D18724" s="710">
        <f>D18723/78</f>
        <v>-0.24987179487179489</v>
      </c>
      <c r="E18724" s="710">
        <f>E18723/233</f>
        <v>-0.29664226205503663</v>
      </c>
      <c r="F18724" s="710">
        <f>F18723/120</f>
        <v>-9.1248616746588004E-2</v>
      </c>
      <c r="G18724" s="710">
        <f>G18723/108</f>
        <v>-7.0429472025216697E-2</v>
      </c>
      <c r="H18724" s="710">
        <f>H18723/109</f>
        <v>-3.1578398372147112E-2</v>
      </c>
    </row>
    <row r="18725" spans="2:8" ht="15.75" thickBot="1" x14ac:dyDescent="0.3">
      <c r="B18725" s="742"/>
      <c r="C18725" s="742"/>
    </row>
    <row r="18726" spans="2:8" ht="32.25" thickBot="1" x14ac:dyDescent="0.3">
      <c r="B18726" s="743" t="s">
        <v>4399</v>
      </c>
      <c r="C18726" s="744"/>
      <c r="D18726" s="133" t="s">
        <v>271</v>
      </c>
      <c r="E18726" s="87" t="s">
        <v>272</v>
      </c>
      <c r="F18726" s="87" t="s">
        <v>273</v>
      </c>
      <c r="G18726" s="87" t="s">
        <v>333</v>
      </c>
      <c r="H18726" s="88" t="s">
        <v>274</v>
      </c>
    </row>
    <row r="18727" spans="2:8" ht="16.5" thickBot="1" x14ac:dyDescent="0.3">
      <c r="B18727" s="745"/>
      <c r="C18727" s="746"/>
      <c r="D18727" s="711">
        <f>AVERAGE(C10767:C18706)</f>
        <v>62.08467741935484</v>
      </c>
      <c r="E18727" s="711">
        <f t="shared" ref="E18727:H18727" si="18">AVERAGE(D10767:D18706)</f>
        <v>143.62328767123287</v>
      </c>
      <c r="F18727" s="711">
        <f t="shared" si="18"/>
        <v>108.85691446842526</v>
      </c>
      <c r="G18727" s="711">
        <f t="shared" si="18"/>
        <v>101.4957264957265</v>
      </c>
      <c r="H18727" s="711" t="e">
        <f t="shared" si="18"/>
        <v>#DIV/0!</v>
      </c>
    </row>
    <row r="18728" spans="2:8" ht="16.5" thickBot="1" x14ac:dyDescent="0.3">
      <c r="B18728" s="740" t="s">
        <v>1128</v>
      </c>
      <c r="C18728" s="741"/>
      <c r="D18728" s="709">
        <f>(D18727-78)</f>
        <v>-15.91532258064516</v>
      </c>
      <c r="E18728" s="709">
        <f>(E18727-233)</f>
        <v>-89.376712328767127</v>
      </c>
      <c r="F18728" s="712">
        <f>(F18727-120)</f>
        <v>-11.143085531574741</v>
      </c>
      <c r="G18728" s="712">
        <f>G18727-101</f>
        <v>0.49572649572650107</v>
      </c>
      <c r="H18728" s="713" t="e">
        <f>H18727-109</f>
        <v>#DIV/0!</v>
      </c>
    </row>
    <row r="18729" spans="2:8" ht="16.5" thickBot="1" x14ac:dyDescent="0.3">
      <c r="B18729" s="740" t="s">
        <v>1128</v>
      </c>
      <c r="C18729" s="741"/>
      <c r="D18729" s="710">
        <f>D18728/78</f>
        <v>-0.20404259718775847</v>
      </c>
      <c r="E18729" s="710">
        <f>E18728/233</f>
        <v>-0.38359104003762717</v>
      </c>
      <c r="F18729" s="710">
        <f>F18728/120</f>
        <v>-9.2859046096456177E-2</v>
      </c>
      <c r="G18729" s="710">
        <f>G18728/101</f>
        <v>4.9081831260049608E-3</v>
      </c>
      <c r="H18729" s="710" t="e">
        <f>H18728/109</f>
        <v>#DIV/0!</v>
      </c>
    </row>
  </sheetData>
  <mergeCells count="625">
    <mergeCell ref="I17292:N17292"/>
    <mergeCell ref="I17293:N17293"/>
    <mergeCell ref="I17294:N17294"/>
    <mergeCell ref="G17295:H17295"/>
    <mergeCell ref="G17296:J17296"/>
    <mergeCell ref="G17297:N17297"/>
    <mergeCell ref="G17116:H17116"/>
    <mergeCell ref="G17117:J17117"/>
    <mergeCell ref="G17118:N17118"/>
    <mergeCell ref="I17201:N17201"/>
    <mergeCell ref="I17202:N17202"/>
    <mergeCell ref="I17203:N17203"/>
    <mergeCell ref="G17204:H17204"/>
    <mergeCell ref="G17205:J17205"/>
    <mergeCell ref="G17206:N17206"/>
    <mergeCell ref="I17023:N17023"/>
    <mergeCell ref="I17024:N17024"/>
    <mergeCell ref="I17025:N17025"/>
    <mergeCell ref="G17026:H17026"/>
    <mergeCell ref="G17027:J17027"/>
    <mergeCell ref="G17028:N17028"/>
    <mergeCell ref="I17113:N17113"/>
    <mergeCell ref="I17114:N17114"/>
    <mergeCell ref="I17115:N17115"/>
    <mergeCell ref="G16488:H16488"/>
    <mergeCell ref="G16489:J16489"/>
    <mergeCell ref="G16490:N16490"/>
    <mergeCell ref="I16571:N16571"/>
    <mergeCell ref="I16572:N16572"/>
    <mergeCell ref="I16573:N16573"/>
    <mergeCell ref="G16574:H16574"/>
    <mergeCell ref="G16575:J16575"/>
    <mergeCell ref="G16576:N16576"/>
    <mergeCell ref="I16395:N16395"/>
    <mergeCell ref="I16396:N16396"/>
    <mergeCell ref="I16397:N16397"/>
    <mergeCell ref="G16398:H16398"/>
    <mergeCell ref="G16399:J16399"/>
    <mergeCell ref="G16400:N16400"/>
    <mergeCell ref="I16485:N16485"/>
    <mergeCell ref="I16486:N16486"/>
    <mergeCell ref="I16487:N16487"/>
    <mergeCell ref="G16219:H16219"/>
    <mergeCell ref="G16220:J16220"/>
    <mergeCell ref="G16221:N16221"/>
    <mergeCell ref="I16304:N16304"/>
    <mergeCell ref="I16305:N16305"/>
    <mergeCell ref="I16306:N16306"/>
    <mergeCell ref="G16307:H16307"/>
    <mergeCell ref="G16308:J16308"/>
    <mergeCell ref="G16309:N16309"/>
    <mergeCell ref="I16128:N16128"/>
    <mergeCell ref="I16129:N16129"/>
    <mergeCell ref="I16130:N16130"/>
    <mergeCell ref="G16131:H16131"/>
    <mergeCell ref="G16132:J16132"/>
    <mergeCell ref="G16133:N16133"/>
    <mergeCell ref="I16216:N16216"/>
    <mergeCell ref="I16217:N16217"/>
    <mergeCell ref="I16218:N16218"/>
    <mergeCell ref="G15863:H15863"/>
    <mergeCell ref="G15864:J15864"/>
    <mergeCell ref="G15865:N15865"/>
    <mergeCell ref="I16035:N16035"/>
    <mergeCell ref="I16036:N16036"/>
    <mergeCell ref="I16037:N16037"/>
    <mergeCell ref="G16038:H16038"/>
    <mergeCell ref="G16039:J16039"/>
    <mergeCell ref="G16040:N16040"/>
    <mergeCell ref="I15949:N15949"/>
    <mergeCell ref="I15950:N15950"/>
    <mergeCell ref="I15951:N15951"/>
    <mergeCell ref="G15952:H15952"/>
    <mergeCell ref="G15953:J15953"/>
    <mergeCell ref="G15954:N15954"/>
    <mergeCell ref="I13079:N13079"/>
    <mergeCell ref="I13080:N13080"/>
    <mergeCell ref="I13081:N13081"/>
    <mergeCell ref="G13082:H13082"/>
    <mergeCell ref="G13083:J13083"/>
    <mergeCell ref="G13084:N13084"/>
    <mergeCell ref="I13169:N13169"/>
    <mergeCell ref="I13170:N13170"/>
    <mergeCell ref="I13171:N13171"/>
    <mergeCell ref="G12909:H12909"/>
    <mergeCell ref="G12910:J12910"/>
    <mergeCell ref="G12911:N12911"/>
    <mergeCell ref="I12991:N12991"/>
    <mergeCell ref="I12992:N12992"/>
    <mergeCell ref="I12993:N12993"/>
    <mergeCell ref="G12994:H12994"/>
    <mergeCell ref="G12995:J12995"/>
    <mergeCell ref="G12996:N12996"/>
    <mergeCell ref="I12812:N12812"/>
    <mergeCell ref="I12813:N12813"/>
    <mergeCell ref="I12814:N12814"/>
    <mergeCell ref="G12815:H12815"/>
    <mergeCell ref="G12816:J12816"/>
    <mergeCell ref="G12817:N12817"/>
    <mergeCell ref="I12906:N12906"/>
    <mergeCell ref="I12907:N12907"/>
    <mergeCell ref="I12908:N12908"/>
    <mergeCell ref="G12641:H12641"/>
    <mergeCell ref="G12642:J12642"/>
    <mergeCell ref="G12643:N12643"/>
    <mergeCell ref="I12726:N12726"/>
    <mergeCell ref="I12727:N12727"/>
    <mergeCell ref="I12728:N12728"/>
    <mergeCell ref="G12729:H12729"/>
    <mergeCell ref="G12730:J12730"/>
    <mergeCell ref="G12731:N12731"/>
    <mergeCell ref="I12548:N12548"/>
    <mergeCell ref="I12549:N12549"/>
    <mergeCell ref="I12550:N12550"/>
    <mergeCell ref="G12551:H12551"/>
    <mergeCell ref="G12552:J12552"/>
    <mergeCell ref="G12553:N12553"/>
    <mergeCell ref="I12638:N12638"/>
    <mergeCell ref="I12639:N12639"/>
    <mergeCell ref="I12640:N12640"/>
    <mergeCell ref="G11390:N11390"/>
    <mergeCell ref="BT189:CA189"/>
    <mergeCell ref="G11300:H11300"/>
    <mergeCell ref="G11301:J11301"/>
    <mergeCell ref="G11302:N11302"/>
    <mergeCell ref="EB81:EC82"/>
    <mergeCell ref="I11385:N11385"/>
    <mergeCell ref="I11386:N11386"/>
    <mergeCell ref="I11387:N11387"/>
    <mergeCell ref="G11388:H11388"/>
    <mergeCell ref="G11389:J11389"/>
    <mergeCell ref="I11206:N11206"/>
    <mergeCell ref="I11207:N11207"/>
    <mergeCell ref="I11208:N11208"/>
    <mergeCell ref="G11209:H11209"/>
    <mergeCell ref="G11210:J11210"/>
    <mergeCell ref="G11211:N11211"/>
    <mergeCell ref="I11297:N11297"/>
    <mergeCell ref="I11298:N11298"/>
    <mergeCell ref="I11299:N11299"/>
    <mergeCell ref="G10941:N10941"/>
    <mergeCell ref="I10936:N10936"/>
    <mergeCell ref="I10937:N10937"/>
    <mergeCell ref="I10938:N10938"/>
    <mergeCell ref="DE84:DM84"/>
    <mergeCell ref="I10848:N10848"/>
    <mergeCell ref="G10763:H10763"/>
    <mergeCell ref="G10764:J10764"/>
    <mergeCell ref="G10765:N10765"/>
    <mergeCell ref="G10401:H10401"/>
    <mergeCell ref="G10402:J10402"/>
    <mergeCell ref="G10403:N10403"/>
    <mergeCell ref="I10493:N10493"/>
    <mergeCell ref="G10310:H10310"/>
    <mergeCell ref="G10311:J10311"/>
    <mergeCell ref="G10312:N10312"/>
    <mergeCell ref="I10398:N10398"/>
    <mergeCell ref="I10399:N10399"/>
    <mergeCell ref="I10761:N10761"/>
    <mergeCell ref="I10762:N10762"/>
    <mergeCell ref="G10582:N10582"/>
    <mergeCell ref="I10669:N10669"/>
    <mergeCell ref="I10670:N10670"/>
    <mergeCell ref="I10671:N10671"/>
    <mergeCell ref="G10672:H10672"/>
    <mergeCell ref="G10222:J10222"/>
    <mergeCell ref="G10223:N10223"/>
    <mergeCell ref="I10307:N10307"/>
    <mergeCell ref="G10939:H10939"/>
    <mergeCell ref="G10940:J10940"/>
    <mergeCell ref="I10849:N10849"/>
    <mergeCell ref="I10850:N10850"/>
    <mergeCell ref="G10851:H10851"/>
    <mergeCell ref="G10852:J10852"/>
    <mergeCell ref="G10853:N10853"/>
    <mergeCell ref="DE85:DP85"/>
    <mergeCell ref="DE86:DM86"/>
    <mergeCell ref="I10577:N10577"/>
    <mergeCell ref="I10578:N10578"/>
    <mergeCell ref="I10579:N10579"/>
    <mergeCell ref="G10580:H10580"/>
    <mergeCell ref="I10309:N10309"/>
    <mergeCell ref="G10581:J10581"/>
    <mergeCell ref="I10494:N10494"/>
    <mergeCell ref="I10495:N10495"/>
    <mergeCell ref="G10496:H10496"/>
    <mergeCell ref="G10497:J10497"/>
    <mergeCell ref="G10498:N10498"/>
    <mergeCell ref="I10400:N10400"/>
    <mergeCell ref="G10673:J10673"/>
    <mergeCell ref="G10674:N10674"/>
    <mergeCell ref="I10760:N10760"/>
    <mergeCell ref="B18729:C18729"/>
    <mergeCell ref="A1:G1"/>
    <mergeCell ref="G8628:K8628"/>
    <mergeCell ref="A971:B972"/>
    <mergeCell ref="G126:V126"/>
    <mergeCell ref="G8364:K8364"/>
    <mergeCell ref="G8454:K8454"/>
    <mergeCell ref="G8542:K8542"/>
    <mergeCell ref="G8714:K8714"/>
    <mergeCell ref="G8798:K8798"/>
    <mergeCell ref="G8889:K8889"/>
    <mergeCell ref="G8977:K8977"/>
    <mergeCell ref="G9061:K9061"/>
    <mergeCell ref="B18726:C18727"/>
    <mergeCell ref="B18728:C18728"/>
    <mergeCell ref="G9941:J9941"/>
    <mergeCell ref="G9852:N9852"/>
    <mergeCell ref="G9942:N9942"/>
    <mergeCell ref="G9940:H9940"/>
    <mergeCell ref="I9937:N9937"/>
    <mergeCell ref="I9938:N9938"/>
    <mergeCell ref="I9939:N9939"/>
    <mergeCell ref="G10028:J10028"/>
    <mergeCell ref="G10029:N10029"/>
    <mergeCell ref="CV1:DD1"/>
    <mergeCell ref="CR2:CT2"/>
    <mergeCell ref="G9674:J9674"/>
    <mergeCell ref="G9763:J9763"/>
    <mergeCell ref="G9764:N9764"/>
    <mergeCell ref="G9851:J9851"/>
    <mergeCell ref="CO2:CQ2"/>
    <mergeCell ref="CL1:CQ1"/>
    <mergeCell ref="I4:X4"/>
    <mergeCell ref="I20:X20"/>
    <mergeCell ref="G9675:N9675"/>
    <mergeCell ref="BT1:CA1"/>
    <mergeCell ref="BC1:BJ1"/>
    <mergeCell ref="I23:X23"/>
    <mergeCell ref="CL2:CN2"/>
    <mergeCell ref="BK1:BS1"/>
    <mergeCell ref="CC1:CJ1"/>
    <mergeCell ref="I10308:N10308"/>
    <mergeCell ref="CV2:CX2"/>
    <mergeCell ref="CY2:DA2"/>
    <mergeCell ref="DB2:DD2"/>
    <mergeCell ref="G10133:N10133"/>
    <mergeCell ref="I10218:N10218"/>
    <mergeCell ref="I10219:N10219"/>
    <mergeCell ref="I10220:N10220"/>
    <mergeCell ref="G10221:H10221"/>
    <mergeCell ref="I10128:N10128"/>
    <mergeCell ref="I10129:N10129"/>
    <mergeCell ref="I10130:N10130"/>
    <mergeCell ref="G10131:H10131"/>
    <mergeCell ref="G10132:J10132"/>
    <mergeCell ref="I11118:N11118"/>
    <mergeCell ref="I11119:N11119"/>
    <mergeCell ref="I11120:N11120"/>
    <mergeCell ref="G11121:H11121"/>
    <mergeCell ref="G11122:J11122"/>
    <mergeCell ref="G11123:N11123"/>
    <mergeCell ref="I11026:N11026"/>
    <mergeCell ref="I11027:N11027"/>
    <mergeCell ref="I11028:N11028"/>
    <mergeCell ref="G11029:H11029"/>
    <mergeCell ref="G11030:J11030"/>
    <mergeCell ref="G11031:N11031"/>
    <mergeCell ref="I11473:N11473"/>
    <mergeCell ref="I11474:N11474"/>
    <mergeCell ref="I11475:N11475"/>
    <mergeCell ref="G11476:H11476"/>
    <mergeCell ref="G11477:J11477"/>
    <mergeCell ref="G11478:N11478"/>
    <mergeCell ref="I11559:N11559"/>
    <mergeCell ref="I11560:N11560"/>
    <mergeCell ref="I11561:N11561"/>
    <mergeCell ref="I11738:N11738"/>
    <mergeCell ref="I11739:N11739"/>
    <mergeCell ref="I11740:N11740"/>
    <mergeCell ref="G11741:H11741"/>
    <mergeCell ref="G11742:J11742"/>
    <mergeCell ref="G11743:N11743"/>
    <mergeCell ref="G11562:H11562"/>
    <mergeCell ref="G11563:J11563"/>
    <mergeCell ref="G11564:N11564"/>
    <mergeCell ref="I11650:N11650"/>
    <mergeCell ref="I11651:N11651"/>
    <mergeCell ref="I11652:N11652"/>
    <mergeCell ref="G11653:H11653"/>
    <mergeCell ref="G11654:J11654"/>
    <mergeCell ref="G11655:N11655"/>
    <mergeCell ref="I11830:N11830"/>
    <mergeCell ref="I11831:N11831"/>
    <mergeCell ref="I11832:N11832"/>
    <mergeCell ref="G11833:H11833"/>
    <mergeCell ref="G11834:J11834"/>
    <mergeCell ref="G11835:N11835"/>
    <mergeCell ref="I11920:N11920"/>
    <mergeCell ref="I11921:N11921"/>
    <mergeCell ref="I11922:N11922"/>
    <mergeCell ref="I12197:N12197"/>
    <mergeCell ref="G12198:H12198"/>
    <mergeCell ref="G12199:J12199"/>
    <mergeCell ref="G12200:N12200"/>
    <mergeCell ref="DU2:EA2"/>
    <mergeCell ref="EB2:EH2"/>
    <mergeCell ref="I12284:N12284"/>
    <mergeCell ref="I12106:N12106"/>
    <mergeCell ref="I12107:N12107"/>
    <mergeCell ref="I12108:N12108"/>
    <mergeCell ref="G12109:H12109"/>
    <mergeCell ref="G12110:J12110"/>
    <mergeCell ref="G12111:N12111"/>
    <mergeCell ref="I12195:N12195"/>
    <mergeCell ref="I12196:N12196"/>
    <mergeCell ref="G11923:H11923"/>
    <mergeCell ref="G11924:J11924"/>
    <mergeCell ref="G11925:N11925"/>
    <mergeCell ref="I12011:N12011"/>
    <mergeCell ref="I12012:N12012"/>
    <mergeCell ref="I12013:N12013"/>
    <mergeCell ref="G12014:H12014"/>
    <mergeCell ref="G12015:J12015"/>
    <mergeCell ref="G12016:N12016"/>
    <mergeCell ref="G12374:J12374"/>
    <mergeCell ref="G12375:N12375"/>
    <mergeCell ref="I12460:N12460"/>
    <mergeCell ref="I12461:N12461"/>
    <mergeCell ref="I12462:N12462"/>
    <mergeCell ref="G12463:H12463"/>
    <mergeCell ref="G12464:J12464"/>
    <mergeCell ref="G12465:N12465"/>
    <mergeCell ref="I12285:N12285"/>
    <mergeCell ref="I12286:N12286"/>
    <mergeCell ref="G12287:H12287"/>
    <mergeCell ref="G12288:J12288"/>
    <mergeCell ref="G12289:N12289"/>
    <mergeCell ref="I12370:N12370"/>
    <mergeCell ref="I12371:N12371"/>
    <mergeCell ref="I12372:N12372"/>
    <mergeCell ref="G12373:H12373"/>
    <mergeCell ref="G13172:H13172"/>
    <mergeCell ref="G13173:J13173"/>
    <mergeCell ref="G13174:N13174"/>
    <mergeCell ref="I13256:N13256"/>
    <mergeCell ref="I13257:N13257"/>
    <mergeCell ref="I13258:N13258"/>
    <mergeCell ref="G13259:H13259"/>
    <mergeCell ref="G13260:J13260"/>
    <mergeCell ref="G13261:N13261"/>
    <mergeCell ref="I13344:N13344"/>
    <mergeCell ref="I13345:N13345"/>
    <mergeCell ref="I13346:N13346"/>
    <mergeCell ref="G13347:H13347"/>
    <mergeCell ref="G13348:J13348"/>
    <mergeCell ref="G13349:N13349"/>
    <mergeCell ref="I13435:N13435"/>
    <mergeCell ref="I13436:N13436"/>
    <mergeCell ref="I13437:N13437"/>
    <mergeCell ref="G13438:H13438"/>
    <mergeCell ref="G13439:J13439"/>
    <mergeCell ref="G13440:N13440"/>
    <mergeCell ref="I13527:N13527"/>
    <mergeCell ref="I13528:N13528"/>
    <mergeCell ref="I13529:N13529"/>
    <mergeCell ref="G13530:H13530"/>
    <mergeCell ref="G13531:J13531"/>
    <mergeCell ref="G13532:N13532"/>
    <mergeCell ref="I13613:N13613"/>
    <mergeCell ref="I13614:N13614"/>
    <mergeCell ref="I13615:N13615"/>
    <mergeCell ref="G13616:H13616"/>
    <mergeCell ref="G13617:J13617"/>
    <mergeCell ref="G13618:N13618"/>
    <mergeCell ref="I13703:N13703"/>
    <mergeCell ref="I13704:N13704"/>
    <mergeCell ref="I13705:N13705"/>
    <mergeCell ref="G13706:H13706"/>
    <mergeCell ref="G13707:J13707"/>
    <mergeCell ref="G13708:N13708"/>
    <mergeCell ref="I13791:N13791"/>
    <mergeCell ref="I13792:N13792"/>
    <mergeCell ref="I13793:N13793"/>
    <mergeCell ref="G13794:H13794"/>
    <mergeCell ref="G13795:J13795"/>
    <mergeCell ref="G13796:N13796"/>
    <mergeCell ref="I13884:N13884"/>
    <mergeCell ref="I13885:N13885"/>
    <mergeCell ref="I13886:N13886"/>
    <mergeCell ref="G13887:H13887"/>
    <mergeCell ref="G13888:J13888"/>
    <mergeCell ref="G13889:N13889"/>
    <mergeCell ref="I13977:N13977"/>
    <mergeCell ref="I13978:N13978"/>
    <mergeCell ref="I13979:N13979"/>
    <mergeCell ref="G13980:H13980"/>
    <mergeCell ref="G13981:J13981"/>
    <mergeCell ref="G13982:N13982"/>
    <mergeCell ref="I14069:N14069"/>
    <mergeCell ref="I14070:N14070"/>
    <mergeCell ref="I14071:N14071"/>
    <mergeCell ref="G14072:H14072"/>
    <mergeCell ref="G14073:J14073"/>
    <mergeCell ref="G14074:N14074"/>
    <mergeCell ref="I14158:N14158"/>
    <mergeCell ref="I14159:N14159"/>
    <mergeCell ref="I14160:N14160"/>
    <mergeCell ref="G14161:H14161"/>
    <mergeCell ref="G14162:J14162"/>
    <mergeCell ref="G14163:N14163"/>
    <mergeCell ref="I14244:N14244"/>
    <mergeCell ref="I14245:N14245"/>
    <mergeCell ref="I14246:N14246"/>
    <mergeCell ref="G14247:H14247"/>
    <mergeCell ref="G14248:J14248"/>
    <mergeCell ref="G14249:N14249"/>
    <mergeCell ref="I14330:N14330"/>
    <mergeCell ref="I14331:N14331"/>
    <mergeCell ref="I14332:N14332"/>
    <mergeCell ref="G14333:H14333"/>
    <mergeCell ref="G14334:J14334"/>
    <mergeCell ref="G14335:N14335"/>
    <mergeCell ref="I14419:N14419"/>
    <mergeCell ref="I14420:N14420"/>
    <mergeCell ref="I14421:N14421"/>
    <mergeCell ref="G14422:H14422"/>
    <mergeCell ref="G14423:J14423"/>
    <mergeCell ref="G14424:N14424"/>
    <mergeCell ref="I14508:N14508"/>
    <mergeCell ref="I14509:N14509"/>
    <mergeCell ref="I14510:N14510"/>
    <mergeCell ref="G14511:H14511"/>
    <mergeCell ref="G14512:J14512"/>
    <mergeCell ref="G14513:N14513"/>
    <mergeCell ref="I14597:N14597"/>
    <mergeCell ref="I14598:N14598"/>
    <mergeCell ref="I14599:N14599"/>
    <mergeCell ref="G14600:H14600"/>
    <mergeCell ref="G14601:J14601"/>
    <mergeCell ref="G14602:N14602"/>
    <mergeCell ref="I14689:N14689"/>
    <mergeCell ref="I14690:N14690"/>
    <mergeCell ref="I14691:N14691"/>
    <mergeCell ref="G14692:H14692"/>
    <mergeCell ref="G14693:J14693"/>
    <mergeCell ref="G14694:N14694"/>
    <mergeCell ref="I14777:N14777"/>
    <mergeCell ref="I14778:N14778"/>
    <mergeCell ref="I14779:N14779"/>
    <mergeCell ref="G14780:H14780"/>
    <mergeCell ref="G14781:J14781"/>
    <mergeCell ref="G14782:N14782"/>
    <mergeCell ref="I14867:N14867"/>
    <mergeCell ref="I14868:N14868"/>
    <mergeCell ref="I14869:N14869"/>
    <mergeCell ref="G14870:H14870"/>
    <mergeCell ref="G14871:J14871"/>
    <mergeCell ref="G14872:N14872"/>
    <mergeCell ref="I14954:N14954"/>
    <mergeCell ref="I14955:N14955"/>
    <mergeCell ref="I14956:N14956"/>
    <mergeCell ref="G14957:H14957"/>
    <mergeCell ref="G14958:J14958"/>
    <mergeCell ref="G14959:N14959"/>
    <mergeCell ref="I15045:N15045"/>
    <mergeCell ref="I15046:N15046"/>
    <mergeCell ref="I15047:N15047"/>
    <mergeCell ref="G15048:H15048"/>
    <mergeCell ref="G15049:J15049"/>
    <mergeCell ref="G15050:N15050"/>
    <mergeCell ref="I15137:N15137"/>
    <mergeCell ref="I15138:N15138"/>
    <mergeCell ref="I15139:N15139"/>
    <mergeCell ref="G15140:H15140"/>
    <mergeCell ref="G15141:J15141"/>
    <mergeCell ref="G15142:N15142"/>
    <mergeCell ref="I15231:N15231"/>
    <mergeCell ref="I15232:N15232"/>
    <mergeCell ref="I15233:N15233"/>
    <mergeCell ref="G15234:H15234"/>
    <mergeCell ref="G15235:J15235"/>
    <mergeCell ref="G15236:N15236"/>
    <mergeCell ref="I15323:N15323"/>
    <mergeCell ref="I15324:N15324"/>
    <mergeCell ref="I15325:N15325"/>
    <mergeCell ref="G15326:H15326"/>
    <mergeCell ref="G15327:J15327"/>
    <mergeCell ref="G15328:N15328"/>
    <mergeCell ref="I15413:N15413"/>
    <mergeCell ref="I15414:N15414"/>
    <mergeCell ref="I15415:N15415"/>
    <mergeCell ref="G15416:H15416"/>
    <mergeCell ref="G15417:J15417"/>
    <mergeCell ref="G15418:N15418"/>
    <mergeCell ref="I15502:N15502"/>
    <mergeCell ref="I15503:N15503"/>
    <mergeCell ref="I15504:N15504"/>
    <mergeCell ref="G15505:H15505"/>
    <mergeCell ref="G15506:J15506"/>
    <mergeCell ref="G15507:N15507"/>
    <mergeCell ref="I15594:N15594"/>
    <mergeCell ref="I15595:N15595"/>
    <mergeCell ref="I15596:N15596"/>
    <mergeCell ref="G15597:H15597"/>
    <mergeCell ref="G15598:J15598"/>
    <mergeCell ref="G15599:N15599"/>
    <mergeCell ref="I15683:N15683"/>
    <mergeCell ref="I15684:N15684"/>
    <mergeCell ref="I15685:N15685"/>
    <mergeCell ref="G15686:H15686"/>
    <mergeCell ref="G15687:J15687"/>
    <mergeCell ref="G15688:N15688"/>
    <mergeCell ref="I15772:N15772"/>
    <mergeCell ref="I15773:N15773"/>
    <mergeCell ref="I15774:N15774"/>
    <mergeCell ref="G15775:H15775"/>
    <mergeCell ref="G15776:J15776"/>
    <mergeCell ref="G15777:N15777"/>
    <mergeCell ref="I15860:N15860"/>
    <mergeCell ref="I15861:N15861"/>
    <mergeCell ref="I15862:N15862"/>
    <mergeCell ref="I16672:N16672"/>
    <mergeCell ref="I16673:N16673"/>
    <mergeCell ref="I16674:N16674"/>
    <mergeCell ref="G16675:H16675"/>
    <mergeCell ref="G16676:J16676"/>
    <mergeCell ref="G16677:N16677"/>
    <mergeCell ref="I16759:N16759"/>
    <mergeCell ref="I16760:N16760"/>
    <mergeCell ref="I16761:N16761"/>
    <mergeCell ref="I16935:N16935"/>
    <mergeCell ref="I16936:N16936"/>
    <mergeCell ref="I16937:N16937"/>
    <mergeCell ref="G16938:H16938"/>
    <mergeCell ref="G16939:J16939"/>
    <mergeCell ref="G16940:N16940"/>
    <mergeCell ref="G16762:H16762"/>
    <mergeCell ref="G16763:J16763"/>
    <mergeCell ref="G16764:N16764"/>
    <mergeCell ref="I16847:N16847"/>
    <mergeCell ref="I16848:N16848"/>
    <mergeCell ref="I16849:N16849"/>
    <mergeCell ref="G16850:H16850"/>
    <mergeCell ref="G16851:J16851"/>
    <mergeCell ref="G16852:N16852"/>
    <mergeCell ref="I17384:N17384"/>
    <mergeCell ref="I17385:N17385"/>
    <mergeCell ref="I17386:N17386"/>
    <mergeCell ref="G17387:H17387"/>
    <mergeCell ref="G17388:J17388"/>
    <mergeCell ref="G17389:N17389"/>
    <mergeCell ref="I17451:N17451"/>
    <mergeCell ref="I17452:N17452"/>
    <mergeCell ref="I17453:N17453"/>
    <mergeCell ref="G17454:H17454"/>
    <mergeCell ref="G17455:J17455"/>
    <mergeCell ref="G17456:N17456"/>
    <mergeCell ref="B18724:C18724"/>
    <mergeCell ref="B18725:C18725"/>
    <mergeCell ref="B18721:C18722"/>
    <mergeCell ref="B18723:C18723"/>
    <mergeCell ref="I17559:N17559"/>
    <mergeCell ref="I17560:N17560"/>
    <mergeCell ref="I17561:N17561"/>
    <mergeCell ref="G17562:H17562"/>
    <mergeCell ref="G17563:J17563"/>
    <mergeCell ref="G17564:N17564"/>
    <mergeCell ref="I17649:N17649"/>
    <mergeCell ref="I17650:N17650"/>
    <mergeCell ref="I17651:N17651"/>
    <mergeCell ref="G17652:H17652"/>
    <mergeCell ref="G17653:J17653"/>
    <mergeCell ref="G17654:N17654"/>
    <mergeCell ref="I17741:N17741"/>
    <mergeCell ref="I17742:N17742"/>
    <mergeCell ref="I17743:N17743"/>
    <mergeCell ref="G17744:H17744"/>
    <mergeCell ref="G17745:J17745"/>
    <mergeCell ref="G17746:N17746"/>
    <mergeCell ref="I17829:N17829"/>
    <mergeCell ref="I17830:N17830"/>
    <mergeCell ref="I17831:N17831"/>
    <mergeCell ref="G17832:H17832"/>
    <mergeCell ref="G17833:J17833"/>
    <mergeCell ref="G17834:N17834"/>
    <mergeCell ref="I17921:N17921"/>
    <mergeCell ref="I17922:N17922"/>
    <mergeCell ref="I17923:N17923"/>
    <mergeCell ref="G17924:H17924"/>
    <mergeCell ref="G17925:J17925"/>
    <mergeCell ref="G17926:N17926"/>
    <mergeCell ref="I18007:N18007"/>
    <mergeCell ref="I18008:N18008"/>
    <mergeCell ref="I18009:N18009"/>
    <mergeCell ref="G18010:H18010"/>
    <mergeCell ref="G18011:J18011"/>
    <mergeCell ref="G18012:N18012"/>
    <mergeCell ref="I18098:N18098"/>
    <mergeCell ref="I18099:N18099"/>
    <mergeCell ref="I18100:N18100"/>
    <mergeCell ref="G18101:H18101"/>
    <mergeCell ref="G18102:J18102"/>
    <mergeCell ref="G18103:N18103"/>
    <mergeCell ref="I18189:N18189"/>
    <mergeCell ref="I18190:N18190"/>
    <mergeCell ref="I18191:N18191"/>
    <mergeCell ref="G18192:H18192"/>
    <mergeCell ref="G18193:J18193"/>
    <mergeCell ref="G18194:N18194"/>
    <mergeCell ref="I18280:N18280"/>
    <mergeCell ref="I18281:N18281"/>
    <mergeCell ref="I18282:N18282"/>
    <mergeCell ref="G18283:H18283"/>
    <mergeCell ref="G18284:J18284"/>
    <mergeCell ref="G18285:N18285"/>
    <mergeCell ref="I18371:N18371"/>
    <mergeCell ref="I18372:N18372"/>
    <mergeCell ref="I18373:N18373"/>
    <mergeCell ref="G18374:H18374"/>
    <mergeCell ref="G18375:J18375"/>
    <mergeCell ref="G18376:N18376"/>
    <mergeCell ref="I18460:N18460"/>
    <mergeCell ref="G18549:J18549"/>
    <mergeCell ref="G18550:N18550"/>
    <mergeCell ref="I18461:N18461"/>
    <mergeCell ref="I18462:N18462"/>
    <mergeCell ref="G18463:H18463"/>
    <mergeCell ref="G18464:J18464"/>
    <mergeCell ref="G18465:N18465"/>
    <mergeCell ref="I18545:N18545"/>
    <mergeCell ref="I18546:N18546"/>
    <mergeCell ref="I18547:N18547"/>
    <mergeCell ref="G18548:H18548"/>
  </mergeCells>
  <pageMargins left="0.1" right="0.1" top="0.1" bottom="0.1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FF75-18F5-454A-BFC1-0A52BCFDA0DB}">
  <dimension ref="A1:Q12"/>
  <sheetViews>
    <sheetView topLeftCell="A7" workbookViewId="0">
      <selection activeCell="C15" sqref="C15"/>
    </sheetView>
  </sheetViews>
  <sheetFormatPr defaultRowHeight="15" x14ac:dyDescent="0.25"/>
  <cols>
    <col min="1" max="1" width="20.5703125" customWidth="1"/>
    <col min="2" max="2" width="19.5703125" style="251" customWidth="1"/>
    <col min="3" max="3" width="27.42578125" style="251" customWidth="1"/>
    <col min="4" max="4" width="37.28515625" style="251" customWidth="1"/>
    <col min="5" max="5" width="7.5703125" style="251" customWidth="1"/>
    <col min="7" max="7" width="5.7109375" customWidth="1"/>
    <col min="8" max="8" width="11.28515625" customWidth="1"/>
    <col min="17" max="17" width="11.28515625" customWidth="1"/>
    <col min="19" max="19" width="13" customWidth="1"/>
  </cols>
  <sheetData>
    <row r="1" spans="1:17" ht="16.5" x14ac:dyDescent="0.25">
      <c r="A1" s="317" t="s">
        <v>1747</v>
      </c>
    </row>
    <row r="2" spans="1:17" s="228" customFormat="1" ht="31.5" x14ac:dyDescent="0.25">
      <c r="A2" s="228" t="s">
        <v>1723</v>
      </c>
      <c r="B2" s="315" t="s">
        <v>1741</v>
      </c>
      <c r="C2" s="315" t="s">
        <v>1724</v>
      </c>
      <c r="D2" s="316" t="s">
        <v>1725</v>
      </c>
      <c r="E2" s="315"/>
      <c r="F2" s="228" t="s">
        <v>1688</v>
      </c>
      <c r="H2" s="228" t="s">
        <v>4</v>
      </c>
      <c r="K2" s="228" t="s">
        <v>1743</v>
      </c>
      <c r="N2" s="228" t="s">
        <v>1744</v>
      </c>
      <c r="Q2" s="314" t="s">
        <v>1691</v>
      </c>
    </row>
    <row r="3" spans="1:17" ht="75.75" customHeight="1" x14ac:dyDescent="0.25">
      <c r="A3" s="261" t="s">
        <v>1752</v>
      </c>
      <c r="B3" s="2" t="s">
        <v>1728</v>
      </c>
      <c r="C3" s="251" t="s">
        <v>1729</v>
      </c>
      <c r="D3" s="251" t="s">
        <v>1735</v>
      </c>
    </row>
    <row r="4" spans="1:17" ht="60" x14ac:dyDescent="0.25">
      <c r="A4" s="251" t="s">
        <v>1748</v>
      </c>
      <c r="B4" s="2" t="s">
        <v>1726</v>
      </c>
      <c r="C4" s="251" t="s">
        <v>1730</v>
      </c>
      <c r="D4" s="251" t="s">
        <v>1758</v>
      </c>
    </row>
    <row r="5" spans="1:17" ht="48.75" customHeight="1" x14ac:dyDescent="0.25">
      <c r="A5" s="251" t="s">
        <v>1742</v>
      </c>
      <c r="B5" s="2" t="s">
        <v>1727</v>
      </c>
      <c r="C5" s="251" t="s">
        <v>1731</v>
      </c>
      <c r="D5" s="318" t="s">
        <v>1757</v>
      </c>
    </row>
    <row r="6" spans="1:17" ht="90.75" customHeight="1" x14ac:dyDescent="0.25">
      <c r="A6" s="251" t="s">
        <v>1753</v>
      </c>
      <c r="B6" s="2" t="s">
        <v>1732</v>
      </c>
      <c r="C6" s="251" t="s">
        <v>1754</v>
      </c>
      <c r="D6" s="251" t="s">
        <v>1749</v>
      </c>
    </row>
    <row r="7" spans="1:17" ht="108.75" customHeight="1" x14ac:dyDescent="0.25">
      <c r="A7" s="251" t="s">
        <v>1751</v>
      </c>
      <c r="B7" s="2" t="s">
        <v>1733</v>
      </c>
      <c r="C7" s="251" t="s">
        <v>1734</v>
      </c>
      <c r="D7" s="251" t="s">
        <v>1759</v>
      </c>
    </row>
    <row r="8" spans="1:17" ht="124.5" customHeight="1" x14ac:dyDescent="0.25">
      <c r="A8" s="251" t="s">
        <v>1760</v>
      </c>
      <c r="B8" s="319" t="s">
        <v>1746</v>
      </c>
      <c r="C8" s="251" t="s">
        <v>1761</v>
      </c>
      <c r="D8" s="320" t="s">
        <v>1848</v>
      </c>
    </row>
    <row r="9" spans="1:17" ht="90.75" customHeight="1" x14ac:dyDescent="0.25">
      <c r="A9" s="261" t="s">
        <v>1750</v>
      </c>
      <c r="B9" s="261" t="s">
        <v>741</v>
      </c>
      <c r="C9" s="251" t="s">
        <v>1756</v>
      </c>
    </row>
    <row r="10" spans="1:17" hidden="1" x14ac:dyDescent="0.25">
      <c r="B10" s="251" t="s">
        <v>741</v>
      </c>
    </row>
    <row r="11" spans="1:17" ht="76.5" customHeight="1" x14ac:dyDescent="0.25">
      <c r="A11" s="251" t="s">
        <v>1765</v>
      </c>
      <c r="B11" s="261" t="s">
        <v>1755</v>
      </c>
      <c r="C11" s="251" t="s">
        <v>1762</v>
      </c>
    </row>
    <row r="12" spans="1:17" ht="45.75" customHeight="1" x14ac:dyDescent="0.25">
      <c r="A12" s="251" t="s">
        <v>1764</v>
      </c>
      <c r="B12" s="261" t="s">
        <v>1763</v>
      </c>
      <c r="C12" s="251" t="s">
        <v>1766</v>
      </c>
      <c r="D12" s="321" t="s">
        <v>1847</v>
      </c>
    </row>
  </sheetData>
  <pageMargins left="0.1" right="0.1" top="0.25" bottom="0.2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Stelo Blood Glucose Monitor Rec</vt:lpstr>
      <vt:lpstr>Glucose Metabolism Influences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Crouch</dc:creator>
  <cp:lastModifiedBy>Michael Crouch</cp:lastModifiedBy>
  <cp:lastPrinted>2026-01-08T01:17:52Z</cp:lastPrinted>
  <dcterms:created xsi:type="dcterms:W3CDTF">2025-06-13T19:52:00Z</dcterms:created>
  <dcterms:modified xsi:type="dcterms:W3CDTF">2026-02-04T03:29:52Z</dcterms:modified>
</cp:coreProperties>
</file>