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hidePivotFieldList="1"/>
  <mc:AlternateContent xmlns:mc="http://schemas.openxmlformats.org/markup-compatibility/2006">
    <mc:Choice Requires="x15">
      <x15ac:absPath xmlns:x15ac="http://schemas.microsoft.com/office/spreadsheetml/2010/11/ac" url="D:\Projects\Excel Project\"/>
    </mc:Choice>
  </mc:AlternateContent>
  <xr:revisionPtr revIDLastSave="0" documentId="13_ncr:1_{49103B96-DD50-44E7-832A-F65376D8368F}" xr6:coauthVersionLast="47" xr6:coauthVersionMax="47" xr10:uidLastSave="{00000000-0000-0000-0000-000000000000}"/>
  <bookViews>
    <workbookView xWindow="-103" yWindow="-103" windowWidth="17760" windowHeight="9480" activeTab="3" xr2:uid="{26D4546B-D2A1-4444-8EAF-A6228F96F0C1}"/>
  </bookViews>
  <sheets>
    <sheet name="Data" sheetId="2" r:id="rId1"/>
    <sheet name="Assets" sheetId="4" r:id="rId2"/>
    <sheet name="Sheet1" sheetId="8" state="hidden" r:id="rId3"/>
    <sheet name="Present" sheetId="5" r:id="rId4"/>
    <sheet name="Pivot" sheetId="7" r:id="rId5"/>
  </sheets>
  <definedNames>
    <definedName name="_xlnm._FilterDatabase" localSheetId="0" hidden="1">Data!$B$3:$H$1003</definedName>
    <definedName name="_xlcn.WorksheetConnection_sampledataexcelportfolioproject.xlsxcalls" hidden="1">calls[]</definedName>
    <definedName name="_xlcn.WorksheetConnection_sampledataexcelportfolioproject.xlsxcustomers" hidden="1">customers[]</definedName>
    <definedName name="ExternalData_1" localSheetId="2" hidden="1">Sheet1!$A$3:$M$329</definedName>
    <definedName name="Slicer_Representativ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4" i="7" l="1"/>
  <c r="M28" i="5" s="1"/>
  <c r="C52" i="7"/>
  <c r="C58" i="7" s="1"/>
  <c r="C63" i="7" s="1"/>
  <c r="M35" i="5" s="1"/>
  <c r="C51" i="7"/>
  <c r="C57" i="7" s="1"/>
  <c r="C62" i="7" s="1"/>
  <c r="M34" i="5" s="1"/>
  <c r="C50" i="7"/>
  <c r="C61" i="7" s="1"/>
  <c r="M33" i="5" s="1"/>
  <c r="K3" i="7"/>
  <c r="K3" i="7" a="1"/>
  <c r="R2" i="7"/>
  <c r="N6" i="7" s="1"/>
  <c r="O19" i="5" a="1"/>
  <c r="O19" i="5" s="1"/>
  <c r="T18" i="5"/>
  <c r="S18" i="5"/>
  <c r="R18" i="5"/>
  <c r="Q18" i="5"/>
  <c r="P18" i="5"/>
  <c r="L1003" i="2"/>
  <c r="K1003" i="2" a="1"/>
  <c r="K1003" i="2" s="1"/>
  <c r="J1003" i="2"/>
  <c r="I1003" i="2"/>
  <c r="L1002" i="2"/>
  <c r="K1002" i="2"/>
  <c r="K1002" i="2" a="1"/>
  <c r="J1002" i="2"/>
  <c r="I1002" i="2"/>
  <c r="L1001" i="2"/>
  <c r="K1001" i="2" a="1"/>
  <c r="K1001" i="2" s="1"/>
  <c r="J1001" i="2"/>
  <c r="I1001" i="2"/>
  <c r="L1000" i="2"/>
  <c r="K1000" i="2" a="1"/>
  <c r="K1000" i="2" s="1"/>
  <c r="J1000" i="2"/>
  <c r="I1000" i="2"/>
  <c r="L999" i="2"/>
  <c r="K999" i="2" a="1"/>
  <c r="K999" i="2" s="1"/>
  <c r="J999" i="2"/>
  <c r="I999" i="2"/>
  <c r="L998" i="2"/>
  <c r="K998" i="2"/>
  <c r="K998" i="2" a="1"/>
  <c r="J998" i="2"/>
  <c r="I998" i="2"/>
  <c r="L997" i="2"/>
  <c r="K997" i="2"/>
  <c r="K997" i="2" a="1"/>
  <c r="J997" i="2"/>
  <c r="I997" i="2"/>
  <c r="L996" i="2"/>
  <c r="K996" i="2" a="1"/>
  <c r="K996" i="2" s="1"/>
  <c r="J996" i="2"/>
  <c r="I996" i="2"/>
  <c r="L995" i="2"/>
  <c r="K995" i="2" a="1"/>
  <c r="K995" i="2" s="1"/>
  <c r="J995" i="2"/>
  <c r="I995" i="2"/>
  <c r="L994" i="2"/>
  <c r="K994" i="2"/>
  <c r="K994" i="2" a="1"/>
  <c r="J994" i="2"/>
  <c r="I994" i="2"/>
  <c r="L993" i="2"/>
  <c r="K993" i="2"/>
  <c r="K993" i="2" a="1"/>
  <c r="J993" i="2"/>
  <c r="I993" i="2"/>
  <c r="L992" i="2"/>
  <c r="K992" i="2" a="1"/>
  <c r="K992" i="2" s="1"/>
  <c r="J992" i="2"/>
  <c r="I992" i="2"/>
  <c r="L991" i="2"/>
  <c r="K991" i="2" a="1"/>
  <c r="K991" i="2" s="1"/>
  <c r="J991" i="2"/>
  <c r="I991" i="2"/>
  <c r="L990" i="2"/>
  <c r="K990" i="2"/>
  <c r="K990" i="2" a="1"/>
  <c r="J990" i="2"/>
  <c r="I990" i="2"/>
  <c r="L989" i="2"/>
  <c r="K989" i="2"/>
  <c r="K989" i="2" a="1"/>
  <c r="J989" i="2"/>
  <c r="I989" i="2"/>
  <c r="L988" i="2"/>
  <c r="K988" i="2" a="1"/>
  <c r="K988" i="2" s="1"/>
  <c r="J988" i="2"/>
  <c r="I988" i="2"/>
  <c r="L987" i="2"/>
  <c r="K987" i="2" a="1"/>
  <c r="K987" i="2" s="1"/>
  <c r="J987" i="2"/>
  <c r="I987" i="2"/>
  <c r="L986" i="2"/>
  <c r="K986" i="2"/>
  <c r="K986" i="2" a="1"/>
  <c r="J986" i="2"/>
  <c r="I986" i="2"/>
  <c r="L985" i="2"/>
  <c r="K985" i="2"/>
  <c r="K985" i="2" a="1"/>
  <c r="J985" i="2"/>
  <c r="I985" i="2"/>
  <c r="L984" i="2"/>
  <c r="K984" i="2" a="1"/>
  <c r="K984" i="2" s="1"/>
  <c r="J984" i="2"/>
  <c r="I984" i="2"/>
  <c r="L983" i="2"/>
  <c r="K983" i="2" a="1"/>
  <c r="K983" i="2" s="1"/>
  <c r="J983" i="2"/>
  <c r="I983" i="2"/>
  <c r="L982" i="2"/>
  <c r="K982" i="2"/>
  <c r="K982" i="2" a="1"/>
  <c r="J982" i="2"/>
  <c r="I982" i="2"/>
  <c r="L981" i="2"/>
  <c r="K981" i="2"/>
  <c r="K981" i="2" a="1"/>
  <c r="J981" i="2"/>
  <c r="I981" i="2"/>
  <c r="L980" i="2"/>
  <c r="K980" i="2" a="1"/>
  <c r="K980" i="2" s="1"/>
  <c r="J980" i="2"/>
  <c r="I980" i="2"/>
  <c r="L979" i="2"/>
  <c r="K979" i="2" a="1"/>
  <c r="K979" i="2" s="1"/>
  <c r="J979" i="2"/>
  <c r="I979" i="2"/>
  <c r="L978" i="2"/>
  <c r="K978" i="2"/>
  <c r="K978" i="2" a="1"/>
  <c r="J978" i="2"/>
  <c r="I978" i="2"/>
  <c r="L977" i="2"/>
  <c r="K977" i="2" a="1"/>
  <c r="K977" i="2" s="1"/>
  <c r="J977" i="2"/>
  <c r="I977" i="2"/>
  <c r="L976" i="2"/>
  <c r="K976" i="2" a="1"/>
  <c r="K976" i="2" s="1"/>
  <c r="J976" i="2"/>
  <c r="I976" i="2"/>
  <c r="L975" i="2"/>
  <c r="K975" i="2" a="1"/>
  <c r="K975" i="2" s="1"/>
  <c r="J975" i="2"/>
  <c r="I975" i="2"/>
  <c r="L974" i="2"/>
  <c r="K974" i="2"/>
  <c r="K974" i="2" a="1"/>
  <c r="J974" i="2"/>
  <c r="I974" i="2"/>
  <c r="L973" i="2"/>
  <c r="K973" i="2" a="1"/>
  <c r="K973" i="2" s="1"/>
  <c r="J973" i="2"/>
  <c r="I973" i="2"/>
  <c r="L972" i="2"/>
  <c r="K972" i="2" a="1"/>
  <c r="K972" i="2" s="1"/>
  <c r="J972" i="2"/>
  <c r="I972" i="2"/>
  <c r="L971" i="2"/>
  <c r="K971" i="2" a="1"/>
  <c r="K971" i="2" s="1"/>
  <c r="J971" i="2"/>
  <c r="I971" i="2"/>
  <c r="L970" i="2"/>
  <c r="K970" i="2"/>
  <c r="K970" i="2" a="1"/>
  <c r="J970" i="2"/>
  <c r="I970" i="2"/>
  <c r="L969" i="2"/>
  <c r="K969" i="2" a="1"/>
  <c r="K969" i="2" s="1"/>
  <c r="J969" i="2"/>
  <c r="I969" i="2"/>
  <c r="L968" i="2"/>
  <c r="K968" i="2" a="1"/>
  <c r="K968" i="2" s="1"/>
  <c r="J968" i="2"/>
  <c r="I968" i="2"/>
  <c r="L967" i="2"/>
  <c r="K967" i="2" a="1"/>
  <c r="K967" i="2" s="1"/>
  <c r="J967" i="2"/>
  <c r="I967" i="2"/>
  <c r="L966" i="2"/>
  <c r="K966" i="2"/>
  <c r="K966" i="2" a="1"/>
  <c r="J966" i="2"/>
  <c r="I966" i="2"/>
  <c r="L965" i="2"/>
  <c r="K965" i="2" a="1"/>
  <c r="K965" i="2" s="1"/>
  <c r="J965" i="2"/>
  <c r="I965" i="2"/>
  <c r="L964" i="2"/>
  <c r="K964" i="2" a="1"/>
  <c r="K964" i="2" s="1"/>
  <c r="J964" i="2"/>
  <c r="I964" i="2"/>
  <c r="L963" i="2"/>
  <c r="K963" i="2" a="1"/>
  <c r="K963" i="2" s="1"/>
  <c r="J963" i="2"/>
  <c r="I963" i="2"/>
  <c r="L962" i="2"/>
  <c r="K962" i="2"/>
  <c r="K962" i="2" a="1"/>
  <c r="J962" i="2"/>
  <c r="I962" i="2"/>
  <c r="L961" i="2"/>
  <c r="K961" i="2" a="1"/>
  <c r="K961" i="2" s="1"/>
  <c r="J961" i="2"/>
  <c r="I961" i="2"/>
  <c r="L960" i="2"/>
  <c r="K960" i="2" a="1"/>
  <c r="K960" i="2" s="1"/>
  <c r="J960" i="2"/>
  <c r="I960" i="2"/>
  <c r="L959" i="2"/>
  <c r="K959" i="2" a="1"/>
  <c r="K959" i="2" s="1"/>
  <c r="J959" i="2"/>
  <c r="I959" i="2"/>
  <c r="L958" i="2"/>
  <c r="K958" i="2"/>
  <c r="K958" i="2" a="1"/>
  <c r="J958" i="2"/>
  <c r="I958" i="2"/>
  <c r="L957" i="2"/>
  <c r="K957" i="2" a="1"/>
  <c r="K957" i="2" s="1"/>
  <c r="J957" i="2"/>
  <c r="I957" i="2"/>
  <c r="L956" i="2"/>
  <c r="K956" i="2" a="1"/>
  <c r="K956" i="2" s="1"/>
  <c r="J956" i="2"/>
  <c r="I956" i="2"/>
  <c r="L955" i="2"/>
  <c r="K955" i="2" a="1"/>
  <c r="K955" i="2" s="1"/>
  <c r="J955" i="2"/>
  <c r="I955" i="2"/>
  <c r="L954" i="2"/>
  <c r="K954" i="2"/>
  <c r="K954" i="2" a="1"/>
  <c r="J954" i="2"/>
  <c r="I954" i="2"/>
  <c r="L953" i="2"/>
  <c r="K953" i="2" a="1"/>
  <c r="K953" i="2" s="1"/>
  <c r="J953" i="2"/>
  <c r="I953" i="2"/>
  <c r="L952" i="2"/>
  <c r="K952" i="2" a="1"/>
  <c r="K952" i="2" s="1"/>
  <c r="J952" i="2"/>
  <c r="I952" i="2"/>
  <c r="L951" i="2"/>
  <c r="K951" i="2" a="1"/>
  <c r="K951" i="2" s="1"/>
  <c r="J951" i="2"/>
  <c r="I951" i="2"/>
  <c r="L950" i="2"/>
  <c r="K950" i="2"/>
  <c r="K950" i="2" a="1"/>
  <c r="J950" i="2"/>
  <c r="I950" i="2"/>
  <c r="L949" i="2"/>
  <c r="K949" i="2" a="1"/>
  <c r="K949" i="2" s="1"/>
  <c r="J949" i="2"/>
  <c r="I949" i="2"/>
  <c r="L948" i="2"/>
  <c r="K948" i="2" a="1"/>
  <c r="K948" i="2" s="1"/>
  <c r="J948" i="2"/>
  <c r="I948" i="2"/>
  <c r="L947" i="2"/>
  <c r="K947" i="2" a="1"/>
  <c r="K947" i="2" s="1"/>
  <c r="J947" i="2"/>
  <c r="I947" i="2"/>
  <c r="L946" i="2"/>
  <c r="K946" i="2"/>
  <c r="K946" i="2" a="1"/>
  <c r="J946" i="2"/>
  <c r="I946" i="2"/>
  <c r="L945" i="2"/>
  <c r="K945" i="2" a="1"/>
  <c r="K945" i="2" s="1"/>
  <c r="J945" i="2"/>
  <c r="I945" i="2"/>
  <c r="L944" i="2"/>
  <c r="K944" i="2" a="1"/>
  <c r="K944" i="2" s="1"/>
  <c r="J944" i="2"/>
  <c r="I944" i="2"/>
  <c r="L943" i="2"/>
  <c r="K943" i="2" a="1"/>
  <c r="K943" i="2" s="1"/>
  <c r="J943" i="2"/>
  <c r="I943" i="2"/>
  <c r="L942" i="2"/>
  <c r="K942" i="2"/>
  <c r="K942" i="2" a="1"/>
  <c r="J942" i="2"/>
  <c r="I942" i="2"/>
  <c r="L941" i="2"/>
  <c r="K941" i="2" a="1"/>
  <c r="K941" i="2" s="1"/>
  <c r="J941" i="2"/>
  <c r="I941" i="2"/>
  <c r="L940" i="2"/>
  <c r="K940" i="2" a="1"/>
  <c r="K940" i="2" s="1"/>
  <c r="J940" i="2"/>
  <c r="I940" i="2"/>
  <c r="L939" i="2"/>
  <c r="K939" i="2" a="1"/>
  <c r="K939" i="2" s="1"/>
  <c r="J939" i="2"/>
  <c r="I939" i="2"/>
  <c r="L938" i="2"/>
  <c r="K938" i="2"/>
  <c r="K938" i="2" a="1"/>
  <c r="J938" i="2"/>
  <c r="I938" i="2"/>
  <c r="L937" i="2"/>
  <c r="K937" i="2" a="1"/>
  <c r="K937" i="2" s="1"/>
  <c r="J937" i="2"/>
  <c r="I937" i="2"/>
  <c r="L936" i="2"/>
  <c r="K936" i="2" a="1"/>
  <c r="K936" i="2" s="1"/>
  <c r="J936" i="2"/>
  <c r="I936" i="2"/>
  <c r="L935" i="2"/>
  <c r="K935" i="2" a="1"/>
  <c r="K935" i="2" s="1"/>
  <c r="J935" i="2"/>
  <c r="I935" i="2"/>
  <c r="L934" i="2"/>
  <c r="K934" i="2"/>
  <c r="K934" i="2" a="1"/>
  <c r="J934" i="2"/>
  <c r="I934" i="2"/>
  <c r="L933" i="2"/>
  <c r="K933" i="2" a="1"/>
  <c r="K933" i="2" s="1"/>
  <c r="J933" i="2"/>
  <c r="I933" i="2"/>
  <c r="L932" i="2"/>
  <c r="K932" i="2" a="1"/>
  <c r="K932" i="2" s="1"/>
  <c r="J932" i="2"/>
  <c r="I932" i="2"/>
  <c r="L931" i="2"/>
  <c r="K931" i="2" a="1"/>
  <c r="K931" i="2" s="1"/>
  <c r="J931" i="2"/>
  <c r="I931" i="2"/>
  <c r="L930" i="2"/>
  <c r="K930" i="2"/>
  <c r="K930" i="2" a="1"/>
  <c r="J930" i="2"/>
  <c r="I930" i="2"/>
  <c r="L929" i="2"/>
  <c r="K929" i="2" a="1"/>
  <c r="K929" i="2" s="1"/>
  <c r="J929" i="2"/>
  <c r="I929" i="2"/>
  <c r="L928" i="2"/>
  <c r="K928" i="2" a="1"/>
  <c r="K928" i="2" s="1"/>
  <c r="J928" i="2"/>
  <c r="I928" i="2"/>
  <c r="L927" i="2"/>
  <c r="K927" i="2" a="1"/>
  <c r="K927" i="2" s="1"/>
  <c r="J927" i="2"/>
  <c r="I927" i="2"/>
  <c r="L926" i="2"/>
  <c r="K926" i="2"/>
  <c r="K926" i="2" a="1"/>
  <c r="J926" i="2"/>
  <c r="I926" i="2"/>
  <c r="L925" i="2"/>
  <c r="K925" i="2" a="1"/>
  <c r="K925" i="2" s="1"/>
  <c r="J925" i="2"/>
  <c r="I925" i="2"/>
  <c r="L924" i="2"/>
  <c r="K924" i="2" a="1"/>
  <c r="K924" i="2" s="1"/>
  <c r="J924" i="2"/>
  <c r="I924" i="2"/>
  <c r="L923" i="2"/>
  <c r="K923" i="2" a="1"/>
  <c r="K923" i="2" s="1"/>
  <c r="J923" i="2"/>
  <c r="I923" i="2"/>
  <c r="L922" i="2"/>
  <c r="K922" i="2"/>
  <c r="K922" i="2" a="1"/>
  <c r="J922" i="2"/>
  <c r="I922" i="2"/>
  <c r="L921" i="2"/>
  <c r="K921" i="2" a="1"/>
  <c r="K921" i="2" s="1"/>
  <c r="J921" i="2"/>
  <c r="I921" i="2"/>
  <c r="L920" i="2"/>
  <c r="K920" i="2" a="1"/>
  <c r="K920" i="2" s="1"/>
  <c r="J920" i="2"/>
  <c r="I920" i="2"/>
  <c r="L919" i="2"/>
  <c r="K919" i="2" a="1"/>
  <c r="K919" i="2" s="1"/>
  <c r="J919" i="2"/>
  <c r="I919" i="2"/>
  <c r="L918" i="2"/>
  <c r="K918" i="2"/>
  <c r="K918" i="2" a="1"/>
  <c r="J918" i="2"/>
  <c r="I918" i="2"/>
  <c r="L917" i="2"/>
  <c r="K917" i="2" a="1"/>
  <c r="K917" i="2" s="1"/>
  <c r="J917" i="2"/>
  <c r="I917" i="2"/>
  <c r="L916" i="2"/>
  <c r="K916" i="2" a="1"/>
  <c r="K916" i="2" s="1"/>
  <c r="J916" i="2"/>
  <c r="I916" i="2"/>
  <c r="L915" i="2"/>
  <c r="K915" i="2" a="1"/>
  <c r="K915" i="2" s="1"/>
  <c r="J915" i="2"/>
  <c r="I915" i="2"/>
  <c r="L914" i="2"/>
  <c r="K914" i="2"/>
  <c r="K914" i="2" a="1"/>
  <c r="J914" i="2"/>
  <c r="I914" i="2"/>
  <c r="L913" i="2"/>
  <c r="K913" i="2" a="1"/>
  <c r="K913" i="2" s="1"/>
  <c r="J913" i="2"/>
  <c r="I913" i="2"/>
  <c r="L912" i="2"/>
  <c r="K912" i="2" a="1"/>
  <c r="K912" i="2" s="1"/>
  <c r="J912" i="2"/>
  <c r="I912" i="2"/>
  <c r="L911" i="2"/>
  <c r="K911" i="2" a="1"/>
  <c r="K911" i="2" s="1"/>
  <c r="J911" i="2"/>
  <c r="I911" i="2"/>
  <c r="L910" i="2"/>
  <c r="K910" i="2"/>
  <c r="K910" i="2" a="1"/>
  <c r="J910" i="2"/>
  <c r="I910" i="2"/>
  <c r="L909" i="2"/>
  <c r="K909" i="2" a="1"/>
  <c r="K909" i="2" s="1"/>
  <c r="J909" i="2"/>
  <c r="I909" i="2"/>
  <c r="L908" i="2"/>
  <c r="K908" i="2" a="1"/>
  <c r="K908" i="2" s="1"/>
  <c r="J908" i="2"/>
  <c r="I908" i="2"/>
  <c r="L907" i="2"/>
  <c r="K907" i="2" a="1"/>
  <c r="K907" i="2" s="1"/>
  <c r="J907" i="2"/>
  <c r="I907" i="2"/>
  <c r="L906" i="2"/>
  <c r="K906" i="2"/>
  <c r="K906" i="2" a="1"/>
  <c r="J906" i="2"/>
  <c r="I906" i="2"/>
  <c r="L905" i="2"/>
  <c r="K905" i="2" a="1"/>
  <c r="K905" i="2" s="1"/>
  <c r="J905" i="2"/>
  <c r="I905" i="2"/>
  <c r="L904" i="2"/>
  <c r="K904" i="2" a="1"/>
  <c r="K904" i="2" s="1"/>
  <c r="J904" i="2"/>
  <c r="I904" i="2"/>
  <c r="L903" i="2"/>
  <c r="K903" i="2" a="1"/>
  <c r="K903" i="2" s="1"/>
  <c r="J903" i="2"/>
  <c r="I903" i="2"/>
  <c r="L902" i="2"/>
  <c r="K902" i="2"/>
  <c r="K902" i="2" a="1"/>
  <c r="J902" i="2"/>
  <c r="I902" i="2"/>
  <c r="L901" i="2"/>
  <c r="K901" i="2" a="1"/>
  <c r="K901" i="2" s="1"/>
  <c r="J901" i="2"/>
  <c r="I901" i="2"/>
  <c r="L900" i="2"/>
  <c r="K900" i="2" a="1"/>
  <c r="K900" i="2" s="1"/>
  <c r="J900" i="2"/>
  <c r="I900" i="2"/>
  <c r="L899" i="2"/>
  <c r="K899" i="2" a="1"/>
  <c r="K899" i="2" s="1"/>
  <c r="J899" i="2"/>
  <c r="I899" i="2"/>
  <c r="L898" i="2"/>
  <c r="K898" i="2"/>
  <c r="K898" i="2" a="1"/>
  <c r="J898" i="2"/>
  <c r="I898" i="2"/>
  <c r="L897" i="2"/>
  <c r="K897" i="2" a="1"/>
  <c r="K897" i="2" s="1"/>
  <c r="J897" i="2"/>
  <c r="I897" i="2"/>
  <c r="L896" i="2"/>
  <c r="K896" i="2" a="1"/>
  <c r="K896" i="2" s="1"/>
  <c r="J896" i="2"/>
  <c r="I896" i="2"/>
  <c r="L895" i="2"/>
  <c r="K895" i="2" a="1"/>
  <c r="K895" i="2" s="1"/>
  <c r="J895" i="2"/>
  <c r="I895" i="2"/>
  <c r="L894" i="2"/>
  <c r="K894" i="2"/>
  <c r="K894" i="2" a="1"/>
  <c r="J894" i="2"/>
  <c r="I894" i="2"/>
  <c r="L893" i="2"/>
  <c r="K893" i="2" a="1"/>
  <c r="K893" i="2" s="1"/>
  <c r="J893" i="2"/>
  <c r="I893" i="2"/>
  <c r="L892" i="2"/>
  <c r="K892" i="2" a="1"/>
  <c r="K892" i="2" s="1"/>
  <c r="J892" i="2"/>
  <c r="I892" i="2"/>
  <c r="L891" i="2"/>
  <c r="K891" i="2" a="1"/>
  <c r="K891" i="2" s="1"/>
  <c r="J891" i="2"/>
  <c r="I891" i="2"/>
  <c r="L890" i="2"/>
  <c r="K890" i="2"/>
  <c r="K890" i="2" a="1"/>
  <c r="J890" i="2"/>
  <c r="I890" i="2"/>
  <c r="L889" i="2"/>
  <c r="K889" i="2" a="1"/>
  <c r="K889" i="2" s="1"/>
  <c r="J889" i="2"/>
  <c r="I889" i="2"/>
  <c r="L888" i="2"/>
  <c r="K888" i="2" a="1"/>
  <c r="K888" i="2" s="1"/>
  <c r="J888" i="2"/>
  <c r="I888" i="2"/>
  <c r="L887" i="2"/>
  <c r="K887" i="2" a="1"/>
  <c r="K887" i="2" s="1"/>
  <c r="J887" i="2"/>
  <c r="I887" i="2"/>
  <c r="L886" i="2"/>
  <c r="K886" i="2"/>
  <c r="K886" i="2" a="1"/>
  <c r="J886" i="2"/>
  <c r="I886" i="2"/>
  <c r="L885" i="2"/>
  <c r="K885" i="2" a="1"/>
  <c r="K885" i="2" s="1"/>
  <c r="J885" i="2"/>
  <c r="I885" i="2"/>
  <c r="L884" i="2"/>
  <c r="K884" i="2" a="1"/>
  <c r="K884" i="2" s="1"/>
  <c r="J884" i="2"/>
  <c r="I884" i="2"/>
  <c r="L883" i="2"/>
  <c r="K883" i="2" a="1"/>
  <c r="K883" i="2" s="1"/>
  <c r="J883" i="2"/>
  <c r="I883" i="2"/>
  <c r="L882" i="2"/>
  <c r="K882" i="2"/>
  <c r="K882" i="2" a="1"/>
  <c r="J882" i="2"/>
  <c r="I882" i="2"/>
  <c r="L881" i="2"/>
  <c r="K881" i="2" a="1"/>
  <c r="K881" i="2" s="1"/>
  <c r="J881" i="2"/>
  <c r="I881" i="2"/>
  <c r="L880" i="2"/>
  <c r="K880" i="2" a="1"/>
  <c r="K880" i="2" s="1"/>
  <c r="J880" i="2"/>
  <c r="I880" i="2"/>
  <c r="L879" i="2"/>
  <c r="K879" i="2" a="1"/>
  <c r="K879" i="2" s="1"/>
  <c r="J879" i="2"/>
  <c r="I879" i="2"/>
  <c r="L878" i="2"/>
  <c r="K878" i="2"/>
  <c r="K878" i="2" a="1"/>
  <c r="J878" i="2"/>
  <c r="I878" i="2"/>
  <c r="L877" i="2"/>
  <c r="K877" i="2" a="1"/>
  <c r="K877" i="2" s="1"/>
  <c r="J877" i="2"/>
  <c r="I877" i="2"/>
  <c r="L876" i="2"/>
  <c r="K876" i="2" a="1"/>
  <c r="K876" i="2" s="1"/>
  <c r="J876" i="2"/>
  <c r="I876" i="2"/>
  <c r="L875" i="2"/>
  <c r="K875" i="2" a="1"/>
  <c r="K875" i="2" s="1"/>
  <c r="J875" i="2"/>
  <c r="I875" i="2"/>
  <c r="L874" i="2"/>
  <c r="K874" i="2"/>
  <c r="K874" i="2" a="1"/>
  <c r="J874" i="2"/>
  <c r="I874" i="2"/>
  <c r="L873" i="2"/>
  <c r="K873" i="2" a="1"/>
  <c r="K873" i="2" s="1"/>
  <c r="J873" i="2"/>
  <c r="I873" i="2"/>
  <c r="L872" i="2"/>
  <c r="K872" i="2" a="1"/>
  <c r="K872" i="2" s="1"/>
  <c r="J872" i="2"/>
  <c r="I872" i="2"/>
  <c r="L871" i="2"/>
  <c r="K871" i="2" a="1"/>
  <c r="K871" i="2" s="1"/>
  <c r="J871" i="2"/>
  <c r="I871" i="2"/>
  <c r="L870" i="2"/>
  <c r="K870" i="2"/>
  <c r="K870" i="2" a="1"/>
  <c r="J870" i="2"/>
  <c r="I870" i="2"/>
  <c r="L869" i="2"/>
  <c r="K869" i="2" a="1"/>
  <c r="K869" i="2" s="1"/>
  <c r="J869" i="2"/>
  <c r="I869" i="2"/>
  <c r="L868" i="2"/>
  <c r="K868" i="2" a="1"/>
  <c r="K868" i="2" s="1"/>
  <c r="J868" i="2"/>
  <c r="I868" i="2"/>
  <c r="L867" i="2"/>
  <c r="K867" i="2" a="1"/>
  <c r="K867" i="2" s="1"/>
  <c r="J867" i="2"/>
  <c r="I867" i="2"/>
  <c r="L866" i="2"/>
  <c r="K866" i="2"/>
  <c r="K866" i="2" a="1"/>
  <c r="J866" i="2"/>
  <c r="I866" i="2"/>
  <c r="L865" i="2"/>
  <c r="K865" i="2" a="1"/>
  <c r="K865" i="2" s="1"/>
  <c r="J865" i="2"/>
  <c r="I865" i="2"/>
  <c r="L864" i="2"/>
  <c r="K864" i="2" a="1"/>
  <c r="K864" i="2" s="1"/>
  <c r="J864" i="2"/>
  <c r="I864" i="2"/>
  <c r="L863" i="2"/>
  <c r="K863" i="2" a="1"/>
  <c r="K863" i="2" s="1"/>
  <c r="J863" i="2"/>
  <c r="I863" i="2"/>
  <c r="L862" i="2"/>
  <c r="K862" i="2"/>
  <c r="K862" i="2" a="1"/>
  <c r="J862" i="2"/>
  <c r="I862" i="2"/>
  <c r="L861" i="2"/>
  <c r="K861" i="2" a="1"/>
  <c r="K861" i="2" s="1"/>
  <c r="J861" i="2"/>
  <c r="I861" i="2"/>
  <c r="L860" i="2"/>
  <c r="K860" i="2" a="1"/>
  <c r="K860" i="2" s="1"/>
  <c r="J860" i="2"/>
  <c r="I860" i="2"/>
  <c r="L859" i="2"/>
  <c r="K859" i="2" a="1"/>
  <c r="K859" i="2" s="1"/>
  <c r="J859" i="2"/>
  <c r="I859" i="2"/>
  <c r="L858" i="2"/>
  <c r="K858" i="2"/>
  <c r="K858" i="2" a="1"/>
  <c r="J858" i="2"/>
  <c r="I858" i="2"/>
  <c r="L857" i="2"/>
  <c r="K857" i="2" a="1"/>
  <c r="K857" i="2" s="1"/>
  <c r="J857" i="2"/>
  <c r="I857" i="2"/>
  <c r="L856" i="2"/>
  <c r="K856" i="2" a="1"/>
  <c r="K856" i="2" s="1"/>
  <c r="J856" i="2"/>
  <c r="I856" i="2"/>
  <c r="L855" i="2"/>
  <c r="K855" i="2" a="1"/>
  <c r="K855" i="2" s="1"/>
  <c r="J855" i="2"/>
  <c r="I855" i="2"/>
  <c r="L854" i="2"/>
  <c r="K854" i="2"/>
  <c r="K854" i="2" a="1"/>
  <c r="J854" i="2"/>
  <c r="I854" i="2"/>
  <c r="L853" i="2"/>
  <c r="K853" i="2" a="1"/>
  <c r="K853" i="2" s="1"/>
  <c r="J853" i="2"/>
  <c r="I853" i="2"/>
  <c r="L852" i="2"/>
  <c r="K852" i="2" a="1"/>
  <c r="K852" i="2" s="1"/>
  <c r="J852" i="2"/>
  <c r="I852" i="2"/>
  <c r="L851" i="2"/>
  <c r="K851" i="2" a="1"/>
  <c r="K851" i="2" s="1"/>
  <c r="J851" i="2"/>
  <c r="I851" i="2"/>
  <c r="L850" i="2"/>
  <c r="K850" i="2"/>
  <c r="K850" i="2" a="1"/>
  <c r="J850" i="2"/>
  <c r="I850" i="2"/>
  <c r="L849" i="2"/>
  <c r="K849" i="2" a="1"/>
  <c r="K849" i="2" s="1"/>
  <c r="J849" i="2"/>
  <c r="I849" i="2"/>
  <c r="L848" i="2"/>
  <c r="K848" i="2" a="1"/>
  <c r="K848" i="2" s="1"/>
  <c r="J848" i="2"/>
  <c r="I848" i="2"/>
  <c r="L847" i="2"/>
  <c r="K847" i="2" a="1"/>
  <c r="K847" i="2" s="1"/>
  <c r="J847" i="2"/>
  <c r="I847" i="2"/>
  <c r="L846" i="2"/>
  <c r="K846" i="2"/>
  <c r="K846" i="2" a="1"/>
  <c r="J846" i="2"/>
  <c r="I846" i="2"/>
  <c r="L845" i="2"/>
  <c r="K845" i="2" a="1"/>
  <c r="K845" i="2" s="1"/>
  <c r="J845" i="2"/>
  <c r="I845" i="2"/>
  <c r="L844" i="2"/>
  <c r="K844" i="2" a="1"/>
  <c r="K844" i="2" s="1"/>
  <c r="J844" i="2"/>
  <c r="I844" i="2"/>
  <c r="L843" i="2"/>
  <c r="K843" i="2" a="1"/>
  <c r="K843" i="2" s="1"/>
  <c r="J843" i="2"/>
  <c r="I843" i="2"/>
  <c r="L842" i="2"/>
  <c r="K842" i="2"/>
  <c r="K842" i="2" a="1"/>
  <c r="J842" i="2"/>
  <c r="I842" i="2"/>
  <c r="L841" i="2"/>
  <c r="K841" i="2" a="1"/>
  <c r="K841" i="2" s="1"/>
  <c r="J841" i="2"/>
  <c r="I841" i="2"/>
  <c r="L840" i="2"/>
  <c r="K840" i="2" a="1"/>
  <c r="K840" i="2" s="1"/>
  <c r="J840" i="2"/>
  <c r="I840" i="2"/>
  <c r="L839" i="2"/>
  <c r="K839" i="2" a="1"/>
  <c r="K839" i="2" s="1"/>
  <c r="J839" i="2"/>
  <c r="I839" i="2"/>
  <c r="L838" i="2"/>
  <c r="K838" i="2"/>
  <c r="K838" i="2" a="1"/>
  <c r="J838" i="2"/>
  <c r="I838" i="2"/>
  <c r="L837" i="2"/>
  <c r="K837" i="2" a="1"/>
  <c r="K837" i="2" s="1"/>
  <c r="J837" i="2"/>
  <c r="I837" i="2"/>
  <c r="L836" i="2"/>
  <c r="K836" i="2" a="1"/>
  <c r="K836" i="2" s="1"/>
  <c r="J836" i="2"/>
  <c r="I836" i="2"/>
  <c r="L835" i="2"/>
  <c r="K835" i="2" a="1"/>
  <c r="K835" i="2" s="1"/>
  <c r="J835" i="2"/>
  <c r="I835" i="2"/>
  <c r="L834" i="2"/>
  <c r="K834" i="2"/>
  <c r="K834" i="2" a="1"/>
  <c r="J834" i="2"/>
  <c r="I834" i="2"/>
  <c r="L833" i="2"/>
  <c r="K833" i="2" a="1"/>
  <c r="K833" i="2" s="1"/>
  <c r="J833" i="2"/>
  <c r="I833" i="2"/>
  <c r="L832" i="2"/>
  <c r="K832" i="2" a="1"/>
  <c r="K832" i="2" s="1"/>
  <c r="J832" i="2"/>
  <c r="I832" i="2"/>
  <c r="L831" i="2"/>
  <c r="K831" i="2" a="1"/>
  <c r="K831" i="2" s="1"/>
  <c r="J831" i="2"/>
  <c r="I831" i="2"/>
  <c r="L830" i="2"/>
  <c r="K830" i="2"/>
  <c r="K830" i="2" a="1"/>
  <c r="J830" i="2"/>
  <c r="I830" i="2"/>
  <c r="L829" i="2"/>
  <c r="K829" i="2" a="1"/>
  <c r="K829" i="2" s="1"/>
  <c r="J829" i="2"/>
  <c r="I829" i="2"/>
  <c r="L828" i="2"/>
  <c r="K828" i="2" a="1"/>
  <c r="K828" i="2" s="1"/>
  <c r="J828" i="2"/>
  <c r="I828" i="2"/>
  <c r="L827" i="2"/>
  <c r="K827" i="2" a="1"/>
  <c r="K827" i="2" s="1"/>
  <c r="J827" i="2"/>
  <c r="I827" i="2"/>
  <c r="L826" i="2"/>
  <c r="K826" i="2" a="1"/>
  <c r="K826" i="2" s="1"/>
  <c r="J826" i="2"/>
  <c r="I826" i="2"/>
  <c r="L825" i="2"/>
  <c r="K825" i="2"/>
  <c r="K825" i="2" a="1"/>
  <c r="J825" i="2"/>
  <c r="I825" i="2"/>
  <c r="L824" i="2"/>
  <c r="K824" i="2" a="1"/>
  <c r="K824" i="2" s="1"/>
  <c r="J824" i="2"/>
  <c r="I824" i="2"/>
  <c r="L823" i="2"/>
  <c r="K823" i="2" a="1"/>
  <c r="K823" i="2" s="1"/>
  <c r="J823" i="2"/>
  <c r="I823" i="2"/>
  <c r="L822" i="2"/>
  <c r="K822" i="2" a="1"/>
  <c r="K822" i="2" s="1"/>
  <c r="J822" i="2"/>
  <c r="I822" i="2"/>
  <c r="L821" i="2"/>
  <c r="K821" i="2"/>
  <c r="K821" i="2" a="1"/>
  <c r="J821" i="2"/>
  <c r="I821" i="2"/>
  <c r="L820" i="2"/>
  <c r="K820" i="2" a="1"/>
  <c r="K820" i="2" s="1"/>
  <c r="J820" i="2"/>
  <c r="I820" i="2"/>
  <c r="L819" i="2"/>
  <c r="K819" i="2" a="1"/>
  <c r="K819" i="2" s="1"/>
  <c r="J819" i="2"/>
  <c r="I819" i="2"/>
  <c r="L818" i="2"/>
  <c r="K818" i="2" a="1"/>
  <c r="K818" i="2" s="1"/>
  <c r="J818" i="2"/>
  <c r="I818" i="2"/>
  <c r="L817" i="2"/>
  <c r="K817" i="2"/>
  <c r="K817" i="2" a="1"/>
  <c r="J817" i="2"/>
  <c r="I817" i="2"/>
  <c r="L816" i="2"/>
  <c r="K816" i="2" a="1"/>
  <c r="K816" i="2" s="1"/>
  <c r="J816" i="2"/>
  <c r="I816" i="2"/>
  <c r="L815" i="2"/>
  <c r="K815" i="2" a="1"/>
  <c r="K815" i="2" s="1"/>
  <c r="J815" i="2"/>
  <c r="I815" i="2"/>
  <c r="L814" i="2"/>
  <c r="K814" i="2" a="1"/>
  <c r="K814" i="2" s="1"/>
  <c r="J814" i="2"/>
  <c r="I814" i="2"/>
  <c r="L813" i="2"/>
  <c r="K813" i="2"/>
  <c r="K813" i="2" a="1"/>
  <c r="J813" i="2"/>
  <c r="I813" i="2"/>
  <c r="L812" i="2"/>
  <c r="K812" i="2" a="1"/>
  <c r="K812" i="2" s="1"/>
  <c r="J812" i="2"/>
  <c r="I812" i="2"/>
  <c r="L811" i="2"/>
  <c r="K811" i="2" a="1"/>
  <c r="K811" i="2" s="1"/>
  <c r="J811" i="2"/>
  <c r="I811" i="2"/>
  <c r="L810" i="2"/>
  <c r="K810" i="2" a="1"/>
  <c r="K810" i="2" s="1"/>
  <c r="J810" i="2"/>
  <c r="I810" i="2"/>
  <c r="L809" i="2"/>
  <c r="K809" i="2"/>
  <c r="K809" i="2" a="1"/>
  <c r="J809" i="2"/>
  <c r="I809" i="2"/>
  <c r="L808" i="2"/>
  <c r="K808" i="2" a="1"/>
  <c r="K808" i="2" s="1"/>
  <c r="J808" i="2"/>
  <c r="I808" i="2"/>
  <c r="L807" i="2"/>
  <c r="K807" i="2" a="1"/>
  <c r="K807" i="2" s="1"/>
  <c r="J807" i="2"/>
  <c r="I807" i="2"/>
  <c r="L806" i="2"/>
  <c r="K806" i="2" a="1"/>
  <c r="K806" i="2" s="1"/>
  <c r="J806" i="2"/>
  <c r="I806" i="2"/>
  <c r="L805" i="2"/>
  <c r="K805" i="2"/>
  <c r="K805" i="2" a="1"/>
  <c r="J805" i="2"/>
  <c r="I805" i="2"/>
  <c r="L804" i="2"/>
  <c r="K804" i="2" a="1"/>
  <c r="K804" i="2" s="1"/>
  <c r="J804" i="2"/>
  <c r="I804" i="2"/>
  <c r="L803" i="2"/>
  <c r="K803" i="2" a="1"/>
  <c r="K803" i="2" s="1"/>
  <c r="J803" i="2"/>
  <c r="I803" i="2"/>
  <c r="L802" i="2"/>
  <c r="K802" i="2" a="1"/>
  <c r="K802" i="2" s="1"/>
  <c r="J802" i="2"/>
  <c r="I802" i="2"/>
  <c r="L801" i="2"/>
  <c r="K801" i="2"/>
  <c r="K801" i="2" a="1"/>
  <c r="J801" i="2"/>
  <c r="I801" i="2"/>
  <c r="L800" i="2"/>
  <c r="K800" i="2" a="1"/>
  <c r="K800" i="2" s="1"/>
  <c r="J800" i="2"/>
  <c r="I800" i="2"/>
  <c r="L799" i="2"/>
  <c r="K799" i="2" a="1"/>
  <c r="K799" i="2" s="1"/>
  <c r="J799" i="2"/>
  <c r="I799" i="2"/>
  <c r="L798" i="2"/>
  <c r="K798" i="2" a="1"/>
  <c r="K798" i="2" s="1"/>
  <c r="J798" i="2"/>
  <c r="I798" i="2"/>
  <c r="L797" i="2"/>
  <c r="K797" i="2"/>
  <c r="K797" i="2" a="1"/>
  <c r="J797" i="2"/>
  <c r="I797" i="2"/>
  <c r="L796" i="2"/>
  <c r="K796" i="2" a="1"/>
  <c r="K796" i="2" s="1"/>
  <c r="J796" i="2"/>
  <c r="I796" i="2"/>
  <c r="L795" i="2"/>
  <c r="K795" i="2" a="1"/>
  <c r="K795" i="2" s="1"/>
  <c r="J795" i="2"/>
  <c r="I795" i="2"/>
  <c r="L794" i="2"/>
  <c r="K794" i="2" a="1"/>
  <c r="K794" i="2" s="1"/>
  <c r="J794" i="2"/>
  <c r="I794" i="2"/>
  <c r="L793" i="2"/>
  <c r="K793" i="2"/>
  <c r="K793" i="2" a="1"/>
  <c r="J793" i="2"/>
  <c r="I793" i="2"/>
  <c r="L792" i="2"/>
  <c r="K792" i="2" a="1"/>
  <c r="K792" i="2" s="1"/>
  <c r="J792" i="2"/>
  <c r="I792" i="2"/>
  <c r="L791" i="2"/>
  <c r="K791" i="2" a="1"/>
  <c r="K791" i="2" s="1"/>
  <c r="J791" i="2"/>
  <c r="I791" i="2"/>
  <c r="L790" i="2"/>
  <c r="K790" i="2" a="1"/>
  <c r="K790" i="2" s="1"/>
  <c r="J790" i="2"/>
  <c r="I790" i="2"/>
  <c r="L789" i="2"/>
  <c r="K789" i="2"/>
  <c r="K789" i="2" a="1"/>
  <c r="J789" i="2"/>
  <c r="I789" i="2"/>
  <c r="L788" i="2"/>
  <c r="K788" i="2" a="1"/>
  <c r="K788" i="2" s="1"/>
  <c r="J788" i="2"/>
  <c r="I788" i="2"/>
  <c r="L787" i="2"/>
  <c r="K787" i="2" a="1"/>
  <c r="K787" i="2" s="1"/>
  <c r="J787" i="2"/>
  <c r="I787" i="2"/>
  <c r="L786" i="2"/>
  <c r="K786" i="2" a="1"/>
  <c r="K786" i="2" s="1"/>
  <c r="J786" i="2"/>
  <c r="I786" i="2"/>
  <c r="L785" i="2"/>
  <c r="K785" i="2"/>
  <c r="K785" i="2" a="1"/>
  <c r="J785" i="2"/>
  <c r="I785" i="2"/>
  <c r="L784" i="2"/>
  <c r="K784" i="2" a="1"/>
  <c r="K784" i="2" s="1"/>
  <c r="J784" i="2"/>
  <c r="I784" i="2"/>
  <c r="L783" i="2"/>
  <c r="K783" i="2" a="1"/>
  <c r="K783" i="2" s="1"/>
  <c r="J783" i="2"/>
  <c r="I783" i="2"/>
  <c r="L782" i="2"/>
  <c r="K782" i="2" a="1"/>
  <c r="K782" i="2" s="1"/>
  <c r="J782" i="2"/>
  <c r="I782" i="2"/>
  <c r="L781" i="2"/>
  <c r="K781" i="2"/>
  <c r="K781" i="2" a="1"/>
  <c r="J781" i="2"/>
  <c r="I781" i="2"/>
  <c r="L780" i="2"/>
  <c r="K780" i="2" a="1"/>
  <c r="K780" i="2" s="1"/>
  <c r="J780" i="2"/>
  <c r="I780" i="2"/>
  <c r="L779" i="2"/>
  <c r="K779" i="2" a="1"/>
  <c r="K779" i="2" s="1"/>
  <c r="J779" i="2"/>
  <c r="I779" i="2"/>
  <c r="L778" i="2"/>
  <c r="K778" i="2" a="1"/>
  <c r="K778" i="2" s="1"/>
  <c r="J778" i="2"/>
  <c r="I778" i="2"/>
  <c r="L777" i="2"/>
  <c r="K777" i="2"/>
  <c r="K777" i="2" a="1"/>
  <c r="J777" i="2"/>
  <c r="I777" i="2"/>
  <c r="L776" i="2"/>
  <c r="K776" i="2" a="1"/>
  <c r="K776" i="2" s="1"/>
  <c r="J776" i="2"/>
  <c r="I776" i="2"/>
  <c r="L775" i="2"/>
  <c r="K775" i="2" a="1"/>
  <c r="K775" i="2" s="1"/>
  <c r="J775" i="2"/>
  <c r="I775" i="2"/>
  <c r="L774" i="2"/>
  <c r="K774" i="2" a="1"/>
  <c r="K774" i="2" s="1"/>
  <c r="J774" i="2"/>
  <c r="I774" i="2"/>
  <c r="L773" i="2"/>
  <c r="K773" i="2"/>
  <c r="K773" i="2" a="1"/>
  <c r="J773" i="2"/>
  <c r="I773" i="2"/>
  <c r="L772" i="2"/>
  <c r="K772" i="2" a="1"/>
  <c r="K772" i="2" s="1"/>
  <c r="J772" i="2"/>
  <c r="I772" i="2"/>
  <c r="L771" i="2"/>
  <c r="K771" i="2" a="1"/>
  <c r="K771" i="2" s="1"/>
  <c r="J771" i="2"/>
  <c r="I771" i="2"/>
  <c r="L770" i="2"/>
  <c r="K770" i="2" a="1"/>
  <c r="K770" i="2" s="1"/>
  <c r="J770" i="2"/>
  <c r="I770" i="2"/>
  <c r="L769" i="2"/>
  <c r="K769" i="2"/>
  <c r="K769" i="2" a="1"/>
  <c r="J769" i="2"/>
  <c r="I769" i="2"/>
  <c r="L768" i="2"/>
  <c r="K768" i="2" a="1"/>
  <c r="K768" i="2" s="1"/>
  <c r="J768" i="2"/>
  <c r="I768" i="2"/>
  <c r="L767" i="2"/>
  <c r="K767" i="2" a="1"/>
  <c r="K767" i="2" s="1"/>
  <c r="J767" i="2"/>
  <c r="I767" i="2"/>
  <c r="L766" i="2"/>
  <c r="K766" i="2" a="1"/>
  <c r="K766" i="2" s="1"/>
  <c r="J766" i="2"/>
  <c r="I766" i="2"/>
  <c r="L765" i="2"/>
  <c r="K765" i="2"/>
  <c r="K765" i="2" a="1"/>
  <c r="J765" i="2"/>
  <c r="I765" i="2"/>
  <c r="L764" i="2"/>
  <c r="K764" i="2" a="1"/>
  <c r="K764" i="2" s="1"/>
  <c r="J764" i="2"/>
  <c r="I764" i="2"/>
  <c r="L763" i="2"/>
  <c r="K763" i="2" a="1"/>
  <c r="K763" i="2" s="1"/>
  <c r="J763" i="2"/>
  <c r="I763" i="2"/>
  <c r="L762" i="2"/>
  <c r="K762" i="2" a="1"/>
  <c r="K762" i="2" s="1"/>
  <c r="J762" i="2"/>
  <c r="I762" i="2"/>
  <c r="L761" i="2"/>
  <c r="K761" i="2"/>
  <c r="K761" i="2" a="1"/>
  <c r="J761" i="2"/>
  <c r="I761" i="2"/>
  <c r="L760" i="2"/>
  <c r="K760" i="2" a="1"/>
  <c r="K760" i="2" s="1"/>
  <c r="J760" i="2"/>
  <c r="I760" i="2"/>
  <c r="L759" i="2"/>
  <c r="K759" i="2" a="1"/>
  <c r="K759" i="2" s="1"/>
  <c r="J759" i="2"/>
  <c r="I759" i="2"/>
  <c r="L758" i="2"/>
  <c r="K758" i="2" a="1"/>
  <c r="K758" i="2" s="1"/>
  <c r="J758" i="2"/>
  <c r="I758" i="2"/>
  <c r="L757" i="2"/>
  <c r="K757" i="2"/>
  <c r="K757" i="2" a="1"/>
  <c r="J757" i="2"/>
  <c r="I757" i="2"/>
  <c r="L756" i="2"/>
  <c r="K756" i="2" a="1"/>
  <c r="K756" i="2" s="1"/>
  <c r="J756" i="2"/>
  <c r="I756" i="2"/>
  <c r="L755" i="2"/>
  <c r="K755" i="2" a="1"/>
  <c r="K755" i="2" s="1"/>
  <c r="J755" i="2"/>
  <c r="I755" i="2"/>
  <c r="L754" i="2"/>
  <c r="K754" i="2" a="1"/>
  <c r="K754" i="2" s="1"/>
  <c r="J754" i="2"/>
  <c r="I754" i="2"/>
  <c r="L753" i="2"/>
  <c r="K753" i="2"/>
  <c r="K753" i="2" a="1"/>
  <c r="J753" i="2"/>
  <c r="I753" i="2"/>
  <c r="L752" i="2"/>
  <c r="K752" i="2" a="1"/>
  <c r="K752" i="2" s="1"/>
  <c r="J752" i="2"/>
  <c r="I752" i="2"/>
  <c r="L751" i="2"/>
  <c r="K751" i="2" a="1"/>
  <c r="K751" i="2" s="1"/>
  <c r="J751" i="2"/>
  <c r="I751" i="2"/>
  <c r="L750" i="2"/>
  <c r="K750" i="2" a="1"/>
  <c r="K750" i="2" s="1"/>
  <c r="J750" i="2"/>
  <c r="I750" i="2"/>
  <c r="L749" i="2"/>
  <c r="K749" i="2"/>
  <c r="K749" i="2" a="1"/>
  <c r="J749" i="2"/>
  <c r="I749" i="2"/>
  <c r="L748" i="2"/>
  <c r="K748" i="2" a="1"/>
  <c r="K748" i="2" s="1"/>
  <c r="J748" i="2"/>
  <c r="I748" i="2"/>
  <c r="L747" i="2"/>
  <c r="K747" i="2" a="1"/>
  <c r="K747" i="2" s="1"/>
  <c r="J747" i="2"/>
  <c r="I747" i="2"/>
  <c r="L746" i="2"/>
  <c r="K746" i="2" a="1"/>
  <c r="K746" i="2" s="1"/>
  <c r="J746" i="2"/>
  <c r="I746" i="2"/>
  <c r="L745" i="2"/>
  <c r="K745" i="2"/>
  <c r="K745" i="2" a="1"/>
  <c r="J745" i="2"/>
  <c r="I745" i="2"/>
  <c r="L744" i="2"/>
  <c r="K744" i="2" a="1"/>
  <c r="K744" i="2" s="1"/>
  <c r="J744" i="2"/>
  <c r="I744" i="2"/>
  <c r="L743" i="2"/>
  <c r="K743" i="2" a="1"/>
  <c r="K743" i="2" s="1"/>
  <c r="J743" i="2"/>
  <c r="I743" i="2"/>
  <c r="L742" i="2"/>
  <c r="K742" i="2" a="1"/>
  <c r="K742" i="2" s="1"/>
  <c r="J742" i="2"/>
  <c r="I742" i="2"/>
  <c r="L741" i="2"/>
  <c r="K741" i="2"/>
  <c r="K741" i="2" a="1"/>
  <c r="J741" i="2"/>
  <c r="I741" i="2"/>
  <c r="L740" i="2"/>
  <c r="K740" i="2" a="1"/>
  <c r="K740" i="2" s="1"/>
  <c r="J740" i="2"/>
  <c r="I740" i="2"/>
  <c r="L739" i="2"/>
  <c r="K739" i="2" a="1"/>
  <c r="K739" i="2" s="1"/>
  <c r="J739" i="2"/>
  <c r="I739" i="2"/>
  <c r="L738" i="2"/>
  <c r="K738" i="2" a="1"/>
  <c r="K738" i="2" s="1"/>
  <c r="J738" i="2"/>
  <c r="I738" i="2"/>
  <c r="L737" i="2"/>
  <c r="K737" i="2"/>
  <c r="K737" i="2" a="1"/>
  <c r="J737" i="2"/>
  <c r="I737" i="2"/>
  <c r="L736" i="2"/>
  <c r="K736" i="2" a="1"/>
  <c r="K736" i="2" s="1"/>
  <c r="J736" i="2"/>
  <c r="I736" i="2"/>
  <c r="L735" i="2"/>
  <c r="K735" i="2" a="1"/>
  <c r="K735" i="2" s="1"/>
  <c r="J735" i="2"/>
  <c r="I735" i="2"/>
  <c r="L734" i="2"/>
  <c r="K734" i="2" a="1"/>
  <c r="K734" i="2" s="1"/>
  <c r="J734" i="2"/>
  <c r="I734" i="2"/>
  <c r="L733" i="2"/>
  <c r="K733" i="2"/>
  <c r="K733" i="2" a="1"/>
  <c r="J733" i="2"/>
  <c r="I733" i="2"/>
  <c r="L732" i="2"/>
  <c r="K732" i="2" a="1"/>
  <c r="K732" i="2" s="1"/>
  <c r="J732" i="2"/>
  <c r="I732" i="2"/>
  <c r="L731" i="2"/>
  <c r="K731" i="2" a="1"/>
  <c r="K731" i="2" s="1"/>
  <c r="J731" i="2"/>
  <c r="I731" i="2"/>
  <c r="L730" i="2"/>
  <c r="K730" i="2" a="1"/>
  <c r="K730" i="2" s="1"/>
  <c r="J730" i="2"/>
  <c r="I730" i="2"/>
  <c r="L729" i="2"/>
  <c r="K729" i="2"/>
  <c r="K729" i="2" a="1"/>
  <c r="J729" i="2"/>
  <c r="I729" i="2"/>
  <c r="L728" i="2"/>
  <c r="K728" i="2" a="1"/>
  <c r="K728" i="2" s="1"/>
  <c r="J728" i="2"/>
  <c r="I728" i="2"/>
  <c r="L727" i="2"/>
  <c r="K727" i="2" a="1"/>
  <c r="K727" i="2" s="1"/>
  <c r="J727" i="2"/>
  <c r="I727" i="2"/>
  <c r="L726" i="2"/>
  <c r="K726" i="2"/>
  <c r="K726" i="2" a="1"/>
  <c r="J726" i="2"/>
  <c r="I726" i="2"/>
  <c r="L725" i="2"/>
  <c r="K725" i="2"/>
  <c r="K725" i="2" a="1"/>
  <c r="J725" i="2"/>
  <c r="I725" i="2"/>
  <c r="L724" i="2"/>
  <c r="K724" i="2" a="1"/>
  <c r="K724" i="2" s="1"/>
  <c r="J724" i="2"/>
  <c r="I724" i="2"/>
  <c r="L723" i="2"/>
  <c r="K723" i="2" a="1"/>
  <c r="K723" i="2" s="1"/>
  <c r="J723" i="2"/>
  <c r="I723" i="2"/>
  <c r="L722" i="2"/>
  <c r="K722" i="2"/>
  <c r="K722" i="2" a="1"/>
  <c r="J722" i="2"/>
  <c r="I722" i="2"/>
  <c r="L721" i="2"/>
  <c r="K721" i="2"/>
  <c r="K721" i="2" a="1"/>
  <c r="J721" i="2"/>
  <c r="I721" i="2"/>
  <c r="L720" i="2"/>
  <c r="K720" i="2" a="1"/>
  <c r="K720" i="2" s="1"/>
  <c r="J720" i="2"/>
  <c r="I720" i="2"/>
  <c r="L719" i="2"/>
  <c r="K719" i="2" a="1"/>
  <c r="K719" i="2" s="1"/>
  <c r="J719" i="2"/>
  <c r="I719" i="2"/>
  <c r="L718" i="2"/>
  <c r="K718" i="2"/>
  <c r="K718" i="2" a="1"/>
  <c r="J718" i="2"/>
  <c r="I718" i="2"/>
  <c r="L717" i="2"/>
  <c r="K717" i="2"/>
  <c r="K717" i="2" a="1"/>
  <c r="J717" i="2"/>
  <c r="I717" i="2"/>
  <c r="L716" i="2"/>
  <c r="K716" i="2" a="1"/>
  <c r="K716" i="2" s="1"/>
  <c r="J716" i="2"/>
  <c r="I716" i="2"/>
  <c r="L715" i="2"/>
  <c r="K715" i="2" a="1"/>
  <c r="K715" i="2" s="1"/>
  <c r="J715" i="2"/>
  <c r="I715" i="2"/>
  <c r="L714" i="2"/>
  <c r="K714" i="2"/>
  <c r="K714" i="2" a="1"/>
  <c r="J714" i="2"/>
  <c r="I714" i="2"/>
  <c r="L713" i="2"/>
  <c r="K713" i="2"/>
  <c r="K713" i="2" a="1"/>
  <c r="J713" i="2"/>
  <c r="I713" i="2"/>
  <c r="L712" i="2"/>
  <c r="K712" i="2" a="1"/>
  <c r="K712" i="2" s="1"/>
  <c r="J712" i="2"/>
  <c r="I712" i="2"/>
  <c r="L711" i="2"/>
  <c r="K711" i="2" a="1"/>
  <c r="K711" i="2" s="1"/>
  <c r="J711" i="2"/>
  <c r="I711" i="2"/>
  <c r="L710" i="2"/>
  <c r="K710" i="2"/>
  <c r="K710" i="2" a="1"/>
  <c r="J710" i="2"/>
  <c r="I710" i="2"/>
  <c r="L709" i="2"/>
  <c r="K709" i="2"/>
  <c r="K709" i="2" a="1"/>
  <c r="J709" i="2"/>
  <c r="I709" i="2"/>
  <c r="L708" i="2"/>
  <c r="K708" i="2" a="1"/>
  <c r="K708" i="2" s="1"/>
  <c r="J708" i="2"/>
  <c r="I708" i="2"/>
  <c r="L707" i="2"/>
  <c r="K707" i="2" a="1"/>
  <c r="K707" i="2" s="1"/>
  <c r="J707" i="2"/>
  <c r="I707" i="2"/>
  <c r="L706" i="2"/>
  <c r="K706" i="2"/>
  <c r="K706" i="2" a="1"/>
  <c r="J706" i="2"/>
  <c r="I706" i="2"/>
  <c r="L705" i="2"/>
  <c r="K705" i="2"/>
  <c r="K705" i="2" a="1"/>
  <c r="J705" i="2"/>
  <c r="I705" i="2"/>
  <c r="L704" i="2"/>
  <c r="K704" i="2" a="1"/>
  <c r="K704" i="2" s="1"/>
  <c r="J704" i="2"/>
  <c r="I704" i="2"/>
  <c r="L703" i="2"/>
  <c r="K703" i="2" a="1"/>
  <c r="K703" i="2" s="1"/>
  <c r="J703" i="2"/>
  <c r="I703" i="2"/>
  <c r="L702" i="2"/>
  <c r="K702" i="2"/>
  <c r="K702" i="2" a="1"/>
  <c r="J702" i="2"/>
  <c r="I702" i="2"/>
  <c r="L701" i="2"/>
  <c r="K701" i="2"/>
  <c r="K701" i="2" a="1"/>
  <c r="J701" i="2"/>
  <c r="I701" i="2"/>
  <c r="L700" i="2"/>
  <c r="K700" i="2" a="1"/>
  <c r="K700" i="2" s="1"/>
  <c r="J700" i="2"/>
  <c r="I700" i="2"/>
  <c r="L699" i="2"/>
  <c r="K699" i="2" a="1"/>
  <c r="K699" i="2" s="1"/>
  <c r="J699" i="2"/>
  <c r="I699" i="2"/>
  <c r="L698" i="2"/>
  <c r="K698" i="2"/>
  <c r="K698" i="2" a="1"/>
  <c r="J698" i="2"/>
  <c r="I698" i="2"/>
  <c r="L697" i="2"/>
  <c r="K697" i="2"/>
  <c r="K697" i="2" a="1"/>
  <c r="J697" i="2"/>
  <c r="I697" i="2"/>
  <c r="L696" i="2"/>
  <c r="K696" i="2" a="1"/>
  <c r="K696" i="2" s="1"/>
  <c r="J696" i="2"/>
  <c r="I696" i="2"/>
  <c r="L695" i="2"/>
  <c r="K695" i="2" a="1"/>
  <c r="K695" i="2" s="1"/>
  <c r="J695" i="2"/>
  <c r="I695" i="2"/>
  <c r="L694" i="2"/>
  <c r="K694" i="2"/>
  <c r="K694" i="2" a="1"/>
  <c r="J694" i="2"/>
  <c r="I694" i="2"/>
  <c r="L693" i="2"/>
  <c r="K693" i="2"/>
  <c r="K693" i="2" a="1"/>
  <c r="J693" i="2"/>
  <c r="I693" i="2"/>
  <c r="L692" i="2"/>
  <c r="K692" i="2" a="1"/>
  <c r="K692" i="2" s="1"/>
  <c r="J692" i="2"/>
  <c r="I692" i="2"/>
  <c r="L691" i="2"/>
  <c r="K691" i="2" a="1"/>
  <c r="K691" i="2" s="1"/>
  <c r="J691" i="2"/>
  <c r="I691" i="2"/>
  <c r="L690" i="2"/>
  <c r="K690" i="2"/>
  <c r="K690" i="2" a="1"/>
  <c r="J690" i="2"/>
  <c r="I690" i="2"/>
  <c r="L689" i="2"/>
  <c r="K689" i="2"/>
  <c r="K689" i="2" a="1"/>
  <c r="J689" i="2"/>
  <c r="I689" i="2"/>
  <c r="L688" i="2"/>
  <c r="K688" i="2" a="1"/>
  <c r="K688" i="2" s="1"/>
  <c r="J688" i="2"/>
  <c r="I688" i="2"/>
  <c r="L687" i="2"/>
  <c r="K687" i="2" a="1"/>
  <c r="K687" i="2" s="1"/>
  <c r="J687" i="2"/>
  <c r="I687" i="2"/>
  <c r="L686" i="2"/>
  <c r="K686" i="2"/>
  <c r="K686" i="2" a="1"/>
  <c r="J686" i="2"/>
  <c r="I686" i="2"/>
  <c r="L685" i="2"/>
  <c r="K685" i="2"/>
  <c r="K685" i="2" a="1"/>
  <c r="J685" i="2"/>
  <c r="I685" i="2"/>
  <c r="L684" i="2"/>
  <c r="K684" i="2" a="1"/>
  <c r="K684" i="2" s="1"/>
  <c r="J684" i="2"/>
  <c r="I684" i="2"/>
  <c r="L683" i="2"/>
  <c r="K683" i="2" a="1"/>
  <c r="K683" i="2" s="1"/>
  <c r="J683" i="2"/>
  <c r="I683" i="2"/>
  <c r="L682" i="2"/>
  <c r="K682" i="2"/>
  <c r="K682" i="2" a="1"/>
  <c r="J682" i="2"/>
  <c r="I682" i="2"/>
  <c r="L681" i="2"/>
  <c r="K681" i="2"/>
  <c r="K681" i="2" a="1"/>
  <c r="J681" i="2"/>
  <c r="I681" i="2"/>
  <c r="L680" i="2"/>
  <c r="K680" i="2" a="1"/>
  <c r="K680" i="2" s="1"/>
  <c r="J680" i="2"/>
  <c r="I680" i="2"/>
  <c r="L679" i="2"/>
  <c r="K679" i="2" a="1"/>
  <c r="K679" i="2" s="1"/>
  <c r="J679" i="2"/>
  <c r="I679" i="2"/>
  <c r="L678" i="2"/>
  <c r="K678" i="2"/>
  <c r="K678" i="2" a="1"/>
  <c r="J678" i="2"/>
  <c r="I678" i="2"/>
  <c r="L677" i="2"/>
  <c r="K677" i="2"/>
  <c r="K677" i="2" a="1"/>
  <c r="J677" i="2"/>
  <c r="I677" i="2"/>
  <c r="L676" i="2"/>
  <c r="K676" i="2" a="1"/>
  <c r="K676" i="2" s="1"/>
  <c r="J676" i="2"/>
  <c r="I676" i="2"/>
  <c r="L675" i="2"/>
  <c r="K675" i="2" a="1"/>
  <c r="K675" i="2" s="1"/>
  <c r="J675" i="2"/>
  <c r="I675" i="2"/>
  <c r="L674" i="2"/>
  <c r="K674" i="2"/>
  <c r="K674" i="2" a="1"/>
  <c r="J674" i="2"/>
  <c r="I674" i="2"/>
  <c r="L673" i="2"/>
  <c r="K673" i="2"/>
  <c r="K673" i="2" a="1"/>
  <c r="J673" i="2"/>
  <c r="I673" i="2"/>
  <c r="L672" i="2"/>
  <c r="K672" i="2" a="1"/>
  <c r="K672" i="2" s="1"/>
  <c r="J672" i="2"/>
  <c r="I672" i="2"/>
  <c r="L671" i="2"/>
  <c r="K671" i="2" a="1"/>
  <c r="K671" i="2" s="1"/>
  <c r="J671" i="2"/>
  <c r="I671" i="2"/>
  <c r="L670" i="2"/>
  <c r="K670" i="2"/>
  <c r="K670" i="2" a="1"/>
  <c r="J670" i="2"/>
  <c r="I670" i="2"/>
  <c r="L669" i="2"/>
  <c r="K669" i="2"/>
  <c r="K669" i="2" a="1"/>
  <c r="J669" i="2"/>
  <c r="I669" i="2"/>
  <c r="L668" i="2"/>
  <c r="K668" i="2" a="1"/>
  <c r="K668" i="2" s="1"/>
  <c r="J668" i="2"/>
  <c r="I668" i="2"/>
  <c r="L667" i="2"/>
  <c r="K667" i="2" a="1"/>
  <c r="K667" i="2" s="1"/>
  <c r="J667" i="2"/>
  <c r="I667" i="2"/>
  <c r="L666" i="2"/>
  <c r="K666" i="2" a="1"/>
  <c r="K666" i="2" s="1"/>
  <c r="J666" i="2"/>
  <c r="I666" i="2"/>
  <c r="L665" i="2"/>
  <c r="K665" i="2"/>
  <c r="K665" i="2" a="1"/>
  <c r="J665" i="2"/>
  <c r="I665" i="2"/>
  <c r="L664" i="2"/>
  <c r="K664" i="2" a="1"/>
  <c r="K664" i="2" s="1"/>
  <c r="J664" i="2"/>
  <c r="I664" i="2"/>
  <c r="L663" i="2"/>
  <c r="K663" i="2" a="1"/>
  <c r="K663" i="2" s="1"/>
  <c r="J663" i="2"/>
  <c r="I663" i="2"/>
  <c r="L662" i="2"/>
  <c r="K662" i="2" a="1"/>
  <c r="K662" i="2" s="1"/>
  <c r="J662" i="2"/>
  <c r="I662" i="2"/>
  <c r="L661" i="2"/>
  <c r="K661" i="2"/>
  <c r="K661" i="2" a="1"/>
  <c r="J661" i="2"/>
  <c r="I661" i="2"/>
  <c r="L660" i="2"/>
  <c r="K660" i="2" a="1"/>
  <c r="K660" i="2" s="1"/>
  <c r="J660" i="2"/>
  <c r="I660" i="2"/>
  <c r="L659" i="2"/>
  <c r="K659" i="2" a="1"/>
  <c r="K659" i="2" s="1"/>
  <c r="J659" i="2"/>
  <c r="I659" i="2"/>
  <c r="L658" i="2"/>
  <c r="K658" i="2" a="1"/>
  <c r="K658" i="2" s="1"/>
  <c r="J658" i="2"/>
  <c r="I658" i="2"/>
  <c r="L657" i="2"/>
  <c r="K657" i="2"/>
  <c r="K657" i="2" a="1"/>
  <c r="J657" i="2"/>
  <c r="I657" i="2"/>
  <c r="L656" i="2"/>
  <c r="K656" i="2" a="1"/>
  <c r="K656" i="2" s="1"/>
  <c r="J656" i="2"/>
  <c r="I656" i="2"/>
  <c r="L655" i="2"/>
  <c r="K655" i="2" a="1"/>
  <c r="K655" i="2" s="1"/>
  <c r="J655" i="2"/>
  <c r="I655" i="2"/>
  <c r="L654" i="2"/>
  <c r="K654" i="2" a="1"/>
  <c r="K654" i="2" s="1"/>
  <c r="J654" i="2"/>
  <c r="I654" i="2"/>
  <c r="L653" i="2"/>
  <c r="K653" i="2"/>
  <c r="K653" i="2" a="1"/>
  <c r="J653" i="2"/>
  <c r="I653" i="2"/>
  <c r="L652" i="2"/>
  <c r="K652" i="2" a="1"/>
  <c r="K652" i="2" s="1"/>
  <c r="J652" i="2"/>
  <c r="I652" i="2"/>
  <c r="L651" i="2"/>
  <c r="K651" i="2" a="1"/>
  <c r="K651" i="2" s="1"/>
  <c r="J651" i="2"/>
  <c r="I651" i="2"/>
  <c r="L650" i="2"/>
  <c r="K650" i="2" a="1"/>
  <c r="K650" i="2" s="1"/>
  <c r="J650" i="2"/>
  <c r="I650" i="2"/>
  <c r="L649" i="2"/>
  <c r="K649" i="2"/>
  <c r="K649" i="2" a="1"/>
  <c r="J649" i="2"/>
  <c r="I649" i="2"/>
  <c r="L648" i="2"/>
  <c r="K648" i="2" a="1"/>
  <c r="K648" i="2" s="1"/>
  <c r="J648" i="2"/>
  <c r="I648" i="2"/>
  <c r="L647" i="2"/>
  <c r="K647" i="2" a="1"/>
  <c r="K647" i="2" s="1"/>
  <c r="J647" i="2"/>
  <c r="I647" i="2"/>
  <c r="L646" i="2"/>
  <c r="K646" i="2" a="1"/>
  <c r="K646" i="2" s="1"/>
  <c r="J646" i="2"/>
  <c r="I646" i="2"/>
  <c r="L645" i="2"/>
  <c r="K645" i="2"/>
  <c r="K645" i="2" a="1"/>
  <c r="J645" i="2"/>
  <c r="I645" i="2"/>
  <c r="L644" i="2"/>
  <c r="K644" i="2" a="1"/>
  <c r="K644" i="2" s="1"/>
  <c r="J644" i="2"/>
  <c r="I644" i="2"/>
  <c r="L643" i="2"/>
  <c r="K643" i="2" a="1"/>
  <c r="K643" i="2" s="1"/>
  <c r="J643" i="2"/>
  <c r="I643" i="2"/>
  <c r="L642" i="2"/>
  <c r="K642" i="2" a="1"/>
  <c r="K642" i="2" s="1"/>
  <c r="J642" i="2"/>
  <c r="I642" i="2"/>
  <c r="L641" i="2"/>
  <c r="K641" i="2"/>
  <c r="K641" i="2" a="1"/>
  <c r="J641" i="2"/>
  <c r="I641" i="2"/>
  <c r="L640" i="2"/>
  <c r="K640" i="2" a="1"/>
  <c r="K640" i="2" s="1"/>
  <c r="J640" i="2"/>
  <c r="I640" i="2"/>
  <c r="L639" i="2"/>
  <c r="K639" i="2" a="1"/>
  <c r="K639" i="2" s="1"/>
  <c r="J639" i="2"/>
  <c r="I639" i="2"/>
  <c r="L638" i="2"/>
  <c r="K638" i="2" a="1"/>
  <c r="K638" i="2" s="1"/>
  <c r="J638" i="2"/>
  <c r="I638" i="2"/>
  <c r="L637" i="2"/>
  <c r="K637" i="2"/>
  <c r="K637" i="2" a="1"/>
  <c r="J637" i="2"/>
  <c r="I637" i="2"/>
  <c r="L636" i="2"/>
  <c r="K636" i="2" a="1"/>
  <c r="K636" i="2" s="1"/>
  <c r="J636" i="2"/>
  <c r="I636" i="2"/>
  <c r="L635" i="2"/>
  <c r="K635" i="2" a="1"/>
  <c r="K635" i="2" s="1"/>
  <c r="J635" i="2"/>
  <c r="I635" i="2"/>
  <c r="L634" i="2"/>
  <c r="K634" i="2" a="1"/>
  <c r="K634" i="2" s="1"/>
  <c r="J634" i="2"/>
  <c r="I634" i="2"/>
  <c r="L633" i="2"/>
  <c r="K633" i="2"/>
  <c r="K633" i="2" a="1"/>
  <c r="J633" i="2"/>
  <c r="I633" i="2"/>
  <c r="L632" i="2"/>
  <c r="K632" i="2"/>
  <c r="K632" i="2" a="1"/>
  <c r="J632" i="2"/>
  <c r="I632" i="2"/>
  <c r="L631" i="2"/>
  <c r="K631" i="2" a="1"/>
  <c r="K631" i="2" s="1"/>
  <c r="J631" i="2"/>
  <c r="I631" i="2"/>
  <c r="L630" i="2"/>
  <c r="K630" i="2" a="1"/>
  <c r="K630" i="2" s="1"/>
  <c r="J630" i="2"/>
  <c r="I630" i="2"/>
  <c r="L629" i="2"/>
  <c r="K629" i="2"/>
  <c r="K629" i="2" a="1"/>
  <c r="J629" i="2"/>
  <c r="I629" i="2"/>
  <c r="L628" i="2"/>
  <c r="K628" i="2"/>
  <c r="K628" i="2" a="1"/>
  <c r="J628" i="2"/>
  <c r="I628" i="2"/>
  <c r="L627" i="2"/>
  <c r="K627" i="2" a="1"/>
  <c r="K627" i="2" s="1"/>
  <c r="J627" i="2"/>
  <c r="I627" i="2"/>
  <c r="L626" i="2"/>
  <c r="K626" i="2" a="1"/>
  <c r="K626" i="2" s="1"/>
  <c r="J626" i="2"/>
  <c r="I626" i="2"/>
  <c r="L625" i="2"/>
  <c r="K625" i="2"/>
  <c r="K625" i="2" a="1"/>
  <c r="J625" i="2"/>
  <c r="I625" i="2"/>
  <c r="L624" i="2"/>
  <c r="K624" i="2"/>
  <c r="K624" i="2" a="1"/>
  <c r="J624" i="2"/>
  <c r="I624" i="2"/>
  <c r="L623" i="2"/>
  <c r="K623" i="2" a="1"/>
  <c r="K623" i="2" s="1"/>
  <c r="J623" i="2"/>
  <c r="I623" i="2"/>
  <c r="L622" i="2"/>
  <c r="K622" i="2"/>
  <c r="K622" i="2" a="1"/>
  <c r="J622" i="2"/>
  <c r="I622" i="2"/>
  <c r="L621" i="2"/>
  <c r="K621" i="2"/>
  <c r="K621" i="2" a="1"/>
  <c r="J621" i="2"/>
  <c r="I621" i="2"/>
  <c r="L620" i="2"/>
  <c r="K620" i="2"/>
  <c r="K620" i="2" a="1"/>
  <c r="J620" i="2"/>
  <c r="I620" i="2"/>
  <c r="L619" i="2"/>
  <c r="K619" i="2" a="1"/>
  <c r="K619" i="2" s="1"/>
  <c r="J619" i="2"/>
  <c r="I619" i="2"/>
  <c r="L618" i="2"/>
  <c r="K618" i="2" a="1"/>
  <c r="K618" i="2" s="1"/>
  <c r="J618" i="2"/>
  <c r="I618" i="2"/>
  <c r="L617" i="2"/>
  <c r="K617" i="2"/>
  <c r="K617" i="2" a="1"/>
  <c r="J617" i="2"/>
  <c r="I617" i="2"/>
  <c r="L616" i="2"/>
  <c r="K616" i="2"/>
  <c r="K616" i="2" a="1"/>
  <c r="J616" i="2"/>
  <c r="I616" i="2"/>
  <c r="L615" i="2"/>
  <c r="K615" i="2" a="1"/>
  <c r="K615" i="2" s="1"/>
  <c r="J615" i="2"/>
  <c r="I615" i="2"/>
  <c r="L614" i="2"/>
  <c r="K614" i="2" a="1"/>
  <c r="K614" i="2" s="1"/>
  <c r="J614" i="2"/>
  <c r="I614" i="2"/>
  <c r="L613" i="2"/>
  <c r="K613" i="2"/>
  <c r="K613" i="2" a="1"/>
  <c r="J613" i="2"/>
  <c r="I613" i="2"/>
  <c r="L612" i="2"/>
  <c r="K612" i="2"/>
  <c r="K612" i="2" a="1"/>
  <c r="J612" i="2"/>
  <c r="I612" i="2"/>
  <c r="L611" i="2"/>
  <c r="K611" i="2" a="1"/>
  <c r="K611" i="2" s="1"/>
  <c r="J611" i="2"/>
  <c r="I611" i="2"/>
  <c r="L610" i="2"/>
  <c r="K610" i="2" a="1"/>
  <c r="K610" i="2" s="1"/>
  <c r="J610" i="2"/>
  <c r="I610" i="2"/>
  <c r="L609" i="2"/>
  <c r="K609" i="2"/>
  <c r="K609" i="2" a="1"/>
  <c r="J609" i="2"/>
  <c r="I609" i="2"/>
  <c r="L608" i="2"/>
  <c r="K608" i="2"/>
  <c r="K608" i="2" a="1"/>
  <c r="J608" i="2"/>
  <c r="I608" i="2"/>
  <c r="L607" i="2"/>
  <c r="K607" i="2" a="1"/>
  <c r="K607" i="2" s="1"/>
  <c r="J607" i="2"/>
  <c r="I607" i="2"/>
  <c r="L606" i="2"/>
  <c r="K606" i="2"/>
  <c r="K606" i="2" a="1"/>
  <c r="J606" i="2"/>
  <c r="I606" i="2"/>
  <c r="L605" i="2"/>
  <c r="K605" i="2"/>
  <c r="K605" i="2" a="1"/>
  <c r="J605" i="2"/>
  <c r="I605" i="2"/>
  <c r="L604" i="2"/>
  <c r="K604" i="2"/>
  <c r="K604" i="2" a="1"/>
  <c r="J604" i="2"/>
  <c r="I604" i="2"/>
  <c r="L603" i="2"/>
  <c r="K603" i="2" a="1"/>
  <c r="K603" i="2" s="1"/>
  <c r="J603" i="2"/>
  <c r="I603" i="2"/>
  <c r="L602" i="2"/>
  <c r="K602" i="2" a="1"/>
  <c r="K602" i="2" s="1"/>
  <c r="J602" i="2"/>
  <c r="I602" i="2"/>
  <c r="L601" i="2"/>
  <c r="K601" i="2"/>
  <c r="K601" i="2" a="1"/>
  <c r="J601" i="2"/>
  <c r="I601" i="2"/>
  <c r="L600" i="2"/>
  <c r="K600" i="2"/>
  <c r="K600" i="2" a="1"/>
  <c r="J600" i="2"/>
  <c r="I600" i="2"/>
  <c r="L599" i="2"/>
  <c r="K599" i="2" a="1"/>
  <c r="K599" i="2" s="1"/>
  <c r="J599" i="2"/>
  <c r="I599" i="2"/>
  <c r="L598" i="2"/>
  <c r="K598" i="2" a="1"/>
  <c r="K598" i="2" s="1"/>
  <c r="J598" i="2"/>
  <c r="I598" i="2"/>
  <c r="L597" i="2"/>
  <c r="K597" i="2"/>
  <c r="K597" i="2" a="1"/>
  <c r="J597" i="2"/>
  <c r="I597" i="2"/>
  <c r="L596" i="2"/>
  <c r="K596" i="2"/>
  <c r="K596" i="2" a="1"/>
  <c r="J596" i="2"/>
  <c r="I596" i="2"/>
  <c r="L595" i="2"/>
  <c r="K595" i="2" a="1"/>
  <c r="K595" i="2" s="1"/>
  <c r="J595" i="2"/>
  <c r="I595" i="2"/>
  <c r="L594" i="2"/>
  <c r="K594" i="2" a="1"/>
  <c r="K594" i="2" s="1"/>
  <c r="J594" i="2"/>
  <c r="I594" i="2"/>
  <c r="L593" i="2"/>
  <c r="K593" i="2"/>
  <c r="K593" i="2" a="1"/>
  <c r="J593" i="2"/>
  <c r="I593" i="2"/>
  <c r="L592" i="2"/>
  <c r="K592" i="2"/>
  <c r="K592" i="2" a="1"/>
  <c r="J592" i="2"/>
  <c r="I592" i="2"/>
  <c r="L591" i="2"/>
  <c r="K591" i="2" a="1"/>
  <c r="K591" i="2" s="1"/>
  <c r="J591" i="2"/>
  <c r="I591" i="2"/>
  <c r="L590" i="2"/>
  <c r="K590" i="2"/>
  <c r="K590" i="2" a="1"/>
  <c r="J590" i="2"/>
  <c r="I590" i="2"/>
  <c r="L589" i="2"/>
  <c r="K589" i="2"/>
  <c r="K589" i="2" a="1"/>
  <c r="J589" i="2"/>
  <c r="I589" i="2"/>
  <c r="L588" i="2"/>
  <c r="K588" i="2"/>
  <c r="K588" i="2" a="1"/>
  <c r="J588" i="2"/>
  <c r="I588" i="2"/>
  <c r="L587" i="2"/>
  <c r="K587" i="2" a="1"/>
  <c r="K587" i="2" s="1"/>
  <c r="J587" i="2"/>
  <c r="I587" i="2"/>
  <c r="L586" i="2"/>
  <c r="K586" i="2" a="1"/>
  <c r="K586" i="2" s="1"/>
  <c r="J586" i="2"/>
  <c r="I586" i="2"/>
  <c r="L585" i="2"/>
  <c r="K585" i="2"/>
  <c r="K585" i="2" a="1"/>
  <c r="J585" i="2"/>
  <c r="I585" i="2"/>
  <c r="L584" i="2"/>
  <c r="K584" i="2"/>
  <c r="K584" i="2" a="1"/>
  <c r="J584" i="2"/>
  <c r="I584" i="2"/>
  <c r="L583" i="2"/>
  <c r="K583" i="2" a="1"/>
  <c r="K583" i="2" s="1"/>
  <c r="J583" i="2"/>
  <c r="I583" i="2"/>
  <c r="L582" i="2"/>
  <c r="K582" i="2" a="1"/>
  <c r="K582" i="2" s="1"/>
  <c r="J582" i="2"/>
  <c r="I582" i="2"/>
  <c r="L581" i="2"/>
  <c r="K581" i="2"/>
  <c r="K581" i="2" a="1"/>
  <c r="J581" i="2"/>
  <c r="I581" i="2"/>
  <c r="L580" i="2"/>
  <c r="K580" i="2"/>
  <c r="K580" i="2" a="1"/>
  <c r="J580" i="2"/>
  <c r="I580" i="2"/>
  <c r="L579" i="2"/>
  <c r="K579" i="2" a="1"/>
  <c r="K579" i="2" s="1"/>
  <c r="J579" i="2"/>
  <c r="I579" i="2"/>
  <c r="L578" i="2"/>
  <c r="K578" i="2" a="1"/>
  <c r="K578" i="2" s="1"/>
  <c r="J578" i="2"/>
  <c r="I578" i="2"/>
  <c r="L577" i="2"/>
  <c r="K577" i="2"/>
  <c r="K577" i="2" a="1"/>
  <c r="J577" i="2"/>
  <c r="I577" i="2"/>
  <c r="L576" i="2"/>
  <c r="K576" i="2"/>
  <c r="K576" i="2" a="1"/>
  <c r="J576" i="2"/>
  <c r="I576" i="2"/>
  <c r="L575" i="2"/>
  <c r="K575" i="2" a="1"/>
  <c r="K575" i="2" s="1"/>
  <c r="J575" i="2"/>
  <c r="I575" i="2"/>
  <c r="L574" i="2"/>
  <c r="K574" i="2"/>
  <c r="K574" i="2" a="1"/>
  <c r="J574" i="2"/>
  <c r="I574" i="2"/>
  <c r="L573" i="2"/>
  <c r="K573" i="2"/>
  <c r="K573" i="2" a="1"/>
  <c r="J573" i="2"/>
  <c r="I573" i="2"/>
  <c r="L572" i="2"/>
  <c r="K572" i="2"/>
  <c r="K572" i="2" a="1"/>
  <c r="J572" i="2"/>
  <c r="I572" i="2"/>
  <c r="L571" i="2"/>
  <c r="K571" i="2" a="1"/>
  <c r="K571" i="2" s="1"/>
  <c r="J571" i="2"/>
  <c r="I571" i="2"/>
  <c r="L570" i="2"/>
  <c r="K570" i="2" a="1"/>
  <c r="K570" i="2" s="1"/>
  <c r="J570" i="2"/>
  <c r="I570" i="2"/>
  <c r="L569" i="2"/>
  <c r="K569" i="2"/>
  <c r="K569" i="2" a="1"/>
  <c r="J569" i="2"/>
  <c r="I569" i="2"/>
  <c r="L568" i="2"/>
  <c r="K568" i="2"/>
  <c r="K568" i="2" a="1"/>
  <c r="J568" i="2"/>
  <c r="I568" i="2"/>
  <c r="L567" i="2"/>
  <c r="K567" i="2" a="1"/>
  <c r="K567" i="2" s="1"/>
  <c r="J567" i="2"/>
  <c r="I567" i="2"/>
  <c r="L566" i="2"/>
  <c r="K566" i="2" a="1"/>
  <c r="K566" i="2" s="1"/>
  <c r="J566" i="2"/>
  <c r="I566" i="2"/>
  <c r="L565" i="2"/>
  <c r="K565" i="2"/>
  <c r="K565" i="2" a="1"/>
  <c r="J565" i="2"/>
  <c r="I565" i="2"/>
  <c r="L564" i="2"/>
  <c r="K564" i="2"/>
  <c r="K564" i="2" a="1"/>
  <c r="J564" i="2"/>
  <c r="I564" i="2"/>
  <c r="L563" i="2"/>
  <c r="K563" i="2" a="1"/>
  <c r="K563" i="2" s="1"/>
  <c r="J563" i="2"/>
  <c r="I563" i="2"/>
  <c r="L562" i="2"/>
  <c r="K562" i="2" a="1"/>
  <c r="K562" i="2" s="1"/>
  <c r="J562" i="2"/>
  <c r="I562" i="2"/>
  <c r="L561" i="2"/>
  <c r="K561" i="2"/>
  <c r="K561" i="2" a="1"/>
  <c r="J561" i="2"/>
  <c r="I561" i="2"/>
  <c r="L560" i="2"/>
  <c r="K560" i="2"/>
  <c r="K560" i="2" a="1"/>
  <c r="J560" i="2"/>
  <c r="I560" i="2"/>
  <c r="L559" i="2"/>
  <c r="K559" i="2" a="1"/>
  <c r="K559" i="2" s="1"/>
  <c r="J559" i="2"/>
  <c r="I559" i="2"/>
  <c r="L558" i="2"/>
  <c r="K558" i="2"/>
  <c r="K558" i="2" a="1"/>
  <c r="J558" i="2"/>
  <c r="I558" i="2"/>
  <c r="L557" i="2"/>
  <c r="K557" i="2"/>
  <c r="K557" i="2" a="1"/>
  <c r="J557" i="2"/>
  <c r="I557" i="2"/>
  <c r="L556" i="2"/>
  <c r="K556" i="2"/>
  <c r="K556" i="2" a="1"/>
  <c r="J556" i="2"/>
  <c r="I556" i="2"/>
  <c r="L555" i="2"/>
  <c r="K555" i="2" a="1"/>
  <c r="K555" i="2" s="1"/>
  <c r="J555" i="2"/>
  <c r="I555" i="2"/>
  <c r="L554" i="2"/>
  <c r="K554" i="2" a="1"/>
  <c r="K554" i="2" s="1"/>
  <c r="J554" i="2"/>
  <c r="I554" i="2"/>
  <c r="L553" i="2"/>
  <c r="K553" i="2"/>
  <c r="K553" i="2" a="1"/>
  <c r="J553" i="2"/>
  <c r="I553" i="2"/>
  <c r="L552" i="2"/>
  <c r="K552" i="2"/>
  <c r="K552" i="2" a="1"/>
  <c r="J552" i="2"/>
  <c r="I552" i="2"/>
  <c r="L551" i="2"/>
  <c r="K551" i="2" a="1"/>
  <c r="K551" i="2" s="1"/>
  <c r="J551" i="2"/>
  <c r="I551" i="2"/>
  <c r="L550" i="2"/>
  <c r="K550" i="2" a="1"/>
  <c r="K550" i="2" s="1"/>
  <c r="J550" i="2"/>
  <c r="I550" i="2"/>
  <c r="L549" i="2"/>
  <c r="K549" i="2"/>
  <c r="K549" i="2" a="1"/>
  <c r="J549" i="2"/>
  <c r="I549" i="2"/>
  <c r="L548" i="2"/>
  <c r="K548" i="2"/>
  <c r="K548" i="2" a="1"/>
  <c r="J548" i="2"/>
  <c r="I548" i="2"/>
  <c r="L547" i="2"/>
  <c r="K547" i="2" a="1"/>
  <c r="K547" i="2" s="1"/>
  <c r="J547" i="2"/>
  <c r="I547" i="2"/>
  <c r="L546" i="2"/>
  <c r="K546" i="2" a="1"/>
  <c r="K546" i="2" s="1"/>
  <c r="J546" i="2"/>
  <c r="I546" i="2"/>
  <c r="L545" i="2"/>
  <c r="K545" i="2"/>
  <c r="K545" i="2" a="1"/>
  <c r="J545" i="2"/>
  <c r="I545" i="2"/>
  <c r="L544" i="2"/>
  <c r="K544" i="2"/>
  <c r="K544" i="2" a="1"/>
  <c r="J544" i="2"/>
  <c r="I544" i="2"/>
  <c r="L543" i="2"/>
  <c r="K543" i="2" a="1"/>
  <c r="K543" i="2" s="1"/>
  <c r="J543" i="2"/>
  <c r="I543" i="2"/>
  <c r="L542" i="2"/>
  <c r="K542" i="2"/>
  <c r="K542" i="2" a="1"/>
  <c r="J542" i="2"/>
  <c r="I542" i="2"/>
  <c r="L541" i="2"/>
  <c r="K541" i="2"/>
  <c r="K541" i="2" a="1"/>
  <c r="J541" i="2"/>
  <c r="I541" i="2"/>
  <c r="L540" i="2"/>
  <c r="K540" i="2"/>
  <c r="K540" i="2" a="1"/>
  <c r="J540" i="2"/>
  <c r="I540" i="2"/>
  <c r="L539" i="2"/>
  <c r="K539" i="2" a="1"/>
  <c r="K539" i="2" s="1"/>
  <c r="J539" i="2"/>
  <c r="I539" i="2"/>
  <c r="L538" i="2"/>
  <c r="K538" i="2" a="1"/>
  <c r="K538" i="2" s="1"/>
  <c r="J538" i="2"/>
  <c r="I538" i="2"/>
  <c r="L537" i="2"/>
  <c r="K537" i="2"/>
  <c r="K537" i="2" a="1"/>
  <c r="J537" i="2"/>
  <c r="I537" i="2"/>
  <c r="L536" i="2"/>
  <c r="K536" i="2"/>
  <c r="K536" i="2" a="1"/>
  <c r="J536" i="2"/>
  <c r="I536" i="2"/>
  <c r="L535" i="2"/>
  <c r="K535" i="2" a="1"/>
  <c r="K535" i="2" s="1"/>
  <c r="J535" i="2"/>
  <c r="I535" i="2"/>
  <c r="L534" i="2"/>
  <c r="K534" i="2" a="1"/>
  <c r="K534" i="2" s="1"/>
  <c r="J534" i="2"/>
  <c r="I534" i="2"/>
  <c r="L533" i="2"/>
  <c r="K533" i="2"/>
  <c r="K533" i="2" a="1"/>
  <c r="J533" i="2"/>
  <c r="I533" i="2"/>
  <c r="L532" i="2"/>
  <c r="K532" i="2"/>
  <c r="K532" i="2" a="1"/>
  <c r="J532" i="2"/>
  <c r="I532" i="2"/>
  <c r="L531" i="2"/>
  <c r="K531" i="2" a="1"/>
  <c r="K531" i="2" s="1"/>
  <c r="J531" i="2"/>
  <c r="I531" i="2"/>
  <c r="L530" i="2"/>
  <c r="K530" i="2" a="1"/>
  <c r="K530" i="2" s="1"/>
  <c r="J530" i="2"/>
  <c r="I530" i="2"/>
  <c r="L529" i="2"/>
  <c r="K529" i="2"/>
  <c r="K529" i="2" a="1"/>
  <c r="J529" i="2"/>
  <c r="I529" i="2"/>
  <c r="L528" i="2"/>
  <c r="K528" i="2"/>
  <c r="K528" i="2" a="1"/>
  <c r="J528" i="2"/>
  <c r="I528" i="2"/>
  <c r="L527" i="2"/>
  <c r="K527" i="2" a="1"/>
  <c r="K527" i="2" s="1"/>
  <c r="J527" i="2"/>
  <c r="I527" i="2"/>
  <c r="L526" i="2"/>
  <c r="K526" i="2"/>
  <c r="K526" i="2" a="1"/>
  <c r="J526" i="2"/>
  <c r="I526" i="2"/>
  <c r="L525" i="2"/>
  <c r="K525" i="2"/>
  <c r="K525" i="2" a="1"/>
  <c r="J525" i="2"/>
  <c r="I525" i="2"/>
  <c r="L524" i="2"/>
  <c r="K524" i="2"/>
  <c r="K524" i="2" a="1"/>
  <c r="J524" i="2"/>
  <c r="I524" i="2"/>
  <c r="L523" i="2"/>
  <c r="K523" i="2" a="1"/>
  <c r="K523" i="2" s="1"/>
  <c r="J523" i="2"/>
  <c r="I523" i="2"/>
  <c r="L522" i="2"/>
  <c r="K522" i="2" a="1"/>
  <c r="K522" i="2" s="1"/>
  <c r="J522" i="2"/>
  <c r="I522" i="2"/>
  <c r="L521" i="2"/>
  <c r="K521" i="2"/>
  <c r="K521" i="2" a="1"/>
  <c r="J521" i="2"/>
  <c r="I521" i="2"/>
  <c r="L520" i="2"/>
  <c r="K520" i="2"/>
  <c r="K520" i="2" a="1"/>
  <c r="J520" i="2"/>
  <c r="I520" i="2"/>
  <c r="L519" i="2"/>
  <c r="K519" i="2" a="1"/>
  <c r="K519" i="2" s="1"/>
  <c r="J519" i="2"/>
  <c r="I519" i="2"/>
  <c r="L518" i="2"/>
  <c r="K518" i="2" a="1"/>
  <c r="K518" i="2" s="1"/>
  <c r="J518" i="2"/>
  <c r="I518" i="2"/>
  <c r="L517" i="2"/>
  <c r="K517" i="2"/>
  <c r="K517" i="2" a="1"/>
  <c r="J517" i="2"/>
  <c r="I517" i="2"/>
  <c r="L516" i="2"/>
  <c r="K516" i="2"/>
  <c r="K516" i="2" a="1"/>
  <c r="J516" i="2"/>
  <c r="I516" i="2"/>
  <c r="L515" i="2"/>
  <c r="K515" i="2" a="1"/>
  <c r="K515" i="2" s="1"/>
  <c r="J515" i="2"/>
  <c r="I515" i="2"/>
  <c r="L514" i="2"/>
  <c r="K514" i="2" a="1"/>
  <c r="K514" i="2" s="1"/>
  <c r="J514" i="2"/>
  <c r="I514" i="2"/>
  <c r="L513" i="2"/>
  <c r="K513" i="2"/>
  <c r="K513" i="2" a="1"/>
  <c r="J513" i="2"/>
  <c r="I513" i="2"/>
  <c r="L512" i="2"/>
  <c r="K512" i="2"/>
  <c r="K512" i="2" a="1"/>
  <c r="J512" i="2"/>
  <c r="I512" i="2"/>
  <c r="L511" i="2"/>
  <c r="K511" i="2" a="1"/>
  <c r="K511" i="2" s="1"/>
  <c r="J511" i="2"/>
  <c r="I511" i="2"/>
  <c r="L510" i="2"/>
  <c r="K510" i="2"/>
  <c r="K510" i="2" a="1"/>
  <c r="J510" i="2"/>
  <c r="I510" i="2"/>
  <c r="L509" i="2"/>
  <c r="K509" i="2"/>
  <c r="K509" i="2" a="1"/>
  <c r="J509" i="2"/>
  <c r="I509" i="2"/>
  <c r="L508" i="2"/>
  <c r="K508" i="2"/>
  <c r="K508" i="2" a="1"/>
  <c r="J508" i="2"/>
  <c r="I508" i="2"/>
  <c r="L507" i="2"/>
  <c r="K507" i="2" a="1"/>
  <c r="K507" i="2" s="1"/>
  <c r="J507" i="2"/>
  <c r="I507" i="2"/>
  <c r="L506" i="2"/>
  <c r="K506" i="2" a="1"/>
  <c r="K506" i="2" s="1"/>
  <c r="J506" i="2"/>
  <c r="I506" i="2"/>
  <c r="L505" i="2"/>
  <c r="K505" i="2"/>
  <c r="K505" i="2" a="1"/>
  <c r="J505" i="2"/>
  <c r="I505" i="2"/>
  <c r="L504" i="2"/>
  <c r="K504" i="2"/>
  <c r="K504" i="2" a="1"/>
  <c r="J504" i="2"/>
  <c r="I504" i="2"/>
  <c r="L503" i="2"/>
  <c r="K503" i="2" a="1"/>
  <c r="K503" i="2" s="1"/>
  <c r="J503" i="2"/>
  <c r="I503" i="2"/>
  <c r="L502" i="2"/>
  <c r="K502" i="2" a="1"/>
  <c r="K502" i="2" s="1"/>
  <c r="J502" i="2"/>
  <c r="I502" i="2"/>
  <c r="L501" i="2"/>
  <c r="K501" i="2"/>
  <c r="K501" i="2" a="1"/>
  <c r="J501" i="2"/>
  <c r="I501" i="2"/>
  <c r="L500" i="2"/>
  <c r="K500" i="2"/>
  <c r="K500" i="2" a="1"/>
  <c r="J500" i="2"/>
  <c r="I500" i="2"/>
  <c r="L499" i="2"/>
  <c r="K499" i="2" a="1"/>
  <c r="K499" i="2" s="1"/>
  <c r="J499" i="2"/>
  <c r="I499" i="2"/>
  <c r="L498" i="2"/>
  <c r="K498" i="2" a="1"/>
  <c r="K498" i="2" s="1"/>
  <c r="J498" i="2"/>
  <c r="I498" i="2"/>
  <c r="L497" i="2"/>
  <c r="K497" i="2"/>
  <c r="K497" i="2" a="1"/>
  <c r="J497" i="2"/>
  <c r="I497" i="2"/>
  <c r="L496" i="2"/>
  <c r="K496" i="2"/>
  <c r="K496" i="2" a="1"/>
  <c r="J496" i="2"/>
  <c r="I496" i="2"/>
  <c r="L495" i="2"/>
  <c r="K495" i="2" a="1"/>
  <c r="K495" i="2" s="1"/>
  <c r="J495" i="2"/>
  <c r="I495" i="2"/>
  <c r="L494" i="2"/>
  <c r="K494" i="2"/>
  <c r="K494" i="2" a="1"/>
  <c r="J494" i="2"/>
  <c r="I494" i="2"/>
  <c r="L493" i="2"/>
  <c r="K493" i="2"/>
  <c r="K493" i="2" a="1"/>
  <c r="J493" i="2"/>
  <c r="I493" i="2"/>
  <c r="L492" i="2"/>
  <c r="K492" i="2"/>
  <c r="K492" i="2" a="1"/>
  <c r="J492" i="2"/>
  <c r="I492" i="2"/>
  <c r="L491" i="2"/>
  <c r="K491" i="2" a="1"/>
  <c r="K491" i="2" s="1"/>
  <c r="J491" i="2"/>
  <c r="I491" i="2"/>
  <c r="L490" i="2"/>
  <c r="K490" i="2" a="1"/>
  <c r="K490" i="2" s="1"/>
  <c r="J490" i="2"/>
  <c r="I490" i="2"/>
  <c r="L489" i="2"/>
  <c r="K489" i="2"/>
  <c r="K489" i="2" a="1"/>
  <c r="J489" i="2"/>
  <c r="I489" i="2"/>
  <c r="L488" i="2"/>
  <c r="K488" i="2"/>
  <c r="K488" i="2" a="1"/>
  <c r="J488" i="2"/>
  <c r="I488" i="2"/>
  <c r="L487" i="2"/>
  <c r="K487" i="2" a="1"/>
  <c r="K487" i="2" s="1"/>
  <c r="J487" i="2"/>
  <c r="I487" i="2"/>
  <c r="L486" i="2"/>
  <c r="K486" i="2" a="1"/>
  <c r="K486" i="2" s="1"/>
  <c r="J486" i="2"/>
  <c r="I486" i="2"/>
  <c r="L485" i="2"/>
  <c r="K485" i="2"/>
  <c r="K485" i="2" a="1"/>
  <c r="J485" i="2"/>
  <c r="I485" i="2"/>
  <c r="L484" i="2"/>
  <c r="K484" i="2"/>
  <c r="K484" i="2" a="1"/>
  <c r="J484" i="2"/>
  <c r="I484" i="2"/>
  <c r="L483" i="2"/>
  <c r="K483" i="2" a="1"/>
  <c r="K483" i="2" s="1"/>
  <c r="J483" i="2"/>
  <c r="I483" i="2"/>
  <c r="L482" i="2"/>
  <c r="K482" i="2" a="1"/>
  <c r="K482" i="2" s="1"/>
  <c r="J482" i="2"/>
  <c r="I482" i="2"/>
  <c r="L481" i="2"/>
  <c r="K481" i="2"/>
  <c r="K481" i="2" a="1"/>
  <c r="J481" i="2"/>
  <c r="I481" i="2"/>
  <c r="L480" i="2"/>
  <c r="K480" i="2"/>
  <c r="K480" i="2" a="1"/>
  <c r="J480" i="2"/>
  <c r="I480" i="2"/>
  <c r="L479" i="2"/>
  <c r="K479" i="2" a="1"/>
  <c r="K479" i="2" s="1"/>
  <c r="J479" i="2"/>
  <c r="I479" i="2"/>
  <c r="L478" i="2"/>
  <c r="K478" i="2"/>
  <c r="K478" i="2" a="1"/>
  <c r="J478" i="2"/>
  <c r="I478" i="2"/>
  <c r="L477" i="2"/>
  <c r="K477" i="2"/>
  <c r="K477" i="2" a="1"/>
  <c r="J477" i="2"/>
  <c r="I477" i="2"/>
  <c r="L476" i="2"/>
  <c r="K476" i="2"/>
  <c r="K476" i="2" a="1"/>
  <c r="J476" i="2"/>
  <c r="I476" i="2"/>
  <c r="L475" i="2"/>
  <c r="K475" i="2" a="1"/>
  <c r="K475" i="2" s="1"/>
  <c r="J475" i="2"/>
  <c r="I475" i="2"/>
  <c r="L474" i="2"/>
  <c r="K474" i="2" a="1"/>
  <c r="K474" i="2" s="1"/>
  <c r="J474" i="2"/>
  <c r="I474" i="2"/>
  <c r="L473" i="2"/>
  <c r="K473" i="2"/>
  <c r="K473" i="2" a="1"/>
  <c r="J473" i="2"/>
  <c r="I473" i="2"/>
  <c r="L472" i="2"/>
  <c r="K472" i="2"/>
  <c r="K472" i="2" a="1"/>
  <c r="J472" i="2"/>
  <c r="I472" i="2"/>
  <c r="L471" i="2"/>
  <c r="K471" i="2" a="1"/>
  <c r="K471" i="2" s="1"/>
  <c r="J471" i="2"/>
  <c r="I471" i="2"/>
  <c r="L470" i="2"/>
  <c r="K470" i="2" a="1"/>
  <c r="K470" i="2" s="1"/>
  <c r="J470" i="2"/>
  <c r="I470" i="2"/>
  <c r="L469" i="2"/>
  <c r="K469" i="2"/>
  <c r="K469" i="2" a="1"/>
  <c r="J469" i="2"/>
  <c r="I469" i="2"/>
  <c r="L468" i="2"/>
  <c r="K468" i="2"/>
  <c r="K468" i="2" a="1"/>
  <c r="J468" i="2"/>
  <c r="I468" i="2"/>
  <c r="L467" i="2"/>
  <c r="K467" i="2" a="1"/>
  <c r="K467" i="2" s="1"/>
  <c r="J467" i="2"/>
  <c r="I467" i="2"/>
  <c r="L466" i="2"/>
  <c r="K466" i="2" a="1"/>
  <c r="K466" i="2" s="1"/>
  <c r="J466" i="2"/>
  <c r="I466" i="2"/>
  <c r="L465" i="2"/>
  <c r="K465" i="2"/>
  <c r="K465" i="2" a="1"/>
  <c r="J465" i="2"/>
  <c r="I465" i="2"/>
  <c r="L464" i="2"/>
  <c r="K464" i="2"/>
  <c r="K464" i="2" a="1"/>
  <c r="J464" i="2"/>
  <c r="I464" i="2"/>
  <c r="L463" i="2"/>
  <c r="K463" i="2" a="1"/>
  <c r="K463" i="2" s="1"/>
  <c r="J463" i="2"/>
  <c r="I463" i="2"/>
  <c r="L462" i="2"/>
  <c r="K462" i="2"/>
  <c r="K462" i="2" a="1"/>
  <c r="J462" i="2"/>
  <c r="I462" i="2"/>
  <c r="L461" i="2"/>
  <c r="K461" i="2"/>
  <c r="K461" i="2" a="1"/>
  <c r="J461" i="2"/>
  <c r="I461" i="2"/>
  <c r="L460" i="2"/>
  <c r="K460" i="2"/>
  <c r="K460" i="2" a="1"/>
  <c r="J460" i="2"/>
  <c r="I460" i="2"/>
  <c r="L459" i="2"/>
  <c r="K459" i="2" a="1"/>
  <c r="K459" i="2" s="1"/>
  <c r="J459" i="2"/>
  <c r="I459" i="2"/>
  <c r="L458" i="2"/>
  <c r="K458" i="2" a="1"/>
  <c r="K458" i="2" s="1"/>
  <c r="J458" i="2"/>
  <c r="I458" i="2"/>
  <c r="L457" i="2"/>
  <c r="K457" i="2"/>
  <c r="K457" i="2" a="1"/>
  <c r="J457" i="2"/>
  <c r="I457" i="2"/>
  <c r="L456" i="2"/>
  <c r="K456" i="2"/>
  <c r="K456" i="2" a="1"/>
  <c r="J456" i="2"/>
  <c r="I456" i="2"/>
  <c r="L455" i="2"/>
  <c r="K455" i="2" a="1"/>
  <c r="K455" i="2" s="1"/>
  <c r="J455" i="2"/>
  <c r="I455" i="2"/>
  <c r="L454" i="2"/>
  <c r="K454" i="2" a="1"/>
  <c r="K454" i="2" s="1"/>
  <c r="J454" i="2"/>
  <c r="I454" i="2"/>
  <c r="L453" i="2"/>
  <c r="K453" i="2"/>
  <c r="K453" i="2" a="1"/>
  <c r="J453" i="2"/>
  <c r="I453" i="2"/>
  <c r="L452" i="2"/>
  <c r="K452" i="2"/>
  <c r="K452" i="2" a="1"/>
  <c r="J452" i="2"/>
  <c r="I452" i="2"/>
  <c r="L451" i="2"/>
  <c r="K451" i="2" a="1"/>
  <c r="K451" i="2" s="1"/>
  <c r="J451" i="2"/>
  <c r="I451" i="2"/>
  <c r="L450" i="2"/>
  <c r="K450" i="2" a="1"/>
  <c r="K450" i="2" s="1"/>
  <c r="J450" i="2"/>
  <c r="I450" i="2"/>
  <c r="L449" i="2"/>
  <c r="K449" i="2"/>
  <c r="K449" i="2" a="1"/>
  <c r="J449" i="2"/>
  <c r="I449" i="2"/>
  <c r="L448" i="2"/>
  <c r="K448" i="2"/>
  <c r="K448" i="2" a="1"/>
  <c r="J448" i="2"/>
  <c r="I448" i="2"/>
  <c r="L447" i="2"/>
  <c r="K447" i="2" a="1"/>
  <c r="K447" i="2" s="1"/>
  <c r="J447" i="2"/>
  <c r="I447" i="2"/>
  <c r="L446" i="2"/>
  <c r="K446" i="2"/>
  <c r="K446" i="2" a="1"/>
  <c r="J446" i="2"/>
  <c r="I446" i="2"/>
  <c r="L445" i="2"/>
  <c r="K445" i="2"/>
  <c r="K445" i="2" a="1"/>
  <c r="J445" i="2"/>
  <c r="I445" i="2"/>
  <c r="L444" i="2"/>
  <c r="K444" i="2"/>
  <c r="K444" i="2" a="1"/>
  <c r="J444" i="2"/>
  <c r="I444" i="2"/>
  <c r="L443" i="2"/>
  <c r="K443" i="2" a="1"/>
  <c r="K443" i="2" s="1"/>
  <c r="J443" i="2"/>
  <c r="I443" i="2"/>
  <c r="L442" i="2"/>
  <c r="K442" i="2" a="1"/>
  <c r="K442" i="2" s="1"/>
  <c r="J442" i="2"/>
  <c r="I442" i="2"/>
  <c r="L441" i="2"/>
  <c r="K441" i="2"/>
  <c r="K441" i="2" a="1"/>
  <c r="J441" i="2"/>
  <c r="I441" i="2"/>
  <c r="L440" i="2"/>
  <c r="K440" i="2"/>
  <c r="K440" i="2" a="1"/>
  <c r="J440" i="2"/>
  <c r="I440" i="2"/>
  <c r="L439" i="2"/>
  <c r="K439" i="2" a="1"/>
  <c r="K439" i="2" s="1"/>
  <c r="J439" i="2"/>
  <c r="I439" i="2"/>
  <c r="L438" i="2"/>
  <c r="K438" i="2" a="1"/>
  <c r="K438" i="2" s="1"/>
  <c r="J438" i="2"/>
  <c r="I438" i="2"/>
  <c r="L437" i="2"/>
  <c r="K437" i="2"/>
  <c r="K437" i="2" a="1"/>
  <c r="J437" i="2"/>
  <c r="I437" i="2"/>
  <c r="L436" i="2"/>
  <c r="K436" i="2"/>
  <c r="K436" i="2" a="1"/>
  <c r="J436" i="2"/>
  <c r="I436" i="2"/>
  <c r="L435" i="2"/>
  <c r="K435" i="2" a="1"/>
  <c r="K435" i="2" s="1"/>
  <c r="J435" i="2"/>
  <c r="I435" i="2"/>
  <c r="L434" i="2"/>
  <c r="K434" i="2" a="1"/>
  <c r="K434" i="2" s="1"/>
  <c r="J434" i="2"/>
  <c r="I434" i="2"/>
  <c r="L433" i="2"/>
  <c r="K433" i="2"/>
  <c r="K433" i="2" a="1"/>
  <c r="J433" i="2"/>
  <c r="I433" i="2"/>
  <c r="L432" i="2"/>
  <c r="K432" i="2"/>
  <c r="K432" i="2" a="1"/>
  <c r="J432" i="2"/>
  <c r="I432" i="2"/>
  <c r="L431" i="2"/>
  <c r="K431" i="2" a="1"/>
  <c r="K431" i="2" s="1"/>
  <c r="J431" i="2"/>
  <c r="I431" i="2"/>
  <c r="L430" i="2"/>
  <c r="K430" i="2"/>
  <c r="K430" i="2" a="1"/>
  <c r="J430" i="2"/>
  <c r="I430" i="2"/>
  <c r="L429" i="2"/>
  <c r="K429" i="2"/>
  <c r="K429" i="2" a="1"/>
  <c r="J429" i="2"/>
  <c r="I429" i="2"/>
  <c r="L428" i="2"/>
  <c r="K428" i="2"/>
  <c r="K428" i="2" a="1"/>
  <c r="J428" i="2"/>
  <c r="I428" i="2"/>
  <c r="L427" i="2"/>
  <c r="K427" i="2" a="1"/>
  <c r="K427" i="2" s="1"/>
  <c r="J427" i="2"/>
  <c r="I427" i="2"/>
  <c r="L426" i="2"/>
  <c r="K426" i="2" a="1"/>
  <c r="K426" i="2" s="1"/>
  <c r="J426" i="2"/>
  <c r="I426" i="2"/>
  <c r="L425" i="2"/>
  <c r="K425" i="2"/>
  <c r="K425" i="2" a="1"/>
  <c r="J425" i="2"/>
  <c r="I425" i="2"/>
  <c r="L424" i="2"/>
  <c r="K424" i="2"/>
  <c r="K424" i="2" a="1"/>
  <c r="J424" i="2"/>
  <c r="I424" i="2"/>
  <c r="L423" i="2"/>
  <c r="K423" i="2" a="1"/>
  <c r="K423" i="2" s="1"/>
  <c r="J423" i="2"/>
  <c r="I423" i="2"/>
  <c r="L422" i="2"/>
  <c r="K422" i="2" a="1"/>
  <c r="K422" i="2" s="1"/>
  <c r="J422" i="2"/>
  <c r="I422" i="2"/>
  <c r="L421" i="2"/>
  <c r="K421" i="2"/>
  <c r="K421" i="2" a="1"/>
  <c r="J421" i="2"/>
  <c r="I421" i="2"/>
  <c r="L420" i="2"/>
  <c r="K420" i="2"/>
  <c r="K420" i="2" a="1"/>
  <c r="J420" i="2"/>
  <c r="I420" i="2"/>
  <c r="L419" i="2"/>
  <c r="K419" i="2" a="1"/>
  <c r="K419" i="2" s="1"/>
  <c r="J419" i="2"/>
  <c r="I419" i="2"/>
  <c r="L418" i="2"/>
  <c r="K418" i="2" a="1"/>
  <c r="K418" i="2" s="1"/>
  <c r="J418" i="2"/>
  <c r="I418" i="2"/>
  <c r="L417" i="2"/>
  <c r="K417" i="2"/>
  <c r="K417" i="2" a="1"/>
  <c r="J417" i="2"/>
  <c r="I417" i="2"/>
  <c r="L416" i="2"/>
  <c r="K416" i="2"/>
  <c r="K416" i="2" a="1"/>
  <c r="J416" i="2"/>
  <c r="I416" i="2"/>
  <c r="L415" i="2"/>
  <c r="K415" i="2" a="1"/>
  <c r="K415" i="2" s="1"/>
  <c r="J415" i="2"/>
  <c r="I415" i="2"/>
  <c r="L414" i="2"/>
  <c r="K414" i="2"/>
  <c r="K414" i="2" a="1"/>
  <c r="J414" i="2"/>
  <c r="I414" i="2"/>
  <c r="L413" i="2"/>
  <c r="K413" i="2"/>
  <c r="K413" i="2" a="1"/>
  <c r="J413" i="2"/>
  <c r="I413" i="2"/>
  <c r="L412" i="2"/>
  <c r="K412" i="2"/>
  <c r="K412" i="2" a="1"/>
  <c r="J412" i="2"/>
  <c r="I412" i="2"/>
  <c r="L411" i="2"/>
  <c r="K411" i="2" a="1"/>
  <c r="K411" i="2" s="1"/>
  <c r="J411" i="2"/>
  <c r="I411" i="2"/>
  <c r="L410" i="2"/>
  <c r="K410" i="2" a="1"/>
  <c r="K410" i="2" s="1"/>
  <c r="J410" i="2"/>
  <c r="I410" i="2"/>
  <c r="L409" i="2"/>
  <c r="K409" i="2"/>
  <c r="K409" i="2" a="1"/>
  <c r="J409" i="2"/>
  <c r="I409" i="2"/>
  <c r="L408" i="2"/>
  <c r="K408" i="2"/>
  <c r="K408" i="2" a="1"/>
  <c r="J408" i="2"/>
  <c r="I408" i="2"/>
  <c r="L407" i="2"/>
  <c r="K407" i="2" a="1"/>
  <c r="K407" i="2" s="1"/>
  <c r="J407" i="2"/>
  <c r="I407" i="2"/>
  <c r="L406" i="2"/>
  <c r="K406" i="2" a="1"/>
  <c r="K406" i="2" s="1"/>
  <c r="J406" i="2"/>
  <c r="I406" i="2"/>
  <c r="L405" i="2"/>
  <c r="K405" i="2"/>
  <c r="K405" i="2" a="1"/>
  <c r="J405" i="2"/>
  <c r="I405" i="2"/>
  <c r="L404" i="2"/>
  <c r="K404" i="2"/>
  <c r="K404" i="2" a="1"/>
  <c r="J404" i="2"/>
  <c r="I404" i="2"/>
  <c r="L403" i="2"/>
  <c r="K403" i="2" a="1"/>
  <c r="K403" i="2" s="1"/>
  <c r="J403" i="2"/>
  <c r="I403" i="2"/>
  <c r="L402" i="2"/>
  <c r="K402" i="2" a="1"/>
  <c r="K402" i="2" s="1"/>
  <c r="J402" i="2"/>
  <c r="I402" i="2"/>
  <c r="L401" i="2"/>
  <c r="K401" i="2"/>
  <c r="K401" i="2" a="1"/>
  <c r="J401" i="2"/>
  <c r="I401" i="2"/>
  <c r="L400" i="2"/>
  <c r="K400" i="2"/>
  <c r="K400" i="2" a="1"/>
  <c r="J400" i="2"/>
  <c r="I400" i="2"/>
  <c r="L399" i="2"/>
  <c r="K399" i="2" a="1"/>
  <c r="K399" i="2" s="1"/>
  <c r="J399" i="2"/>
  <c r="I399" i="2"/>
  <c r="L398" i="2"/>
  <c r="K398" i="2"/>
  <c r="K398" i="2" a="1"/>
  <c r="J398" i="2"/>
  <c r="I398" i="2"/>
  <c r="L397" i="2"/>
  <c r="K397" i="2"/>
  <c r="K397" i="2" a="1"/>
  <c r="J397" i="2"/>
  <c r="I397" i="2"/>
  <c r="L396" i="2"/>
  <c r="K396" i="2"/>
  <c r="K396" i="2" a="1"/>
  <c r="J396" i="2"/>
  <c r="I396" i="2"/>
  <c r="L395" i="2"/>
  <c r="K395" i="2" a="1"/>
  <c r="K395" i="2" s="1"/>
  <c r="J395" i="2"/>
  <c r="I395" i="2"/>
  <c r="L394" i="2"/>
  <c r="K394" i="2" a="1"/>
  <c r="K394" i="2" s="1"/>
  <c r="J394" i="2"/>
  <c r="I394" i="2"/>
  <c r="L393" i="2"/>
  <c r="K393" i="2"/>
  <c r="K393" i="2" a="1"/>
  <c r="J393" i="2"/>
  <c r="I393" i="2"/>
  <c r="L392" i="2"/>
  <c r="K392" i="2"/>
  <c r="K392" i="2" a="1"/>
  <c r="J392" i="2"/>
  <c r="I392" i="2"/>
  <c r="L391" i="2"/>
  <c r="K391" i="2" a="1"/>
  <c r="K391" i="2" s="1"/>
  <c r="J391" i="2"/>
  <c r="I391" i="2"/>
  <c r="L390" i="2"/>
  <c r="K390" i="2" a="1"/>
  <c r="K390" i="2" s="1"/>
  <c r="J390" i="2"/>
  <c r="I390" i="2"/>
  <c r="L389" i="2"/>
  <c r="K389" i="2"/>
  <c r="K389" i="2" a="1"/>
  <c r="J389" i="2"/>
  <c r="I389" i="2"/>
  <c r="L388" i="2"/>
  <c r="K388" i="2"/>
  <c r="K388" i="2" a="1"/>
  <c r="J388" i="2"/>
  <c r="I388" i="2"/>
  <c r="L387" i="2"/>
  <c r="K387" i="2" a="1"/>
  <c r="K387" i="2" s="1"/>
  <c r="J387" i="2"/>
  <c r="I387" i="2"/>
  <c r="L386" i="2"/>
  <c r="K386" i="2" a="1"/>
  <c r="K386" i="2" s="1"/>
  <c r="J386" i="2"/>
  <c r="I386" i="2"/>
  <c r="L385" i="2"/>
  <c r="K385" i="2"/>
  <c r="K385" i="2" a="1"/>
  <c r="J385" i="2"/>
  <c r="I385" i="2"/>
  <c r="L384" i="2"/>
  <c r="K384" i="2"/>
  <c r="K384" i="2" a="1"/>
  <c r="J384" i="2"/>
  <c r="I384" i="2"/>
  <c r="L383" i="2"/>
  <c r="K383" i="2" a="1"/>
  <c r="K383" i="2" s="1"/>
  <c r="J383" i="2"/>
  <c r="I383" i="2"/>
  <c r="L382" i="2"/>
  <c r="K382" i="2"/>
  <c r="K382" i="2" a="1"/>
  <c r="J382" i="2"/>
  <c r="I382" i="2"/>
  <c r="L381" i="2"/>
  <c r="K381" i="2"/>
  <c r="K381" i="2" a="1"/>
  <c r="J381" i="2"/>
  <c r="I381" i="2"/>
  <c r="L380" i="2"/>
  <c r="K380" i="2"/>
  <c r="K380" i="2" a="1"/>
  <c r="J380" i="2"/>
  <c r="I380" i="2"/>
  <c r="L379" i="2"/>
  <c r="K379" i="2" a="1"/>
  <c r="K379" i="2" s="1"/>
  <c r="J379" i="2"/>
  <c r="I379" i="2"/>
  <c r="L378" i="2"/>
  <c r="K378" i="2" a="1"/>
  <c r="K378" i="2" s="1"/>
  <c r="J378" i="2"/>
  <c r="I378" i="2"/>
  <c r="L377" i="2"/>
  <c r="K377" i="2"/>
  <c r="K377" i="2" a="1"/>
  <c r="J377" i="2"/>
  <c r="I377" i="2"/>
  <c r="L376" i="2"/>
  <c r="K376" i="2"/>
  <c r="K376" i="2" a="1"/>
  <c r="J376" i="2"/>
  <c r="I376" i="2"/>
  <c r="L375" i="2"/>
  <c r="K375" i="2" a="1"/>
  <c r="K375" i="2" s="1"/>
  <c r="J375" i="2"/>
  <c r="I375" i="2"/>
  <c r="L374" i="2"/>
  <c r="K374" i="2" a="1"/>
  <c r="K374" i="2" s="1"/>
  <c r="J374" i="2"/>
  <c r="I374" i="2"/>
  <c r="L373" i="2"/>
  <c r="K373" i="2"/>
  <c r="K373" i="2" a="1"/>
  <c r="J373" i="2"/>
  <c r="I373" i="2"/>
  <c r="L372" i="2"/>
  <c r="K372" i="2"/>
  <c r="K372" i="2" a="1"/>
  <c r="J372" i="2"/>
  <c r="I372" i="2"/>
  <c r="L371" i="2"/>
  <c r="K371" i="2" a="1"/>
  <c r="K371" i="2" s="1"/>
  <c r="J371" i="2"/>
  <c r="I371" i="2"/>
  <c r="L370" i="2"/>
  <c r="K370" i="2" a="1"/>
  <c r="K370" i="2" s="1"/>
  <c r="J370" i="2"/>
  <c r="I370" i="2"/>
  <c r="L369" i="2"/>
  <c r="K369" i="2"/>
  <c r="K369" i="2" a="1"/>
  <c r="J369" i="2"/>
  <c r="I369" i="2"/>
  <c r="L368" i="2"/>
  <c r="K368" i="2"/>
  <c r="K368" i="2" a="1"/>
  <c r="J368" i="2"/>
  <c r="I368" i="2"/>
  <c r="L367" i="2"/>
  <c r="K367" i="2" a="1"/>
  <c r="K367" i="2" s="1"/>
  <c r="J367" i="2"/>
  <c r="I367" i="2"/>
  <c r="L366" i="2"/>
  <c r="K366" i="2"/>
  <c r="K366" i="2" a="1"/>
  <c r="J366" i="2"/>
  <c r="I366" i="2"/>
  <c r="L365" i="2"/>
  <c r="K365" i="2"/>
  <c r="K365" i="2" a="1"/>
  <c r="J365" i="2"/>
  <c r="I365" i="2"/>
  <c r="L364" i="2"/>
  <c r="K364" i="2"/>
  <c r="K364" i="2" a="1"/>
  <c r="J364" i="2"/>
  <c r="I364" i="2"/>
  <c r="L363" i="2"/>
  <c r="K363" i="2" a="1"/>
  <c r="K363" i="2" s="1"/>
  <c r="J363" i="2"/>
  <c r="I363" i="2"/>
  <c r="L362" i="2"/>
  <c r="K362" i="2" a="1"/>
  <c r="K362" i="2" s="1"/>
  <c r="J362" i="2"/>
  <c r="I362" i="2"/>
  <c r="L361" i="2"/>
  <c r="K361" i="2"/>
  <c r="K361" i="2" a="1"/>
  <c r="J361" i="2"/>
  <c r="I361" i="2"/>
  <c r="L360" i="2"/>
  <c r="K360" i="2"/>
  <c r="K360" i="2" a="1"/>
  <c r="J360" i="2"/>
  <c r="I360" i="2"/>
  <c r="L359" i="2"/>
  <c r="K359" i="2" a="1"/>
  <c r="K359" i="2" s="1"/>
  <c r="J359" i="2"/>
  <c r="I359" i="2"/>
  <c r="L358" i="2"/>
  <c r="K358" i="2" a="1"/>
  <c r="K358" i="2" s="1"/>
  <c r="J358" i="2"/>
  <c r="I358" i="2"/>
  <c r="L357" i="2"/>
  <c r="K357" i="2"/>
  <c r="K357" i="2" a="1"/>
  <c r="J357" i="2"/>
  <c r="I357" i="2"/>
  <c r="L356" i="2"/>
  <c r="K356" i="2"/>
  <c r="K356" i="2" a="1"/>
  <c r="J356" i="2"/>
  <c r="I356" i="2"/>
  <c r="L355" i="2"/>
  <c r="K355" i="2" a="1"/>
  <c r="K355" i="2" s="1"/>
  <c r="J355" i="2"/>
  <c r="I355" i="2"/>
  <c r="L354" i="2"/>
  <c r="K354" i="2" a="1"/>
  <c r="K354" i="2" s="1"/>
  <c r="J354" i="2"/>
  <c r="I354" i="2"/>
  <c r="L353" i="2"/>
  <c r="K353" i="2"/>
  <c r="K353" i="2" a="1"/>
  <c r="J353" i="2"/>
  <c r="I353" i="2"/>
  <c r="L352" i="2"/>
  <c r="K352" i="2"/>
  <c r="K352" i="2" a="1"/>
  <c r="J352" i="2"/>
  <c r="I352" i="2"/>
  <c r="L351" i="2"/>
  <c r="K351" i="2" a="1"/>
  <c r="K351" i="2" s="1"/>
  <c r="J351" i="2"/>
  <c r="I351" i="2"/>
  <c r="L350" i="2"/>
  <c r="K350" i="2"/>
  <c r="K350" i="2" a="1"/>
  <c r="J350" i="2"/>
  <c r="I350" i="2"/>
  <c r="L349" i="2"/>
  <c r="K349" i="2"/>
  <c r="K349" i="2" a="1"/>
  <c r="J349" i="2"/>
  <c r="I349" i="2"/>
  <c r="L348" i="2"/>
  <c r="K348" i="2"/>
  <c r="K348" i="2" a="1"/>
  <c r="J348" i="2"/>
  <c r="I348" i="2"/>
  <c r="L347" i="2"/>
  <c r="K347" i="2" a="1"/>
  <c r="K347" i="2" s="1"/>
  <c r="J347" i="2"/>
  <c r="I347" i="2"/>
  <c r="L346" i="2"/>
  <c r="K346" i="2" a="1"/>
  <c r="K346" i="2" s="1"/>
  <c r="J346" i="2"/>
  <c r="I346" i="2"/>
  <c r="L345" i="2"/>
  <c r="K345" i="2"/>
  <c r="K345" i="2" a="1"/>
  <c r="J345" i="2"/>
  <c r="I345" i="2"/>
  <c r="L344" i="2"/>
  <c r="K344" i="2"/>
  <c r="K344" i="2" a="1"/>
  <c r="J344" i="2"/>
  <c r="I344" i="2"/>
  <c r="L343" i="2"/>
  <c r="K343" i="2" a="1"/>
  <c r="K343" i="2" s="1"/>
  <c r="J343" i="2"/>
  <c r="I343" i="2"/>
  <c r="L342" i="2"/>
  <c r="K342" i="2" a="1"/>
  <c r="K342" i="2" s="1"/>
  <c r="J342" i="2"/>
  <c r="I342" i="2"/>
  <c r="L341" i="2"/>
  <c r="K341" i="2"/>
  <c r="K341" i="2" a="1"/>
  <c r="J341" i="2"/>
  <c r="I341" i="2"/>
  <c r="L340" i="2"/>
  <c r="K340" i="2"/>
  <c r="K340" i="2" a="1"/>
  <c r="J340" i="2"/>
  <c r="I340" i="2"/>
  <c r="L339" i="2"/>
  <c r="K339" i="2" a="1"/>
  <c r="K339" i="2" s="1"/>
  <c r="J339" i="2"/>
  <c r="I339" i="2"/>
  <c r="L338" i="2"/>
  <c r="K338" i="2" a="1"/>
  <c r="K338" i="2" s="1"/>
  <c r="J338" i="2"/>
  <c r="I338" i="2"/>
  <c r="L337" i="2"/>
  <c r="K337" i="2"/>
  <c r="K337" i="2" a="1"/>
  <c r="J337" i="2"/>
  <c r="I337" i="2"/>
  <c r="L336" i="2"/>
  <c r="K336" i="2"/>
  <c r="K336" i="2" a="1"/>
  <c r="J336" i="2"/>
  <c r="I336" i="2"/>
  <c r="L335" i="2"/>
  <c r="K335" i="2" a="1"/>
  <c r="K335" i="2" s="1"/>
  <c r="J335" i="2"/>
  <c r="I335" i="2"/>
  <c r="L334" i="2"/>
  <c r="K334" i="2"/>
  <c r="K334" i="2" a="1"/>
  <c r="J334" i="2"/>
  <c r="I334" i="2"/>
  <c r="L333" i="2"/>
  <c r="K333" i="2"/>
  <c r="K333" i="2" a="1"/>
  <c r="J333" i="2"/>
  <c r="I333" i="2"/>
  <c r="L332" i="2"/>
  <c r="K332" i="2"/>
  <c r="K332" i="2" a="1"/>
  <c r="J332" i="2"/>
  <c r="I332" i="2"/>
  <c r="L331" i="2"/>
  <c r="K331" i="2" a="1"/>
  <c r="K331" i="2" s="1"/>
  <c r="J331" i="2"/>
  <c r="I331" i="2"/>
  <c r="L330" i="2"/>
  <c r="K330" i="2" a="1"/>
  <c r="K330" i="2" s="1"/>
  <c r="J330" i="2"/>
  <c r="I330" i="2"/>
  <c r="L329" i="2"/>
  <c r="K329" i="2"/>
  <c r="K329" i="2" a="1"/>
  <c r="J329" i="2"/>
  <c r="I329" i="2"/>
  <c r="L328" i="2"/>
  <c r="K328" i="2"/>
  <c r="K328" i="2" a="1"/>
  <c r="J328" i="2"/>
  <c r="I328" i="2"/>
  <c r="L327" i="2"/>
  <c r="K327" i="2" a="1"/>
  <c r="K327" i="2" s="1"/>
  <c r="J327" i="2"/>
  <c r="I327" i="2"/>
  <c r="L326" i="2"/>
  <c r="K326" i="2" a="1"/>
  <c r="K326" i="2" s="1"/>
  <c r="J326" i="2"/>
  <c r="I326" i="2"/>
  <c r="L325" i="2"/>
  <c r="K325" i="2" a="1"/>
  <c r="K325" i="2" s="1"/>
  <c r="J325" i="2"/>
  <c r="I325" i="2"/>
  <c r="L324" i="2"/>
  <c r="K324" i="2"/>
  <c r="K324" i="2" a="1"/>
  <c r="J324" i="2"/>
  <c r="I324" i="2"/>
  <c r="L323" i="2"/>
  <c r="K323" i="2"/>
  <c r="K323" i="2" a="1"/>
  <c r="J323" i="2"/>
  <c r="I323" i="2"/>
  <c r="L322" i="2"/>
  <c r="K322" i="2" a="1"/>
  <c r="K322" i="2" s="1"/>
  <c r="J322" i="2"/>
  <c r="I322" i="2"/>
  <c r="L321" i="2"/>
  <c r="K321" i="2" a="1"/>
  <c r="K321" i="2" s="1"/>
  <c r="J321" i="2"/>
  <c r="I321" i="2"/>
  <c r="L320" i="2"/>
  <c r="K320" i="2"/>
  <c r="K320" i="2" a="1"/>
  <c r="J320" i="2"/>
  <c r="I320" i="2"/>
  <c r="L319" i="2"/>
  <c r="K319" i="2"/>
  <c r="K319" i="2" a="1"/>
  <c r="J319" i="2"/>
  <c r="I319" i="2"/>
  <c r="L318" i="2"/>
  <c r="K318" i="2" a="1"/>
  <c r="K318" i="2" s="1"/>
  <c r="J318" i="2"/>
  <c r="I318" i="2"/>
  <c r="L317" i="2"/>
  <c r="K317" i="2" a="1"/>
  <c r="K317" i="2" s="1"/>
  <c r="J317" i="2"/>
  <c r="I317" i="2"/>
  <c r="L316" i="2"/>
  <c r="K316" i="2"/>
  <c r="K316" i="2" a="1"/>
  <c r="J316" i="2"/>
  <c r="I316" i="2"/>
  <c r="L315" i="2"/>
  <c r="K315" i="2"/>
  <c r="K315" i="2" a="1"/>
  <c r="J315" i="2"/>
  <c r="I315" i="2"/>
  <c r="L314" i="2"/>
  <c r="K314" i="2" a="1"/>
  <c r="K314" i="2" s="1"/>
  <c r="J314" i="2"/>
  <c r="I314" i="2"/>
  <c r="L313" i="2"/>
  <c r="K313" i="2" a="1"/>
  <c r="K313" i="2" s="1"/>
  <c r="J313" i="2"/>
  <c r="I313" i="2"/>
  <c r="L312" i="2"/>
  <c r="K312" i="2"/>
  <c r="K312" i="2" a="1"/>
  <c r="J312" i="2"/>
  <c r="I312" i="2"/>
  <c r="L311" i="2"/>
  <c r="K311" i="2"/>
  <c r="K311" i="2" a="1"/>
  <c r="J311" i="2"/>
  <c r="I311" i="2"/>
  <c r="L310" i="2"/>
  <c r="K310" i="2" a="1"/>
  <c r="K310" i="2" s="1"/>
  <c r="J310" i="2"/>
  <c r="I310" i="2"/>
  <c r="L309" i="2"/>
  <c r="K309" i="2" a="1"/>
  <c r="K309" i="2" s="1"/>
  <c r="J309" i="2"/>
  <c r="I309" i="2"/>
  <c r="L308" i="2"/>
  <c r="K308" i="2"/>
  <c r="K308" i="2" a="1"/>
  <c r="J308" i="2"/>
  <c r="I308" i="2"/>
  <c r="L307" i="2"/>
  <c r="K307" i="2"/>
  <c r="K307" i="2" a="1"/>
  <c r="J307" i="2"/>
  <c r="I307" i="2"/>
  <c r="L306" i="2"/>
  <c r="K306" i="2" a="1"/>
  <c r="K306" i="2" s="1"/>
  <c r="J306" i="2"/>
  <c r="I306" i="2"/>
  <c r="L305" i="2"/>
  <c r="K305" i="2" a="1"/>
  <c r="K305" i="2" s="1"/>
  <c r="J305" i="2"/>
  <c r="I305" i="2"/>
  <c r="L304" i="2"/>
  <c r="K304" i="2"/>
  <c r="K304" i="2" a="1"/>
  <c r="J304" i="2"/>
  <c r="I304" i="2"/>
  <c r="L303" i="2"/>
  <c r="K303" i="2"/>
  <c r="K303" i="2" a="1"/>
  <c r="J303" i="2"/>
  <c r="I303" i="2"/>
  <c r="L302" i="2"/>
  <c r="K302" i="2" a="1"/>
  <c r="K302" i="2" s="1"/>
  <c r="J302" i="2"/>
  <c r="I302" i="2"/>
  <c r="L301" i="2"/>
  <c r="K301" i="2" a="1"/>
  <c r="K301" i="2" s="1"/>
  <c r="J301" i="2"/>
  <c r="I301" i="2"/>
  <c r="L300" i="2"/>
  <c r="K300" i="2"/>
  <c r="K300" i="2" a="1"/>
  <c r="J300" i="2"/>
  <c r="I300" i="2"/>
  <c r="L299" i="2"/>
  <c r="K299" i="2"/>
  <c r="K299" i="2" a="1"/>
  <c r="J299" i="2"/>
  <c r="I299" i="2"/>
  <c r="L298" i="2"/>
  <c r="K298" i="2" a="1"/>
  <c r="K298" i="2" s="1"/>
  <c r="J298" i="2"/>
  <c r="I298" i="2"/>
  <c r="L297" i="2"/>
  <c r="K297" i="2" a="1"/>
  <c r="K297" i="2" s="1"/>
  <c r="J297" i="2"/>
  <c r="I297" i="2"/>
  <c r="L296" i="2"/>
  <c r="K296" i="2"/>
  <c r="K296" i="2" a="1"/>
  <c r="J296" i="2"/>
  <c r="I296" i="2"/>
  <c r="L295" i="2"/>
  <c r="K295" i="2"/>
  <c r="K295" i="2" a="1"/>
  <c r="J295" i="2"/>
  <c r="I295" i="2"/>
  <c r="L294" i="2"/>
  <c r="K294" i="2" a="1"/>
  <c r="K294" i="2" s="1"/>
  <c r="J294" i="2"/>
  <c r="I294" i="2"/>
  <c r="L293" i="2"/>
  <c r="K293" i="2" a="1"/>
  <c r="K293" i="2" s="1"/>
  <c r="J293" i="2"/>
  <c r="I293" i="2"/>
  <c r="L292" i="2"/>
  <c r="K292" i="2"/>
  <c r="K292" i="2" a="1"/>
  <c r="J292" i="2"/>
  <c r="I292" i="2"/>
  <c r="L291" i="2"/>
  <c r="K291" i="2"/>
  <c r="K291" i="2" a="1"/>
  <c r="J291" i="2"/>
  <c r="I291" i="2"/>
  <c r="L290" i="2"/>
  <c r="K290" i="2" a="1"/>
  <c r="K290" i="2" s="1"/>
  <c r="J290" i="2"/>
  <c r="I290" i="2"/>
  <c r="L289" i="2"/>
  <c r="K289" i="2" a="1"/>
  <c r="K289" i="2" s="1"/>
  <c r="J289" i="2"/>
  <c r="I289" i="2"/>
  <c r="L288" i="2"/>
  <c r="K288" i="2"/>
  <c r="K288" i="2" a="1"/>
  <c r="J288" i="2"/>
  <c r="I288" i="2"/>
  <c r="L287" i="2"/>
  <c r="K287" i="2"/>
  <c r="K287" i="2" a="1"/>
  <c r="J287" i="2"/>
  <c r="I287" i="2"/>
  <c r="L286" i="2"/>
  <c r="K286" i="2" a="1"/>
  <c r="K286" i="2" s="1"/>
  <c r="J286" i="2"/>
  <c r="I286" i="2"/>
  <c r="L285" i="2"/>
  <c r="K285" i="2" a="1"/>
  <c r="K285" i="2" s="1"/>
  <c r="J285" i="2"/>
  <c r="I285" i="2"/>
  <c r="L284" i="2"/>
  <c r="K284" i="2"/>
  <c r="K284" i="2" a="1"/>
  <c r="J284" i="2"/>
  <c r="I284" i="2"/>
  <c r="L283" i="2"/>
  <c r="K283" i="2"/>
  <c r="K283" i="2" a="1"/>
  <c r="J283" i="2"/>
  <c r="I283" i="2"/>
  <c r="L282" i="2"/>
  <c r="K282" i="2" a="1"/>
  <c r="K282" i="2" s="1"/>
  <c r="J282" i="2"/>
  <c r="I282" i="2"/>
  <c r="L281" i="2"/>
  <c r="K281" i="2" a="1"/>
  <c r="K281" i="2" s="1"/>
  <c r="J281" i="2"/>
  <c r="I281" i="2"/>
  <c r="L280" i="2"/>
  <c r="K280" i="2"/>
  <c r="K280" i="2" a="1"/>
  <c r="J280" i="2"/>
  <c r="I280" i="2"/>
  <c r="L279" i="2"/>
  <c r="K279" i="2"/>
  <c r="K279" i="2" a="1"/>
  <c r="J279" i="2"/>
  <c r="I279" i="2"/>
  <c r="L278" i="2"/>
  <c r="K278" i="2" a="1"/>
  <c r="K278" i="2" s="1"/>
  <c r="J278" i="2"/>
  <c r="I278" i="2"/>
  <c r="L277" i="2"/>
  <c r="K277" i="2" a="1"/>
  <c r="K277" i="2" s="1"/>
  <c r="J277" i="2"/>
  <c r="I277" i="2"/>
  <c r="L276" i="2"/>
  <c r="K276" i="2"/>
  <c r="K276" i="2" a="1"/>
  <c r="J276" i="2"/>
  <c r="I276" i="2"/>
  <c r="L275" i="2"/>
  <c r="K275" i="2"/>
  <c r="K275" i="2" a="1"/>
  <c r="J275" i="2"/>
  <c r="I275" i="2"/>
  <c r="L274" i="2"/>
  <c r="K274" i="2" a="1"/>
  <c r="K274" i="2" s="1"/>
  <c r="J274" i="2"/>
  <c r="I274" i="2"/>
  <c r="L273" i="2"/>
  <c r="K273" i="2" a="1"/>
  <c r="K273" i="2" s="1"/>
  <c r="J273" i="2"/>
  <c r="I273" i="2"/>
  <c r="L272" i="2"/>
  <c r="K272" i="2"/>
  <c r="K272" i="2" a="1"/>
  <c r="J272" i="2"/>
  <c r="I272" i="2"/>
  <c r="L271" i="2"/>
  <c r="K271" i="2"/>
  <c r="K271" i="2" a="1"/>
  <c r="J271" i="2"/>
  <c r="I271" i="2"/>
  <c r="L270" i="2"/>
  <c r="K270" i="2" a="1"/>
  <c r="K270" i="2" s="1"/>
  <c r="J270" i="2"/>
  <c r="I270" i="2"/>
  <c r="L269" i="2"/>
  <c r="K269" i="2" a="1"/>
  <c r="K269" i="2" s="1"/>
  <c r="J269" i="2"/>
  <c r="I269" i="2"/>
  <c r="L268" i="2"/>
  <c r="K268" i="2"/>
  <c r="K268" i="2" a="1"/>
  <c r="J268" i="2"/>
  <c r="I268" i="2"/>
  <c r="L267" i="2"/>
  <c r="K267" i="2"/>
  <c r="K267" i="2" a="1"/>
  <c r="J267" i="2"/>
  <c r="I267" i="2"/>
  <c r="L266" i="2"/>
  <c r="K266" i="2" a="1"/>
  <c r="K266" i="2" s="1"/>
  <c r="J266" i="2"/>
  <c r="I266" i="2"/>
  <c r="L265" i="2"/>
  <c r="K265" i="2" a="1"/>
  <c r="K265" i="2" s="1"/>
  <c r="J265" i="2"/>
  <c r="I265" i="2"/>
  <c r="L264" i="2"/>
  <c r="K264" i="2"/>
  <c r="K264" i="2" a="1"/>
  <c r="J264" i="2"/>
  <c r="I264" i="2"/>
  <c r="L263" i="2"/>
  <c r="K263" i="2"/>
  <c r="K263" i="2" a="1"/>
  <c r="J263" i="2"/>
  <c r="I263" i="2"/>
  <c r="L262" i="2"/>
  <c r="K262" i="2" a="1"/>
  <c r="K262" i="2" s="1"/>
  <c r="J262" i="2"/>
  <c r="I262" i="2"/>
  <c r="L261" i="2"/>
  <c r="K261" i="2" a="1"/>
  <c r="K261" i="2" s="1"/>
  <c r="J261" i="2"/>
  <c r="I261" i="2"/>
  <c r="L260" i="2"/>
  <c r="K260" i="2"/>
  <c r="K260" i="2" a="1"/>
  <c r="J260" i="2"/>
  <c r="I260" i="2"/>
  <c r="L259" i="2"/>
  <c r="K259" i="2"/>
  <c r="K259" i="2" a="1"/>
  <c r="J259" i="2"/>
  <c r="I259" i="2"/>
  <c r="L258" i="2"/>
  <c r="K258" i="2" a="1"/>
  <c r="K258" i="2" s="1"/>
  <c r="J258" i="2"/>
  <c r="I258" i="2"/>
  <c r="L257" i="2"/>
  <c r="K257" i="2" a="1"/>
  <c r="K257" i="2" s="1"/>
  <c r="J257" i="2"/>
  <c r="I257" i="2"/>
  <c r="L256" i="2"/>
  <c r="K256" i="2"/>
  <c r="K256" i="2" a="1"/>
  <c r="J256" i="2"/>
  <c r="I256" i="2"/>
  <c r="L255" i="2"/>
  <c r="K255" i="2"/>
  <c r="K255" i="2" a="1"/>
  <c r="J255" i="2"/>
  <c r="I255" i="2"/>
  <c r="L254" i="2"/>
  <c r="K254" i="2" a="1"/>
  <c r="K254" i="2" s="1"/>
  <c r="J254" i="2"/>
  <c r="I254" i="2"/>
  <c r="L253" i="2"/>
  <c r="K253" i="2" a="1"/>
  <c r="K253" i="2" s="1"/>
  <c r="J253" i="2"/>
  <c r="I253" i="2"/>
  <c r="L252" i="2"/>
  <c r="K252" i="2"/>
  <c r="K252" i="2" a="1"/>
  <c r="J252" i="2"/>
  <c r="I252" i="2"/>
  <c r="L251" i="2"/>
  <c r="K251" i="2"/>
  <c r="K251" i="2" a="1"/>
  <c r="J251" i="2"/>
  <c r="I251" i="2"/>
  <c r="L250" i="2"/>
  <c r="K250" i="2" a="1"/>
  <c r="K250" i="2" s="1"/>
  <c r="J250" i="2"/>
  <c r="I250" i="2"/>
  <c r="L249" i="2"/>
  <c r="K249" i="2" a="1"/>
  <c r="K249" i="2" s="1"/>
  <c r="J249" i="2"/>
  <c r="I249" i="2"/>
  <c r="L248" i="2"/>
  <c r="K248" i="2"/>
  <c r="K248" i="2" a="1"/>
  <c r="J248" i="2"/>
  <c r="I248" i="2"/>
  <c r="L247" i="2"/>
  <c r="K247" i="2"/>
  <c r="K247" i="2" a="1"/>
  <c r="J247" i="2"/>
  <c r="I247" i="2"/>
  <c r="L246" i="2"/>
  <c r="K246" i="2" a="1"/>
  <c r="K246" i="2" s="1"/>
  <c r="J246" i="2"/>
  <c r="I246" i="2"/>
  <c r="L245" i="2"/>
  <c r="K245" i="2" a="1"/>
  <c r="K245" i="2" s="1"/>
  <c r="J245" i="2"/>
  <c r="I245" i="2"/>
  <c r="L244" i="2"/>
  <c r="K244" i="2"/>
  <c r="K244" i="2" a="1"/>
  <c r="J244" i="2"/>
  <c r="I244" i="2"/>
  <c r="L243" i="2"/>
  <c r="K243" i="2"/>
  <c r="K243" i="2" a="1"/>
  <c r="J243" i="2"/>
  <c r="I243" i="2"/>
  <c r="L242" i="2"/>
  <c r="K242" i="2" a="1"/>
  <c r="K242" i="2" s="1"/>
  <c r="J242" i="2"/>
  <c r="I242" i="2"/>
  <c r="L241" i="2"/>
  <c r="K241" i="2" a="1"/>
  <c r="K241" i="2" s="1"/>
  <c r="J241" i="2"/>
  <c r="I241" i="2"/>
  <c r="L240" i="2"/>
  <c r="K240" i="2"/>
  <c r="K240" i="2" a="1"/>
  <c r="J240" i="2"/>
  <c r="I240" i="2"/>
  <c r="L239" i="2"/>
  <c r="K239" i="2"/>
  <c r="K239" i="2" a="1"/>
  <c r="J239" i="2"/>
  <c r="I239" i="2"/>
  <c r="L238" i="2"/>
  <c r="K238" i="2" a="1"/>
  <c r="K238" i="2" s="1"/>
  <c r="J238" i="2"/>
  <c r="I238" i="2"/>
  <c r="L237" i="2"/>
  <c r="K237" i="2" a="1"/>
  <c r="K237" i="2" s="1"/>
  <c r="J237" i="2"/>
  <c r="I237" i="2"/>
  <c r="L236" i="2"/>
  <c r="K236" i="2"/>
  <c r="K236" i="2" a="1"/>
  <c r="J236" i="2"/>
  <c r="I236" i="2"/>
  <c r="L235" i="2"/>
  <c r="K235" i="2"/>
  <c r="K235" i="2" a="1"/>
  <c r="J235" i="2"/>
  <c r="I235" i="2"/>
  <c r="L234" i="2"/>
  <c r="K234" i="2" a="1"/>
  <c r="K234" i="2" s="1"/>
  <c r="J234" i="2"/>
  <c r="I234" i="2"/>
  <c r="L233" i="2"/>
  <c r="K233" i="2" a="1"/>
  <c r="K233" i="2" s="1"/>
  <c r="J233" i="2"/>
  <c r="I233" i="2"/>
  <c r="L232" i="2"/>
  <c r="K232" i="2"/>
  <c r="K232" i="2" a="1"/>
  <c r="J232" i="2"/>
  <c r="I232" i="2"/>
  <c r="L231" i="2"/>
  <c r="K231" i="2"/>
  <c r="K231" i="2" a="1"/>
  <c r="J231" i="2"/>
  <c r="I231" i="2"/>
  <c r="L230" i="2"/>
  <c r="K230" i="2" a="1"/>
  <c r="K230" i="2" s="1"/>
  <c r="J230" i="2"/>
  <c r="I230" i="2"/>
  <c r="L229" i="2"/>
  <c r="K229" i="2" a="1"/>
  <c r="K229" i="2" s="1"/>
  <c r="J229" i="2"/>
  <c r="I229" i="2"/>
  <c r="L228" i="2"/>
  <c r="K228" i="2"/>
  <c r="K228" i="2" a="1"/>
  <c r="J228" i="2"/>
  <c r="I228" i="2"/>
  <c r="L227" i="2"/>
  <c r="K227" i="2"/>
  <c r="K227" i="2" a="1"/>
  <c r="J227" i="2"/>
  <c r="I227" i="2"/>
  <c r="L226" i="2"/>
  <c r="K226" i="2" a="1"/>
  <c r="K226" i="2" s="1"/>
  <c r="J226" i="2"/>
  <c r="I226" i="2"/>
  <c r="L225" i="2"/>
  <c r="K225" i="2" a="1"/>
  <c r="K225" i="2" s="1"/>
  <c r="J225" i="2"/>
  <c r="I225" i="2"/>
  <c r="L224" i="2"/>
  <c r="K224" i="2"/>
  <c r="K224" i="2" a="1"/>
  <c r="J224" i="2"/>
  <c r="I224" i="2"/>
  <c r="L223" i="2"/>
  <c r="K223" i="2"/>
  <c r="K223" i="2" a="1"/>
  <c r="J223" i="2"/>
  <c r="I223" i="2"/>
  <c r="L222" i="2"/>
  <c r="K222" i="2" a="1"/>
  <c r="K222" i="2" s="1"/>
  <c r="J222" i="2"/>
  <c r="I222" i="2"/>
  <c r="L221" i="2"/>
  <c r="K221" i="2" a="1"/>
  <c r="K221" i="2" s="1"/>
  <c r="J221" i="2"/>
  <c r="I221" i="2"/>
  <c r="L220" i="2"/>
  <c r="K220" i="2"/>
  <c r="K220" i="2" a="1"/>
  <c r="J220" i="2"/>
  <c r="I220" i="2"/>
  <c r="L219" i="2"/>
  <c r="K219" i="2"/>
  <c r="K219" i="2" a="1"/>
  <c r="J219" i="2"/>
  <c r="I219" i="2"/>
  <c r="L218" i="2"/>
  <c r="K218" i="2" a="1"/>
  <c r="K218" i="2" s="1"/>
  <c r="J218" i="2"/>
  <c r="I218" i="2"/>
  <c r="L217" i="2"/>
  <c r="K217" i="2" a="1"/>
  <c r="K217" i="2" s="1"/>
  <c r="J217" i="2"/>
  <c r="I217" i="2"/>
  <c r="L216" i="2"/>
  <c r="K216" i="2"/>
  <c r="K216" i="2" a="1"/>
  <c r="J216" i="2"/>
  <c r="I216" i="2"/>
  <c r="L215" i="2"/>
  <c r="K215" i="2"/>
  <c r="K215" i="2" a="1"/>
  <c r="J215" i="2"/>
  <c r="I215" i="2"/>
  <c r="L214" i="2"/>
  <c r="K214" i="2" a="1"/>
  <c r="K214" i="2" s="1"/>
  <c r="J214" i="2"/>
  <c r="I214" i="2"/>
  <c r="L213" i="2"/>
  <c r="K213" i="2" a="1"/>
  <c r="K213" i="2" s="1"/>
  <c r="J213" i="2"/>
  <c r="I213" i="2"/>
  <c r="L212" i="2"/>
  <c r="K212" i="2"/>
  <c r="K212" i="2" a="1"/>
  <c r="J212" i="2"/>
  <c r="I212" i="2"/>
  <c r="L211" i="2"/>
  <c r="K211" i="2"/>
  <c r="K211" i="2" a="1"/>
  <c r="J211" i="2"/>
  <c r="I211" i="2"/>
  <c r="L210" i="2"/>
  <c r="K210" i="2" a="1"/>
  <c r="K210" i="2" s="1"/>
  <c r="J210" i="2"/>
  <c r="I210" i="2"/>
  <c r="L209" i="2"/>
  <c r="K209" i="2" a="1"/>
  <c r="K209" i="2" s="1"/>
  <c r="J209" i="2"/>
  <c r="I209" i="2"/>
  <c r="L208" i="2"/>
  <c r="K208" i="2"/>
  <c r="K208" i="2" a="1"/>
  <c r="J208" i="2"/>
  <c r="I208" i="2"/>
  <c r="L207" i="2"/>
  <c r="K207" i="2"/>
  <c r="K207" i="2" a="1"/>
  <c r="J207" i="2"/>
  <c r="I207" i="2"/>
  <c r="L206" i="2"/>
  <c r="K206" i="2" a="1"/>
  <c r="K206" i="2" s="1"/>
  <c r="J206" i="2"/>
  <c r="I206" i="2"/>
  <c r="L205" i="2"/>
  <c r="K205" i="2" a="1"/>
  <c r="K205" i="2" s="1"/>
  <c r="J205" i="2"/>
  <c r="I205" i="2"/>
  <c r="L204" i="2"/>
  <c r="K204" i="2"/>
  <c r="K204" i="2" a="1"/>
  <c r="J204" i="2"/>
  <c r="I204" i="2"/>
  <c r="L203" i="2"/>
  <c r="K203" i="2"/>
  <c r="K203" i="2" a="1"/>
  <c r="J203" i="2"/>
  <c r="I203" i="2"/>
  <c r="L202" i="2"/>
  <c r="K202" i="2" a="1"/>
  <c r="K202" i="2" s="1"/>
  <c r="J202" i="2"/>
  <c r="I202" i="2"/>
  <c r="L201" i="2"/>
  <c r="K201" i="2" a="1"/>
  <c r="K201" i="2" s="1"/>
  <c r="J201" i="2"/>
  <c r="I201" i="2"/>
  <c r="L200" i="2"/>
  <c r="K200" i="2"/>
  <c r="K200" i="2" a="1"/>
  <c r="J200" i="2"/>
  <c r="I200" i="2"/>
  <c r="L199" i="2"/>
  <c r="K199" i="2"/>
  <c r="K199" i="2" a="1"/>
  <c r="J199" i="2"/>
  <c r="I199" i="2"/>
  <c r="L198" i="2"/>
  <c r="K198" i="2" a="1"/>
  <c r="K198" i="2" s="1"/>
  <c r="J198" i="2"/>
  <c r="I198" i="2"/>
  <c r="L197" i="2"/>
  <c r="K197" i="2" a="1"/>
  <c r="K197" i="2" s="1"/>
  <c r="J197" i="2"/>
  <c r="I197" i="2"/>
  <c r="L196" i="2"/>
  <c r="K196" i="2"/>
  <c r="K196" i="2" a="1"/>
  <c r="J196" i="2"/>
  <c r="I196" i="2"/>
  <c r="L195" i="2"/>
  <c r="K195" i="2"/>
  <c r="K195" i="2" a="1"/>
  <c r="J195" i="2"/>
  <c r="I195" i="2"/>
  <c r="L194" i="2"/>
  <c r="K194" i="2" a="1"/>
  <c r="K194" i="2" s="1"/>
  <c r="J194" i="2"/>
  <c r="I194" i="2"/>
  <c r="L193" i="2"/>
  <c r="K193" i="2" a="1"/>
  <c r="K193" i="2" s="1"/>
  <c r="J193" i="2"/>
  <c r="I193" i="2"/>
  <c r="L192" i="2"/>
  <c r="K192" i="2"/>
  <c r="K192" i="2" a="1"/>
  <c r="J192" i="2"/>
  <c r="I192" i="2"/>
  <c r="L191" i="2"/>
  <c r="K191" i="2"/>
  <c r="K191" i="2" a="1"/>
  <c r="J191" i="2"/>
  <c r="I191" i="2"/>
  <c r="L190" i="2"/>
  <c r="K190" i="2" a="1"/>
  <c r="K190" i="2" s="1"/>
  <c r="J190" i="2"/>
  <c r="I190" i="2"/>
  <c r="L189" i="2"/>
  <c r="K189" i="2" a="1"/>
  <c r="K189" i="2" s="1"/>
  <c r="J189" i="2"/>
  <c r="I189" i="2"/>
  <c r="L188" i="2"/>
  <c r="K188" i="2"/>
  <c r="K188" i="2" a="1"/>
  <c r="J188" i="2"/>
  <c r="I188" i="2"/>
  <c r="L187" i="2"/>
  <c r="K187" i="2"/>
  <c r="K187" i="2" a="1"/>
  <c r="J187" i="2"/>
  <c r="I187" i="2"/>
  <c r="L186" i="2"/>
  <c r="K186" i="2" a="1"/>
  <c r="K186" i="2" s="1"/>
  <c r="J186" i="2"/>
  <c r="I186" i="2"/>
  <c r="L185" i="2"/>
  <c r="K185" i="2" a="1"/>
  <c r="K185" i="2" s="1"/>
  <c r="J185" i="2"/>
  <c r="I185" i="2"/>
  <c r="L184" i="2"/>
  <c r="K184" i="2"/>
  <c r="K184" i="2" a="1"/>
  <c r="J184" i="2"/>
  <c r="I184" i="2"/>
  <c r="L183" i="2"/>
  <c r="K183" i="2"/>
  <c r="K183" i="2" a="1"/>
  <c r="J183" i="2"/>
  <c r="I183" i="2"/>
  <c r="L182" i="2"/>
  <c r="K182" i="2" a="1"/>
  <c r="K182" i="2" s="1"/>
  <c r="J182" i="2"/>
  <c r="I182" i="2"/>
  <c r="L181" i="2"/>
  <c r="K181" i="2" a="1"/>
  <c r="K181" i="2" s="1"/>
  <c r="J181" i="2"/>
  <c r="I181" i="2"/>
  <c r="L180" i="2"/>
  <c r="K180" i="2"/>
  <c r="K180" i="2" a="1"/>
  <c r="J180" i="2"/>
  <c r="I180" i="2"/>
  <c r="L179" i="2"/>
  <c r="K179" i="2"/>
  <c r="K179" i="2" a="1"/>
  <c r="J179" i="2"/>
  <c r="I179" i="2"/>
  <c r="L178" i="2"/>
  <c r="K178" i="2" a="1"/>
  <c r="K178" i="2" s="1"/>
  <c r="J178" i="2"/>
  <c r="I178" i="2"/>
  <c r="L177" i="2"/>
  <c r="K177" i="2" a="1"/>
  <c r="K177" i="2" s="1"/>
  <c r="J177" i="2"/>
  <c r="I177" i="2"/>
  <c r="L176" i="2"/>
  <c r="K176" i="2"/>
  <c r="K176" i="2" a="1"/>
  <c r="J176" i="2"/>
  <c r="I176" i="2"/>
  <c r="L175" i="2"/>
  <c r="K175" i="2"/>
  <c r="K175" i="2" a="1"/>
  <c r="J175" i="2"/>
  <c r="I175" i="2"/>
  <c r="L174" i="2"/>
  <c r="K174" i="2" a="1"/>
  <c r="K174" i="2" s="1"/>
  <c r="J174" i="2"/>
  <c r="I174" i="2"/>
  <c r="L173" i="2"/>
  <c r="K173" i="2" a="1"/>
  <c r="K173" i="2" s="1"/>
  <c r="J173" i="2"/>
  <c r="I173" i="2"/>
  <c r="L172" i="2"/>
  <c r="K172" i="2"/>
  <c r="K172" i="2" a="1"/>
  <c r="J172" i="2"/>
  <c r="I172" i="2"/>
  <c r="L171" i="2"/>
  <c r="K171" i="2"/>
  <c r="K171" i="2" a="1"/>
  <c r="J171" i="2"/>
  <c r="I171" i="2"/>
  <c r="L170" i="2"/>
  <c r="K170" i="2" a="1"/>
  <c r="K170" i="2" s="1"/>
  <c r="J170" i="2"/>
  <c r="I170" i="2"/>
  <c r="L169" i="2"/>
  <c r="K169" i="2" a="1"/>
  <c r="K169" i="2" s="1"/>
  <c r="J169" i="2"/>
  <c r="I169" i="2"/>
  <c r="L168" i="2"/>
  <c r="K168" i="2"/>
  <c r="K168" i="2" a="1"/>
  <c r="J168" i="2"/>
  <c r="I168" i="2"/>
  <c r="L167" i="2"/>
  <c r="K167" i="2"/>
  <c r="K167" i="2" a="1"/>
  <c r="J167" i="2"/>
  <c r="I167" i="2"/>
  <c r="L166" i="2"/>
  <c r="K166" i="2" a="1"/>
  <c r="K166" i="2" s="1"/>
  <c r="J166" i="2"/>
  <c r="I166" i="2"/>
  <c r="L165" i="2"/>
  <c r="K165" i="2" a="1"/>
  <c r="K165" i="2" s="1"/>
  <c r="J165" i="2"/>
  <c r="I165" i="2"/>
  <c r="L164" i="2"/>
  <c r="K164" i="2"/>
  <c r="K164" i="2" a="1"/>
  <c r="J164" i="2"/>
  <c r="I164" i="2"/>
  <c r="L163" i="2"/>
  <c r="K163" i="2"/>
  <c r="K163" i="2" a="1"/>
  <c r="J163" i="2"/>
  <c r="I163" i="2"/>
  <c r="L162" i="2"/>
  <c r="K162" i="2" a="1"/>
  <c r="K162" i="2" s="1"/>
  <c r="J162" i="2"/>
  <c r="I162" i="2"/>
  <c r="L161" i="2"/>
  <c r="K161" i="2" a="1"/>
  <c r="K161" i="2" s="1"/>
  <c r="J161" i="2"/>
  <c r="I161" i="2"/>
  <c r="L160" i="2"/>
  <c r="K160" i="2"/>
  <c r="K160" i="2" a="1"/>
  <c r="J160" i="2"/>
  <c r="I160" i="2"/>
  <c r="L159" i="2"/>
  <c r="K159" i="2"/>
  <c r="K159" i="2" a="1"/>
  <c r="J159" i="2"/>
  <c r="I159" i="2"/>
  <c r="L158" i="2"/>
  <c r="K158" i="2" a="1"/>
  <c r="K158" i="2" s="1"/>
  <c r="J158" i="2"/>
  <c r="I158" i="2"/>
  <c r="L157" i="2"/>
  <c r="K157" i="2" a="1"/>
  <c r="K157" i="2" s="1"/>
  <c r="J157" i="2"/>
  <c r="I157" i="2"/>
  <c r="L156" i="2"/>
  <c r="K156" i="2"/>
  <c r="K156" i="2" a="1"/>
  <c r="J156" i="2"/>
  <c r="I156" i="2"/>
  <c r="L155" i="2"/>
  <c r="K155" i="2"/>
  <c r="K155" i="2" a="1"/>
  <c r="J155" i="2"/>
  <c r="I155" i="2"/>
  <c r="L154" i="2"/>
  <c r="K154" i="2" a="1"/>
  <c r="K154" i="2" s="1"/>
  <c r="J154" i="2"/>
  <c r="I154" i="2"/>
  <c r="L153" i="2"/>
  <c r="K153" i="2" a="1"/>
  <c r="K153" i="2" s="1"/>
  <c r="J153" i="2"/>
  <c r="I153" i="2"/>
  <c r="L152" i="2"/>
  <c r="K152" i="2"/>
  <c r="K152" i="2" a="1"/>
  <c r="J152" i="2"/>
  <c r="I152" i="2"/>
  <c r="L151" i="2"/>
  <c r="K151" i="2"/>
  <c r="K151" i="2" a="1"/>
  <c r="J151" i="2"/>
  <c r="I151" i="2"/>
  <c r="L150" i="2"/>
  <c r="K150" i="2" a="1"/>
  <c r="K150" i="2" s="1"/>
  <c r="J150" i="2"/>
  <c r="I150" i="2"/>
  <c r="L149" i="2"/>
  <c r="K149" i="2" a="1"/>
  <c r="K149" i="2" s="1"/>
  <c r="J149" i="2"/>
  <c r="I149" i="2"/>
  <c r="L148" i="2"/>
  <c r="K148" i="2"/>
  <c r="K148" i="2" a="1"/>
  <c r="J148" i="2"/>
  <c r="I148" i="2"/>
  <c r="L147" i="2"/>
  <c r="K147" i="2"/>
  <c r="K147" i="2" a="1"/>
  <c r="J147" i="2"/>
  <c r="I147" i="2"/>
  <c r="L146" i="2"/>
  <c r="K146" i="2" a="1"/>
  <c r="K146" i="2" s="1"/>
  <c r="J146" i="2"/>
  <c r="I146" i="2"/>
  <c r="L145" i="2"/>
  <c r="K145" i="2" a="1"/>
  <c r="K145" i="2" s="1"/>
  <c r="J145" i="2"/>
  <c r="I145" i="2"/>
  <c r="L144" i="2"/>
  <c r="K144" i="2"/>
  <c r="K144" i="2" a="1"/>
  <c r="J144" i="2"/>
  <c r="I144" i="2"/>
  <c r="L143" i="2"/>
  <c r="K143" i="2"/>
  <c r="K143" i="2" a="1"/>
  <c r="J143" i="2"/>
  <c r="I143" i="2"/>
  <c r="L142" i="2"/>
  <c r="K142" i="2" a="1"/>
  <c r="K142" i="2" s="1"/>
  <c r="J142" i="2"/>
  <c r="I142" i="2"/>
  <c r="L141" i="2"/>
  <c r="K141" i="2" a="1"/>
  <c r="K141" i="2" s="1"/>
  <c r="J141" i="2"/>
  <c r="I141" i="2"/>
  <c r="L140" i="2"/>
  <c r="K140" i="2"/>
  <c r="K140" i="2" a="1"/>
  <c r="J140" i="2"/>
  <c r="I140" i="2"/>
  <c r="L139" i="2"/>
  <c r="K139" i="2"/>
  <c r="K139" i="2" a="1"/>
  <c r="J139" i="2"/>
  <c r="I139" i="2"/>
  <c r="L138" i="2"/>
  <c r="K138" i="2" a="1"/>
  <c r="K138" i="2" s="1"/>
  <c r="J138" i="2"/>
  <c r="I138" i="2"/>
  <c r="L137" i="2"/>
  <c r="K137" i="2" a="1"/>
  <c r="K137" i="2" s="1"/>
  <c r="J137" i="2"/>
  <c r="I137" i="2"/>
  <c r="L136" i="2"/>
  <c r="K136" i="2"/>
  <c r="K136" i="2" a="1"/>
  <c r="J136" i="2"/>
  <c r="I136" i="2"/>
  <c r="L135" i="2"/>
  <c r="K135" i="2"/>
  <c r="K135" i="2" a="1"/>
  <c r="J135" i="2"/>
  <c r="I135" i="2"/>
  <c r="L134" i="2"/>
  <c r="K134" i="2" a="1"/>
  <c r="K134" i="2" s="1"/>
  <c r="J134" i="2"/>
  <c r="I134" i="2"/>
  <c r="L133" i="2"/>
  <c r="K133" i="2" a="1"/>
  <c r="K133" i="2" s="1"/>
  <c r="J133" i="2"/>
  <c r="I133" i="2"/>
  <c r="L132" i="2"/>
  <c r="K132" i="2"/>
  <c r="K132" i="2" a="1"/>
  <c r="J132" i="2"/>
  <c r="I132" i="2"/>
  <c r="L131" i="2"/>
  <c r="K131" i="2"/>
  <c r="K131" i="2" a="1"/>
  <c r="J131" i="2"/>
  <c r="I131" i="2"/>
  <c r="L130" i="2"/>
  <c r="K130" i="2" a="1"/>
  <c r="K130" i="2" s="1"/>
  <c r="J130" i="2"/>
  <c r="I130" i="2"/>
  <c r="L129" i="2"/>
  <c r="K129" i="2" a="1"/>
  <c r="K129" i="2" s="1"/>
  <c r="J129" i="2"/>
  <c r="I129" i="2"/>
  <c r="L128" i="2"/>
  <c r="K128" i="2"/>
  <c r="K128" i="2" a="1"/>
  <c r="J128" i="2"/>
  <c r="I128" i="2"/>
  <c r="L127" i="2"/>
  <c r="K127" i="2"/>
  <c r="K127" i="2" a="1"/>
  <c r="J127" i="2"/>
  <c r="I127" i="2"/>
  <c r="L126" i="2"/>
  <c r="K126" i="2" a="1"/>
  <c r="K126" i="2" s="1"/>
  <c r="J126" i="2"/>
  <c r="I126" i="2"/>
  <c r="L125" i="2"/>
  <c r="K125" i="2" a="1"/>
  <c r="K125" i="2" s="1"/>
  <c r="J125" i="2"/>
  <c r="I125" i="2"/>
  <c r="L124" i="2"/>
  <c r="K124" i="2"/>
  <c r="K124" i="2" a="1"/>
  <c r="J124" i="2"/>
  <c r="I124" i="2"/>
  <c r="L123" i="2"/>
  <c r="K123" i="2"/>
  <c r="K123" i="2" a="1"/>
  <c r="J123" i="2"/>
  <c r="I123" i="2"/>
  <c r="L122" i="2"/>
  <c r="K122" i="2" a="1"/>
  <c r="K122" i="2" s="1"/>
  <c r="J122" i="2"/>
  <c r="I122" i="2"/>
  <c r="L121" i="2"/>
  <c r="K121" i="2" a="1"/>
  <c r="K121" i="2" s="1"/>
  <c r="J121" i="2"/>
  <c r="I121" i="2"/>
  <c r="L120" i="2"/>
  <c r="K120" i="2"/>
  <c r="K120" i="2" a="1"/>
  <c r="J120" i="2"/>
  <c r="I120" i="2"/>
  <c r="L119" i="2"/>
  <c r="K119" i="2"/>
  <c r="K119" i="2" a="1"/>
  <c r="J119" i="2"/>
  <c r="I119" i="2"/>
  <c r="L118" i="2"/>
  <c r="K118" i="2" a="1"/>
  <c r="K118" i="2" s="1"/>
  <c r="J118" i="2"/>
  <c r="I118" i="2"/>
  <c r="L117" i="2"/>
  <c r="K117" i="2" a="1"/>
  <c r="K117" i="2" s="1"/>
  <c r="J117" i="2"/>
  <c r="I117" i="2"/>
  <c r="L116" i="2"/>
  <c r="K116" i="2"/>
  <c r="K116" i="2" a="1"/>
  <c r="J116" i="2"/>
  <c r="I116" i="2"/>
  <c r="L115" i="2"/>
  <c r="K115" i="2"/>
  <c r="K115" i="2" a="1"/>
  <c r="J115" i="2"/>
  <c r="I115" i="2"/>
  <c r="L114" i="2"/>
  <c r="K114" i="2" a="1"/>
  <c r="K114" i="2" s="1"/>
  <c r="J114" i="2"/>
  <c r="I114" i="2"/>
  <c r="L113" i="2"/>
  <c r="K113" i="2" a="1"/>
  <c r="K113" i="2" s="1"/>
  <c r="J113" i="2"/>
  <c r="I113" i="2"/>
  <c r="L112" i="2"/>
  <c r="K112" i="2"/>
  <c r="K112" i="2" a="1"/>
  <c r="J112" i="2"/>
  <c r="I112" i="2"/>
  <c r="L111" i="2"/>
  <c r="K111" i="2"/>
  <c r="K111" i="2" a="1"/>
  <c r="J111" i="2"/>
  <c r="I111" i="2"/>
  <c r="L110" i="2"/>
  <c r="K110" i="2" a="1"/>
  <c r="K110" i="2" s="1"/>
  <c r="J110" i="2"/>
  <c r="I110" i="2"/>
  <c r="L109" i="2"/>
  <c r="K109" i="2" a="1"/>
  <c r="K109" i="2" s="1"/>
  <c r="J109" i="2"/>
  <c r="I109" i="2"/>
  <c r="L108" i="2"/>
  <c r="K108" i="2"/>
  <c r="K108" i="2" a="1"/>
  <c r="J108" i="2"/>
  <c r="I108" i="2"/>
  <c r="L107" i="2"/>
  <c r="K107" i="2"/>
  <c r="K107" i="2" a="1"/>
  <c r="J107" i="2"/>
  <c r="I107" i="2"/>
  <c r="L106" i="2"/>
  <c r="K106" i="2" a="1"/>
  <c r="K106" i="2" s="1"/>
  <c r="J106" i="2"/>
  <c r="I106" i="2"/>
  <c r="L105" i="2"/>
  <c r="K105" i="2" a="1"/>
  <c r="K105" i="2" s="1"/>
  <c r="J105" i="2"/>
  <c r="I105" i="2"/>
  <c r="L104" i="2"/>
  <c r="K104" i="2"/>
  <c r="K104" i="2" a="1"/>
  <c r="J104" i="2"/>
  <c r="I104" i="2"/>
  <c r="L103" i="2"/>
  <c r="K103" i="2"/>
  <c r="K103" i="2" a="1"/>
  <c r="J103" i="2"/>
  <c r="I103" i="2"/>
  <c r="L102" i="2"/>
  <c r="K102" i="2" a="1"/>
  <c r="K102" i="2" s="1"/>
  <c r="J102" i="2"/>
  <c r="I102" i="2"/>
  <c r="L101" i="2"/>
  <c r="K101" i="2" a="1"/>
  <c r="K101" i="2" s="1"/>
  <c r="J101" i="2"/>
  <c r="I101" i="2"/>
  <c r="L100" i="2"/>
  <c r="K100" i="2"/>
  <c r="K100" i="2" a="1"/>
  <c r="J100" i="2"/>
  <c r="I100" i="2"/>
  <c r="L99" i="2"/>
  <c r="K99" i="2"/>
  <c r="K99" i="2" a="1"/>
  <c r="J99" i="2"/>
  <c r="I99" i="2"/>
  <c r="L98" i="2"/>
  <c r="K98" i="2" a="1"/>
  <c r="K98" i="2" s="1"/>
  <c r="J98" i="2"/>
  <c r="I98" i="2"/>
  <c r="L97" i="2"/>
  <c r="K97" i="2" a="1"/>
  <c r="K97" i="2" s="1"/>
  <c r="J97" i="2"/>
  <c r="I97" i="2"/>
  <c r="L96" i="2"/>
  <c r="K96" i="2"/>
  <c r="K96" i="2" a="1"/>
  <c r="J96" i="2"/>
  <c r="I96" i="2"/>
  <c r="L95" i="2"/>
  <c r="K95" i="2"/>
  <c r="K95" i="2" a="1"/>
  <c r="J95" i="2"/>
  <c r="I95" i="2"/>
  <c r="L94" i="2"/>
  <c r="K94" i="2" a="1"/>
  <c r="K94" i="2" s="1"/>
  <c r="J94" i="2"/>
  <c r="I94" i="2"/>
  <c r="L93" i="2"/>
  <c r="K93" i="2" a="1"/>
  <c r="K93" i="2" s="1"/>
  <c r="J93" i="2"/>
  <c r="I93" i="2"/>
  <c r="L92" i="2"/>
  <c r="K92" i="2"/>
  <c r="K92" i="2" a="1"/>
  <c r="J92" i="2"/>
  <c r="I92" i="2"/>
  <c r="L91" i="2"/>
  <c r="K91" i="2"/>
  <c r="K91" i="2" a="1"/>
  <c r="J91" i="2"/>
  <c r="I91" i="2"/>
  <c r="L90" i="2"/>
  <c r="K90" i="2" a="1"/>
  <c r="K90" i="2" s="1"/>
  <c r="J90" i="2"/>
  <c r="I90" i="2"/>
  <c r="L89" i="2"/>
  <c r="K89" i="2" a="1"/>
  <c r="K89" i="2" s="1"/>
  <c r="J89" i="2"/>
  <c r="I89" i="2"/>
  <c r="L88" i="2"/>
  <c r="K88" i="2"/>
  <c r="K88" i="2" a="1"/>
  <c r="J88" i="2"/>
  <c r="I88" i="2"/>
  <c r="L87" i="2"/>
  <c r="K87" i="2"/>
  <c r="K87" i="2" a="1"/>
  <c r="J87" i="2"/>
  <c r="I87" i="2"/>
  <c r="L86" i="2"/>
  <c r="K86" i="2" a="1"/>
  <c r="K86" i="2" s="1"/>
  <c r="J86" i="2"/>
  <c r="I86" i="2"/>
  <c r="L85" i="2"/>
  <c r="K85" i="2" a="1"/>
  <c r="K85" i="2" s="1"/>
  <c r="J85" i="2"/>
  <c r="I85" i="2"/>
  <c r="L84" i="2"/>
  <c r="K84" i="2"/>
  <c r="K84" i="2" a="1"/>
  <c r="J84" i="2"/>
  <c r="I84" i="2"/>
  <c r="L83" i="2"/>
  <c r="K83" i="2"/>
  <c r="K83" i="2" a="1"/>
  <c r="J83" i="2"/>
  <c r="I83" i="2"/>
  <c r="L82" i="2"/>
  <c r="K82" i="2" a="1"/>
  <c r="K82" i="2" s="1"/>
  <c r="J82" i="2"/>
  <c r="I82" i="2"/>
  <c r="L81" i="2"/>
  <c r="K81" i="2" a="1"/>
  <c r="K81" i="2" s="1"/>
  <c r="J81" i="2"/>
  <c r="I81" i="2"/>
  <c r="L80" i="2"/>
  <c r="K80" i="2"/>
  <c r="K80" i="2" a="1"/>
  <c r="J80" i="2"/>
  <c r="I80" i="2"/>
  <c r="L79" i="2"/>
  <c r="K79" i="2"/>
  <c r="K79" i="2" a="1"/>
  <c r="J79" i="2"/>
  <c r="I79" i="2"/>
  <c r="L78" i="2"/>
  <c r="K78" i="2" a="1"/>
  <c r="K78" i="2" s="1"/>
  <c r="J78" i="2"/>
  <c r="I78" i="2"/>
  <c r="L77" i="2"/>
  <c r="K77" i="2" a="1"/>
  <c r="K77" i="2" s="1"/>
  <c r="J77" i="2"/>
  <c r="I77" i="2"/>
  <c r="L76" i="2"/>
  <c r="K76" i="2"/>
  <c r="K76" i="2" a="1"/>
  <c r="J76" i="2"/>
  <c r="I76" i="2"/>
  <c r="L75" i="2"/>
  <c r="K75" i="2"/>
  <c r="K75" i="2" a="1"/>
  <c r="J75" i="2"/>
  <c r="I75" i="2"/>
  <c r="L74" i="2"/>
  <c r="K74" i="2" a="1"/>
  <c r="K74" i="2" s="1"/>
  <c r="J74" i="2"/>
  <c r="I74" i="2"/>
  <c r="L73" i="2"/>
  <c r="K73" i="2" a="1"/>
  <c r="K73" i="2" s="1"/>
  <c r="J73" i="2"/>
  <c r="I73" i="2"/>
  <c r="L72" i="2"/>
  <c r="K72" i="2"/>
  <c r="K72" i="2" a="1"/>
  <c r="J72" i="2"/>
  <c r="I72" i="2"/>
  <c r="L71" i="2"/>
  <c r="K71" i="2"/>
  <c r="K71" i="2" a="1"/>
  <c r="J71" i="2"/>
  <c r="I71" i="2"/>
  <c r="L70" i="2"/>
  <c r="K70" i="2" a="1"/>
  <c r="K70" i="2" s="1"/>
  <c r="J70" i="2"/>
  <c r="I70" i="2"/>
  <c r="L69" i="2"/>
  <c r="K69" i="2" a="1"/>
  <c r="K69" i="2" s="1"/>
  <c r="J69" i="2"/>
  <c r="I69" i="2"/>
  <c r="L68" i="2"/>
  <c r="K68" i="2"/>
  <c r="K68" i="2" a="1"/>
  <c r="J68" i="2"/>
  <c r="I68" i="2"/>
  <c r="L67" i="2"/>
  <c r="K67" i="2"/>
  <c r="K67" i="2" a="1"/>
  <c r="J67" i="2"/>
  <c r="I67" i="2"/>
  <c r="L66" i="2"/>
  <c r="K66" i="2" a="1"/>
  <c r="K66" i="2" s="1"/>
  <c r="J66" i="2"/>
  <c r="I66" i="2"/>
  <c r="L65" i="2"/>
  <c r="K65" i="2" a="1"/>
  <c r="K65" i="2" s="1"/>
  <c r="J65" i="2"/>
  <c r="I65" i="2"/>
  <c r="L64" i="2"/>
  <c r="K64" i="2"/>
  <c r="K64" i="2" a="1"/>
  <c r="J64" i="2"/>
  <c r="I64" i="2"/>
  <c r="L63" i="2"/>
  <c r="K63" i="2"/>
  <c r="K63" i="2" a="1"/>
  <c r="J63" i="2"/>
  <c r="I63" i="2"/>
  <c r="L62" i="2"/>
  <c r="K62" i="2" a="1"/>
  <c r="K62" i="2" s="1"/>
  <c r="J62" i="2"/>
  <c r="I62" i="2"/>
  <c r="L61" i="2"/>
  <c r="K61" i="2" a="1"/>
  <c r="K61" i="2" s="1"/>
  <c r="J61" i="2"/>
  <c r="I61" i="2"/>
  <c r="L60" i="2"/>
  <c r="K60" i="2"/>
  <c r="K60" i="2" a="1"/>
  <c r="J60" i="2"/>
  <c r="I60" i="2"/>
  <c r="L59" i="2"/>
  <c r="K59" i="2"/>
  <c r="K59" i="2" a="1"/>
  <c r="J59" i="2"/>
  <c r="I59" i="2"/>
  <c r="L58" i="2"/>
  <c r="K58" i="2" a="1"/>
  <c r="K58" i="2" s="1"/>
  <c r="J58" i="2"/>
  <c r="I58" i="2"/>
  <c r="L57" i="2"/>
  <c r="K57" i="2" a="1"/>
  <c r="K57" i="2" s="1"/>
  <c r="J57" i="2"/>
  <c r="I57" i="2"/>
  <c r="L56" i="2"/>
  <c r="K56" i="2"/>
  <c r="K56" i="2" a="1"/>
  <c r="J56" i="2"/>
  <c r="I56" i="2"/>
  <c r="L55" i="2"/>
  <c r="K55" i="2"/>
  <c r="K55" i="2" a="1"/>
  <c r="J55" i="2"/>
  <c r="I55" i="2"/>
  <c r="L54" i="2"/>
  <c r="K54" i="2" a="1"/>
  <c r="K54" i="2" s="1"/>
  <c r="J54" i="2"/>
  <c r="I54" i="2"/>
  <c r="L53" i="2"/>
  <c r="K53" i="2" a="1"/>
  <c r="K53" i="2" s="1"/>
  <c r="J53" i="2"/>
  <c r="I53" i="2"/>
  <c r="L52" i="2"/>
  <c r="K52" i="2"/>
  <c r="K52" i="2" a="1"/>
  <c r="J52" i="2"/>
  <c r="I52" i="2"/>
  <c r="L51" i="2"/>
  <c r="K51" i="2"/>
  <c r="K51" i="2" a="1"/>
  <c r="J51" i="2"/>
  <c r="I51" i="2"/>
  <c r="L50" i="2"/>
  <c r="K50" i="2" a="1"/>
  <c r="K50" i="2" s="1"/>
  <c r="J50" i="2"/>
  <c r="I50" i="2"/>
  <c r="L49" i="2"/>
  <c r="K49" i="2" a="1"/>
  <c r="K49" i="2" s="1"/>
  <c r="J49" i="2"/>
  <c r="I49" i="2"/>
  <c r="L48" i="2"/>
  <c r="K48" i="2"/>
  <c r="K48" i="2" a="1"/>
  <c r="J48" i="2"/>
  <c r="I48" i="2"/>
  <c r="L47" i="2"/>
  <c r="K47" i="2"/>
  <c r="K47" i="2" a="1"/>
  <c r="J47" i="2"/>
  <c r="I47" i="2"/>
  <c r="L46" i="2"/>
  <c r="K46" i="2" a="1"/>
  <c r="K46" i="2" s="1"/>
  <c r="J46" i="2"/>
  <c r="I46" i="2"/>
  <c r="L45" i="2"/>
  <c r="K45" i="2" a="1"/>
  <c r="K45" i="2" s="1"/>
  <c r="J45" i="2"/>
  <c r="I45" i="2"/>
  <c r="L44" i="2"/>
  <c r="K44" i="2"/>
  <c r="K44" i="2" a="1"/>
  <c r="J44" i="2"/>
  <c r="I44" i="2"/>
  <c r="L43" i="2"/>
  <c r="K43" i="2"/>
  <c r="K43" i="2" a="1"/>
  <c r="J43" i="2"/>
  <c r="I43" i="2"/>
  <c r="L42" i="2"/>
  <c r="K42" i="2" a="1"/>
  <c r="K42" i="2" s="1"/>
  <c r="J42" i="2"/>
  <c r="I42" i="2"/>
  <c r="L41" i="2"/>
  <c r="K41" i="2" a="1"/>
  <c r="K41" i="2" s="1"/>
  <c r="J41" i="2"/>
  <c r="I41" i="2"/>
  <c r="L40" i="2"/>
  <c r="K40" i="2"/>
  <c r="K40" i="2" a="1"/>
  <c r="J40" i="2"/>
  <c r="I40" i="2"/>
  <c r="L39" i="2"/>
  <c r="K39" i="2"/>
  <c r="K39" i="2" a="1"/>
  <c r="J39" i="2"/>
  <c r="I39" i="2"/>
  <c r="L38" i="2"/>
  <c r="K38" i="2" a="1"/>
  <c r="K38" i="2" s="1"/>
  <c r="J38" i="2"/>
  <c r="I38" i="2"/>
  <c r="L37" i="2"/>
  <c r="K37" i="2" a="1"/>
  <c r="K37" i="2" s="1"/>
  <c r="J37" i="2"/>
  <c r="I37" i="2"/>
  <c r="L36" i="2"/>
  <c r="K36" i="2"/>
  <c r="K36" i="2" a="1"/>
  <c r="J36" i="2"/>
  <c r="I36" i="2"/>
  <c r="L35" i="2"/>
  <c r="K35" i="2"/>
  <c r="K35" i="2" a="1"/>
  <c r="J35" i="2"/>
  <c r="I35" i="2"/>
  <c r="L34" i="2"/>
  <c r="K34" i="2" a="1"/>
  <c r="K34" i="2" s="1"/>
  <c r="J34" i="2"/>
  <c r="I34" i="2"/>
  <c r="L33" i="2"/>
  <c r="K33" i="2" a="1"/>
  <c r="K33" i="2" s="1"/>
  <c r="J33" i="2"/>
  <c r="I33" i="2"/>
  <c r="L32" i="2"/>
  <c r="K32" i="2"/>
  <c r="K32" i="2" a="1"/>
  <c r="J32" i="2"/>
  <c r="I32" i="2"/>
  <c r="L31" i="2"/>
  <c r="K31" i="2"/>
  <c r="K31" i="2" a="1"/>
  <c r="J31" i="2"/>
  <c r="I31" i="2"/>
  <c r="L30" i="2"/>
  <c r="K30" i="2" a="1"/>
  <c r="K30" i="2" s="1"/>
  <c r="J30" i="2"/>
  <c r="I30" i="2"/>
  <c r="L29" i="2"/>
  <c r="K29" i="2" a="1"/>
  <c r="K29" i="2" s="1"/>
  <c r="J29" i="2"/>
  <c r="I29" i="2"/>
  <c r="L28" i="2"/>
  <c r="K28" i="2"/>
  <c r="K28" i="2" a="1"/>
  <c r="J28" i="2"/>
  <c r="I28" i="2"/>
  <c r="L27" i="2"/>
  <c r="K27" i="2"/>
  <c r="K27" i="2" a="1"/>
  <c r="J27" i="2"/>
  <c r="I27" i="2"/>
  <c r="L26" i="2"/>
  <c r="K26" i="2" a="1"/>
  <c r="K26" i="2" s="1"/>
  <c r="J26" i="2"/>
  <c r="I26" i="2"/>
  <c r="L25" i="2"/>
  <c r="K25" i="2" a="1"/>
  <c r="K25" i="2" s="1"/>
  <c r="J25" i="2"/>
  <c r="I25" i="2"/>
  <c r="L24" i="2"/>
  <c r="K24" i="2"/>
  <c r="K24" i="2" a="1"/>
  <c r="J24" i="2"/>
  <c r="I24" i="2"/>
  <c r="L23" i="2"/>
  <c r="K23" i="2"/>
  <c r="K23" i="2" a="1"/>
  <c r="J23" i="2"/>
  <c r="I23" i="2"/>
  <c r="L22" i="2"/>
  <c r="K22" i="2" a="1"/>
  <c r="K22" i="2" s="1"/>
  <c r="J22" i="2"/>
  <c r="I22" i="2"/>
  <c r="L21" i="2"/>
  <c r="K21" i="2" a="1"/>
  <c r="K21" i="2" s="1"/>
  <c r="J21" i="2"/>
  <c r="I21" i="2"/>
  <c r="L20" i="2"/>
  <c r="K20" i="2"/>
  <c r="K20" i="2" a="1"/>
  <c r="J20" i="2"/>
  <c r="I20" i="2"/>
  <c r="L19" i="2"/>
  <c r="K19" i="2"/>
  <c r="K19" i="2" a="1"/>
  <c r="J19" i="2"/>
  <c r="I19" i="2"/>
  <c r="L18" i="2"/>
  <c r="K18" i="2" a="1"/>
  <c r="K18" i="2" s="1"/>
  <c r="J18" i="2"/>
  <c r="I18" i="2"/>
  <c r="L17" i="2"/>
  <c r="K17" i="2" a="1"/>
  <c r="K17" i="2" s="1"/>
  <c r="J17" i="2"/>
  <c r="I17" i="2"/>
  <c r="L16" i="2"/>
  <c r="K16" i="2"/>
  <c r="K16" i="2" a="1"/>
  <c r="J16" i="2"/>
  <c r="I16" i="2"/>
  <c r="L15" i="2"/>
  <c r="K15" i="2"/>
  <c r="K15" i="2" a="1"/>
  <c r="J15" i="2"/>
  <c r="I15" i="2"/>
  <c r="L14" i="2"/>
  <c r="K14" i="2" a="1"/>
  <c r="K14" i="2" s="1"/>
  <c r="J14" i="2"/>
  <c r="I14" i="2"/>
  <c r="L13" i="2"/>
  <c r="K13" i="2" a="1"/>
  <c r="K13" i="2" s="1"/>
  <c r="J13" i="2"/>
  <c r="I13" i="2"/>
  <c r="L12" i="2"/>
  <c r="K12" i="2"/>
  <c r="K12" i="2" a="1"/>
  <c r="J12" i="2"/>
  <c r="I12" i="2"/>
  <c r="L11" i="2"/>
  <c r="K11" i="2"/>
  <c r="K11" i="2" a="1"/>
  <c r="J11" i="2"/>
  <c r="I11" i="2"/>
  <c r="L10" i="2"/>
  <c r="K10" i="2" a="1"/>
  <c r="K10" i="2" s="1"/>
  <c r="J10" i="2"/>
  <c r="I10" i="2"/>
  <c r="L9" i="2"/>
  <c r="K9" i="2" a="1"/>
  <c r="K9" i="2" s="1"/>
  <c r="J9" i="2"/>
  <c r="I9" i="2"/>
  <c r="L8" i="2"/>
  <c r="K8" i="2"/>
  <c r="K8" i="2" a="1"/>
  <c r="J8" i="2"/>
  <c r="I8" i="2"/>
  <c r="L7" i="2"/>
  <c r="K7" i="2"/>
  <c r="K7" i="2" a="1"/>
  <c r="J7" i="2"/>
  <c r="I7" i="2"/>
  <c r="L6" i="2"/>
  <c r="K6" i="2" a="1"/>
  <c r="K6" i="2" s="1"/>
  <c r="J6" i="2"/>
  <c r="I6" i="2"/>
  <c r="L5" i="2"/>
  <c r="K5" i="2" a="1"/>
  <c r="K5" i="2" s="1"/>
  <c r="J5" i="2"/>
  <c r="I5" i="2"/>
  <c r="L4" i="2"/>
  <c r="K4" i="2"/>
  <c r="K4" i="2" a="1"/>
  <c r="J4" i="2"/>
  <c r="I4" i="2"/>
  <c r="O4" i="7" l="1"/>
  <c r="O6" i="7"/>
  <c r="N3" i="7"/>
  <c r="N5" i="7"/>
  <c r="N7" i="7"/>
  <c r="O3" i="7"/>
  <c r="O5" i="7"/>
  <c r="O7" i="7"/>
  <c r="N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FB7B69-1B33-4824-9D7F-4249021CAB2C}" keepAlive="1" name="ModelConnection_ExternalData_1" description="Data Model" type="5" refreshedVersion="8" minRefreshableVersion="5" saveData="1">
    <dbPr connection="Data Model Connection" command="DRILLTHROUGH MAXROWS 1000 SELECT FROM [Model] WHERE ((([Measures].[Call Counts],[customers].[City].&amp;[Cleveland]),[customers].[Gedner].&amp;[Female]))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BF8B4C0D-DE30-401B-B411-F133125756D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6E7548C-68CF-4D2D-8489-A6A795D6FF76}"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4" xr16:uid="{A60948F4-E9D0-4C09-9D50-561580446EBC}"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<sst xmlns="http://schemas.openxmlformats.org/spreadsheetml/2006/main" count="5140" uniqueCount="1104">
  <si>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</si>
  <si>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</si>
  <si>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</si>
  <si>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</si>
  <si>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</si>
  <si>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</si>
  <si>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</si>
  <si>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</si>
  <si>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</si>
  <si>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</si>
  <si>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</si>
  <si>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</si>
  <si>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</si>
  <si>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</si>
  <si>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</si>
  <si>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</si>
  <si>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</si>
  <si>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</si>
  <si>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</si>
  <si>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</si>
  <si>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</si>
  <si>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</si>
  <si>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</si>
  <si>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</si>
  <si>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</si>
  <si>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</si>
  <si>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</si>
  <si>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</si>
  <si>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</si>
  <si>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</si>
  <si>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</si>
  <si>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</si>
  <si>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</si>
  <si>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</si>
  <si>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</si>
  <si>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</si>
  <si>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</si>
  <si>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</si>
  <si>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</si>
  <si>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</si>
  <si>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</si>
  <si>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</si>
  <si>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</si>
  <si>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</si>
  <si>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</si>
  <si>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</si>
  <si>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</si>
  <si>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</si>
  <si>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</si>
  <si>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</si>
  <si>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</si>
  <si>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</si>
  <si>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</si>
  <si>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</si>
  <si>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</si>
  <si>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</si>
  <si>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</si>
  <si>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</si>
  <si>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</si>
  <si>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</si>
  <si>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</si>
  <si>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</si>
  <si>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</si>
  <si>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</si>
  <si>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</si>
  <si>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</si>
  <si>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</si>
  <si>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</si>
  <si>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</si>
  <si>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</si>
  <si>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</si>
  <si>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</si>
  <si>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</si>
  <si>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</si>
  <si>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</si>
  <si>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</si>
  <si>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</si>
  <si>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</si>
  <si>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</si>
  <si>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</si>
  <si>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</si>
  <si>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</si>
  <si>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</si>
  <si>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</si>
  <si>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</si>
  <si>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</si>
  <si>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</si>
  <si>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</si>
  <si>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</si>
  <si>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</si>
  <si>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</si>
  <si>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</si>
  <si>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</si>
  <si>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</si>
  <si>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</si>
  <si>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</si>
  <si>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</si>
  <si>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</si>
  <si>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</si>
  <si>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</si>
  <si>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</si>
  <si>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</si>
  <si>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</si>
  <si>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</si>
  <si>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</si>
  <si>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</si>
  <si>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</si>
  <si>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</si>
  <si>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</si>
  <si>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</si>
  <si>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</si>
  <si>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</si>
  <si>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</si>
  <si>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</si>
  <si>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</si>
  <si>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</si>
  <si>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</si>
  <si>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</si>
  <si>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</si>
  <si>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</si>
  <si>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</si>
  <si>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</si>
  <si>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</si>
  <si>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</si>
  <si>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</si>
  <si>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</si>
  <si>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</si>
  <si>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</si>
  <si>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</si>
  <si>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</si>
  <si>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</si>
  <si>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</si>
  <si>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</si>
  <si>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</si>
  <si>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</si>
  <si>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</si>
  <si>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</si>
  <si>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</si>
  <si>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</si>
  <si>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</si>
  <si>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</si>
  <si>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</si>
  <si>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</si>
  <si>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</si>
  <si>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</si>
  <si>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</si>
  <si>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</si>
  <si>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</si>
  <si>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</si>
  <si>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</si>
  <si>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</si>
  <si>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</si>
  <si>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</si>
  <si>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</si>
  <si>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</si>
  <si>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</si>
  <si>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</si>
  <si>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</si>
  <si>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</si>
  <si>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</si>
  <si>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</si>
  <si>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</si>
  <si>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</si>
  <si>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</si>
  <si>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</si>
  <si>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</si>
  <si>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</si>
  <si>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</si>
  <si>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</si>
  <si>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</si>
  <si>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</si>
  <si>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</si>
  <si>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</si>
  <si>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</si>
  <si>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</si>
  <si>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</si>
  <si>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</si>
  <si>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</si>
  <si>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</si>
  <si>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</si>
  <si>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</si>
  <si>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</si>
  <si>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</si>
  <si>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</si>
  <si>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</si>
  <si>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</si>
  <si>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</si>
  <si>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</si>
  <si>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</si>
  <si>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</si>
  <si>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</si>
  <si>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</si>
  <si>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</si>
  <si>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</si>
  <si>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</si>
  <si>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</si>
  <si>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</si>
  <si>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</si>
  <si>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</si>
  <si>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</si>
  <si>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</si>
  <si>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</si>
  <si>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</si>
  <si>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</si>
  <si>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</si>
  <si>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</si>
  <si>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</si>
  <si>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</si>
  <si>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</si>
  <si>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</si>
  <si>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</si>
  <si>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</si>
  <si>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</si>
  <si>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</si>
  <si>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</si>
  <si>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</si>
  <si>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</si>
  <si>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</si>
  <si>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</si>
  <si>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</si>
  <si>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</si>
  <si>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</si>
  <si>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</si>
  <si>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</si>
  <si>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</si>
  <si>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</si>
  <si>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</si>
  <si>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</si>
  <si>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</si>
  <si>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</si>
  <si>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</si>
  <si>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</si>
  <si>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</si>
  <si>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</si>
  <si>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</si>
  <si>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</si>
  <si>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</si>
  <si>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</si>
  <si>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</si>
  <si>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</si>
  <si>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</si>
  <si>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</si>
  <si>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</si>
  <si>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</si>
  <si>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</si>
  <si>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</si>
  <si>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</si>
  <si>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</si>
  <si>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</si>
  <si>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</si>
  <si>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</si>
  <si>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</si>
  <si>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</si>
  <si>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</si>
  <si>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</si>
  <si>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</si>
  <si>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</si>
  <si>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</si>
  <si>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</si>
  <si>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</si>
  <si>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</si>
  <si>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</si>
  <si>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</si>
  <si>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</si>
  <si>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</si>
  <si>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</si>
  <si>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</si>
  <si>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</si>
  <si>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</si>
  <si>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</si>
  <si>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</si>
  <si>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</si>
  <si>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</si>
  <si>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</si>
  <si>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</si>
  <si>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</si>
  <si>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</si>
  <si>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</si>
  <si>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</si>
  <si>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</si>
  <si>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</si>
  <si>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</si>
  <si>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</si>
  <si>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</si>
  <si>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</si>
  <si>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</si>
  <si>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</si>
  <si>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</si>
  <si>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</si>
  <si>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</si>
  <si>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</si>
  <si>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</si>
  <si>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</si>
  <si>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</si>
  <si>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</si>
  <si>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</si>
  <si>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</si>
  <si>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</si>
  <si>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</si>
  <si>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</si>
  <si>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</si>
  <si>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</si>
  <si>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</si>
  <si>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</si>
  <si>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</si>
  <si>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</si>
  <si>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</si>
  <si>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</si>
  <si>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</si>
  <si>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</si>
  <si>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</si>
  <si>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</si>
  <si>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</si>
  <si>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</si>
  <si>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</si>
  <si>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</si>
  <si>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</si>
  <si>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</si>
  <si>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</si>
  <si>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</si>
  <si>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</si>
  <si>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</si>
  <si>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</si>
  <si>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</si>
  <si>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</si>
  <si>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</si>
  <si>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</si>
  <si>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</si>
  <si>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</si>
  <si>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</si>
  <si>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</si>
  <si>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</si>
  <si>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</si>
  <si>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</si>
  <si>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</si>
  <si>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</si>
  <si>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</si>
  <si>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</si>
  <si>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</si>
  <si>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</si>
  <si>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</si>
  <si>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</si>
  <si>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</si>
  <si>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</si>
  <si>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</si>
  <si>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</si>
  <si>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</si>
  <si>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</si>
  <si>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</si>
  <si>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</si>
  <si>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</si>
  <si>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</si>
  <si>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</si>
  <si>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</si>
  <si>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</si>
  <si>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</si>
  <si>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</si>
  <si>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</si>
  <si>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</si>
  <si>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</si>
  <si>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</si>
  <si>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</si>
  <si>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</si>
  <si>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</si>
  <si>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</si>
  <si>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</si>
  <si>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</si>
  <si>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</si>
  <si>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</si>
  <si>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</si>
  <si>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</si>
  <si>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</si>
  <si>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</si>
  <si>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</si>
  <si>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</si>
  <si>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</si>
  <si>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</si>
  <si>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</si>
  <si>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</si>
  <si>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</si>
  <si>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</si>
  <si>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</si>
  <si>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</si>
  <si>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</si>
  <si>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</si>
  <si>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</si>
  <si>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</si>
  <si>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</si>
  <si>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</si>
  <si>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</si>
  <si>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</si>
  <si>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</si>
  <si>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</si>
  <si>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</si>
  <si>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</si>
  <si>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</si>
  <si>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</si>
  <si>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</si>
  <si>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</si>
  <si>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</si>
  <si>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</si>
  <si>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</si>
  <si>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</si>
  <si>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</si>
  <si>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</si>
  <si>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</si>
  <si>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</si>
  <si>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</si>
  <si>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</si>
  <si>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</si>
  <si>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</si>
  <si>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</si>
  <si>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</si>
  <si>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</si>
  <si>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</si>
  <si>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</si>
  <si>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</si>
  <si>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</si>
  <si>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</si>
  <si>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</si>
  <si>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</si>
  <si>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</si>
  <si>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</si>
  <si>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</si>
  <si>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</si>
  <si>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</si>
  <si>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</si>
  <si>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</si>
  <si>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</si>
  <si>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</si>
  <si>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</si>
  <si>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</si>
  <si>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</si>
  <si>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</si>
  <si>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</si>
  <si>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</si>
  <si>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</si>
  <si>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</si>
  <si>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</si>
  <si>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</si>
  <si>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</si>
  <si>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</si>
  <si>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</si>
  <si>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</si>
  <si>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</si>
  <si>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</si>
  <si>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</si>
  <si>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</si>
  <si>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</si>
  <si>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</si>
  <si>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</si>
  <si>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</si>
  <si>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</si>
  <si>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</si>
  <si>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</si>
  <si>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</si>
  <si>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</si>
  <si>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</si>
  <si>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</si>
  <si>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</si>
  <si>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</si>
  <si>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</si>
  <si>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</si>
  <si>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</si>
  <si>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</si>
  <si>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</si>
  <si>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</si>
  <si>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</si>
  <si>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</si>
  <si>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</si>
  <si>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</si>
  <si>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</si>
  <si>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</si>
  <si>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</si>
  <si>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</si>
  <si>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</si>
  <si>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</si>
  <si>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</si>
  <si>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</si>
  <si>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</si>
  <si>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</si>
  <si>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</si>
  <si>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</si>
  <si>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</si>
  <si>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</si>
  <si>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</si>
  <si>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</si>
  <si>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</si>
  <si>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</si>
  <si>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</si>
  <si>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</si>
  <si>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</si>
  <si>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</si>
  <si>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</si>
  <si>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</si>
  <si>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</si>
  <si>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</si>
  <si>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</si>
  <si>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</si>
  <si>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</si>
  <si>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</si>
  <si>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</si>
  <si>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</si>
  <si>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</si>
  <si>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</si>
  <si>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</si>
  <si>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</si>
  <si>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</si>
  <si>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</si>
  <si>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</si>
  <si>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</si>
  <si>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</si>
  <si>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</si>
  <si>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</si>
  <si>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</si>
  <si>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</si>
  <si>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</si>
  <si>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</si>
  <si>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</si>
  <si>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</si>
  <si>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</si>
  <si>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</si>
  <si>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</si>
  <si>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</si>
  <si>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</si>
  <si>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</si>
  <si>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</si>
  <si>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</si>
  <si>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</si>
  <si>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</si>
  <si>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</si>
  <si>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</si>
  <si>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</si>
  <si>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</si>
  <si>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</si>
  <si>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</si>
  <si>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</si>
  <si>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</si>
  <si>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</si>
  <si>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</si>
  <si>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</si>
  <si>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</si>
  <si>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</si>
  <si>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</si>
  <si>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</si>
  <si>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</si>
  <si>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</si>
  <si>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</si>
  <si>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</si>
  <si>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</si>
  <si>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</si>
  <si>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</si>
  <si>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</si>
  <si>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</si>
  <si>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</si>
  <si>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</si>
  <si>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</si>
  <si>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</si>
  <si>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</si>
  <si>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</si>
  <si>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</si>
  <si>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</si>
  <si>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</si>
  <si>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</si>
  <si>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</si>
  <si>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</si>
  <si>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</si>
  <si>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</si>
  <si>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</si>
  <si>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</si>
  <si>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</si>
  <si>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</si>
  <si>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</si>
  <si>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</si>
  <si>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</si>
  <si>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</si>
  <si>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</si>
  <si>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</si>
  <si>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</si>
  <si>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</si>
  <si>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</si>
  <si>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</si>
  <si>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</si>
  <si>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</si>
  <si>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</si>
  <si>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</si>
  <si>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</si>
  <si>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</si>
  <si>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</si>
  <si>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</si>
  <si>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</si>
  <si>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</si>
  <si>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</si>
  <si>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</si>
  <si>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</si>
  <si>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</si>
  <si>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</si>
  <si>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</si>
  <si>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</si>
  <si>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</si>
  <si>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</si>
  <si>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</si>
  <si>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</si>
  <si>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</si>
  <si>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</si>
  <si>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</si>
  <si>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</si>
  <si>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</si>
  <si>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</si>
  <si>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</si>
  <si>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</si>
  <si>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</si>
  <si>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</si>
  <si>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</si>
  <si>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</si>
  <si>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</si>
  <si>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</si>
  <si>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</si>
  <si>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</si>
  <si>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</si>
  <si>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</si>
  <si>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</si>
  <si>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</si>
  <si>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</si>
  <si>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</si>
  <si>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</si>
  <si>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</si>
  <si>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</si>
  <si>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</si>
  <si>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</si>
  <si>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</si>
  <si>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</si>
  <si>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</si>
  <si>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</si>
  <si>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</si>
  <si>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</si>
  <si>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</si>
  <si>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</si>
  <si>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</si>
  <si>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</si>
  <si>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</si>
  <si>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</si>
  <si>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</si>
  <si>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</si>
  <si>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</si>
  <si>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</si>
  <si>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</si>
  <si>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</si>
  <si>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</si>
  <si>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</si>
  <si>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</si>
  <si>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</si>
  <si>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</si>
  <si>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</si>
  <si>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</si>
  <si>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</si>
  <si>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</si>
  <si>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</si>
  <si>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</si>
  <si>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</si>
  <si>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</si>
  <si>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</si>
  <si>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</si>
  <si>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</si>
  <si>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</si>
  <si>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</si>
  <si>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</si>
  <si>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</si>
  <si>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</si>
  <si>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</si>
  <si>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</si>
  <si>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</si>
  <si>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</si>
  <si>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</si>
  <si>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</si>
  <si>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</si>
  <si>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</si>
  <si>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</si>
  <si>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</si>
  <si>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</si>
  <si>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</si>
  <si>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</si>
  <si>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</si>
  <si>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</si>
  <si>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</si>
  <si>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</si>
  <si>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</si>
  <si>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</si>
  <si>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</si>
  <si>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</si>
  <si>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</si>
  <si>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</si>
  <si>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</si>
  <si>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</si>
  <si>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</si>
  <si>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</si>
  <si>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</si>
  <si>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</si>
  <si>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</si>
  <si>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</si>
  <si>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</si>
  <si>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</si>
  <si>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</si>
  <si>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</si>
  <si>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</si>
  <si>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</si>
  <si>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</si>
  <si>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</si>
  <si>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</si>
  <si>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</si>
  <si>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</si>
  <si>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</si>
  <si>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</si>
  <si>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</si>
  <si>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</si>
  <si>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</si>
  <si>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</si>
  <si>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</si>
  <si>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</si>
  <si>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</si>
  <si>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</si>
  <si>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</si>
  <si>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</si>
  <si>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</si>
  <si>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</si>
  <si>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</si>
  <si>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</si>
  <si>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</si>
  <si>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</si>
  <si>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</si>
  <si>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</si>
  <si>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</si>
  <si>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</si>
  <si>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</si>
  <si>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</si>
  <si>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</si>
  <si>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</si>
  <si>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</si>
  <si>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</si>
  <si>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</si>
  <si>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</si>
  <si>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</si>
  <si>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</si>
  <si>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</si>
  <si>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</si>
  <si>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</si>
  <si>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</si>
  <si>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</si>
  <si>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</si>
  <si>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</si>
  <si>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</si>
  <si>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</si>
  <si>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</si>
  <si>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</si>
  <si>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</si>
  <si>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</si>
  <si>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</si>
  <si>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</si>
  <si>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</si>
  <si>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</si>
  <si>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</si>
  <si>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</si>
  <si>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</si>
  <si>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</si>
  <si>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</si>
  <si>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</si>
  <si>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</si>
  <si>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</si>
  <si>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</si>
  <si>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</si>
  <si>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</si>
  <si>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</si>
  <si>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</si>
  <si>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</si>
  <si>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</si>
  <si>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</si>
  <si>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</si>
  <si>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</si>
  <si>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</si>
  <si>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</si>
  <si>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</si>
  <si>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</si>
  <si>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</si>
  <si>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</si>
  <si>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</si>
  <si>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</si>
  <si>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</si>
  <si>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</si>
  <si>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</si>
  <si>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</si>
  <si>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</si>
  <si>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</si>
  <si>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</si>
  <si>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</si>
  <si>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</si>
  <si>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</si>
  <si>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</si>
  <si>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</si>
  <si>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</si>
  <si>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</si>
  <si>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</si>
  <si>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</si>
  <si>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</si>
  <si>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</si>
  <si>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</si>
  <si>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</si>
  <si>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</si>
  <si>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</si>
  <si>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</si>
  <si>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</si>
  <si>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</si>
  <si>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</si>
  <si>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</si>
  <si>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</si>
  <si>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</si>
  <si>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</si>
  <si>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</si>
  <si>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</si>
  <si>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</si>
  <si>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</si>
  <si>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</si>
  <si>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</si>
  <si>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</si>
  <si>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</si>
  <si>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</si>
  <si>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</si>
  <si>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</si>
  <si>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</si>
  <si>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</si>
  <si>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</si>
  <si>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</si>
  <si>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</si>
  <si>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</si>
  <si>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</si>
  <si>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</si>
  <si>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</si>
  <si>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</si>
  <si>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</si>
  <si>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</si>
  <si>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</si>
  <si>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</si>
  <si>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</si>
  <si>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</si>
  <si>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</si>
  <si>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</si>
  <si>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</si>
  <si>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</si>
  <si>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</si>
  <si>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</si>
  <si>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</si>
  <si>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</si>
  <si>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</si>
  <si>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</si>
  <si>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</si>
  <si>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</si>
  <si>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</si>
  <si>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</si>
  <si>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</si>
  <si>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</si>
  <si>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</si>
  <si>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</si>
  <si>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</si>
  <si>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</si>
  <si>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</si>
  <si>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</si>
  <si>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</si>
  <si>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</si>
  <si>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</si>
  <si>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</si>
  <si>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</si>
  <si>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</si>
  <si>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</si>
  <si>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</si>
  <si>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</si>
  <si>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</si>
  <si>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</si>
  <si>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</si>
  <si>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</si>
  <si>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</si>
  <si>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</si>
  <si>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</si>
  <si>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</si>
  <si>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</si>
  <si>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</si>
  <si>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</si>
  <si>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</si>
  <si>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</si>
  <si>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</si>
  <si>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</si>
  <si>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</si>
  <si>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</si>
  <si>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</si>
  <si>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</si>
  <si>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</si>
  <si>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</si>
  <si>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</si>
  <si>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</si>
  <si>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</si>
  <si>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</si>
  <si>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</si>
  <si>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</si>
  <si>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</si>
  <si>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</si>
  <si>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</si>
  <si>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</si>
  <si>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</si>
  <si>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</si>
  <si>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</si>
  <si>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</si>
  <si>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</si>
  <si>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</si>
  <si>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</si>
  <si>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</si>
  <si>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</si>
  <si>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</si>
  <si>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</si>
  <si>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</si>
  <si>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</si>
  <si>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</si>
  <si>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</si>
  <si>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</si>
  <si>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</si>
  <si>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</si>
  <si>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</si>
  <si>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</si>
  <si>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</si>
  <si>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</si>
  <si>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</si>
  <si>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</si>
  <si>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</si>
  <si>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</si>
  <si>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</si>
  <si>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</si>
  <si>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</si>
  <si>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</si>
  <si>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</si>
  <si>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</si>
  <si>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</si>
  <si>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</si>
  <si>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</si>
  <si>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</si>
  <si>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</si>
  <si>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</si>
  <si>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</si>
  <si>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</si>
  <si>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</si>
  <si>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</si>
  <si>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</si>
  <si>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</si>
  <si>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</si>
  <si>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</si>
  <si>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</si>
  <si>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</si>
  <si>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</si>
  <si>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</si>
  <si>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</si>
  <si>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</si>
  <si>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</si>
  <si>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</si>
  <si>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</si>
  <si>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</si>
  <si>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</si>
  <si>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</si>
  <si>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</si>
  <si>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</si>
  <si>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</si>
  <si>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</si>
  <si>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</si>
  <si>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</si>
  <si>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</si>
  <si>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</si>
  <si>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</si>
  <si>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</si>
  <si>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</si>
  <si>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</si>
  <si>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</si>
  <si>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</si>
  <si>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</si>
  <si>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</si>
  <si>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</si>
  <si>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</si>
  <si>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</si>
  <si>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</si>
  <si>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</si>
  <si>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</si>
  <si>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</si>
  <si>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</si>
  <si>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</si>
  <si>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</si>
  <si>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</si>
  <si>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</si>
  <si>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</si>
  <si>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</si>
  <si>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</si>
  <si>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</si>
  <si>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</si>
  <si>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</si>
  <si>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</si>
  <si>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</si>
  <si>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</si>
  <si>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</si>
  <si>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</si>
  <si>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</si>
  <si>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</si>
  <si>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</si>
  <si>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</si>
  <si>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</si>
  <si>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</si>
  <si>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</si>
  <si>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</si>
  <si>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</si>
  <si>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</si>
  <si>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</si>
  <si>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</si>
  <si>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</si>
  <si>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</si>
  <si>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</si>
  <si>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</si>
  <si>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</si>
  <si>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</si>
  <si>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</si>
  <si>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</si>
  <si>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</si>
  <si>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</si>
  <si>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</si>
  <si>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</si>
  <si>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</si>
  <si>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</si>
  <si>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</si>
  <si>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</si>
  <si>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</si>
  <si>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</si>
  <si>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</si>
  <si>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</si>
  <si>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</si>
  <si>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</si>
  <si>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</si>
  <si>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</si>
  <si>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</si>
  <si>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</si>
  <si>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</si>
  <si>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</si>
  <si>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Counts</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</si>
  <si>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</si>
  <si>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</si>
  <si>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</si>
  <si>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</si>
  <si>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</si>
  <si>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</si>
  <si>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</si>
  <si>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</si>
  <si>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</si>
  <si>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</si>
  <si>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</si>
  <si>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</si>
  <si>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</si>
  <si>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</si>
  <si>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</si>
  <si>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</si>
  <si>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</si>
  <si>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</si>
  <si>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Counts2</t>
  </si>
  <si>
    <t>Friday</t>
  </si>
  <si>
    <t>Monday</t>
  </si>
  <si>
    <t>Saturday</t>
  </si>
  <si>
    <t>Sunday</t>
  </si>
  <si>
    <t>Thursday</t>
  </si>
  <si>
    <t>Tuesday</t>
  </si>
  <si>
    <t>Wednesday</t>
  </si>
  <si>
    <t>Rep</t>
  </si>
  <si>
    <t>Calls</t>
  </si>
  <si>
    <t>Amount</t>
  </si>
  <si>
    <t>Sel. Calls</t>
  </si>
  <si>
    <t>Sel. Amount</t>
  </si>
  <si>
    <t>selected rep</t>
  </si>
  <si>
    <t>Column Labels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</si>
  <si>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</si>
  <si>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</si>
  <si>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</si>
  <si>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</si>
  <si>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</si>
  <si>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</si>
  <si>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</si>
  <si>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</si>
  <si>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</si>
  <si>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</si>
  <si>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</si>
  <si>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</si>
  <si>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</si>
  <si>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1 to 2 hours</t>
  </si>
  <si>
    <t>30 to 60 mins</t>
  </si>
  <si>
    <t>More than 2 hours</t>
  </si>
  <si>
    <t>Under 10 mins</t>
  </si>
  <si>
    <t>10 to 30 mins</t>
  </si>
  <si>
    <t>Data returned for Call Counts, Cleveland, Female (First 1000 rows).</t>
  </si>
  <si>
    <t/>
  </si>
  <si>
    <t>TOTAL</t>
  </si>
  <si>
    <t>Rep Summary</t>
  </si>
  <si>
    <t>% of calls</t>
  </si>
  <si>
    <t>Call Rank</t>
  </si>
  <si>
    <t>Amount Rank</t>
  </si>
  <si>
    <t>Labels</t>
  </si>
  <si>
    <t>Image:</t>
  </si>
  <si>
    <r>
      <rPr>
        <sz val="24"/>
        <color theme="1" tint="0.34998626667073579"/>
        <rFont val="Aptos ExtraBold"/>
        <family val="2"/>
        <scheme val="major"/>
      </rPr>
      <t>CALL CENTRE REPORT</t>
    </r>
    <r>
      <rPr>
        <sz val="24"/>
        <color theme="1"/>
        <rFont val="Aptos"/>
        <family val="2"/>
        <scheme val="minor"/>
      </rPr>
      <t xml:space="preserve"> - </t>
    </r>
    <r>
      <rPr>
        <sz val="24"/>
        <color theme="1" tint="0.499984740745262"/>
        <rFont val="Aptos"/>
        <family val="2"/>
        <scheme val="minor"/>
      </rPr>
      <t>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</si>
</sst>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1"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0"/>
      <color theme="1"/>
      <name val="Aptos"/>
      <family val="2"/>
      <scheme val="minor"/>
    </font>
    <font>
      <sz val="11"/>
      <color theme="1"/>
      <name val="Aptos"/>
      <family val="2"/>
      <scheme val="minor"/>
    </font>
    <font>
      <b/>
      <sz val="10"/>
      <color theme="1"/>
      <name val="Aptos"/>
      <family val="2"/>
      <scheme val="minor"/>
    </font>
    <font>
      <sz val="11"/>
      <color theme="1"/>
      <name val="Aptos ExtraBold"/>
      <family val="2"/>
      <scheme val="major"/>
    </font>
    <font>
      <sz val="24"/>
      <color theme="1" tint="0.34998626667073579"/>
      <name val="Aptos ExtraBold"/>
      <family val="2"/>
      <scheme val="major"/>
    </font>
    <font>
      <sz val="24"/>
      <color theme="1"/>
      <name val="Aptos"/>
      <family val="2"/>
      <scheme val="minor"/>
    </font>
    <font>
      <sz val="24"/>
      <color theme="1" tint="0.499984740745262"/>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5" fillId="0" borderId="0" applyFont="0" applyFill="0" applyBorder="0" applyAlignment="0" applyProtection="0"/>
  </cellStyleXfs>
  <cellXfs count="5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3" borderId="0" xfId="0" applyFill="1" applyAlignment="1">
      <alignment horizontal="center" vertical="center"/>
    </xf>
    <xf numFmtId="0" fontId="0" fillId="4" borderId="0" xfId="0" applyFill="1" applyAlignment="1">
      <alignment horizontal="left"/>
    </xf>
    <xf numFmtId="167" fontId="0" fillId="0" borderId="0" xfId="0" applyNumberFormat="1"/>
    <xf numFmtId="0" fontId="0" fillId="0" borderId="0" xfId="0" applyNumberFormat="1"/>
    <xf numFmtId="0" fontId="0" fillId="0" borderId="0" xfId="0" applyAlignment="1">
      <alignment horizontal="left" indent="1"/>
    </xf>
    <xf numFmtId="14" fontId="0" fillId="0" borderId="0" xfId="0" applyNumberFormat="1"/>
    <xf numFmtId="0" fontId="0" fillId="5" borderId="10" xfId="0" applyFill="1" applyBorder="1"/>
    <xf numFmtId="0" fontId="4" fillId="5" borderId="0" xfId="0" applyFont="1" applyFill="1" applyBorder="1"/>
    <xf numFmtId="0" fontId="4" fillId="5" borderId="14" xfId="0" applyFont="1" applyFill="1" applyBorder="1"/>
    <xf numFmtId="0" fontId="4" fillId="5" borderId="13" xfId="0" applyFont="1" applyFill="1" applyBorder="1" applyAlignment="1">
      <alignment horizontal="left" indent="1"/>
    </xf>
    <xf numFmtId="168" fontId="4" fillId="5" borderId="0" xfId="0" applyNumberFormat="1" applyFont="1" applyFill="1" applyBorder="1"/>
    <xf numFmtId="168" fontId="4" fillId="5" borderId="14" xfId="0" applyNumberFormat="1" applyFont="1" applyFill="1" applyBorder="1"/>
    <xf numFmtId="0" fontId="4" fillId="5" borderId="15" xfId="0" applyFont="1" applyFill="1" applyBorder="1" applyAlignment="1">
      <alignment horizontal="left" indent="1"/>
    </xf>
    <xf numFmtId="168" fontId="4" fillId="5" borderId="16" xfId="0" applyNumberFormat="1" applyFont="1" applyFill="1" applyBorder="1"/>
    <xf numFmtId="168" fontId="4" fillId="5" borderId="17" xfId="0" applyNumberFormat="1" applyFont="1" applyFill="1" applyBorder="1"/>
    <xf numFmtId="0" fontId="1" fillId="5" borderId="11" xfId="0" applyFont="1" applyFill="1" applyBorder="1" applyAlignment="1">
      <alignment horizontal="center"/>
    </xf>
    <xf numFmtId="0" fontId="1" fillId="5" borderId="12" xfId="0" applyFont="1" applyFill="1" applyBorder="1" applyAlignment="1">
      <alignment horizontal="center"/>
    </xf>
    <xf numFmtId="0" fontId="6" fillId="5" borderId="13" xfId="0" applyFont="1" applyFill="1" applyBorder="1"/>
    <xf numFmtId="9" fontId="0" fillId="0" borderId="0" xfId="1" applyFont="1"/>
    <xf numFmtId="0" fontId="7" fillId="3" borderId="0" xfId="0" applyFont="1" applyFill="1"/>
    <xf numFmtId="0" fontId="7" fillId="3" borderId="0" xfId="0" applyFont="1" applyFill="1" applyAlignment="1">
      <alignment horizontal="left" vertical="center" indent="2"/>
    </xf>
    <xf numFmtId="0" fontId="9" fillId="3" borderId="0" xfId="0" applyFont="1" applyFill="1" applyAlignment="1">
      <alignment vertical="center"/>
    </xf>
    <xf numFmtId="0" fontId="0" fillId="0" borderId="0" xfId="0" applyProtection="1">
      <protection locked="0"/>
    </xf>
    <xf numFmtId="0" fontId="0" fillId="3" borderId="0" xfId="0" applyFill="1" applyAlignment="1">
      <alignment horizontal="center"/>
    </xf>
    <xf numFmtId="0" fontId="0" fillId="3" borderId="14" xfId="0" applyFill="1" applyBorder="1" applyAlignment="1">
      <alignment horizontal="center"/>
    </xf>
  </cellXfs>
  <cellStyles count="2">
    <cellStyle name="Normal" xfId="0" builtinId="0"/>
    <cellStyle name="Percent" xfId="1" builtinId="5"/>
  </cellStyles>
  <dxfs count="19">
    <dxf>
      <fill>
        <patternFill patternType="solid">
          <bgColor theme="8"/>
        </patternFill>
      </fill>
    </dxf>
    <dxf>
      <numFmt numFmtId="19" formatCode="m/d/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6B6F47D6-C056-4222-90EB-C9C110250D19}">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 Target="richData/rdrichvalue.xml"/><Relationship Id="rId28" Type="http://schemas.openxmlformats.org/officeDocument/2006/relationships/customXml" Target="../customXml/item1.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(Repaired).xlsx]Pivot!Weekday Trend</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s>
    <c:plotArea>
      <c:layout/>
      <c:barChart>
        <c:barDir val="bar"/>
        <c:grouping val="clustered"/>
        <c:varyColors val="0"/>
        <c:ser>
          <c:idx val="0"/>
          <c:order val="0"/>
          <c:tx>
            <c:strRef>
              <c:f>Pivot!$H$26</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Pivot!$G$27:$G$34</c:f>
              <c:strCache>
                <c:ptCount val="7"/>
                <c:pt idx="0">
                  <c:v>Sunday</c:v>
                </c:pt>
                <c:pt idx="1">
                  <c:v>Monday</c:v>
                </c:pt>
                <c:pt idx="2">
                  <c:v>Tuesday</c:v>
                </c:pt>
                <c:pt idx="3">
                  <c:v>Wednesday</c:v>
                </c:pt>
                <c:pt idx="4">
                  <c:v>Thursday</c:v>
                </c:pt>
                <c:pt idx="5">
                  <c:v>Friday</c:v>
                </c:pt>
                <c:pt idx="6">
                  <c:v>Saturday</c:v>
                </c:pt>
              </c:strCache>
            </c:strRef>
          </c:cat>
          <c:val>
            <c:numRef>
              <c:f>Pivot!$H$27:$H$34</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525D-4609-88C6-2BDE210E510D}"/>
            </c:ext>
          </c:extLst>
        </c:ser>
        <c:dLbls>
          <c:showLegendKey val="0"/>
          <c:showVal val="0"/>
          <c:showCatName val="0"/>
          <c:showSerName val="0"/>
          <c:showPercent val="0"/>
          <c:showBubbleSize val="0"/>
        </c:dLbls>
        <c:gapWidth val="25"/>
        <c:axId val="2071812735"/>
        <c:axId val="2071813215"/>
      </c:barChart>
      <c:catAx>
        <c:axId val="2071812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13215"/>
        <c:crosses val="autoZero"/>
        <c:auto val="1"/>
        <c:lblAlgn val="ctr"/>
        <c:lblOffset val="100"/>
        <c:noMultiLvlLbl val="0"/>
      </c:catAx>
      <c:valAx>
        <c:axId val="2071813215"/>
        <c:scaling>
          <c:orientation val="minMax"/>
        </c:scaling>
        <c:delete val="1"/>
        <c:axPos val="b"/>
        <c:numFmt formatCode="#,##0" sourceLinked="1"/>
        <c:majorTickMark val="none"/>
        <c:minorTickMark val="none"/>
        <c:tickLblPos val="nextTo"/>
        <c:crossAx val="207181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(Repaired).xlsx]Pivot!Monthly trend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rPr>
              <a:t>Call Trend</a:t>
            </a:r>
          </a:p>
        </c:rich>
      </c:tx>
      <c:layout>
        <c:manualLayout>
          <c:xMode val="edge"/>
          <c:yMode val="edge"/>
          <c:x val="1.5583333333333371E-2"/>
          <c:y val="3.73333333333333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Pivot!$C$26</c:f>
              <c:strCache>
                <c:ptCount val="1"/>
                <c:pt idx="0">
                  <c:v>Call Counts2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Pivot!$A$27:$A$39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Pivot!$C$27:$C$39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310D-4F48-A2E3-5F51B144D170}"/>
            </c:ext>
          </c:extLst>
        </c:ser>
        <c:dLbls>
          <c:showLegendKey val="0"/>
          <c:showVal val="0"/>
          <c:showCatName val="0"/>
          <c:showSerName val="0"/>
          <c:showPercent val="0"/>
          <c:showBubbleSize val="0"/>
        </c:dLbls>
        <c:axId val="1667133423"/>
        <c:axId val="1667134383"/>
      </c:areaChart>
      <c:lineChart>
        <c:grouping val="standard"/>
        <c:varyColors val="0"/>
        <c:ser>
          <c:idx val="0"/>
          <c:order val="0"/>
          <c:tx>
            <c:strRef>
              <c:f>Pivot!$B$26</c:f>
              <c:strCache>
                <c:ptCount val="1"/>
                <c:pt idx="0">
                  <c:v>Call Counts</c:v>
                </c:pt>
              </c:strCache>
            </c:strRef>
          </c:tx>
          <c:spPr>
            <a:ln w="28575" cap="rnd">
              <a:solidFill>
                <a:schemeClr val="accent6"/>
              </a:solidFill>
              <a:round/>
            </a:ln>
            <a:effectLst/>
          </c:spPr>
          <c:marker>
            <c:symbol val="circle"/>
            <c:size val="7"/>
            <c:spPr>
              <a:solidFill>
                <a:schemeClr val="bg1"/>
              </a:solidFill>
              <a:ln w="25400">
                <a:solidFill>
                  <a:schemeClr val="tx1"/>
                </a:solidFill>
              </a:ln>
              <a:effectLst/>
            </c:spPr>
          </c:marker>
          <c:cat>
            <c:strRef>
              <c:f>Pivot!$A$27:$A$39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Pivot!$B$27:$B$39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310D-4F48-A2E3-5F51B144D170}"/>
            </c:ext>
          </c:extLst>
        </c:ser>
        <c:dLbls>
          <c:showLegendKey val="0"/>
          <c:showVal val="0"/>
          <c:showCatName val="0"/>
          <c:showSerName val="0"/>
          <c:showPercent val="0"/>
          <c:showBubbleSize val="0"/>
        </c:dLbls>
        <c:marker val="1"/>
        <c:smooth val="0"/>
        <c:axId val="1667133423"/>
        <c:axId val="1667134383"/>
      </c:lineChart>
      <c:catAx>
        <c:axId val="1667133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34383"/>
        <c:crosses val="autoZero"/>
        <c:auto val="1"/>
        <c:lblAlgn val="ctr"/>
        <c:lblOffset val="100"/>
        <c:noMultiLvlLbl val="0"/>
      </c:catAx>
      <c:valAx>
        <c:axId val="166713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33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59090047204178"/>
          <c:y val="9.7466514232417811E-2"/>
          <c:w val="0.82488228895342464"/>
          <c:h val="0.89048538042217407"/>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Pivot!$K$3:$K$7</c:f>
              <c:strCache>
                <c:ptCount val="5"/>
                <c:pt idx="0">
                  <c:v>R01</c:v>
                </c:pt>
                <c:pt idx="1">
                  <c:v>R02</c:v>
                </c:pt>
                <c:pt idx="2">
                  <c:v>R03</c:v>
                </c:pt>
                <c:pt idx="3">
                  <c:v>R04</c:v>
                </c:pt>
                <c:pt idx="4">
                  <c:v>R05</c:v>
                </c:pt>
              </c:strCache>
            </c:strRef>
          </c:cat>
          <c:val>
            <c:numRef>
              <c:f>Pivot!$L$3:$L$7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90E5-47EF-9F70-5C0080BA8C76}"/>
            </c:ext>
          </c:extLst>
        </c:ser>
        <c:ser>
          <c:idx val="1"/>
          <c:order val="1"/>
          <c:tx>
            <c:strRef>
              <c:f>Pivot!$N$2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Pivot!$N$3:$N$7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90E5-47EF-9F70-5C0080BA8C76}"/>
            </c:ext>
          </c:extLst>
        </c:ser>
        <c:dLbls>
          <c:showLegendKey val="0"/>
          <c:showVal val="0"/>
          <c:showCatName val="0"/>
          <c:showSerName val="0"/>
          <c:showPercent val="0"/>
          <c:showBubbleSize val="0"/>
        </c:dLbls>
        <c:gapWidth val="25"/>
        <c:overlap val="100"/>
        <c:axId val="2071811775"/>
        <c:axId val="2071818015"/>
      </c:barChart>
      <c:catAx>
        <c:axId val="20718117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en-US"/>
          </a:p>
        </c:txPr>
        <c:crossAx val="2071818015"/>
        <c:crosses val="autoZero"/>
        <c:auto val="1"/>
        <c:lblAlgn val="ctr"/>
        <c:lblOffset val="100"/>
        <c:noMultiLvlLbl val="0"/>
      </c:catAx>
      <c:valAx>
        <c:axId val="2071818015"/>
        <c:scaling>
          <c:orientation val="minMax"/>
          <c:min val="0"/>
        </c:scaling>
        <c:delete val="1"/>
        <c:axPos val="t"/>
        <c:numFmt formatCode="General" sourceLinked="1"/>
        <c:majorTickMark val="none"/>
        <c:minorTickMark val="none"/>
        <c:tickLblPos val="nextTo"/>
        <c:crossAx val="207181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1154265829130915E-2"/>
          <c:w val="1"/>
          <c:h val="0.90556973481763059"/>
        </c:manualLayout>
      </c:layout>
      <c:barChart>
        <c:barDir val="bar"/>
        <c:grouping val="clustered"/>
        <c:varyColors val="0"/>
        <c:ser>
          <c:idx val="0"/>
          <c:order val="0"/>
          <c:tx>
            <c:strRef>
              <c:f>Pivot!$M$2</c:f>
              <c:strCache>
                <c:ptCount val="1"/>
                <c:pt idx="0">
                  <c:v>Amount</c:v>
                </c:pt>
              </c:strCache>
            </c:strRef>
          </c:tx>
          <c:spPr>
            <a:solidFill>
              <a:schemeClr val="bg1">
                <a:lumMod val="85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1-F8C2-4CAD-A416-EFF619049548}"/>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Pivot!$K$3:$K$7</c:f>
              <c:strCache>
                <c:ptCount val="5"/>
                <c:pt idx="0">
                  <c:v>R01</c:v>
                </c:pt>
                <c:pt idx="1">
                  <c:v>R02</c:v>
                </c:pt>
                <c:pt idx="2">
                  <c:v>R03</c:v>
                </c:pt>
                <c:pt idx="3">
                  <c:v>R04</c:v>
                </c:pt>
                <c:pt idx="4">
                  <c:v>R05</c:v>
                </c:pt>
              </c:strCache>
            </c:strRef>
          </c:cat>
          <c:val>
            <c:numRef>
              <c:f>Pivot!$M$3:$M$7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2-F8C2-4CAD-A416-EFF619049548}"/>
            </c:ext>
          </c:extLst>
        </c:ser>
        <c:ser>
          <c:idx val="1"/>
          <c:order val="1"/>
          <c:tx>
            <c:strRef>
              <c:f>Pivot!$O$2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dLbls>
            <c:delete val="1"/>
          </c:dLbls>
          <c:val>
            <c:numRef>
              <c:f>Pivot!$O$3:$O$7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3-F8C2-4CAD-A416-EFF619049548}"/>
            </c:ext>
          </c:extLst>
        </c:ser>
        <c:dLbls>
          <c:dLblPos val="outEnd"/>
          <c:showLegendKey val="0"/>
          <c:showVal val="1"/>
          <c:showCatName val="0"/>
          <c:showSerName val="0"/>
          <c:showPercent val="0"/>
          <c:showBubbleSize val="0"/>
        </c:dLbls>
        <c:gapWidth val="25"/>
        <c:overlap val="100"/>
        <c:axId val="2071811775"/>
        <c:axId val="2071818015"/>
      </c:barChart>
      <c:catAx>
        <c:axId val="2071811775"/>
        <c:scaling>
          <c:orientation val="maxMin"/>
        </c:scaling>
        <c:delete val="1"/>
        <c:axPos val="l"/>
        <c:numFmt formatCode="General" sourceLinked="1"/>
        <c:majorTickMark val="none"/>
        <c:minorTickMark val="none"/>
        <c:tickLblPos val="nextTo"/>
        <c:crossAx val="2071818015"/>
        <c:crosses val="autoZero"/>
        <c:auto val="1"/>
        <c:lblAlgn val="ctr"/>
        <c:lblOffset val="100"/>
        <c:noMultiLvlLbl val="0"/>
      </c:catAx>
      <c:valAx>
        <c:axId val="2071818015"/>
        <c:scaling>
          <c:orientation val="minMax"/>
        </c:scaling>
        <c:delete val="1"/>
        <c:axPos val="t"/>
        <c:numFmt formatCode="&quot;$&quot;#,##0,&quot;K&quot;" sourceLinked="1"/>
        <c:majorTickMark val="none"/>
        <c:minorTickMark val="none"/>
        <c:tickLblPos val="nextTo"/>
        <c:crossAx val="2071811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(Repaired).xlsx]Pivot!PivotTable4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solidFill>
                <a:latin typeface="+mj-lt"/>
              </a:rPr>
              <a:t>Female</a:t>
            </a:r>
            <a:r>
              <a:rPr lang="en-US">
                <a:latin typeface="+mj-lt"/>
              </a:rPr>
              <a:t> vs.</a:t>
            </a:r>
            <a:r>
              <a:rPr lang="en-US" baseline="0">
                <a:latin typeface="+mj-lt"/>
              </a:rPr>
              <a:t> </a:t>
            </a:r>
            <a:r>
              <a:rPr lang="en-US" baseline="0">
                <a:solidFill>
                  <a:schemeClr val="accent4"/>
                </a:solidFill>
                <a:latin typeface="+mj-lt"/>
              </a:rPr>
              <a:t>Male</a:t>
            </a:r>
            <a:r>
              <a:rPr lang="en-US" baseline="0">
                <a:latin typeface="+mj-lt"/>
              </a:rPr>
              <a:t> Callers</a:t>
            </a:r>
            <a:endParaRPr lang="en-US">
              <a:latin typeface="+mj-lt"/>
            </a:endParaRPr>
          </a:p>
        </c:rich>
      </c:tx>
      <c:layout>
        <c:manualLayout>
          <c:xMode val="edge"/>
          <c:yMode val="edge"/>
          <c:x val="0.1499522559680040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Pivot!$N$15:$N$16</c:f>
              <c:strCache>
                <c:ptCount val="1"/>
                <c:pt idx="0">
                  <c:v>Female</c:v>
                </c:pt>
              </c:strCache>
            </c:strRef>
          </c:tx>
          <c:spPr>
            <a:solidFill>
              <a:schemeClr val="accent5"/>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Pivot!$M$17:$M$20</c:f>
              <c:strCache>
                <c:ptCount val="3"/>
                <c:pt idx="0">
                  <c:v>Cincinnati</c:v>
                </c:pt>
                <c:pt idx="1">
                  <c:v>Cleveland</c:v>
                </c:pt>
                <c:pt idx="2">
                  <c:v>Columbus</c:v>
                </c:pt>
              </c:strCache>
            </c:strRef>
          </c:cat>
          <c:val>
            <c:numRef>
              <c:f>Pivot!$N$17:$N$20</c:f>
              <c:numCache>
                <c:formatCode>#,##0</c:formatCode>
                <c:ptCount val="3"/>
                <c:pt idx="0">
                  <c:v>144</c:v>
                </c:pt>
                <c:pt idx="1">
                  <c:v>326</c:v>
                </c:pt>
                <c:pt idx="2">
                  <c:v>129</c:v>
                </c:pt>
              </c:numCache>
            </c:numRef>
          </c:val>
          <c:extLst>
            <c:ext xmlns:c16="http://schemas.microsoft.com/office/drawing/2014/chart" uri="{C3380CC4-5D6E-409C-BE32-E72D297353CC}">
              <c16:uniqueId val="{00000000-B4A3-406A-91A2-38BFA6745F0E}"/>
            </c:ext>
          </c:extLst>
        </c:ser>
        <c:ser>
          <c:idx val="1"/>
          <c:order val="1"/>
          <c:tx>
            <c:strRef>
              <c:f>Pivot!$O$15:$O$16</c:f>
              <c:strCache>
                <c:ptCount val="1"/>
                <c:pt idx="0">
                  <c:v>Male</c:v>
                </c:pt>
              </c:strCache>
            </c:strRef>
          </c:tx>
          <c:spPr>
            <a:solidFill>
              <a:schemeClr val="accent4"/>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Pivot!$M$17:$M$20</c:f>
              <c:strCache>
                <c:ptCount val="3"/>
                <c:pt idx="0">
                  <c:v>Cincinnati</c:v>
                </c:pt>
                <c:pt idx="1">
                  <c:v>Cleveland</c:v>
                </c:pt>
                <c:pt idx="2">
                  <c:v>Columbus</c:v>
                </c:pt>
              </c:strCache>
            </c:strRef>
          </c:cat>
          <c:val>
            <c:numRef>
              <c:f>Pivot!$O$17:$O$20</c:f>
              <c:numCache>
                <c:formatCode>#,##0</c:formatCode>
                <c:ptCount val="3"/>
                <c:pt idx="0">
                  <c:v>132</c:v>
                </c:pt>
                <c:pt idx="1">
                  <c:v>63</c:v>
                </c:pt>
                <c:pt idx="2">
                  <c:v>206</c:v>
                </c:pt>
              </c:numCache>
            </c:numRef>
          </c:val>
          <c:extLst>
            <c:ext xmlns:c16="http://schemas.microsoft.com/office/drawing/2014/chart" uri="{C3380CC4-5D6E-409C-BE32-E72D297353CC}">
              <c16:uniqueId val="{00000001-B4A3-406A-91A2-38BFA6745F0E}"/>
            </c:ext>
          </c:extLst>
        </c:ser>
        <c:dLbls>
          <c:dLblPos val="ctr"/>
          <c:showLegendKey val="0"/>
          <c:showVal val="1"/>
          <c:showCatName val="0"/>
          <c:showSerName val="0"/>
          <c:showPercent val="0"/>
          <c:showBubbleSize val="0"/>
        </c:dLbls>
        <c:gapWidth val="25"/>
        <c:overlap val="100"/>
        <c:axId val="866206303"/>
        <c:axId val="866207263"/>
      </c:barChart>
      <c:catAx>
        <c:axId val="86620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207263"/>
        <c:crosses val="autoZero"/>
        <c:auto val="1"/>
        <c:lblAlgn val="ctr"/>
        <c:lblOffset val="100"/>
        <c:noMultiLvlLbl val="0"/>
      </c:catAx>
      <c:valAx>
        <c:axId val="866207263"/>
        <c:scaling>
          <c:orientation val="minMax"/>
        </c:scaling>
        <c:delete val="1"/>
        <c:axPos val="l"/>
        <c:numFmt formatCode="0%" sourceLinked="1"/>
        <c:majorTickMark val="none"/>
        <c:minorTickMark val="none"/>
        <c:tickLblPos val="nextTo"/>
        <c:crossAx val="86620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(Repaired).xlsx]Pivot!RepSatisfaction</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lumMod val="50000"/>
                  </a:schemeClr>
                </a:solidFill>
                <a:latin typeface="+mj-lt"/>
              </a:rPr>
              <a:t>Rating</a:t>
            </a: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Pivot!$N$26</c:f>
              <c:strCache>
                <c:ptCount val="1"/>
                <c:pt idx="0">
                  <c:v>Total</c:v>
                </c:pt>
              </c:strCache>
            </c:strRef>
          </c:tx>
          <c:spPr>
            <a:solidFill>
              <a:schemeClr val="bg2">
                <a:lumMod val="50000"/>
              </a:schemeClr>
            </a:solidFill>
            <a:ln>
              <a:noFill/>
            </a:ln>
            <a:effectLst/>
          </c:spPr>
          <c:invertIfNegative val="0"/>
          <c:trendline>
            <c:spPr>
              <a:ln w="19050" cap="rnd">
                <a:solidFill>
                  <a:schemeClr val="accent1"/>
                </a:solidFill>
                <a:prstDash val="sysDot"/>
              </a:ln>
              <a:effectLst/>
            </c:spPr>
            <c:trendlineType val="linear"/>
            <c:dispRSqr val="0"/>
            <c:dispEq val="0"/>
          </c:trendline>
          <c:cat>
            <c:strRef>
              <c:f>Pivot!$M$27:$M$32</c:f>
              <c:strCache>
                <c:ptCount val="5"/>
                <c:pt idx="0">
                  <c:v>1</c:v>
                </c:pt>
                <c:pt idx="1">
                  <c:v>2</c:v>
                </c:pt>
                <c:pt idx="2">
                  <c:v>3</c:v>
                </c:pt>
                <c:pt idx="3">
                  <c:v>4</c:v>
                </c:pt>
                <c:pt idx="4">
                  <c:v>5</c:v>
                </c:pt>
              </c:strCache>
            </c:strRef>
          </c:cat>
          <c:val>
            <c:numRef>
              <c:f>Pivot!$N$27:$N$32</c:f>
              <c:numCache>
                <c:formatCode>#,##0</c:formatCode>
                <c:ptCount val="5"/>
                <c:pt idx="0">
                  <c:v>1</c:v>
                </c:pt>
                <c:pt idx="1">
                  <c:v>9</c:v>
                </c:pt>
                <c:pt idx="2">
                  <c:v>44</c:v>
                </c:pt>
                <c:pt idx="3">
                  <c:v>95</c:v>
                </c:pt>
                <c:pt idx="4">
                  <c:v>51</c:v>
                </c:pt>
              </c:numCache>
            </c:numRef>
          </c:val>
          <c:extLst>
            <c:ext xmlns:c16="http://schemas.microsoft.com/office/drawing/2014/chart" uri="{C3380CC4-5D6E-409C-BE32-E72D297353CC}">
              <c16:uniqueId val="{00000000-9618-49B7-84FD-AA13FF0CD631}"/>
            </c:ext>
          </c:extLst>
        </c:ser>
        <c:dLbls>
          <c:showLegendKey val="0"/>
          <c:showVal val="0"/>
          <c:showCatName val="0"/>
          <c:showSerName val="0"/>
          <c:showPercent val="0"/>
          <c:showBubbleSize val="0"/>
        </c:dLbls>
        <c:gapWidth val="10"/>
        <c:overlap val="-27"/>
        <c:axId val="106085599"/>
        <c:axId val="106087999"/>
      </c:barChart>
      <c:catAx>
        <c:axId val="106085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87999"/>
        <c:crosses val="autoZero"/>
        <c:auto val="1"/>
        <c:lblAlgn val="ctr"/>
        <c:lblOffset val="100"/>
        <c:noMultiLvlLbl val="0"/>
      </c:catAx>
      <c:valAx>
        <c:axId val="106087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8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chart" Target="../charts/chart3.xml"/><Relationship Id="rId3" Type="http://schemas.openxmlformats.org/officeDocument/2006/relationships/image" Target="../media/image19.svg"/><Relationship Id="rId7" Type="http://schemas.openxmlformats.org/officeDocument/2006/relationships/image" Target="../media/image23.svg"/><Relationship Id="rId12" Type="http://schemas.openxmlformats.org/officeDocument/2006/relationships/chart" Target="../charts/chart2.xml"/><Relationship Id="rId2" Type="http://schemas.openxmlformats.org/officeDocument/2006/relationships/image" Target="../media/image18.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22.png"/><Relationship Id="rId11" Type="http://schemas.openxmlformats.org/officeDocument/2006/relationships/image" Target="../media/image27.svg"/><Relationship Id="rId5" Type="http://schemas.openxmlformats.org/officeDocument/2006/relationships/image" Target="../media/image21.svg"/><Relationship Id="rId15" Type="http://schemas.openxmlformats.org/officeDocument/2006/relationships/chart" Target="../charts/chart5.xml"/><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18</xdr:col>
      <xdr:colOff>0</xdr:colOff>
      <xdr:row>11</xdr:row>
      <xdr:rowOff>0</xdr:rowOff>
    </xdr:from>
    <xdr:to>
      <xdr:col>19</xdr:col>
      <xdr:colOff>171450</xdr:colOff>
      <xdr:row>14</xdr:row>
      <xdr:rowOff>85725</xdr:rowOff>
    </xdr:to>
    <xdr:sp macro="" textlink="">
      <xdr:nvSpPr>
        <xdr:cNvPr id="1025" name="Text Box 1">
          <a:extLst>
            <a:ext uri="{FF2B5EF4-FFF2-40B4-BE49-F238E27FC236}">
              <a16:creationId xmlns:a16="http://schemas.microsoft.com/office/drawing/2014/main" id="{F9ECE12B-2043-D458-7C21-293BA48BC1A0}"/>
            </a:ext>
          </a:extLst>
        </xdr:cNvPr>
        <xdr:cNvSpPr txBox="1">
          <a:spLocks noChangeArrowheads="1"/>
        </xdr:cNvSpPr>
      </xdr:nvSpPr>
      <xdr:spPr bwMode="auto">
        <a:xfrm>
          <a:off x="13382625" y="2762250"/>
          <a:ext cx="857250" cy="657225"/>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endParaRPr lang="en-US" sz="1100" b="0" i="0" u="none" strike="noStrike" baseline="0">
            <a:solidFill>
              <a:srgbClr val="000000"/>
            </a:solidFill>
            <a:latin typeface="Apto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66675</xdr:colOff>
      <xdr:row>18</xdr:row>
      <xdr:rowOff>0</xdr:rowOff>
    </xdr:from>
    <xdr:to>
      <xdr:col>11</xdr:col>
      <xdr:colOff>628650</xdr:colOff>
      <xdr:row>35</xdr:row>
      <xdr:rowOff>133349</xdr:rowOff>
    </xdr:to>
    <xdr:sp macro="" textlink="">
      <xdr:nvSpPr>
        <xdr:cNvPr id="24" name="Rectangle 23">
          <a:extLst>
            <a:ext uri="{FF2B5EF4-FFF2-40B4-BE49-F238E27FC236}">
              <a16:creationId xmlns:a16="http://schemas.microsoft.com/office/drawing/2014/main" id="{54D27C0F-03F3-24C1-7514-657D948C413D}"/>
            </a:ext>
          </a:extLst>
        </xdr:cNvPr>
        <xdr:cNvSpPr/>
      </xdr:nvSpPr>
      <xdr:spPr>
        <a:xfrm>
          <a:off x="2095500" y="3429000"/>
          <a:ext cx="4676775" cy="3371849"/>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428625</xdr:colOff>
      <xdr:row>4</xdr:row>
      <xdr:rowOff>28575</xdr:rowOff>
    </xdr:from>
    <xdr:to>
      <xdr:col>14</xdr:col>
      <xdr:colOff>276225</xdr:colOff>
      <xdr:row>14</xdr:row>
      <xdr:rowOff>171450</xdr:rowOff>
    </xdr:to>
    <xdr:graphicFrame macro="">
      <xdr:nvGraphicFramePr>
        <xdr:cNvPr id="28" name="Chart 27">
          <a:extLst>
            <a:ext uri="{FF2B5EF4-FFF2-40B4-BE49-F238E27FC236}">
              <a16:creationId xmlns:a16="http://schemas.microsoft.com/office/drawing/2014/main" id="{B75C0352-0D3C-4304-BDFB-FDC79AB15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xdr:colOff>
      <xdr:row>3</xdr:row>
      <xdr:rowOff>104774</xdr:rowOff>
    </xdr:from>
    <xdr:to>
      <xdr:col>3</xdr:col>
      <xdr:colOff>647700</xdr:colOff>
      <xdr:row>8</xdr:row>
      <xdr:rowOff>57149</xdr:rowOff>
    </xdr:to>
    <xdr:sp macro="" textlink="Pivot!A4">
      <xdr:nvSpPr>
        <xdr:cNvPr id="2" name="Rectangle 1">
          <a:extLst>
            <a:ext uri="{FF2B5EF4-FFF2-40B4-BE49-F238E27FC236}">
              <a16:creationId xmlns:a16="http://schemas.microsoft.com/office/drawing/2014/main" id="{CD29F481-19B8-F103-7C2B-2DE80E642917}"/>
            </a:ext>
          </a:extLst>
        </xdr:cNvPr>
        <xdr:cNvSpPr/>
      </xdr:nvSpPr>
      <xdr:spPr>
        <a:xfrm>
          <a:off x="609600" y="676274"/>
          <a:ext cx="1276350" cy="904875"/>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C94DB0-D45B-4F8D-A1D4-8CD196E0E864}"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476251</xdr:colOff>
      <xdr:row>3</xdr:row>
      <xdr:rowOff>142875</xdr:rowOff>
    </xdr:from>
    <xdr:to>
      <xdr:col>3</xdr:col>
      <xdr:colOff>352425</xdr:colOff>
      <xdr:row>5</xdr:row>
      <xdr:rowOff>9524</xdr:rowOff>
    </xdr:to>
    <xdr:sp macro="" textlink="">
      <xdr:nvSpPr>
        <xdr:cNvPr id="3" name="TextBox 2">
          <a:extLst>
            <a:ext uri="{FF2B5EF4-FFF2-40B4-BE49-F238E27FC236}">
              <a16:creationId xmlns:a16="http://schemas.microsoft.com/office/drawing/2014/main" id="{2A132586-CCC0-452D-1F48-E67CDB253880}"/>
            </a:ext>
          </a:extLst>
        </xdr:cNvPr>
        <xdr:cNvSpPr txBox="1"/>
      </xdr:nvSpPr>
      <xdr:spPr>
        <a:xfrm>
          <a:off x="1028701" y="714375"/>
          <a:ext cx="561974"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Calls</a:t>
          </a:r>
        </a:p>
      </xdr:txBody>
    </xdr:sp>
    <xdr:clientData/>
  </xdr:twoCellAnchor>
  <xdr:twoCellAnchor editAs="oneCell">
    <xdr:from>
      <xdr:col>2</xdr:col>
      <xdr:colOff>123825</xdr:colOff>
      <xdr:row>3</xdr:row>
      <xdr:rowOff>142875</xdr:rowOff>
    </xdr:from>
    <xdr:to>
      <xdr:col>2</xdr:col>
      <xdr:colOff>361950</xdr:colOff>
      <xdr:row>5</xdr:row>
      <xdr:rowOff>0</xdr:rowOff>
    </xdr:to>
    <xdr:pic>
      <xdr:nvPicPr>
        <xdr:cNvPr id="4" name="Graphic 3" descr="Receiver with solid fill">
          <a:extLst>
            <a:ext uri="{FF2B5EF4-FFF2-40B4-BE49-F238E27FC236}">
              <a16:creationId xmlns:a16="http://schemas.microsoft.com/office/drawing/2014/main" id="{70F5455E-C40C-43C4-B3C8-93960F80D26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76275" y="714375"/>
          <a:ext cx="238125" cy="238125"/>
        </a:xfrm>
        <a:prstGeom prst="rect">
          <a:avLst/>
        </a:prstGeom>
      </xdr:spPr>
    </xdr:pic>
    <xdr:clientData/>
  </xdr:twoCellAnchor>
  <xdr:twoCellAnchor>
    <xdr:from>
      <xdr:col>2</xdr:col>
      <xdr:colOff>342900</xdr:colOff>
      <xdr:row>6</xdr:row>
      <xdr:rowOff>161924</xdr:rowOff>
    </xdr:from>
    <xdr:to>
      <xdr:col>3</xdr:col>
      <xdr:colOff>457200</xdr:colOff>
      <xdr:row>8</xdr:row>
      <xdr:rowOff>38099</xdr:rowOff>
    </xdr:to>
    <xdr:sp macro="" textlink="Pivot!A14">
      <xdr:nvSpPr>
        <xdr:cNvPr id="5" name="TextBox 4">
          <a:extLst>
            <a:ext uri="{FF2B5EF4-FFF2-40B4-BE49-F238E27FC236}">
              <a16:creationId xmlns:a16="http://schemas.microsoft.com/office/drawing/2014/main" id="{5B6800CF-6FC2-272A-925B-422CC9C74562}"/>
            </a:ext>
          </a:extLst>
        </xdr:cNvPr>
        <xdr:cNvSpPr txBox="1"/>
      </xdr:nvSpPr>
      <xdr:spPr>
        <a:xfrm>
          <a:off x="895350" y="1304924"/>
          <a:ext cx="800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A76978-49DC-4D32-93EF-2DA04FF27311}" type="TxLink">
            <a:rPr lang="en-US" sz="1100" b="0" i="0" u="none" strike="noStrike">
              <a:solidFill>
                <a:schemeClr val="accent6">
                  <a:lumMod val="20000"/>
                  <a:lumOff val="80000"/>
                </a:schemeClr>
              </a:solidFill>
              <a:latin typeface="+mj-lt"/>
            </a:rPr>
            <a:pPr algn="ctr"/>
            <a:t>200</a:t>
          </a:fld>
          <a:endParaRPr lang="en-US" sz="1100">
            <a:solidFill>
              <a:schemeClr val="accent6">
                <a:lumMod val="20000"/>
                <a:lumOff val="80000"/>
              </a:schemeClr>
            </a:solidFill>
            <a:latin typeface="+mj-lt"/>
          </a:endParaRPr>
        </a:p>
      </xdr:txBody>
    </xdr:sp>
    <xdr:clientData/>
  </xdr:twoCellAnchor>
  <xdr:twoCellAnchor>
    <xdr:from>
      <xdr:col>2</xdr:col>
      <xdr:colOff>57150</xdr:colOff>
      <xdr:row>10</xdr:row>
      <xdr:rowOff>95250</xdr:rowOff>
    </xdr:from>
    <xdr:to>
      <xdr:col>3</xdr:col>
      <xdr:colOff>647700</xdr:colOff>
      <xdr:row>15</xdr:row>
      <xdr:rowOff>47625</xdr:rowOff>
    </xdr:to>
    <xdr:sp macro="" textlink="Pivot!B4">
      <xdr:nvSpPr>
        <xdr:cNvPr id="6" name="Rectangle 5">
          <a:extLst>
            <a:ext uri="{FF2B5EF4-FFF2-40B4-BE49-F238E27FC236}">
              <a16:creationId xmlns:a16="http://schemas.microsoft.com/office/drawing/2014/main" id="{0DBA70EC-9C48-46A7-AF7C-40C52871C8BF}"/>
            </a:ext>
          </a:extLst>
        </xdr:cNvPr>
        <xdr:cNvSpPr/>
      </xdr:nvSpPr>
      <xdr:spPr>
        <a:xfrm>
          <a:off x="609600" y="2000250"/>
          <a:ext cx="1276350" cy="904875"/>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15158A-BC5D-43B9-917B-80810D38105B}"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333375</xdr:colOff>
      <xdr:row>10</xdr:row>
      <xdr:rowOff>133351</xdr:rowOff>
    </xdr:from>
    <xdr:to>
      <xdr:col>3</xdr:col>
      <xdr:colOff>466724</xdr:colOff>
      <xdr:row>12</xdr:row>
      <xdr:rowOff>0</xdr:rowOff>
    </xdr:to>
    <xdr:sp macro="" textlink="">
      <xdr:nvSpPr>
        <xdr:cNvPr id="7" name="TextBox 6">
          <a:extLst>
            <a:ext uri="{FF2B5EF4-FFF2-40B4-BE49-F238E27FC236}">
              <a16:creationId xmlns:a16="http://schemas.microsoft.com/office/drawing/2014/main" id="{D0972C93-3314-4639-9109-8657B7FFD295}"/>
            </a:ext>
          </a:extLst>
        </xdr:cNvPr>
        <xdr:cNvSpPr txBox="1"/>
      </xdr:nvSpPr>
      <xdr:spPr>
        <a:xfrm>
          <a:off x="885825" y="2038351"/>
          <a:ext cx="819149"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ea typeface="+mn-ea"/>
              <a:cs typeface="+mn-cs"/>
            </a:rPr>
            <a:t>Amount</a:t>
          </a:r>
        </a:p>
      </xdr:txBody>
    </xdr:sp>
    <xdr:clientData/>
  </xdr:twoCellAnchor>
  <xdr:twoCellAnchor editAs="oneCell">
    <xdr:from>
      <xdr:col>2</xdr:col>
      <xdr:colOff>123825</xdr:colOff>
      <xdr:row>10</xdr:row>
      <xdr:rowOff>133351</xdr:rowOff>
    </xdr:from>
    <xdr:to>
      <xdr:col>2</xdr:col>
      <xdr:colOff>361950</xdr:colOff>
      <xdr:row>11</xdr:row>
      <xdr:rowOff>180976</xdr:rowOff>
    </xdr:to>
    <xdr:pic>
      <xdr:nvPicPr>
        <xdr:cNvPr id="8" name="Graphic 7">
          <a:extLst>
            <a:ext uri="{FF2B5EF4-FFF2-40B4-BE49-F238E27FC236}">
              <a16:creationId xmlns:a16="http://schemas.microsoft.com/office/drawing/2014/main" id="{60F5AE41-8C28-4A85-87A2-14F8BA97FA9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676275" y="2038351"/>
          <a:ext cx="238125" cy="238125"/>
        </a:xfrm>
        <a:prstGeom prst="rect">
          <a:avLst/>
        </a:prstGeom>
      </xdr:spPr>
    </xdr:pic>
    <xdr:clientData/>
  </xdr:twoCellAnchor>
  <xdr:twoCellAnchor>
    <xdr:from>
      <xdr:col>2</xdr:col>
      <xdr:colOff>342900</xdr:colOff>
      <xdr:row>13</xdr:row>
      <xdr:rowOff>152400</xdr:rowOff>
    </xdr:from>
    <xdr:to>
      <xdr:col>3</xdr:col>
      <xdr:colOff>457200</xdr:colOff>
      <xdr:row>15</xdr:row>
      <xdr:rowOff>28575</xdr:rowOff>
    </xdr:to>
    <xdr:sp macro="" textlink="Pivot!B14">
      <xdr:nvSpPr>
        <xdr:cNvPr id="9" name="TextBox 8">
          <a:extLst>
            <a:ext uri="{FF2B5EF4-FFF2-40B4-BE49-F238E27FC236}">
              <a16:creationId xmlns:a16="http://schemas.microsoft.com/office/drawing/2014/main" id="{66FE8DFF-016D-47F4-95A9-91D9574F8D09}"/>
            </a:ext>
          </a:extLst>
        </xdr:cNvPr>
        <xdr:cNvSpPr txBox="1"/>
      </xdr:nvSpPr>
      <xdr:spPr>
        <a:xfrm>
          <a:off x="895350" y="2628900"/>
          <a:ext cx="800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F45B69-7B28-458A-A826-5FDE79636A2C}" type="TxLink">
            <a:rPr lang="en-US" sz="1100" b="0" i="0" u="none" strike="noStrike">
              <a:solidFill>
                <a:schemeClr val="accent6">
                  <a:lumMod val="20000"/>
                  <a:lumOff val="80000"/>
                </a:schemeClr>
              </a:solidFill>
              <a:latin typeface="+mj-lt"/>
              <a:ea typeface="+mn-ea"/>
              <a:cs typeface="+mn-cs"/>
            </a:rPr>
            <a:pPr marL="0" indent="0" algn="ctr"/>
            <a:t>$20,104</a:t>
          </a:fld>
          <a:endParaRPr lang="en-US" sz="1100" b="0" i="0" u="none" strike="noStrike">
            <a:solidFill>
              <a:schemeClr val="accent6">
                <a:lumMod val="20000"/>
                <a:lumOff val="80000"/>
              </a:schemeClr>
            </a:solidFill>
            <a:latin typeface="+mj-lt"/>
            <a:ea typeface="+mn-ea"/>
            <a:cs typeface="+mn-cs"/>
          </a:endParaRPr>
        </a:p>
      </xdr:txBody>
    </xdr:sp>
    <xdr:clientData/>
  </xdr:twoCellAnchor>
  <xdr:twoCellAnchor>
    <xdr:from>
      <xdr:col>2</xdr:col>
      <xdr:colOff>57150</xdr:colOff>
      <xdr:row>17</xdr:row>
      <xdr:rowOff>95250</xdr:rowOff>
    </xdr:from>
    <xdr:to>
      <xdr:col>3</xdr:col>
      <xdr:colOff>647700</xdr:colOff>
      <xdr:row>22</xdr:row>
      <xdr:rowOff>47625</xdr:rowOff>
    </xdr:to>
    <xdr:sp macro="" textlink="Pivot!C4">
      <xdr:nvSpPr>
        <xdr:cNvPr id="10" name="Rectangle 9">
          <a:extLst>
            <a:ext uri="{FF2B5EF4-FFF2-40B4-BE49-F238E27FC236}">
              <a16:creationId xmlns:a16="http://schemas.microsoft.com/office/drawing/2014/main" id="{FD155CEA-7728-4985-9D33-B68490564F26}"/>
            </a:ext>
          </a:extLst>
        </xdr:cNvPr>
        <xdr:cNvSpPr/>
      </xdr:nvSpPr>
      <xdr:spPr>
        <a:xfrm>
          <a:off x="609600" y="3333750"/>
          <a:ext cx="1276350" cy="904875"/>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3AE6D13-0058-464B-90B2-FEF63A012B5B}"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285750</xdr:colOff>
      <xdr:row>17</xdr:row>
      <xdr:rowOff>133351</xdr:rowOff>
    </xdr:from>
    <xdr:to>
      <xdr:col>3</xdr:col>
      <xdr:colOff>542925</xdr:colOff>
      <xdr:row>19</xdr:row>
      <xdr:rowOff>0</xdr:rowOff>
    </xdr:to>
    <xdr:sp macro="" textlink="">
      <xdr:nvSpPr>
        <xdr:cNvPr id="11" name="TextBox 10">
          <a:extLst>
            <a:ext uri="{FF2B5EF4-FFF2-40B4-BE49-F238E27FC236}">
              <a16:creationId xmlns:a16="http://schemas.microsoft.com/office/drawing/2014/main" id="{2DA1F204-5783-4E36-B968-B6911E45E528}"/>
            </a:ext>
          </a:extLst>
        </xdr:cNvPr>
        <xdr:cNvSpPr txBox="1"/>
      </xdr:nvSpPr>
      <xdr:spPr>
        <a:xfrm>
          <a:off x="838200" y="3371851"/>
          <a:ext cx="94297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Duration</a:t>
          </a:r>
        </a:p>
      </xdr:txBody>
    </xdr:sp>
    <xdr:clientData/>
  </xdr:twoCellAnchor>
  <xdr:twoCellAnchor editAs="oneCell">
    <xdr:from>
      <xdr:col>2</xdr:col>
      <xdr:colOff>123825</xdr:colOff>
      <xdr:row>17</xdr:row>
      <xdr:rowOff>133351</xdr:rowOff>
    </xdr:from>
    <xdr:to>
      <xdr:col>2</xdr:col>
      <xdr:colOff>361950</xdr:colOff>
      <xdr:row>18</xdr:row>
      <xdr:rowOff>180976</xdr:rowOff>
    </xdr:to>
    <xdr:pic>
      <xdr:nvPicPr>
        <xdr:cNvPr id="12" name="Graphic 11">
          <a:extLst>
            <a:ext uri="{FF2B5EF4-FFF2-40B4-BE49-F238E27FC236}">
              <a16:creationId xmlns:a16="http://schemas.microsoft.com/office/drawing/2014/main" id="{E523FAF9-2C15-4F73-B970-7DCC77BC97E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676275" y="3371851"/>
          <a:ext cx="238125" cy="238125"/>
        </a:xfrm>
        <a:prstGeom prst="rect">
          <a:avLst/>
        </a:prstGeom>
      </xdr:spPr>
    </xdr:pic>
    <xdr:clientData/>
  </xdr:twoCellAnchor>
  <xdr:twoCellAnchor>
    <xdr:from>
      <xdr:col>2</xdr:col>
      <xdr:colOff>342900</xdr:colOff>
      <xdr:row>20</xdr:row>
      <xdr:rowOff>152400</xdr:rowOff>
    </xdr:from>
    <xdr:to>
      <xdr:col>3</xdr:col>
      <xdr:colOff>457200</xdr:colOff>
      <xdr:row>22</xdr:row>
      <xdr:rowOff>28575</xdr:rowOff>
    </xdr:to>
    <xdr:sp macro="" textlink="Pivot!C14">
      <xdr:nvSpPr>
        <xdr:cNvPr id="13" name="TextBox 12">
          <a:extLst>
            <a:ext uri="{FF2B5EF4-FFF2-40B4-BE49-F238E27FC236}">
              <a16:creationId xmlns:a16="http://schemas.microsoft.com/office/drawing/2014/main" id="{600C1049-293C-42EA-90E5-3CE0AD6D2261}"/>
            </a:ext>
          </a:extLst>
        </xdr:cNvPr>
        <xdr:cNvSpPr txBox="1"/>
      </xdr:nvSpPr>
      <xdr:spPr>
        <a:xfrm>
          <a:off x="895350" y="3962400"/>
          <a:ext cx="800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1527E1-EE7C-4B35-BFD5-C47DEB302EB4}" type="TxLink">
            <a:rPr lang="en-US" sz="1100" b="0" i="0" u="none" strike="noStrike">
              <a:solidFill>
                <a:schemeClr val="accent6">
                  <a:lumMod val="20000"/>
                  <a:lumOff val="80000"/>
                </a:schemeClr>
              </a:solidFill>
              <a:latin typeface="+mj-lt"/>
              <a:ea typeface="+mn-ea"/>
              <a:cs typeface="+mn-cs"/>
            </a:rPr>
            <a:pPr marL="0" indent="0" algn="ctr"/>
            <a:t>18,209</a:t>
          </a:fld>
          <a:endParaRPr lang="en-US" sz="1100" b="0" i="0" u="none" strike="noStrike">
            <a:solidFill>
              <a:schemeClr val="accent6">
                <a:lumMod val="20000"/>
                <a:lumOff val="80000"/>
              </a:schemeClr>
            </a:solidFill>
            <a:latin typeface="+mj-lt"/>
            <a:ea typeface="+mn-ea"/>
            <a:cs typeface="+mn-cs"/>
          </a:endParaRPr>
        </a:p>
      </xdr:txBody>
    </xdr:sp>
    <xdr:clientData/>
  </xdr:twoCellAnchor>
  <xdr:twoCellAnchor>
    <xdr:from>
      <xdr:col>2</xdr:col>
      <xdr:colOff>63858</xdr:colOff>
      <xdr:row>24</xdr:row>
      <xdr:rowOff>61711</xdr:rowOff>
    </xdr:from>
    <xdr:to>
      <xdr:col>3</xdr:col>
      <xdr:colOff>654408</xdr:colOff>
      <xdr:row>29</xdr:row>
      <xdr:rowOff>14086</xdr:rowOff>
    </xdr:to>
    <xdr:sp macro="" textlink="Pivot!D4">
      <xdr:nvSpPr>
        <xdr:cNvPr id="14" name="Rectangle 13">
          <a:extLst>
            <a:ext uri="{FF2B5EF4-FFF2-40B4-BE49-F238E27FC236}">
              <a16:creationId xmlns:a16="http://schemas.microsoft.com/office/drawing/2014/main" id="{A357F97A-6922-45F4-9F57-6C2798C0851D}"/>
            </a:ext>
          </a:extLst>
        </xdr:cNvPr>
        <xdr:cNvSpPr/>
      </xdr:nvSpPr>
      <xdr:spPr>
        <a:xfrm>
          <a:off x="613893" y="4569317"/>
          <a:ext cx="1274740" cy="89145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181E3BC-E38E-4095-A480-B6C5B5ED11BC}" type="TxLink">
            <a:rPr lang="en-US" sz="2800" b="0" i="0" u="none" strike="noStrike">
              <a:solidFill>
                <a:schemeClr val="bg1"/>
              </a:solidFill>
              <a:latin typeface="+mj-lt"/>
              <a:ea typeface="+mn-ea"/>
              <a:cs typeface="+mn-cs"/>
            </a:rPr>
            <a:pPr marL="0" indent="0" algn="ctr"/>
            <a:t>3.9</a:t>
          </a:fld>
          <a:endParaRPr lang="en-US" sz="2800" b="0" i="0" u="none" strike="noStrike">
            <a:solidFill>
              <a:schemeClr val="bg1"/>
            </a:solidFill>
            <a:latin typeface="+mj-lt"/>
            <a:ea typeface="+mn-ea"/>
            <a:cs typeface="+mn-cs"/>
          </a:endParaRPr>
        </a:p>
      </xdr:txBody>
    </xdr:sp>
    <xdr:clientData/>
  </xdr:twoCellAnchor>
  <xdr:twoCellAnchor>
    <xdr:from>
      <xdr:col>2</xdr:col>
      <xdr:colOff>273408</xdr:colOff>
      <xdr:row>24</xdr:row>
      <xdr:rowOff>99812</xdr:rowOff>
    </xdr:from>
    <xdr:to>
      <xdr:col>3</xdr:col>
      <xdr:colOff>597258</xdr:colOff>
      <xdr:row>25</xdr:row>
      <xdr:rowOff>154277</xdr:rowOff>
    </xdr:to>
    <xdr:sp macro="" textlink="">
      <xdr:nvSpPr>
        <xdr:cNvPr id="15" name="TextBox 14">
          <a:extLst>
            <a:ext uri="{FF2B5EF4-FFF2-40B4-BE49-F238E27FC236}">
              <a16:creationId xmlns:a16="http://schemas.microsoft.com/office/drawing/2014/main" id="{075A6797-E815-4556-A8AB-2DD750097C45}"/>
            </a:ext>
          </a:extLst>
        </xdr:cNvPr>
        <xdr:cNvSpPr txBox="1"/>
      </xdr:nvSpPr>
      <xdr:spPr>
        <a:xfrm>
          <a:off x="823443" y="4607418"/>
          <a:ext cx="1008040" cy="24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Avg.</a:t>
          </a:r>
          <a:r>
            <a:rPr lang="en-US" sz="1100" baseline="0">
              <a:solidFill>
                <a:schemeClr val="bg1"/>
              </a:solidFill>
              <a:latin typeface="+mj-lt"/>
            </a:rPr>
            <a:t> Rating</a:t>
          </a:r>
        </a:p>
      </xdr:txBody>
    </xdr:sp>
    <xdr:clientData/>
  </xdr:twoCellAnchor>
  <xdr:twoCellAnchor editAs="oneCell">
    <xdr:from>
      <xdr:col>2</xdr:col>
      <xdr:colOff>130533</xdr:colOff>
      <xdr:row>24</xdr:row>
      <xdr:rowOff>99812</xdr:rowOff>
    </xdr:from>
    <xdr:to>
      <xdr:col>2</xdr:col>
      <xdr:colOff>368658</xdr:colOff>
      <xdr:row>25</xdr:row>
      <xdr:rowOff>147437</xdr:rowOff>
    </xdr:to>
    <xdr:pic>
      <xdr:nvPicPr>
        <xdr:cNvPr id="16" name="Graphic 15">
          <a:extLst>
            <a:ext uri="{FF2B5EF4-FFF2-40B4-BE49-F238E27FC236}">
              <a16:creationId xmlns:a16="http://schemas.microsoft.com/office/drawing/2014/main" id="{60400B25-782E-4ECD-843F-FA72D28FF08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680568" y="4607418"/>
          <a:ext cx="238125" cy="235442"/>
        </a:xfrm>
        <a:prstGeom prst="rect">
          <a:avLst/>
        </a:prstGeom>
      </xdr:spPr>
    </xdr:pic>
    <xdr:clientData/>
  </xdr:twoCellAnchor>
  <xdr:twoCellAnchor>
    <xdr:from>
      <xdr:col>2</xdr:col>
      <xdr:colOff>349608</xdr:colOff>
      <xdr:row>27</xdr:row>
      <xdr:rowOff>118861</xdr:rowOff>
    </xdr:from>
    <xdr:to>
      <xdr:col>3</xdr:col>
      <xdr:colOff>463908</xdr:colOff>
      <xdr:row>28</xdr:row>
      <xdr:rowOff>182853</xdr:rowOff>
    </xdr:to>
    <xdr:sp macro="" textlink="Pivot!D14">
      <xdr:nvSpPr>
        <xdr:cNvPr id="17" name="TextBox 16">
          <a:extLst>
            <a:ext uri="{FF2B5EF4-FFF2-40B4-BE49-F238E27FC236}">
              <a16:creationId xmlns:a16="http://schemas.microsoft.com/office/drawing/2014/main" id="{BA030E45-EDA1-429F-83D5-21AF5A938F70}"/>
            </a:ext>
          </a:extLst>
        </xdr:cNvPr>
        <xdr:cNvSpPr txBox="1"/>
      </xdr:nvSpPr>
      <xdr:spPr>
        <a:xfrm>
          <a:off x="899643" y="5189917"/>
          <a:ext cx="798490" cy="251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8EC09C-D38A-4F28-B598-A4F69AE4C850}" type="TxLink">
            <a:rPr lang="en-US" sz="1100" b="0" i="0" u="none" strike="noStrike">
              <a:solidFill>
                <a:schemeClr val="accent6">
                  <a:lumMod val="20000"/>
                  <a:lumOff val="80000"/>
                </a:schemeClr>
              </a:solidFill>
              <a:latin typeface="+mj-lt"/>
              <a:ea typeface="+mn-ea"/>
              <a:cs typeface="+mn-cs"/>
            </a:rPr>
            <a:pPr marL="0" indent="0" algn="ctr"/>
            <a:t>3.9</a:t>
          </a:fld>
          <a:endParaRPr lang="en-US" sz="1100" b="0" i="0" u="none" strike="noStrike">
            <a:solidFill>
              <a:schemeClr val="accent6">
                <a:lumMod val="20000"/>
                <a:lumOff val="80000"/>
              </a:schemeClr>
            </a:solidFill>
            <a:latin typeface="+mj-lt"/>
            <a:ea typeface="+mn-ea"/>
            <a:cs typeface="+mn-cs"/>
          </a:endParaRPr>
        </a:p>
      </xdr:txBody>
    </xdr:sp>
    <xdr:clientData/>
  </xdr:twoCellAnchor>
  <xdr:twoCellAnchor>
    <xdr:from>
      <xdr:col>2</xdr:col>
      <xdr:colOff>73383</xdr:colOff>
      <xdr:row>30</xdr:row>
      <xdr:rowOff>147436</xdr:rowOff>
    </xdr:from>
    <xdr:to>
      <xdr:col>3</xdr:col>
      <xdr:colOff>663933</xdr:colOff>
      <xdr:row>35</xdr:row>
      <xdr:rowOff>99811</xdr:rowOff>
    </xdr:to>
    <xdr:sp macro="" textlink="Pivot!E4">
      <xdr:nvSpPr>
        <xdr:cNvPr id="18" name="Rectangle 17">
          <a:extLst>
            <a:ext uri="{FF2B5EF4-FFF2-40B4-BE49-F238E27FC236}">
              <a16:creationId xmlns:a16="http://schemas.microsoft.com/office/drawing/2014/main" id="{2CA996BA-C154-4C4E-9EED-E7B4C3777518}"/>
            </a:ext>
          </a:extLst>
        </xdr:cNvPr>
        <xdr:cNvSpPr/>
      </xdr:nvSpPr>
      <xdr:spPr>
        <a:xfrm>
          <a:off x="623418" y="5781943"/>
          <a:ext cx="1274740" cy="89146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50FA4D8-99F5-413C-8271-0783C0A8C3C3}" type="TxLink">
            <a:rPr lang="en-US" sz="2800" b="0" i="0" u="none" strike="noStrike">
              <a:solidFill>
                <a:schemeClr val="bg1"/>
              </a:solidFill>
              <a:latin typeface="+mj-lt"/>
              <a:ea typeface="+mn-ea"/>
              <a:cs typeface="+mn-cs"/>
            </a:rPr>
            <a:pPr marL="0" indent="0" algn="ctr"/>
            <a:t>307</a:t>
          </a:fld>
          <a:endParaRPr lang="en-US" sz="2800" b="0" i="0" u="none" strike="noStrike">
            <a:solidFill>
              <a:schemeClr val="bg1"/>
            </a:solidFill>
            <a:latin typeface="+mj-lt"/>
            <a:ea typeface="+mn-ea"/>
            <a:cs typeface="+mn-cs"/>
          </a:endParaRPr>
        </a:p>
      </xdr:txBody>
    </xdr:sp>
    <xdr:clientData/>
  </xdr:twoCellAnchor>
  <xdr:twoCellAnchor>
    <xdr:from>
      <xdr:col>2</xdr:col>
      <xdr:colOff>502009</xdr:colOff>
      <xdr:row>31</xdr:row>
      <xdr:rowOff>42662</xdr:rowOff>
    </xdr:from>
    <xdr:to>
      <xdr:col>3</xdr:col>
      <xdr:colOff>378183</xdr:colOff>
      <xdr:row>32</xdr:row>
      <xdr:rowOff>99811</xdr:rowOff>
    </xdr:to>
    <xdr:sp macro="" textlink="">
      <xdr:nvSpPr>
        <xdr:cNvPr id="19" name="TextBox 18">
          <a:extLst>
            <a:ext uri="{FF2B5EF4-FFF2-40B4-BE49-F238E27FC236}">
              <a16:creationId xmlns:a16="http://schemas.microsoft.com/office/drawing/2014/main" id="{5A06FE08-D525-4035-9CC4-32746B1058DA}"/>
            </a:ext>
          </a:extLst>
        </xdr:cNvPr>
        <xdr:cNvSpPr txBox="1"/>
      </xdr:nvSpPr>
      <xdr:spPr>
        <a:xfrm>
          <a:off x="1052044" y="5864986"/>
          <a:ext cx="560364" cy="244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Calls</a:t>
          </a:r>
        </a:p>
      </xdr:txBody>
    </xdr:sp>
    <xdr:clientData/>
  </xdr:twoCellAnchor>
  <xdr:twoCellAnchor editAs="oneCell">
    <xdr:from>
      <xdr:col>2</xdr:col>
      <xdr:colOff>149583</xdr:colOff>
      <xdr:row>31</xdr:row>
      <xdr:rowOff>42662</xdr:rowOff>
    </xdr:from>
    <xdr:to>
      <xdr:col>2</xdr:col>
      <xdr:colOff>387708</xdr:colOff>
      <xdr:row>32</xdr:row>
      <xdr:rowOff>90287</xdr:rowOff>
    </xdr:to>
    <xdr:pic>
      <xdr:nvPicPr>
        <xdr:cNvPr id="20" name="Graphic 19">
          <a:extLst>
            <a:ext uri="{FF2B5EF4-FFF2-40B4-BE49-F238E27FC236}">
              <a16:creationId xmlns:a16="http://schemas.microsoft.com/office/drawing/2014/main" id="{84E27003-1E58-4089-98E9-615F773C9D3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699618" y="5864986"/>
          <a:ext cx="238125" cy="235442"/>
        </a:xfrm>
        <a:prstGeom prst="rect">
          <a:avLst/>
        </a:prstGeom>
      </xdr:spPr>
    </xdr:pic>
    <xdr:clientData/>
  </xdr:twoCellAnchor>
  <xdr:twoCellAnchor>
    <xdr:from>
      <xdr:col>2</xdr:col>
      <xdr:colOff>368658</xdr:colOff>
      <xdr:row>34</xdr:row>
      <xdr:rowOff>61711</xdr:rowOff>
    </xdr:from>
    <xdr:to>
      <xdr:col>3</xdr:col>
      <xdr:colOff>482958</xdr:colOff>
      <xdr:row>35</xdr:row>
      <xdr:rowOff>128386</xdr:rowOff>
    </xdr:to>
    <xdr:sp macro="" textlink="Pivot!E14">
      <xdr:nvSpPr>
        <xdr:cNvPr id="21" name="TextBox 20">
          <a:extLst>
            <a:ext uri="{FF2B5EF4-FFF2-40B4-BE49-F238E27FC236}">
              <a16:creationId xmlns:a16="http://schemas.microsoft.com/office/drawing/2014/main" id="{01C63EA3-14EC-44CA-A8D7-624C9B518E38}"/>
            </a:ext>
          </a:extLst>
        </xdr:cNvPr>
        <xdr:cNvSpPr txBox="1"/>
      </xdr:nvSpPr>
      <xdr:spPr>
        <a:xfrm>
          <a:off x="918693" y="6447486"/>
          <a:ext cx="798490" cy="25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F50264-5766-420C-B28C-54B5F063DBA1}" type="TxLink">
            <a:rPr lang="en-US" sz="1100" b="0" i="0" u="none" strike="noStrike">
              <a:solidFill>
                <a:schemeClr val="accent6">
                  <a:lumMod val="20000"/>
                  <a:lumOff val="80000"/>
                </a:schemeClr>
              </a:solidFill>
              <a:latin typeface="+mj-lt"/>
              <a:ea typeface="+mn-ea"/>
              <a:cs typeface="+mn-cs"/>
            </a:rPr>
            <a:pPr marL="0" indent="0" algn="ctr"/>
            <a:t>51</a:t>
          </a:fld>
          <a:endParaRPr lang="en-US" sz="1100" b="0" i="0" u="none" strike="noStrike">
            <a:solidFill>
              <a:schemeClr val="accent6">
                <a:lumMod val="20000"/>
                <a:lumOff val="80000"/>
              </a:schemeClr>
            </a:solidFill>
            <a:latin typeface="+mj-lt"/>
            <a:ea typeface="+mn-ea"/>
            <a:cs typeface="+mn-cs"/>
          </a:endParaRPr>
        </a:p>
      </xdr:txBody>
    </xdr:sp>
    <xdr:clientData/>
  </xdr:twoCellAnchor>
  <xdr:twoCellAnchor editAs="oneCell">
    <xdr:from>
      <xdr:col>11</xdr:col>
      <xdr:colOff>638174</xdr:colOff>
      <xdr:row>18</xdr:row>
      <xdr:rowOff>57149</xdr:rowOff>
    </xdr:from>
    <xdr:to>
      <xdr:col>13</xdr:col>
      <xdr:colOff>95249</xdr:colOff>
      <xdr:row>26</xdr:row>
      <xdr:rowOff>104774</xdr:rowOff>
    </xdr:to>
    <mc:AlternateContent xmlns:mc="http://schemas.openxmlformats.org/markup-compatibility/2006" xmlns:a14="http://schemas.microsoft.com/office/drawing/2010/main">
      <mc:Choice Requires="a14">
        <xdr:graphicFrame macro="">
          <xdr:nvGraphicFramePr>
            <xdr:cNvPr id="26" name="Representative">
              <a:extLst>
                <a:ext uri="{FF2B5EF4-FFF2-40B4-BE49-F238E27FC236}">
                  <a16:creationId xmlns:a16="http://schemas.microsoft.com/office/drawing/2014/main" id="{6B4A2BF7-4BFC-47B6-A745-1CE37CAEC240}"/>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69054" y="3437853"/>
              <a:ext cx="825456" cy="155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47625</xdr:colOff>
      <xdr:row>3</xdr:row>
      <xdr:rowOff>95250</xdr:rowOff>
    </xdr:from>
    <xdr:to>
      <xdr:col>11</xdr:col>
      <xdr:colOff>504825</xdr:colOff>
      <xdr:row>16</xdr:row>
      <xdr:rowOff>0</xdr:rowOff>
    </xdr:to>
    <xdr:graphicFrame macro="">
      <xdr:nvGraphicFramePr>
        <xdr:cNvPr id="27" name="Chart 26">
          <a:extLst>
            <a:ext uri="{FF2B5EF4-FFF2-40B4-BE49-F238E27FC236}">
              <a16:creationId xmlns:a16="http://schemas.microsoft.com/office/drawing/2014/main" id="{30FBEE17-3371-40CD-A704-4422CEB9B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66675</xdr:colOff>
      <xdr:row>18</xdr:row>
      <xdr:rowOff>1</xdr:rowOff>
    </xdr:from>
    <xdr:to>
      <xdr:col>8</xdr:col>
      <xdr:colOff>514350</xdr:colOff>
      <xdr:row>35</xdr:row>
      <xdr:rowOff>123825</xdr:rowOff>
    </xdr:to>
    <xdr:graphicFrame macro="">
      <xdr:nvGraphicFramePr>
        <xdr:cNvPr id="22" name="Chart 21">
          <a:extLst>
            <a:ext uri="{FF2B5EF4-FFF2-40B4-BE49-F238E27FC236}">
              <a16:creationId xmlns:a16="http://schemas.microsoft.com/office/drawing/2014/main" id="{8876B8A5-AC33-46DB-90A4-09D2CAB5E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542925</xdr:colOff>
      <xdr:row>18</xdr:row>
      <xdr:rowOff>9525</xdr:rowOff>
    </xdr:from>
    <xdr:to>
      <xdr:col>11</xdr:col>
      <xdr:colOff>647700</xdr:colOff>
      <xdr:row>35</xdr:row>
      <xdr:rowOff>114300</xdr:rowOff>
    </xdr:to>
    <xdr:graphicFrame macro="">
      <xdr:nvGraphicFramePr>
        <xdr:cNvPr id="23" name="Chart 22">
          <a:extLst>
            <a:ext uri="{FF2B5EF4-FFF2-40B4-BE49-F238E27FC236}">
              <a16:creationId xmlns:a16="http://schemas.microsoft.com/office/drawing/2014/main" id="{ED553CB7-2F80-4347-AA4F-C3870E42F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304800</xdr:colOff>
      <xdr:row>18</xdr:row>
      <xdr:rowOff>38100</xdr:rowOff>
    </xdr:from>
    <xdr:to>
      <xdr:col>7</xdr:col>
      <xdr:colOff>409575</xdr:colOff>
      <xdr:row>19</xdr:row>
      <xdr:rowOff>180975</xdr:rowOff>
    </xdr:to>
    <xdr:sp macro="" textlink="">
      <xdr:nvSpPr>
        <xdr:cNvPr id="25" name="TextBox 24">
          <a:extLst>
            <a:ext uri="{FF2B5EF4-FFF2-40B4-BE49-F238E27FC236}">
              <a16:creationId xmlns:a16="http://schemas.microsoft.com/office/drawing/2014/main" id="{DF76F161-BD6C-5D4B-0244-9488FF79DF8A}"/>
            </a:ext>
          </a:extLst>
        </xdr:cNvPr>
        <xdr:cNvSpPr txBox="1"/>
      </xdr:nvSpPr>
      <xdr:spPr>
        <a:xfrm>
          <a:off x="3019425" y="3467100"/>
          <a:ext cx="7905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accent5"/>
              </a:solidFill>
              <a:latin typeface="+mj-lt"/>
            </a:rPr>
            <a:t>Calls</a:t>
          </a:r>
          <a:endParaRPr lang="en-US" sz="1100">
            <a:solidFill>
              <a:schemeClr val="accent5"/>
            </a:solidFill>
            <a:latin typeface="+mj-lt"/>
          </a:endParaRPr>
        </a:p>
      </xdr:txBody>
    </xdr:sp>
    <xdr:clientData/>
  </xdr:twoCellAnchor>
  <xdr:twoCellAnchor>
    <xdr:from>
      <xdr:col>9</xdr:col>
      <xdr:colOff>542925</xdr:colOff>
      <xdr:row>18</xdr:row>
      <xdr:rowOff>9525</xdr:rowOff>
    </xdr:from>
    <xdr:to>
      <xdr:col>11</xdr:col>
      <xdr:colOff>190500</xdr:colOff>
      <xdr:row>19</xdr:row>
      <xdr:rowOff>161925</xdr:rowOff>
    </xdr:to>
    <xdr:sp macro="" textlink="">
      <xdr:nvSpPr>
        <xdr:cNvPr id="29" name="TextBox 28">
          <a:extLst>
            <a:ext uri="{FF2B5EF4-FFF2-40B4-BE49-F238E27FC236}">
              <a16:creationId xmlns:a16="http://schemas.microsoft.com/office/drawing/2014/main" id="{C02FDF59-3711-4193-8808-CA9701FC97AA}"/>
            </a:ext>
          </a:extLst>
        </xdr:cNvPr>
        <xdr:cNvSpPr txBox="1"/>
      </xdr:nvSpPr>
      <xdr:spPr>
        <a:xfrm>
          <a:off x="5314950" y="3438525"/>
          <a:ext cx="10191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accent6"/>
              </a:solidFill>
              <a:latin typeface="+mj-lt"/>
            </a:rPr>
            <a:t>Amount</a:t>
          </a:r>
          <a:endParaRPr lang="en-US" sz="1100">
            <a:solidFill>
              <a:schemeClr val="accent6"/>
            </a:solidFill>
            <a:latin typeface="+mj-lt"/>
          </a:endParaRPr>
        </a:p>
      </xdr:txBody>
    </xdr:sp>
    <xdr:clientData/>
  </xdr:twoCellAnchor>
  <xdr:twoCellAnchor>
    <xdr:from>
      <xdr:col>14</xdr:col>
      <xdr:colOff>295276</xdr:colOff>
      <xdr:row>3</xdr:row>
      <xdr:rowOff>114300</xdr:rowOff>
    </xdr:from>
    <xdr:to>
      <xdr:col>16</xdr:col>
      <xdr:colOff>657226</xdr:colOff>
      <xdr:row>16</xdr:row>
      <xdr:rowOff>46955</xdr:rowOff>
    </xdr:to>
    <xdr:graphicFrame macro="">
      <xdr:nvGraphicFramePr>
        <xdr:cNvPr id="30" name="Chart 29">
          <a:extLst>
            <a:ext uri="{FF2B5EF4-FFF2-40B4-BE49-F238E27FC236}">
              <a16:creationId xmlns:a16="http://schemas.microsoft.com/office/drawing/2014/main" id="{6F716D08-9D5D-4B75-8640-62118784C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66676</xdr:colOff>
      <xdr:row>3</xdr:row>
      <xdr:rowOff>123826</xdr:rowOff>
    </xdr:from>
    <xdr:to>
      <xdr:col>21</xdr:col>
      <xdr:colOff>47626</xdr:colOff>
      <xdr:row>16</xdr:row>
      <xdr:rowOff>13417</xdr:rowOff>
    </xdr:to>
    <xdr:graphicFrame macro="">
      <xdr:nvGraphicFramePr>
        <xdr:cNvPr id="32" name="Chart 31">
          <a:extLst>
            <a:ext uri="{FF2B5EF4-FFF2-40B4-BE49-F238E27FC236}">
              <a16:creationId xmlns:a16="http://schemas.microsoft.com/office/drawing/2014/main" id="{0B7D6390-7123-4E40-A9C1-AEC76A1B6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1.032159953706" backgroundQuery="1" createdVersion="8" refreshedVersion="8" minRefreshableVersion="3" recordCount="0" supportSubquery="1" supportAdvancedDrill="1" xr:uid="{D1C9E09A-D663-4075-BC12-DB0C83E21F73}">
  <cacheSource type="external" connectionId="2"/>
  <cacheFields count="5">
    <cacheField name="[Measures].[Call Counts]" caption="Call Count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1.032160995368" backgroundQuery="1" createdVersion="8" refreshedVersion="8" minRefreshableVersion="3" recordCount="0" supportSubquery="1" supportAdvancedDrill="1" xr:uid="{1E4E1E11-064E-431F-A11E-CB65E11603DA}">
  <cacheSource type="external" connectionId="2"/>
  <cacheFields count="4">
    <cacheField name="[calls].[Day of week].[Day of week]" caption="Day of week" numFmtId="0" hierarchy="8" level="1">
      <sharedItems count="7">
        <s v="Friday"/>
        <s v="Monday"/>
        <s v="Saturday"/>
        <s v="Sunday"/>
        <s v="Thursday"/>
        <s v="Tuesday"/>
        <s v="Wednesday"/>
      </sharedItems>
    </cacheField>
    <cacheField name="[calls].[Representative].[Representative]" caption="Representative" numFmtId="0" hierarchy="3" level="1">
      <sharedItems count="5">
        <s v="R01"/>
        <s v="R02"/>
        <s v="R03"/>
        <s v="R04"/>
        <s v="R05"/>
      </sharedItems>
    </cacheField>
    <cacheField name="[Measures].[Call Counts]" caption="Call Counts"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2"/>
      </fieldsUsage>
    </cacheHierarchy>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1.032161921299" backgroundQuery="1" createdVersion="8" refreshedVersion="8" minRefreshableVersion="3" recordCount="0" supportSubquery="1" supportAdvancedDrill="1" xr:uid="{66E94F30-4299-43EB-B225-493F55230254}">
  <cacheSource type="external" connectionId="2"/>
  <cacheFields count="3">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 name="[Measures].[Call Counts]" caption="Call Counts"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1.036365972221" backgroundQuery="1" createdVersion="8" refreshedVersion="8" minRefreshableVersion="3" recordCount="0" supportSubquery="1" supportAdvancedDrill="1" xr:uid="{9485BF64-2325-40C6-90CF-479EFDCC3A27}">
  <cacheSource type="external" connectionId="2"/>
  <cacheFields count="4">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78.44721111111" backgroundQuery="1" createdVersion="8" refreshedVersion="8" minRefreshableVersion="3" recordCount="0" supportSubquery="1" supportAdvancedDrill="1" xr:uid="{27CE92AA-5D22-4785-B1B9-676C921AE428}">
  <cacheSource type="external" connectionId="2"/>
  <cacheFields count="6">
    <cacheField name="[Measures].[Call Counts]" caption="Call Count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78.447211574072" backgroundQuery="1" createdVersion="8" refreshedVersion="8" minRefreshableVersion="3" recordCount="0" supportSubquery="1" supportAdvancedDrill="1" xr:uid="{FADDF9EB-6767-4BBB-9864-4CB9AF9D8155}">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3-01-31T00:00:00" count="1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s]" caption="Call Counts"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78.447211921295" backgroundQuery="1" createdVersion="8" refreshedVersion="8" minRefreshableVersion="3" recordCount="0" supportSubquery="1" supportAdvancedDrill="1" xr:uid="{3824AC2C-F1BB-41CB-A81A-6CB79C2B8016}">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s]" caption="Call Counts"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78.447212268518" backgroundQuery="1" createdVersion="8" refreshedVersion="8" minRefreshableVersion="3" recordCount="0" supportSubquery="1" supportAdvancedDrill="1" xr:uid="{53A00757-EB8D-4E14-907C-D14524F6CF78}">
  <cacheSource type="external" connectionId="2"/>
  <cacheFields count="1">
    <cacheField name="[calls].[Representative].[Representative]" caption="Representative" numFmtId="0" hierarchy="3" level="1">
      <sharedItems count="1">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78.447212615742" backgroundQuery="1" createdVersion="8" refreshedVersion="8" minRefreshableVersion="3" recordCount="0" supportSubquery="1" supportAdvancedDrill="1" xr:uid="{8885D22D-966F-4C51-A5D9-0D2D7ED5840E}">
  <cacheSource type="external" connectionId="2"/>
  <cacheFields count="3">
    <cacheField name="[calls].[Representative].[Representative]" caption="Representative" numFmtId="0" hierarchy="3" level="1">
      <sharedItems containsSemiMixedTypes="0" containsNonDate="0" containsString="0"/>
    </cacheField>
    <cacheField name="[Measures].[Call Counts]" caption="Call Counts"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1.032153587963" backgroundQuery="1" createdVersion="3" refreshedVersion="8" minRefreshableVersion="3" recordCount="0" supportSubquery="1" supportAdvancedDrill="1" xr:uid="{8AD4EE68-A35C-4265-BE23-D5C24BF5F793}">
  <cacheSource type="external" connectionId="2">
    <extLst>
      <ext xmlns:x14="http://schemas.microsoft.com/office/spreadsheetml/2009/9/main" uri="{F057638F-6D5F-4e77-A914-E7F072B9BCA8}">
        <x14:sourceConnection name="ThisWorkbookDataModel"/>
      </ext>
    </extLst>
  </cacheSource>
  <cacheFields count="0"/>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4117960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5BBB02-D405-4950-AA39-DF091BBDA8B5}" name="1234"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0">
  <location ref="G3:I8" firstHeaderRow="0"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1"/>
  </rowFields>
  <rowItems count="5">
    <i>
      <x/>
    </i>
    <i>
      <x v="1"/>
    </i>
    <i>
      <x v="2"/>
    </i>
    <i>
      <x v="3"/>
    </i>
    <i>
      <x v="4"/>
    </i>
  </rowItems>
  <colFields count="1">
    <field x="-2"/>
  </colFields>
  <colItems count="2">
    <i>
      <x/>
    </i>
    <i i="1">
      <x v="1"/>
    </i>
  </colItems>
  <dataFields count="2">
    <dataField fld="2" subtotal="count" baseField="0" baseItem="0"/>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DFEB51-99E8-4354-8EAD-43859EC079C5}" name="Weekda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G26:H34"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0" count="1" selected="0">
            <x v="1"/>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6388E7-AE89-4AA3-8AF4-ECAEE3F2F745}"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9A0F0A-A7C9-42FC-9EB3-6C3574F1B735}"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26:C3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s2" fld="4" subtotal="count" baseField="0" baseItem="0">
      <extLst>
        <ext xmlns:x14="http://schemas.microsoft.com/office/spreadsheetml/2009/9/main" uri="{E15A36E0-9728-4e99-A89B-3F7291B0FE68}">
          <x14:dataField sourceField="3" uniqueName="[__Xl2].[Measures].[Call Counts]"/>
        </ext>
      </extLst>
    </dataField>
  </dataFields>
  <chartFormats count="2">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2202C4-75A3-4A98-8EFE-DF70C84A696F}"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E1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94FD89-304C-4996-AD75-4E47357A65A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15:P20"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2">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D4F8EA-7AAB-4233-A0A7-0DB2142ECD81}" name="RepSatisfaction"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
  <location ref="M26:N32"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fld="1" subtotal="count" baseField="0" baseItem="0"/>
  </dataFields>
  <chartFormats count="1">
    <chartFormat chart="19"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43E6A8-D1D9-4D86-B520-F7296F534A06}" name="Selected Rep"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41:E4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0">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0B2828-AE72-4FF9-996F-A83356F394E6}" name="Rep Amount"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36:M55"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1"/>
    <field x="0"/>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5BBE4B4-3C6C-48C8-AA16-EA3D05C76409}"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v>Businessman hand on forehead</v>
  </rv>
  <rv s="0">
    <v>1</v>
    <v>5</v>
    <v>Businesswoman thumbs up</v>
  </rv>
  <rv s="0">
    <v>2</v>
    <v>5</v>
    <v>Elderly woman disappointed</v>
  </rv>
  <rv s="0">
    <v>3</v>
    <v>5</v>
    <v>Young boy with hand on chin</v>
  </rv>
  <rv s="0">
    <v>4</v>
    <v>5</v>
    <v>Businessman fingers on chin</v>
  </rv>
  <rv s="0">
    <v>4</v>
    <v>4</v>
    <v>Businessman fingers on chin</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84C1D3A3-310B-4029-83D4-DF4A24238EA4}" sourceName="[calls].[Representative]">
  <pivotTables>
    <pivotTable tabId="7" name="Rep Pivot"/>
    <pivotTable tabId="7" name="Monthly trend"/>
    <pivotTable tabId="7" name="Weekday Trend"/>
    <pivotTable tabId="7" name="Selected Rep"/>
    <pivotTable tabId="7" name="RepSatisfaction"/>
  </pivotTables>
  <data>
    <olap pivotCacheId="14117960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D30F18D-640F-4F93-A523-3806F718FFB1}" cache="Slicer_Representative" caption="Representative" showCaption="0" level="1" style="SlicerStyleDark5 2" rowHeight="257175"/>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filterColumn colId="6">
      <filters>
        <filter val="1.6"/>
      </filters>
    </filterColumn>
  </autoFilter>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4D9EA0-FD26-481A-B91F-1FE138F59722}" name="Table_ExternalData_1" displayName="Table_ExternalData_1" ref="A3:M329" tableType="queryTable" totalsRowShown="0">
  <autoFilter ref="A3:M329" xr:uid="{2B4D9EA0-FD26-481A-B91F-1FE138F59722}"/>
  <tableColumns count="13">
    <tableColumn id="1" xr3:uid="{F8D7BF8B-1AD9-4FE8-82B9-399B4BE85F78}" uniqueName="1" name="calls[Call number]" queryTableFieldId="1"/>
    <tableColumn id="2" xr3:uid="{15FA6708-DC3D-4A9B-BDAD-4E895D945B52}" uniqueName="2" name="calls[Customer ID]" queryTableFieldId="2"/>
    <tableColumn id="3" xr3:uid="{1B5A838B-4C7A-4372-8BD8-3C0E048B9D5A}" uniqueName="3" name="calls[Duration]" queryTableFieldId="3"/>
    <tableColumn id="4" xr3:uid="{9AF16884-2564-4DD7-8DC6-B793EEEB0F1A}" uniqueName="4" name="calls[Representative]" queryTableFieldId="4"/>
    <tableColumn id="5" xr3:uid="{41563D17-08BB-4C77-AF6A-6EED89F5D77F}" uniqueName="5" name="calls[Date of Call]" queryTableFieldId="5" dataDxfId="1"/>
    <tableColumn id="6" xr3:uid="{0896220D-9626-4B5B-AB62-8F424AC480F1}" uniqueName="6" name="calls[Purchase Amount]" queryTableFieldId="6"/>
    <tableColumn id="7" xr3:uid="{BA25CBA9-FAB2-4022-912B-88BC509AE53A}" uniqueName="7" name="calls[Satisfaction Rating]" queryTableFieldId="7"/>
    <tableColumn id="8" xr3:uid="{FE0A0FF4-9164-4BE4-BF4B-4BCFD77059BA}" uniqueName="8" name="calls[FY]" queryTableFieldId="8"/>
    <tableColumn id="9" xr3:uid="{3FB503CC-8116-4496-B8D9-0046198EF001}" uniqueName="9" name="calls[Day of week]" queryTableFieldId="9"/>
    <tableColumn id="10" xr3:uid="{05E7E2C5-E73D-4437-A765-EFE8352FF90C}" uniqueName="10" name="calls[Duration Bucket]" queryTableFieldId="10"/>
    <tableColumn id="11" xr3:uid="{6C8ECC1F-5098-4C45-835E-619FC41260F5}" uniqueName="11" name="calls[Rating rounded]" queryTableFieldId="11"/>
    <tableColumn id="12" xr3:uid="{BCB6F9F4-09B4-4FAF-B1BE-51BFA8B6B0B6}" uniqueName="12" name="calls[Date of Call (Month)]" queryTableFieldId="12"/>
    <tableColumn id="13" xr3:uid="{B544986B-276B-43AE-AC82-F328A43DE781}" uniqueName="13" name="calls[Date of Call (Month Index)]" queryTableFieldId="1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70" zoomScaleNormal="70" workbookViewId="0">
      <selection activeCell="C1022" sqref="C1022"/>
    </sheetView>
  </sheetViews>
  <sheetFormatPr defaultRowHeight="14.6" x14ac:dyDescent="0.4"/>
  <cols>
    <col min="1" max="1" width="3.2109375" customWidth="1"/>
    <col min="2" max="2" width="14.640625" customWidth="1"/>
    <col min="3" max="3" width="12.85546875" customWidth="1"/>
    <col min="4" max="4" width="16.640625" customWidth="1"/>
    <col min="5" max="5" width="15" customWidth="1"/>
    <col min="6" max="6" width="16.140625" customWidth="1"/>
    <col min="7" max="7" width="17.2109375" customWidth="1"/>
    <col min="8" max="8" width="18.35546875" customWidth="1"/>
    <col min="9" max="9" width="17.2109375" customWidth="1"/>
    <col min="10" max="12" width="15.5" customWidth="1"/>
    <col min="13" max="16" width="7.5" customWidth="1"/>
    <col min="17" max="17" width="14.640625" customWidth="1"/>
    <col min="20" max="20" width="10.640625" customWidth="1"/>
  </cols>
  <sheetData>
    <row r="1" spans="2:20" s="4" customFormat="1" ht="48" customHeight="1" x14ac:dyDescent="0.4">
      <c r="B1" s="5" t="s">
        <v>1003</v>
      </c>
    </row>
    <row r="2" spans="2:20" x14ac:dyDescent="0.4">
      <c r="R2" s="1"/>
    </row>
    <row r="3" spans="2:20" x14ac:dyDescent="0.4">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hidden="1" x14ac:dyDescent="0.4">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hidden="1" x14ac:dyDescent="0.4">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hidden="1" x14ac:dyDescent="0.4">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hidden="1" x14ac:dyDescent="0.4">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hidden="1" x14ac:dyDescent="0.4">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hidden="1" x14ac:dyDescent="0.4">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hidden="1" x14ac:dyDescent="0.4">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hidden="1" x14ac:dyDescent="0.4">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hidden="1" x14ac:dyDescent="0.4">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hidden="1" x14ac:dyDescent="0.4">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hidden="1" x14ac:dyDescent="0.4">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hidden="1" x14ac:dyDescent="0.4">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hidden="1" x14ac:dyDescent="0.4">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hidden="1" x14ac:dyDescent="0.4">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hidden="1" x14ac:dyDescent="0.4">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hidden="1" x14ac:dyDescent="0.4">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hidden="1" x14ac:dyDescent="0.4">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hidden="1" x14ac:dyDescent="0.4">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hidden="1" x14ac:dyDescent="0.4">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hidden="1" x14ac:dyDescent="0.4">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hidden="1" x14ac:dyDescent="0.4">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hidden="1" x14ac:dyDescent="0.4">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hidden="1" x14ac:dyDescent="0.4">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hidden="1" x14ac:dyDescent="0.4">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hidden="1" x14ac:dyDescent="0.4">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hidden="1" x14ac:dyDescent="0.4">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hidden="1" x14ac:dyDescent="0.4">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hidden="1" x14ac:dyDescent="0.4">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hidden="1" x14ac:dyDescent="0.4">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hidden="1" x14ac:dyDescent="0.4">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hidden="1" x14ac:dyDescent="0.4">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hidden="1" x14ac:dyDescent="0.4">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hidden="1" x14ac:dyDescent="0.4">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hidden="1" x14ac:dyDescent="0.4">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hidden="1" x14ac:dyDescent="0.4">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hidden="1" x14ac:dyDescent="0.4">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hidden="1" x14ac:dyDescent="0.4">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hidden="1" x14ac:dyDescent="0.4">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hidden="1" x14ac:dyDescent="0.4">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hidden="1" x14ac:dyDescent="0.4">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hidden="1" x14ac:dyDescent="0.4">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hidden="1" x14ac:dyDescent="0.4">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hidden="1" x14ac:dyDescent="0.4">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hidden="1" x14ac:dyDescent="0.4">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hidden="1" x14ac:dyDescent="0.4">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hidden="1" x14ac:dyDescent="0.4">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hidden="1" x14ac:dyDescent="0.4">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hidden="1" x14ac:dyDescent="0.4">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hidden="1" x14ac:dyDescent="0.4">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hidden="1" x14ac:dyDescent="0.4">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hidden="1" x14ac:dyDescent="0.4">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hidden="1" x14ac:dyDescent="0.4">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hidden="1" x14ac:dyDescent="0.4">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hidden="1" x14ac:dyDescent="0.4">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hidden="1" x14ac:dyDescent="0.4">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hidden="1" x14ac:dyDescent="0.4">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hidden="1" x14ac:dyDescent="0.4">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hidden="1" x14ac:dyDescent="0.4">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hidden="1" x14ac:dyDescent="0.4">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hidden="1" x14ac:dyDescent="0.4">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hidden="1" x14ac:dyDescent="0.4">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hidden="1" x14ac:dyDescent="0.4">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hidden="1" x14ac:dyDescent="0.4">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hidden="1" x14ac:dyDescent="0.4">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hidden="1" x14ac:dyDescent="0.4">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hidden="1" x14ac:dyDescent="0.4">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hidden="1" x14ac:dyDescent="0.4">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hidden="1" x14ac:dyDescent="0.4">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hidden="1" x14ac:dyDescent="0.4">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hidden="1" x14ac:dyDescent="0.4">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hidden="1" x14ac:dyDescent="0.4">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hidden="1" x14ac:dyDescent="0.4">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hidden="1" x14ac:dyDescent="0.4">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hidden="1" x14ac:dyDescent="0.4">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hidden="1" x14ac:dyDescent="0.4">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hidden="1" x14ac:dyDescent="0.4">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hidden="1" x14ac:dyDescent="0.4">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hidden="1" x14ac:dyDescent="0.4">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hidden="1" x14ac:dyDescent="0.4">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hidden="1" x14ac:dyDescent="0.4">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hidden="1" x14ac:dyDescent="0.4">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hidden="1" x14ac:dyDescent="0.4">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hidden="1" x14ac:dyDescent="0.4">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hidden="1" x14ac:dyDescent="0.4">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hidden="1" x14ac:dyDescent="0.4">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hidden="1" x14ac:dyDescent="0.4">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hidden="1" x14ac:dyDescent="0.4">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hidden="1" x14ac:dyDescent="0.4">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hidden="1" x14ac:dyDescent="0.4">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hidden="1" x14ac:dyDescent="0.4">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hidden="1" x14ac:dyDescent="0.4">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hidden="1" x14ac:dyDescent="0.4">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hidden="1" x14ac:dyDescent="0.4">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hidden="1" x14ac:dyDescent="0.4">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hidden="1" x14ac:dyDescent="0.4">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hidden="1" x14ac:dyDescent="0.4">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hidden="1" x14ac:dyDescent="0.4">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hidden="1" x14ac:dyDescent="0.4">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hidden="1" x14ac:dyDescent="0.4">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hidden="1" x14ac:dyDescent="0.4">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hidden="1" x14ac:dyDescent="0.4">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hidden="1" x14ac:dyDescent="0.4">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hidden="1" x14ac:dyDescent="0.4">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hidden="1" x14ac:dyDescent="0.4">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hidden="1" x14ac:dyDescent="0.4">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hidden="1" x14ac:dyDescent="0.4">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hidden="1" x14ac:dyDescent="0.4">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hidden="1" x14ac:dyDescent="0.4">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hidden="1" x14ac:dyDescent="0.4">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hidden="1" x14ac:dyDescent="0.4">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hidden="1" x14ac:dyDescent="0.4">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hidden="1" x14ac:dyDescent="0.4">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hidden="1" x14ac:dyDescent="0.4">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hidden="1" x14ac:dyDescent="0.4">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hidden="1" x14ac:dyDescent="0.4">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hidden="1" x14ac:dyDescent="0.4">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hidden="1" x14ac:dyDescent="0.4">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hidden="1" x14ac:dyDescent="0.4">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hidden="1" x14ac:dyDescent="0.4">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hidden="1" x14ac:dyDescent="0.4">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hidden="1" x14ac:dyDescent="0.4">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hidden="1" x14ac:dyDescent="0.4">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hidden="1" x14ac:dyDescent="0.4">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hidden="1" x14ac:dyDescent="0.4">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hidden="1" x14ac:dyDescent="0.4">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hidden="1" x14ac:dyDescent="0.4">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hidden="1" x14ac:dyDescent="0.4">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hidden="1" x14ac:dyDescent="0.4">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hidden="1" x14ac:dyDescent="0.4">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hidden="1" x14ac:dyDescent="0.4">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hidden="1" x14ac:dyDescent="0.4">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hidden="1" x14ac:dyDescent="0.4">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hidden="1" x14ac:dyDescent="0.4">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hidden="1" x14ac:dyDescent="0.4">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hidden="1" x14ac:dyDescent="0.4">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hidden="1" x14ac:dyDescent="0.4">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hidden="1" x14ac:dyDescent="0.4">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hidden="1" x14ac:dyDescent="0.4">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hidden="1" x14ac:dyDescent="0.4">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hidden="1" x14ac:dyDescent="0.4">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hidden="1" x14ac:dyDescent="0.4">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hidden="1" x14ac:dyDescent="0.4">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hidden="1" x14ac:dyDescent="0.4">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hidden="1" x14ac:dyDescent="0.4">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hidden="1" x14ac:dyDescent="0.4">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hidden="1" x14ac:dyDescent="0.4">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hidden="1" x14ac:dyDescent="0.4">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hidden="1" x14ac:dyDescent="0.4">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hidden="1" x14ac:dyDescent="0.4">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hidden="1" x14ac:dyDescent="0.4">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hidden="1" x14ac:dyDescent="0.4">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hidden="1" x14ac:dyDescent="0.4">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hidden="1" x14ac:dyDescent="0.4">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hidden="1" x14ac:dyDescent="0.4">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hidden="1" x14ac:dyDescent="0.4">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hidden="1" x14ac:dyDescent="0.4">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hidden="1" x14ac:dyDescent="0.4">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hidden="1" x14ac:dyDescent="0.4">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hidden="1" x14ac:dyDescent="0.4">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hidden="1" x14ac:dyDescent="0.4">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hidden="1" x14ac:dyDescent="0.4">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hidden="1" x14ac:dyDescent="0.4">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hidden="1" x14ac:dyDescent="0.4">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hidden="1" x14ac:dyDescent="0.4">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hidden="1" x14ac:dyDescent="0.4">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hidden="1" x14ac:dyDescent="0.4">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hidden="1" x14ac:dyDescent="0.4">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hidden="1" x14ac:dyDescent="0.4">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hidden="1" x14ac:dyDescent="0.4">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hidden="1" x14ac:dyDescent="0.4">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hidden="1" x14ac:dyDescent="0.4">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hidden="1" x14ac:dyDescent="0.4">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hidden="1" x14ac:dyDescent="0.4">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hidden="1" x14ac:dyDescent="0.4">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hidden="1" x14ac:dyDescent="0.4">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hidden="1" x14ac:dyDescent="0.4">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hidden="1" x14ac:dyDescent="0.4">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hidden="1" x14ac:dyDescent="0.4">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hidden="1" x14ac:dyDescent="0.4">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hidden="1" x14ac:dyDescent="0.4">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hidden="1" x14ac:dyDescent="0.4">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hidden="1" x14ac:dyDescent="0.4">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hidden="1" x14ac:dyDescent="0.4">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hidden="1" x14ac:dyDescent="0.4">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hidden="1" x14ac:dyDescent="0.4">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hidden="1" x14ac:dyDescent="0.4">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hidden="1" x14ac:dyDescent="0.4">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hidden="1" x14ac:dyDescent="0.4">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hidden="1" x14ac:dyDescent="0.4">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hidden="1" x14ac:dyDescent="0.4">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hidden="1" x14ac:dyDescent="0.4">
      <c r="B194" t="s">
        <v>216</v>
      </c>
      <c r="C194" t="s">
        <v>7</v>
      </c>
      <c r="D194">
        <v>20</v>
      </c>
      <c r="E194" s="17" t="s">
        <v>10</v>
      </c>
      <c r="F194" s="18">
        <v>44994</v>
      </c>
      <c r="G194">
        <v>22</v>
      </c>
      <c r="H194">
        <v>1</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1</v>
      </c>
    </row>
    <row r="195" spans="2:12" hidden="1" x14ac:dyDescent="0.4">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hidden="1" x14ac:dyDescent="0.4">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hidden="1" x14ac:dyDescent="0.4">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hidden="1" x14ac:dyDescent="0.4">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hidden="1" x14ac:dyDescent="0.4">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hidden="1" x14ac:dyDescent="0.4">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hidden="1" x14ac:dyDescent="0.4">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hidden="1" x14ac:dyDescent="0.4">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hidden="1" x14ac:dyDescent="0.4">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hidden="1" x14ac:dyDescent="0.4">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hidden="1" x14ac:dyDescent="0.4">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hidden="1" x14ac:dyDescent="0.4">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hidden="1" x14ac:dyDescent="0.4">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hidden="1" x14ac:dyDescent="0.4">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hidden="1" x14ac:dyDescent="0.4">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hidden="1" x14ac:dyDescent="0.4">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hidden="1" x14ac:dyDescent="0.4">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hidden="1" x14ac:dyDescent="0.4">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hidden="1" x14ac:dyDescent="0.4">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hidden="1" x14ac:dyDescent="0.4">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hidden="1" x14ac:dyDescent="0.4">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hidden="1" x14ac:dyDescent="0.4">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hidden="1" x14ac:dyDescent="0.4">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hidden="1" x14ac:dyDescent="0.4">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hidden="1" x14ac:dyDescent="0.4">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hidden="1" x14ac:dyDescent="0.4">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hidden="1" x14ac:dyDescent="0.4">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hidden="1" x14ac:dyDescent="0.4">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hidden="1" x14ac:dyDescent="0.4">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hidden="1" x14ac:dyDescent="0.4">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hidden="1" x14ac:dyDescent="0.4">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hidden="1" x14ac:dyDescent="0.4">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hidden="1" x14ac:dyDescent="0.4">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hidden="1" x14ac:dyDescent="0.4">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hidden="1" x14ac:dyDescent="0.4">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hidden="1" x14ac:dyDescent="0.4">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hidden="1" x14ac:dyDescent="0.4">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hidden="1" x14ac:dyDescent="0.4">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hidden="1" x14ac:dyDescent="0.4">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hidden="1" x14ac:dyDescent="0.4">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hidden="1" x14ac:dyDescent="0.4">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hidden="1" x14ac:dyDescent="0.4">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hidden="1" x14ac:dyDescent="0.4">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hidden="1" x14ac:dyDescent="0.4">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hidden="1" x14ac:dyDescent="0.4">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hidden="1" x14ac:dyDescent="0.4">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hidden="1" x14ac:dyDescent="0.4">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hidden="1" x14ac:dyDescent="0.4">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hidden="1" x14ac:dyDescent="0.4">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hidden="1" x14ac:dyDescent="0.4">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hidden="1" x14ac:dyDescent="0.4">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hidden="1" x14ac:dyDescent="0.4">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hidden="1" x14ac:dyDescent="0.4">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hidden="1" x14ac:dyDescent="0.4">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hidden="1" x14ac:dyDescent="0.4">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hidden="1" x14ac:dyDescent="0.4">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hidden="1" x14ac:dyDescent="0.4">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hidden="1" x14ac:dyDescent="0.4">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hidden="1" x14ac:dyDescent="0.4">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hidden="1" x14ac:dyDescent="0.4">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hidden="1" x14ac:dyDescent="0.4">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hidden="1" x14ac:dyDescent="0.4">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hidden="1" x14ac:dyDescent="0.4">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hidden="1" x14ac:dyDescent="0.4">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hidden="1" x14ac:dyDescent="0.4">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hidden="1" x14ac:dyDescent="0.4">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hidden="1" x14ac:dyDescent="0.4">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hidden="1" x14ac:dyDescent="0.4">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hidden="1" x14ac:dyDescent="0.4">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hidden="1" x14ac:dyDescent="0.4">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hidden="1" x14ac:dyDescent="0.4">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hidden="1" x14ac:dyDescent="0.4">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hidden="1" x14ac:dyDescent="0.4">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hidden="1" x14ac:dyDescent="0.4">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hidden="1" x14ac:dyDescent="0.4">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hidden="1" x14ac:dyDescent="0.4">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hidden="1" x14ac:dyDescent="0.4">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hidden="1" x14ac:dyDescent="0.4">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hidden="1" x14ac:dyDescent="0.4">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hidden="1" x14ac:dyDescent="0.4">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hidden="1" x14ac:dyDescent="0.4">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hidden="1" x14ac:dyDescent="0.4">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hidden="1" x14ac:dyDescent="0.4">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hidden="1" x14ac:dyDescent="0.4">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hidden="1" x14ac:dyDescent="0.4">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hidden="1" x14ac:dyDescent="0.4">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hidden="1" x14ac:dyDescent="0.4">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hidden="1" x14ac:dyDescent="0.4">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hidden="1" x14ac:dyDescent="0.4">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hidden="1" x14ac:dyDescent="0.4">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hidden="1" x14ac:dyDescent="0.4">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hidden="1" x14ac:dyDescent="0.4">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hidden="1" x14ac:dyDescent="0.4">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hidden="1" x14ac:dyDescent="0.4">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hidden="1" x14ac:dyDescent="0.4">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hidden="1" x14ac:dyDescent="0.4">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hidden="1" x14ac:dyDescent="0.4">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hidden="1" x14ac:dyDescent="0.4">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hidden="1" x14ac:dyDescent="0.4">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hidden="1" x14ac:dyDescent="0.4">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hidden="1" x14ac:dyDescent="0.4">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hidden="1" x14ac:dyDescent="0.4">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hidden="1" x14ac:dyDescent="0.4">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hidden="1" x14ac:dyDescent="0.4">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hidden="1" x14ac:dyDescent="0.4">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hidden="1" x14ac:dyDescent="0.4">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hidden="1" x14ac:dyDescent="0.4">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hidden="1" x14ac:dyDescent="0.4">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hidden="1" x14ac:dyDescent="0.4">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hidden="1" x14ac:dyDescent="0.4">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hidden="1" x14ac:dyDescent="0.4">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hidden="1" x14ac:dyDescent="0.4">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hidden="1" x14ac:dyDescent="0.4">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hidden="1" x14ac:dyDescent="0.4">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hidden="1" x14ac:dyDescent="0.4">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hidden="1" x14ac:dyDescent="0.4">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hidden="1" x14ac:dyDescent="0.4">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hidden="1" x14ac:dyDescent="0.4">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hidden="1" x14ac:dyDescent="0.4">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hidden="1" x14ac:dyDescent="0.4">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hidden="1" x14ac:dyDescent="0.4">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hidden="1" x14ac:dyDescent="0.4">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hidden="1" x14ac:dyDescent="0.4">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hidden="1" x14ac:dyDescent="0.4">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hidden="1" x14ac:dyDescent="0.4">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hidden="1" x14ac:dyDescent="0.4">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hidden="1" x14ac:dyDescent="0.4">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hidden="1" x14ac:dyDescent="0.4">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hidden="1" x14ac:dyDescent="0.4">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hidden="1" x14ac:dyDescent="0.4">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hidden="1" x14ac:dyDescent="0.4">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hidden="1" x14ac:dyDescent="0.4">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hidden="1" x14ac:dyDescent="0.4">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hidden="1" x14ac:dyDescent="0.4">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hidden="1" x14ac:dyDescent="0.4">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hidden="1" x14ac:dyDescent="0.4">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hidden="1" x14ac:dyDescent="0.4">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hidden="1" x14ac:dyDescent="0.4">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hidden="1" x14ac:dyDescent="0.4">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hidden="1" x14ac:dyDescent="0.4">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hidden="1" x14ac:dyDescent="0.4">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hidden="1" x14ac:dyDescent="0.4">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hidden="1" x14ac:dyDescent="0.4">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hidden="1" x14ac:dyDescent="0.4">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hidden="1" x14ac:dyDescent="0.4">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hidden="1" x14ac:dyDescent="0.4">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hidden="1" x14ac:dyDescent="0.4">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hidden="1" x14ac:dyDescent="0.4">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hidden="1" x14ac:dyDescent="0.4">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hidden="1" x14ac:dyDescent="0.4">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hidden="1" x14ac:dyDescent="0.4">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hidden="1" x14ac:dyDescent="0.4">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hidden="1" x14ac:dyDescent="0.4">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hidden="1" x14ac:dyDescent="0.4">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hidden="1" x14ac:dyDescent="0.4">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hidden="1" x14ac:dyDescent="0.4">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hidden="1" x14ac:dyDescent="0.4">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hidden="1" x14ac:dyDescent="0.4">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hidden="1" x14ac:dyDescent="0.4">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hidden="1" x14ac:dyDescent="0.4">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hidden="1" x14ac:dyDescent="0.4">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hidden="1" x14ac:dyDescent="0.4">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hidden="1" x14ac:dyDescent="0.4">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hidden="1" x14ac:dyDescent="0.4">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hidden="1" x14ac:dyDescent="0.4">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hidden="1" x14ac:dyDescent="0.4">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hidden="1" x14ac:dyDescent="0.4">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hidden="1" x14ac:dyDescent="0.4">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hidden="1" x14ac:dyDescent="0.4">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hidden="1" x14ac:dyDescent="0.4">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hidden="1" x14ac:dyDescent="0.4">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hidden="1" x14ac:dyDescent="0.4">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hidden="1" x14ac:dyDescent="0.4">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hidden="1" x14ac:dyDescent="0.4">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hidden="1" x14ac:dyDescent="0.4">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hidden="1" x14ac:dyDescent="0.4">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hidden="1" x14ac:dyDescent="0.4">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hidden="1" x14ac:dyDescent="0.4">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hidden="1" x14ac:dyDescent="0.4">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hidden="1" x14ac:dyDescent="0.4">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hidden="1" x14ac:dyDescent="0.4">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hidden="1" x14ac:dyDescent="0.4">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hidden="1" x14ac:dyDescent="0.4">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hidden="1" x14ac:dyDescent="0.4">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hidden="1" x14ac:dyDescent="0.4">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hidden="1" x14ac:dyDescent="0.4">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hidden="1" x14ac:dyDescent="0.4">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hidden="1" x14ac:dyDescent="0.4">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hidden="1" x14ac:dyDescent="0.4">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hidden="1" x14ac:dyDescent="0.4">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hidden="1" x14ac:dyDescent="0.4">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hidden="1" x14ac:dyDescent="0.4">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hidden="1" x14ac:dyDescent="0.4">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hidden="1" x14ac:dyDescent="0.4">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hidden="1" x14ac:dyDescent="0.4">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hidden="1" x14ac:dyDescent="0.4">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hidden="1" x14ac:dyDescent="0.4">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hidden="1" x14ac:dyDescent="0.4">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hidden="1" x14ac:dyDescent="0.4">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hidden="1" x14ac:dyDescent="0.4">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hidden="1" x14ac:dyDescent="0.4">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hidden="1" x14ac:dyDescent="0.4">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hidden="1" x14ac:dyDescent="0.4">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hidden="1" x14ac:dyDescent="0.4">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hidden="1" x14ac:dyDescent="0.4">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hidden="1" x14ac:dyDescent="0.4">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hidden="1" x14ac:dyDescent="0.4">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hidden="1" x14ac:dyDescent="0.4">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hidden="1" x14ac:dyDescent="0.4">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hidden="1" x14ac:dyDescent="0.4">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hidden="1" x14ac:dyDescent="0.4">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hidden="1" x14ac:dyDescent="0.4">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hidden="1" x14ac:dyDescent="0.4">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hidden="1" x14ac:dyDescent="0.4">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hidden="1" x14ac:dyDescent="0.4">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hidden="1" x14ac:dyDescent="0.4">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hidden="1" x14ac:dyDescent="0.4">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hidden="1" x14ac:dyDescent="0.4">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hidden="1" x14ac:dyDescent="0.4">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hidden="1" x14ac:dyDescent="0.4">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hidden="1" x14ac:dyDescent="0.4">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hidden="1" x14ac:dyDescent="0.4">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hidden="1" x14ac:dyDescent="0.4">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hidden="1" x14ac:dyDescent="0.4">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hidden="1" x14ac:dyDescent="0.4">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hidden="1" x14ac:dyDescent="0.4">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hidden="1" x14ac:dyDescent="0.4">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hidden="1" x14ac:dyDescent="0.4">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hidden="1" x14ac:dyDescent="0.4">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hidden="1" x14ac:dyDescent="0.4">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hidden="1" x14ac:dyDescent="0.4">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hidden="1" x14ac:dyDescent="0.4">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hidden="1" x14ac:dyDescent="0.4">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hidden="1" x14ac:dyDescent="0.4">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hidden="1" x14ac:dyDescent="0.4">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hidden="1" x14ac:dyDescent="0.4">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hidden="1" x14ac:dyDescent="0.4">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hidden="1" x14ac:dyDescent="0.4">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hidden="1" x14ac:dyDescent="0.4">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hidden="1" x14ac:dyDescent="0.4">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hidden="1" x14ac:dyDescent="0.4">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hidden="1" x14ac:dyDescent="0.4">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hidden="1" x14ac:dyDescent="0.4">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hidden="1" x14ac:dyDescent="0.4">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hidden="1" x14ac:dyDescent="0.4">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hidden="1" x14ac:dyDescent="0.4">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hidden="1" x14ac:dyDescent="0.4">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hidden="1" x14ac:dyDescent="0.4">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hidden="1" x14ac:dyDescent="0.4">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hidden="1" x14ac:dyDescent="0.4">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hidden="1" x14ac:dyDescent="0.4">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hidden="1" x14ac:dyDescent="0.4">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hidden="1" x14ac:dyDescent="0.4">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hidden="1" x14ac:dyDescent="0.4">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hidden="1" x14ac:dyDescent="0.4">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hidden="1" x14ac:dyDescent="0.4">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hidden="1" x14ac:dyDescent="0.4">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hidden="1" x14ac:dyDescent="0.4">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hidden="1" x14ac:dyDescent="0.4">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hidden="1" x14ac:dyDescent="0.4">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hidden="1" x14ac:dyDescent="0.4">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hidden="1" x14ac:dyDescent="0.4">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hidden="1" x14ac:dyDescent="0.4">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hidden="1" x14ac:dyDescent="0.4">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hidden="1" x14ac:dyDescent="0.4">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hidden="1" x14ac:dyDescent="0.4">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hidden="1" x14ac:dyDescent="0.4">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hidden="1" x14ac:dyDescent="0.4">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hidden="1" x14ac:dyDescent="0.4">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hidden="1" x14ac:dyDescent="0.4">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hidden="1" x14ac:dyDescent="0.4">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hidden="1" x14ac:dyDescent="0.4">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hidden="1" x14ac:dyDescent="0.4">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hidden="1" x14ac:dyDescent="0.4">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hidden="1" x14ac:dyDescent="0.4">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hidden="1" x14ac:dyDescent="0.4">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hidden="1" x14ac:dyDescent="0.4">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hidden="1" x14ac:dyDescent="0.4">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hidden="1" x14ac:dyDescent="0.4">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hidden="1" x14ac:dyDescent="0.4">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hidden="1" x14ac:dyDescent="0.4">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hidden="1" x14ac:dyDescent="0.4">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hidden="1" x14ac:dyDescent="0.4">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hidden="1" x14ac:dyDescent="0.4">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hidden="1" x14ac:dyDescent="0.4">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hidden="1" x14ac:dyDescent="0.4">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hidden="1" x14ac:dyDescent="0.4">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hidden="1" x14ac:dyDescent="0.4">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hidden="1" x14ac:dyDescent="0.4">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hidden="1" x14ac:dyDescent="0.4">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hidden="1" x14ac:dyDescent="0.4">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hidden="1" x14ac:dyDescent="0.4">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hidden="1" x14ac:dyDescent="0.4">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hidden="1" x14ac:dyDescent="0.4">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hidden="1" x14ac:dyDescent="0.4">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hidden="1" x14ac:dyDescent="0.4">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hidden="1" x14ac:dyDescent="0.4">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hidden="1" x14ac:dyDescent="0.4">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hidden="1" x14ac:dyDescent="0.4">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hidden="1" x14ac:dyDescent="0.4">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hidden="1" x14ac:dyDescent="0.4">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hidden="1" x14ac:dyDescent="0.4">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hidden="1" x14ac:dyDescent="0.4">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hidden="1" x14ac:dyDescent="0.4">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hidden="1" x14ac:dyDescent="0.4">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hidden="1" x14ac:dyDescent="0.4">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hidden="1" x14ac:dyDescent="0.4">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hidden="1" x14ac:dyDescent="0.4">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hidden="1" x14ac:dyDescent="0.4">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hidden="1" x14ac:dyDescent="0.4">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hidden="1" x14ac:dyDescent="0.4">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hidden="1" x14ac:dyDescent="0.4">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hidden="1" x14ac:dyDescent="0.4">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hidden="1" x14ac:dyDescent="0.4">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hidden="1" x14ac:dyDescent="0.4">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hidden="1" x14ac:dyDescent="0.4">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hidden="1" x14ac:dyDescent="0.4">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hidden="1" x14ac:dyDescent="0.4">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hidden="1" x14ac:dyDescent="0.4">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hidden="1" x14ac:dyDescent="0.4">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hidden="1" x14ac:dyDescent="0.4">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hidden="1" x14ac:dyDescent="0.4">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hidden="1" x14ac:dyDescent="0.4">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hidden="1" x14ac:dyDescent="0.4">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hidden="1" x14ac:dyDescent="0.4">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hidden="1" x14ac:dyDescent="0.4">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hidden="1" x14ac:dyDescent="0.4">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hidden="1" x14ac:dyDescent="0.4">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hidden="1" x14ac:dyDescent="0.4">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hidden="1" x14ac:dyDescent="0.4">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hidden="1" x14ac:dyDescent="0.4">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hidden="1" x14ac:dyDescent="0.4">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hidden="1" x14ac:dyDescent="0.4">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hidden="1" x14ac:dyDescent="0.4">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hidden="1" x14ac:dyDescent="0.4">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hidden="1" x14ac:dyDescent="0.4">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hidden="1" x14ac:dyDescent="0.4">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hidden="1" x14ac:dyDescent="0.4">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hidden="1" x14ac:dyDescent="0.4">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hidden="1" x14ac:dyDescent="0.4">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hidden="1" x14ac:dyDescent="0.4">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hidden="1" x14ac:dyDescent="0.4">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hidden="1" x14ac:dyDescent="0.4">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hidden="1" x14ac:dyDescent="0.4">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hidden="1" x14ac:dyDescent="0.4">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hidden="1" x14ac:dyDescent="0.4">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hidden="1" x14ac:dyDescent="0.4">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hidden="1" x14ac:dyDescent="0.4">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hidden="1" x14ac:dyDescent="0.4">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hidden="1" x14ac:dyDescent="0.4">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hidden="1" x14ac:dyDescent="0.4">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hidden="1" x14ac:dyDescent="0.4">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hidden="1" x14ac:dyDescent="0.4">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hidden="1" x14ac:dyDescent="0.4">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hidden="1" x14ac:dyDescent="0.4">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hidden="1" x14ac:dyDescent="0.4">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hidden="1" x14ac:dyDescent="0.4">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hidden="1" x14ac:dyDescent="0.4">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hidden="1" x14ac:dyDescent="0.4">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hidden="1" x14ac:dyDescent="0.4">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hidden="1" x14ac:dyDescent="0.4">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hidden="1" x14ac:dyDescent="0.4">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hidden="1" x14ac:dyDescent="0.4">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hidden="1" x14ac:dyDescent="0.4">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hidden="1" x14ac:dyDescent="0.4">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hidden="1" x14ac:dyDescent="0.4">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hidden="1" x14ac:dyDescent="0.4">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hidden="1" x14ac:dyDescent="0.4">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hidden="1" x14ac:dyDescent="0.4">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hidden="1" x14ac:dyDescent="0.4">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hidden="1" x14ac:dyDescent="0.4">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hidden="1" x14ac:dyDescent="0.4">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hidden="1" x14ac:dyDescent="0.4">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hidden="1" x14ac:dyDescent="0.4">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hidden="1" x14ac:dyDescent="0.4">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hidden="1" x14ac:dyDescent="0.4">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hidden="1" x14ac:dyDescent="0.4">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hidden="1" x14ac:dyDescent="0.4">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hidden="1" x14ac:dyDescent="0.4">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hidden="1" x14ac:dyDescent="0.4">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hidden="1" x14ac:dyDescent="0.4">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hidden="1" x14ac:dyDescent="0.4">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hidden="1" x14ac:dyDescent="0.4">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hidden="1" x14ac:dyDescent="0.4">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hidden="1" x14ac:dyDescent="0.4">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hidden="1" x14ac:dyDescent="0.4">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hidden="1" x14ac:dyDescent="0.4">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4">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hidden="1" x14ac:dyDescent="0.4">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hidden="1" x14ac:dyDescent="0.4">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hidden="1" x14ac:dyDescent="0.4">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hidden="1" x14ac:dyDescent="0.4">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hidden="1" x14ac:dyDescent="0.4">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hidden="1" x14ac:dyDescent="0.4">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hidden="1" x14ac:dyDescent="0.4">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hidden="1" x14ac:dyDescent="0.4">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hidden="1" x14ac:dyDescent="0.4">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hidden="1" x14ac:dyDescent="0.4">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hidden="1" x14ac:dyDescent="0.4">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hidden="1" x14ac:dyDescent="0.4">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hidden="1" x14ac:dyDescent="0.4">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hidden="1" x14ac:dyDescent="0.4">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hidden="1" x14ac:dyDescent="0.4">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hidden="1" x14ac:dyDescent="0.4">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hidden="1" x14ac:dyDescent="0.4">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hidden="1" x14ac:dyDescent="0.4">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hidden="1" x14ac:dyDescent="0.4">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hidden="1" x14ac:dyDescent="0.4">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hidden="1" x14ac:dyDescent="0.4">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hidden="1" x14ac:dyDescent="0.4">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hidden="1" x14ac:dyDescent="0.4">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hidden="1" x14ac:dyDescent="0.4">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hidden="1" x14ac:dyDescent="0.4">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hidden="1" x14ac:dyDescent="0.4">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hidden="1" x14ac:dyDescent="0.4">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hidden="1" x14ac:dyDescent="0.4">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hidden="1" x14ac:dyDescent="0.4">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hidden="1" x14ac:dyDescent="0.4">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hidden="1" x14ac:dyDescent="0.4">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hidden="1" x14ac:dyDescent="0.4">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hidden="1" x14ac:dyDescent="0.4">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hidden="1" x14ac:dyDescent="0.4">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hidden="1" x14ac:dyDescent="0.4">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hidden="1" x14ac:dyDescent="0.4">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hidden="1" x14ac:dyDescent="0.4">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hidden="1" x14ac:dyDescent="0.4">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hidden="1" x14ac:dyDescent="0.4">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hidden="1" x14ac:dyDescent="0.4">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hidden="1" x14ac:dyDescent="0.4">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hidden="1" x14ac:dyDescent="0.4">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hidden="1" x14ac:dyDescent="0.4">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hidden="1" x14ac:dyDescent="0.4">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hidden="1" x14ac:dyDescent="0.4">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hidden="1" x14ac:dyDescent="0.4">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hidden="1" x14ac:dyDescent="0.4">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hidden="1" x14ac:dyDescent="0.4">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hidden="1" x14ac:dyDescent="0.4">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hidden="1" x14ac:dyDescent="0.4">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hidden="1" x14ac:dyDescent="0.4">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hidden="1" x14ac:dyDescent="0.4">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hidden="1" x14ac:dyDescent="0.4">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hidden="1" x14ac:dyDescent="0.4">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hidden="1" x14ac:dyDescent="0.4">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hidden="1" x14ac:dyDescent="0.4">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hidden="1" x14ac:dyDescent="0.4">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hidden="1" x14ac:dyDescent="0.4">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hidden="1" x14ac:dyDescent="0.4">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hidden="1" x14ac:dyDescent="0.4">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hidden="1" x14ac:dyDescent="0.4">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hidden="1" x14ac:dyDescent="0.4">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hidden="1" x14ac:dyDescent="0.4">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hidden="1" x14ac:dyDescent="0.4">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hidden="1" x14ac:dyDescent="0.4">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hidden="1" x14ac:dyDescent="0.4">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hidden="1" x14ac:dyDescent="0.4">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hidden="1" x14ac:dyDescent="0.4">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hidden="1" x14ac:dyDescent="0.4">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hidden="1" x14ac:dyDescent="0.4">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hidden="1" x14ac:dyDescent="0.4">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hidden="1" x14ac:dyDescent="0.4">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hidden="1" x14ac:dyDescent="0.4">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hidden="1" x14ac:dyDescent="0.4">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hidden="1" x14ac:dyDescent="0.4">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hidden="1" x14ac:dyDescent="0.4">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hidden="1" x14ac:dyDescent="0.4">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hidden="1" x14ac:dyDescent="0.4">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hidden="1" x14ac:dyDescent="0.4">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hidden="1" x14ac:dyDescent="0.4">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hidden="1" x14ac:dyDescent="0.4">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hidden="1" x14ac:dyDescent="0.4">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hidden="1" x14ac:dyDescent="0.4">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hidden="1" x14ac:dyDescent="0.4">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hidden="1" x14ac:dyDescent="0.4">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hidden="1" x14ac:dyDescent="0.4">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hidden="1" x14ac:dyDescent="0.4">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hidden="1" x14ac:dyDescent="0.4">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hidden="1" x14ac:dyDescent="0.4">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hidden="1" x14ac:dyDescent="0.4">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hidden="1" x14ac:dyDescent="0.4">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hidden="1" x14ac:dyDescent="0.4">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hidden="1" x14ac:dyDescent="0.4">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hidden="1" x14ac:dyDescent="0.4">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hidden="1" x14ac:dyDescent="0.4">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hidden="1" x14ac:dyDescent="0.4">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hidden="1" x14ac:dyDescent="0.4">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hidden="1" x14ac:dyDescent="0.4">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hidden="1" x14ac:dyDescent="0.4">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hidden="1" x14ac:dyDescent="0.4">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hidden="1" x14ac:dyDescent="0.4">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hidden="1" x14ac:dyDescent="0.4">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hidden="1" x14ac:dyDescent="0.4">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hidden="1" x14ac:dyDescent="0.4">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hidden="1" x14ac:dyDescent="0.4">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hidden="1" x14ac:dyDescent="0.4">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hidden="1" x14ac:dyDescent="0.4">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hidden="1" x14ac:dyDescent="0.4">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hidden="1" x14ac:dyDescent="0.4">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hidden="1" x14ac:dyDescent="0.4">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hidden="1" x14ac:dyDescent="0.4">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hidden="1" x14ac:dyDescent="0.4">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hidden="1" x14ac:dyDescent="0.4">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hidden="1" x14ac:dyDescent="0.4">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hidden="1" x14ac:dyDescent="0.4">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hidden="1" x14ac:dyDescent="0.4">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hidden="1" x14ac:dyDescent="0.4">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hidden="1" x14ac:dyDescent="0.4">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hidden="1" x14ac:dyDescent="0.4">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hidden="1" x14ac:dyDescent="0.4">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hidden="1" x14ac:dyDescent="0.4">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hidden="1" x14ac:dyDescent="0.4">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hidden="1" x14ac:dyDescent="0.4">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hidden="1" x14ac:dyDescent="0.4">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hidden="1" x14ac:dyDescent="0.4">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hidden="1" x14ac:dyDescent="0.4">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hidden="1" x14ac:dyDescent="0.4">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hidden="1" x14ac:dyDescent="0.4">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hidden="1" x14ac:dyDescent="0.4">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hidden="1" x14ac:dyDescent="0.4">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hidden="1" x14ac:dyDescent="0.4">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hidden="1" x14ac:dyDescent="0.4">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hidden="1" x14ac:dyDescent="0.4">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hidden="1" x14ac:dyDescent="0.4">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hidden="1" x14ac:dyDescent="0.4">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hidden="1" x14ac:dyDescent="0.4">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hidden="1" x14ac:dyDescent="0.4">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hidden="1" x14ac:dyDescent="0.4">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hidden="1" x14ac:dyDescent="0.4">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hidden="1" x14ac:dyDescent="0.4">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hidden="1" x14ac:dyDescent="0.4">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hidden="1" x14ac:dyDescent="0.4">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hidden="1" x14ac:dyDescent="0.4">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hidden="1" x14ac:dyDescent="0.4">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hidden="1" x14ac:dyDescent="0.4">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hidden="1" x14ac:dyDescent="0.4">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hidden="1" x14ac:dyDescent="0.4">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hidden="1" x14ac:dyDescent="0.4">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hidden="1" x14ac:dyDescent="0.4">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hidden="1" x14ac:dyDescent="0.4">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hidden="1" x14ac:dyDescent="0.4">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hidden="1" x14ac:dyDescent="0.4">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hidden="1" x14ac:dyDescent="0.4">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hidden="1" x14ac:dyDescent="0.4">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hidden="1" x14ac:dyDescent="0.4">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hidden="1" x14ac:dyDescent="0.4">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hidden="1" x14ac:dyDescent="0.4">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hidden="1" x14ac:dyDescent="0.4">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hidden="1" x14ac:dyDescent="0.4">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hidden="1" x14ac:dyDescent="0.4">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hidden="1" x14ac:dyDescent="0.4">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hidden="1" x14ac:dyDescent="0.4">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hidden="1" x14ac:dyDescent="0.4">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hidden="1" x14ac:dyDescent="0.4">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hidden="1" x14ac:dyDescent="0.4">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hidden="1" x14ac:dyDescent="0.4">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hidden="1" x14ac:dyDescent="0.4">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hidden="1" x14ac:dyDescent="0.4">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hidden="1" x14ac:dyDescent="0.4">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hidden="1" x14ac:dyDescent="0.4">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hidden="1" x14ac:dyDescent="0.4">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hidden="1" x14ac:dyDescent="0.4">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hidden="1" x14ac:dyDescent="0.4">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hidden="1" x14ac:dyDescent="0.4">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hidden="1" x14ac:dyDescent="0.4">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hidden="1" x14ac:dyDescent="0.4">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hidden="1" x14ac:dyDescent="0.4">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hidden="1" x14ac:dyDescent="0.4">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hidden="1" x14ac:dyDescent="0.4">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hidden="1" x14ac:dyDescent="0.4">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hidden="1" x14ac:dyDescent="0.4">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hidden="1" x14ac:dyDescent="0.4">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hidden="1" x14ac:dyDescent="0.4">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hidden="1" x14ac:dyDescent="0.4">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hidden="1" x14ac:dyDescent="0.4">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hidden="1" x14ac:dyDescent="0.4">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hidden="1" x14ac:dyDescent="0.4">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hidden="1" x14ac:dyDescent="0.4">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hidden="1" x14ac:dyDescent="0.4">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hidden="1" x14ac:dyDescent="0.4">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hidden="1" x14ac:dyDescent="0.4">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hidden="1" x14ac:dyDescent="0.4">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hidden="1" x14ac:dyDescent="0.4">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hidden="1" x14ac:dyDescent="0.4">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hidden="1" x14ac:dyDescent="0.4">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hidden="1" x14ac:dyDescent="0.4">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hidden="1" x14ac:dyDescent="0.4">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hidden="1" x14ac:dyDescent="0.4">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hidden="1" x14ac:dyDescent="0.4">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hidden="1" x14ac:dyDescent="0.4">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hidden="1" x14ac:dyDescent="0.4">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hidden="1" x14ac:dyDescent="0.4">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hidden="1" x14ac:dyDescent="0.4">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hidden="1" x14ac:dyDescent="0.4">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hidden="1" x14ac:dyDescent="0.4">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hidden="1" x14ac:dyDescent="0.4">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hidden="1" x14ac:dyDescent="0.4">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hidden="1" x14ac:dyDescent="0.4">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hidden="1" x14ac:dyDescent="0.4">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hidden="1" x14ac:dyDescent="0.4">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hidden="1" x14ac:dyDescent="0.4">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hidden="1" x14ac:dyDescent="0.4">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hidden="1" x14ac:dyDescent="0.4">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hidden="1" x14ac:dyDescent="0.4">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hidden="1" x14ac:dyDescent="0.4">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hidden="1" x14ac:dyDescent="0.4">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hidden="1" x14ac:dyDescent="0.4">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hidden="1" x14ac:dyDescent="0.4">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hidden="1" x14ac:dyDescent="0.4">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hidden="1" x14ac:dyDescent="0.4">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hidden="1" x14ac:dyDescent="0.4">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hidden="1" x14ac:dyDescent="0.4">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hidden="1" x14ac:dyDescent="0.4">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hidden="1" x14ac:dyDescent="0.4">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hidden="1" x14ac:dyDescent="0.4">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hidden="1" x14ac:dyDescent="0.4">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hidden="1" x14ac:dyDescent="0.4">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hidden="1" x14ac:dyDescent="0.4">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hidden="1" x14ac:dyDescent="0.4">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hidden="1" x14ac:dyDescent="0.4">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hidden="1" x14ac:dyDescent="0.4">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hidden="1" x14ac:dyDescent="0.4">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hidden="1" x14ac:dyDescent="0.4">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hidden="1" x14ac:dyDescent="0.4">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hidden="1" x14ac:dyDescent="0.4">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hidden="1" x14ac:dyDescent="0.4">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hidden="1" x14ac:dyDescent="0.4">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hidden="1" x14ac:dyDescent="0.4">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hidden="1" x14ac:dyDescent="0.4">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hidden="1" x14ac:dyDescent="0.4">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hidden="1" x14ac:dyDescent="0.4">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hidden="1" x14ac:dyDescent="0.4">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hidden="1" x14ac:dyDescent="0.4">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hidden="1" x14ac:dyDescent="0.4">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hidden="1" x14ac:dyDescent="0.4">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hidden="1" x14ac:dyDescent="0.4">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hidden="1" x14ac:dyDescent="0.4">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hidden="1" x14ac:dyDescent="0.4">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hidden="1" x14ac:dyDescent="0.4">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hidden="1" x14ac:dyDescent="0.4">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hidden="1" x14ac:dyDescent="0.4">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hidden="1" x14ac:dyDescent="0.4">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hidden="1" x14ac:dyDescent="0.4">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hidden="1" x14ac:dyDescent="0.4">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hidden="1" x14ac:dyDescent="0.4">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hidden="1" x14ac:dyDescent="0.4">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hidden="1" x14ac:dyDescent="0.4">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hidden="1" x14ac:dyDescent="0.4">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hidden="1" x14ac:dyDescent="0.4">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hidden="1" x14ac:dyDescent="0.4">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hidden="1" x14ac:dyDescent="0.4">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hidden="1" x14ac:dyDescent="0.4">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hidden="1" x14ac:dyDescent="0.4">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hidden="1" x14ac:dyDescent="0.4">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hidden="1" x14ac:dyDescent="0.4">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hidden="1" x14ac:dyDescent="0.4">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hidden="1" x14ac:dyDescent="0.4">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hidden="1" x14ac:dyDescent="0.4">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hidden="1" x14ac:dyDescent="0.4">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hidden="1" x14ac:dyDescent="0.4">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hidden="1" x14ac:dyDescent="0.4">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hidden="1" x14ac:dyDescent="0.4">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hidden="1" x14ac:dyDescent="0.4">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hidden="1" x14ac:dyDescent="0.4">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hidden="1" x14ac:dyDescent="0.4">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hidden="1" x14ac:dyDescent="0.4">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hidden="1" x14ac:dyDescent="0.4">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hidden="1" x14ac:dyDescent="0.4">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hidden="1" x14ac:dyDescent="0.4">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hidden="1" x14ac:dyDescent="0.4">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hidden="1" x14ac:dyDescent="0.4">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hidden="1" x14ac:dyDescent="0.4">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hidden="1" x14ac:dyDescent="0.4">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hidden="1" x14ac:dyDescent="0.4">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hidden="1" x14ac:dyDescent="0.4">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hidden="1" x14ac:dyDescent="0.4">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hidden="1" x14ac:dyDescent="0.4">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hidden="1" x14ac:dyDescent="0.4">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hidden="1" x14ac:dyDescent="0.4">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hidden="1" x14ac:dyDescent="0.4">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hidden="1" x14ac:dyDescent="0.4">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hidden="1" x14ac:dyDescent="0.4">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hidden="1" x14ac:dyDescent="0.4">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hidden="1" x14ac:dyDescent="0.4">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hidden="1" x14ac:dyDescent="0.4">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hidden="1" x14ac:dyDescent="0.4">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hidden="1" x14ac:dyDescent="0.4">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hidden="1" x14ac:dyDescent="0.4">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hidden="1" x14ac:dyDescent="0.4">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hidden="1" x14ac:dyDescent="0.4">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hidden="1" x14ac:dyDescent="0.4">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hidden="1" x14ac:dyDescent="0.4">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hidden="1" x14ac:dyDescent="0.4">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hidden="1" x14ac:dyDescent="0.4">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hidden="1" x14ac:dyDescent="0.4">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hidden="1" x14ac:dyDescent="0.4">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hidden="1" x14ac:dyDescent="0.4">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hidden="1" x14ac:dyDescent="0.4">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hidden="1" x14ac:dyDescent="0.4">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hidden="1" x14ac:dyDescent="0.4">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hidden="1" x14ac:dyDescent="0.4">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hidden="1" x14ac:dyDescent="0.4">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hidden="1" x14ac:dyDescent="0.4">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hidden="1" x14ac:dyDescent="0.4">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hidden="1" x14ac:dyDescent="0.4">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hidden="1" x14ac:dyDescent="0.4">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hidden="1" x14ac:dyDescent="0.4">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hidden="1" x14ac:dyDescent="0.4">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hidden="1" x14ac:dyDescent="0.4">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hidden="1" x14ac:dyDescent="0.4">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hidden="1" x14ac:dyDescent="0.4">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hidden="1" x14ac:dyDescent="0.4">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hidden="1" x14ac:dyDescent="0.4">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hidden="1" x14ac:dyDescent="0.4">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hidden="1" x14ac:dyDescent="0.4">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hidden="1" x14ac:dyDescent="0.4">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hidden="1" x14ac:dyDescent="0.4">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hidden="1" x14ac:dyDescent="0.4">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hidden="1" x14ac:dyDescent="0.4">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hidden="1" x14ac:dyDescent="0.4">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hidden="1" x14ac:dyDescent="0.4">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hidden="1" x14ac:dyDescent="0.4">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hidden="1" x14ac:dyDescent="0.4">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hidden="1" x14ac:dyDescent="0.4">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hidden="1" x14ac:dyDescent="0.4">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hidden="1" x14ac:dyDescent="0.4">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hidden="1" x14ac:dyDescent="0.4">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hidden="1" x14ac:dyDescent="0.4">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hidden="1" x14ac:dyDescent="0.4">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hidden="1" x14ac:dyDescent="0.4">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hidden="1" x14ac:dyDescent="0.4">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hidden="1" x14ac:dyDescent="0.4">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hidden="1" x14ac:dyDescent="0.4">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hidden="1" x14ac:dyDescent="0.4">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hidden="1" x14ac:dyDescent="0.4">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hidden="1" x14ac:dyDescent="0.4">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hidden="1" x14ac:dyDescent="0.4">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hidden="1" x14ac:dyDescent="0.4">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hidden="1" x14ac:dyDescent="0.4">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hidden="1" x14ac:dyDescent="0.4">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hidden="1" x14ac:dyDescent="0.4">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hidden="1" x14ac:dyDescent="0.4">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hidden="1" x14ac:dyDescent="0.4">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hidden="1" x14ac:dyDescent="0.4">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hidden="1" x14ac:dyDescent="0.4">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hidden="1" x14ac:dyDescent="0.4">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hidden="1" x14ac:dyDescent="0.4">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hidden="1" x14ac:dyDescent="0.4">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hidden="1" x14ac:dyDescent="0.4">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hidden="1" x14ac:dyDescent="0.4">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hidden="1" x14ac:dyDescent="0.4">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hidden="1" x14ac:dyDescent="0.4">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hidden="1" x14ac:dyDescent="0.4">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hidden="1" x14ac:dyDescent="0.4">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hidden="1" x14ac:dyDescent="0.4">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hidden="1" x14ac:dyDescent="0.4">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hidden="1" x14ac:dyDescent="0.4">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hidden="1" x14ac:dyDescent="0.4">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hidden="1" x14ac:dyDescent="0.4">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hidden="1" x14ac:dyDescent="0.4">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hidden="1" x14ac:dyDescent="0.4">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hidden="1" x14ac:dyDescent="0.4">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hidden="1" x14ac:dyDescent="0.4">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hidden="1" x14ac:dyDescent="0.4">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hidden="1" x14ac:dyDescent="0.4">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hidden="1" x14ac:dyDescent="0.4">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hidden="1" x14ac:dyDescent="0.4">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hidden="1" x14ac:dyDescent="0.4">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hidden="1" x14ac:dyDescent="0.4">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hidden="1" x14ac:dyDescent="0.4">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hidden="1" x14ac:dyDescent="0.4">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hidden="1" x14ac:dyDescent="0.4">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hidden="1" x14ac:dyDescent="0.4">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hidden="1" x14ac:dyDescent="0.4">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hidden="1" x14ac:dyDescent="0.4">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hidden="1" x14ac:dyDescent="0.4">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hidden="1" x14ac:dyDescent="0.4">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hidden="1" x14ac:dyDescent="0.4">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hidden="1" x14ac:dyDescent="0.4">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hidden="1" x14ac:dyDescent="0.4">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hidden="1" x14ac:dyDescent="0.4">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hidden="1" x14ac:dyDescent="0.4">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hidden="1" x14ac:dyDescent="0.4">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hidden="1" x14ac:dyDescent="0.4">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hidden="1" x14ac:dyDescent="0.4">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hidden="1" x14ac:dyDescent="0.4">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hidden="1" x14ac:dyDescent="0.4">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hidden="1" x14ac:dyDescent="0.4">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hidden="1" x14ac:dyDescent="0.4">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hidden="1" x14ac:dyDescent="0.4">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hidden="1" x14ac:dyDescent="0.4">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hidden="1" x14ac:dyDescent="0.4">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hidden="1" x14ac:dyDescent="0.4">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hidden="1" x14ac:dyDescent="0.4">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hidden="1" x14ac:dyDescent="0.4">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hidden="1" x14ac:dyDescent="0.4">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hidden="1" x14ac:dyDescent="0.4">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hidden="1" x14ac:dyDescent="0.4">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hidden="1" x14ac:dyDescent="0.4">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hidden="1" x14ac:dyDescent="0.4">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hidden="1" x14ac:dyDescent="0.4">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hidden="1" x14ac:dyDescent="0.4">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hidden="1" x14ac:dyDescent="0.4">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hidden="1" x14ac:dyDescent="0.4">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hidden="1" x14ac:dyDescent="0.4">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hidden="1" x14ac:dyDescent="0.4">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hidden="1" x14ac:dyDescent="0.4">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hidden="1" x14ac:dyDescent="0.4">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hidden="1" x14ac:dyDescent="0.4">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hidden="1" x14ac:dyDescent="0.4">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hidden="1" x14ac:dyDescent="0.4">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G7"/>
  <sheetViews>
    <sheetView zoomScale="115" zoomScaleNormal="115" workbookViewId="0">
      <selection activeCell="J5" sqref="J5"/>
    </sheetView>
  </sheetViews>
  <sheetFormatPr defaultRowHeight="14.6" x14ac:dyDescent="0.4"/>
  <cols>
    <col min="5" max="5" width="10.85546875" customWidth="1"/>
    <col min="6" max="6" width="16.85546875" customWidth="1"/>
    <col min="7" max="7" width="11.5703125" bestFit="1" customWidth="1"/>
    <col min="16" max="16" width="12.85546875" customWidth="1"/>
  </cols>
  <sheetData>
    <row r="2" spans="5:7" x14ac:dyDescent="0.4">
      <c r="E2" t="s">
        <v>1040</v>
      </c>
      <c r="F2" t="s">
        <v>1041</v>
      </c>
    </row>
    <row r="3" spans="5:7" ht="25.5" customHeight="1" x14ac:dyDescent="0.4">
      <c r="E3" t="s">
        <v>11</v>
      </c>
      <c r="G3" s="48" t="e" vm="1">
        <v>#VALUE!</v>
      </c>
    </row>
    <row r="4" spans="5:7" ht="25.5" customHeight="1" x14ac:dyDescent="0.4">
      <c r="E4" t="s">
        <v>9</v>
      </c>
      <c r="G4" s="48" t="e" vm="2">
        <v>#VALUE!</v>
      </c>
    </row>
    <row r="5" spans="5:7" ht="25.5" customHeight="1" x14ac:dyDescent="0.4">
      <c r="E5" t="s">
        <v>6</v>
      </c>
      <c r="G5" s="48" t="e" vm="3">
        <v>#VALUE!</v>
      </c>
    </row>
    <row r="6" spans="5:7" ht="25.5" customHeight="1" x14ac:dyDescent="0.4">
      <c r="E6" t="s">
        <v>13</v>
      </c>
      <c r="G6" s="48" t="e" vm="4">
        <v>#VALUE!</v>
      </c>
    </row>
    <row r="7" spans="5:7" ht="25.5" customHeight="1" x14ac:dyDescent="0.4">
      <c r="E7" t="s">
        <v>10</v>
      </c>
      <c r="G7" s="48" t="e" vm="5">
        <v>#VALUE!</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66C4-2479-446B-BB29-0BDAF14A401D}">
  <dimension ref="A1:M329"/>
  <sheetViews>
    <sheetView workbookViewId="0">
      <selection activeCell="G4" sqref="G4"/>
    </sheetView>
  </sheetViews>
  <sheetFormatPr defaultRowHeight="14.6" x14ac:dyDescent="0.4"/>
  <cols>
    <col min="1" max="1" width="18.7109375" bestFit="1" customWidth="1"/>
    <col min="2" max="2" width="19.2109375" bestFit="1" customWidth="1"/>
    <col min="3" max="3" width="15.85546875" bestFit="1" customWidth="1"/>
    <col min="4" max="4" width="21.2109375" bestFit="1" customWidth="1"/>
    <col min="5" max="5" width="18.140625" bestFit="1" customWidth="1"/>
    <col min="6" max="6" width="23.7109375" bestFit="1" customWidth="1"/>
    <col min="7" max="7" width="24.640625" bestFit="1" customWidth="1"/>
    <col min="8" max="8" width="10.2109375" bestFit="1" customWidth="1"/>
    <col min="9" max="9" width="18.35546875" bestFit="1" customWidth="1"/>
    <col min="10" max="10" width="22.2109375" bestFit="1" customWidth="1"/>
    <col min="11" max="11" width="21.640625" bestFit="1" customWidth="1"/>
    <col min="12" max="12" width="25.2109375" bestFit="1" customWidth="1"/>
    <col min="13" max="13" width="30.35546875" bestFit="1" customWidth="1"/>
  </cols>
  <sheetData>
    <row r="1" spans="1:13" x14ac:dyDescent="0.4">
      <c r="A1" s="14" t="s">
        <v>1094</v>
      </c>
    </row>
    <row r="3" spans="1:13" x14ac:dyDescent="0.4">
      <c r="A3" t="s">
        <v>1076</v>
      </c>
      <c r="B3" t="s">
        <v>1077</v>
      </c>
      <c r="C3" t="s">
        <v>1078</v>
      </c>
      <c r="D3" t="s">
        <v>1079</v>
      </c>
      <c r="E3" t="s">
        <v>1080</v>
      </c>
      <c r="F3" t="s">
        <v>1081</v>
      </c>
      <c r="G3" t="s">
        <v>1082</v>
      </c>
      <c r="H3" t="s">
        <v>1083</v>
      </c>
      <c r="I3" t="s">
        <v>1084</v>
      </c>
      <c r="J3" t="s">
        <v>1085</v>
      </c>
      <c r="K3" t="s">
        <v>1086</v>
      </c>
      <c r="L3" t="s">
        <v>1087</v>
      </c>
      <c r="M3" t="s">
        <v>1088</v>
      </c>
    </row>
    <row r="4" spans="1:13" x14ac:dyDescent="0.4">
      <c r="A4" t="s">
        <v>32</v>
      </c>
      <c r="B4" t="s">
        <v>15</v>
      </c>
      <c r="C4">
        <v>84</v>
      </c>
      <c r="D4" t="s">
        <v>10</v>
      </c>
      <c r="E4" s="31">
        <v>44929</v>
      </c>
      <c r="F4">
        <v>60</v>
      </c>
      <c r="G4">
        <v>4.7</v>
      </c>
      <c r="H4">
        <v>2023</v>
      </c>
      <c r="I4" t="s">
        <v>1067</v>
      </c>
      <c r="J4" t="s">
        <v>1089</v>
      </c>
      <c r="K4">
        <v>5</v>
      </c>
      <c r="L4" t="s">
        <v>1049</v>
      </c>
      <c r="M4">
        <v>1</v>
      </c>
    </row>
    <row r="5" spans="1:13" x14ac:dyDescent="0.4">
      <c r="A5" t="s">
        <v>35</v>
      </c>
      <c r="B5" t="s">
        <v>18</v>
      </c>
      <c r="C5">
        <v>44</v>
      </c>
      <c r="D5" t="s">
        <v>6</v>
      </c>
      <c r="E5" s="31">
        <v>44929</v>
      </c>
      <c r="F5">
        <v>105</v>
      </c>
      <c r="G5">
        <v>2.9</v>
      </c>
      <c r="H5">
        <v>2023</v>
      </c>
      <c r="I5" t="s">
        <v>1067</v>
      </c>
      <c r="J5" t="s">
        <v>1090</v>
      </c>
      <c r="K5">
        <v>3</v>
      </c>
      <c r="L5" t="s">
        <v>1049</v>
      </c>
      <c r="M5">
        <v>1</v>
      </c>
    </row>
    <row r="6" spans="1:13" x14ac:dyDescent="0.4">
      <c r="A6" t="s">
        <v>37</v>
      </c>
      <c r="B6" t="s">
        <v>14</v>
      </c>
      <c r="C6">
        <v>135</v>
      </c>
      <c r="D6" t="s">
        <v>10</v>
      </c>
      <c r="E6" s="31">
        <v>44929</v>
      </c>
      <c r="F6">
        <v>46</v>
      </c>
      <c r="G6">
        <v>3.4</v>
      </c>
      <c r="H6">
        <v>2023</v>
      </c>
      <c r="I6" t="s">
        <v>1067</v>
      </c>
      <c r="J6" t="s">
        <v>1091</v>
      </c>
      <c r="K6">
        <v>3</v>
      </c>
      <c r="L6" t="s">
        <v>1049</v>
      </c>
      <c r="M6">
        <v>1</v>
      </c>
    </row>
    <row r="7" spans="1:13" x14ac:dyDescent="0.4">
      <c r="A7" t="s">
        <v>39</v>
      </c>
      <c r="B7" t="s">
        <v>18</v>
      </c>
      <c r="C7">
        <v>139</v>
      </c>
      <c r="D7" t="s">
        <v>9</v>
      </c>
      <c r="E7" s="31">
        <v>44930</v>
      </c>
      <c r="F7">
        <v>96</v>
      </c>
      <c r="G7">
        <v>4</v>
      </c>
      <c r="H7">
        <v>2023</v>
      </c>
      <c r="I7" t="s">
        <v>1068</v>
      </c>
      <c r="J7" t="s">
        <v>1091</v>
      </c>
      <c r="K7">
        <v>4</v>
      </c>
      <c r="L7" t="s">
        <v>1049</v>
      </c>
      <c r="M7">
        <v>1</v>
      </c>
    </row>
    <row r="8" spans="1:13" x14ac:dyDescent="0.4">
      <c r="A8" t="s">
        <v>40</v>
      </c>
      <c r="B8" t="s">
        <v>14</v>
      </c>
      <c r="C8">
        <v>48</v>
      </c>
      <c r="D8" t="s">
        <v>11</v>
      </c>
      <c r="E8" s="31">
        <v>44930</v>
      </c>
      <c r="F8">
        <v>68</v>
      </c>
      <c r="G8">
        <v>4.9000000000000004</v>
      </c>
      <c r="H8">
        <v>2023</v>
      </c>
      <c r="I8" t="s">
        <v>1068</v>
      </c>
      <c r="J8" t="s">
        <v>1090</v>
      </c>
      <c r="K8">
        <v>5</v>
      </c>
      <c r="L8" t="s">
        <v>1049</v>
      </c>
      <c r="M8">
        <v>1</v>
      </c>
    </row>
    <row r="9" spans="1:13" x14ac:dyDescent="0.4">
      <c r="A9" t="s">
        <v>41</v>
      </c>
      <c r="B9" t="s">
        <v>18</v>
      </c>
      <c r="C9">
        <v>176</v>
      </c>
      <c r="D9" t="s">
        <v>10</v>
      </c>
      <c r="E9" s="31">
        <v>44931</v>
      </c>
      <c r="F9">
        <v>24</v>
      </c>
      <c r="G9">
        <v>4.8</v>
      </c>
      <c r="H9">
        <v>2023</v>
      </c>
      <c r="I9" t="s">
        <v>1066</v>
      </c>
      <c r="J9" t="s">
        <v>1091</v>
      </c>
      <c r="K9">
        <v>5</v>
      </c>
      <c r="L9" t="s">
        <v>1049</v>
      </c>
      <c r="M9">
        <v>1</v>
      </c>
    </row>
    <row r="10" spans="1:13" x14ac:dyDescent="0.4">
      <c r="A10" t="s">
        <v>42</v>
      </c>
      <c r="B10" t="s">
        <v>18</v>
      </c>
      <c r="C10">
        <v>99</v>
      </c>
      <c r="D10" t="s">
        <v>11</v>
      </c>
      <c r="E10" s="31">
        <v>44931</v>
      </c>
      <c r="F10">
        <v>195</v>
      </c>
      <c r="G10">
        <v>3.9</v>
      </c>
      <c r="H10">
        <v>2023</v>
      </c>
      <c r="I10" t="s">
        <v>1066</v>
      </c>
      <c r="J10" t="s">
        <v>1089</v>
      </c>
      <c r="K10">
        <v>4</v>
      </c>
      <c r="L10" t="s">
        <v>1049</v>
      </c>
      <c r="M10">
        <v>1</v>
      </c>
    </row>
    <row r="11" spans="1:13" x14ac:dyDescent="0.4">
      <c r="A11" t="s">
        <v>44</v>
      </c>
      <c r="B11" t="s">
        <v>15</v>
      </c>
      <c r="C11">
        <v>54</v>
      </c>
      <c r="D11" t="s">
        <v>9</v>
      </c>
      <c r="E11" s="31">
        <v>44931</v>
      </c>
      <c r="F11">
        <v>170</v>
      </c>
      <c r="G11">
        <v>4.3</v>
      </c>
      <c r="H11">
        <v>2023</v>
      </c>
      <c r="I11" t="s">
        <v>1066</v>
      </c>
      <c r="J11" t="s">
        <v>1090</v>
      </c>
      <c r="K11">
        <v>4</v>
      </c>
      <c r="L11" t="s">
        <v>1049</v>
      </c>
      <c r="M11">
        <v>1</v>
      </c>
    </row>
    <row r="12" spans="1:13" x14ac:dyDescent="0.4">
      <c r="A12" t="s">
        <v>49</v>
      </c>
      <c r="B12" t="s">
        <v>19</v>
      </c>
      <c r="C12">
        <v>58</v>
      </c>
      <c r="D12" t="s">
        <v>9</v>
      </c>
      <c r="E12" s="31">
        <v>44934</v>
      </c>
      <c r="F12">
        <v>140</v>
      </c>
      <c r="G12">
        <v>2.1</v>
      </c>
      <c r="H12">
        <v>2023</v>
      </c>
      <c r="I12" t="s">
        <v>1065</v>
      </c>
      <c r="J12" t="s">
        <v>1090</v>
      </c>
      <c r="K12">
        <v>2</v>
      </c>
      <c r="L12" t="s">
        <v>1049</v>
      </c>
      <c r="M12">
        <v>1</v>
      </c>
    </row>
    <row r="13" spans="1:13" x14ac:dyDescent="0.4">
      <c r="A13" t="s">
        <v>50</v>
      </c>
      <c r="B13" t="s">
        <v>18</v>
      </c>
      <c r="C13">
        <v>54</v>
      </c>
      <c r="D13" t="s">
        <v>11</v>
      </c>
      <c r="E13" s="31">
        <v>44934</v>
      </c>
      <c r="F13">
        <v>111</v>
      </c>
      <c r="G13">
        <v>3.3</v>
      </c>
      <c r="H13">
        <v>2023</v>
      </c>
      <c r="I13" t="s">
        <v>1065</v>
      </c>
      <c r="J13" t="s">
        <v>1090</v>
      </c>
      <c r="K13">
        <v>3</v>
      </c>
      <c r="L13" t="s">
        <v>1049</v>
      </c>
      <c r="M13">
        <v>1</v>
      </c>
    </row>
    <row r="14" spans="1:13" x14ac:dyDescent="0.4">
      <c r="A14" t="s">
        <v>55</v>
      </c>
      <c r="B14" t="s">
        <v>19</v>
      </c>
      <c r="C14">
        <v>155</v>
      </c>
      <c r="D14" t="s">
        <v>11</v>
      </c>
      <c r="E14" s="31">
        <v>44936</v>
      </c>
      <c r="F14">
        <v>110</v>
      </c>
      <c r="G14">
        <v>4.8</v>
      </c>
      <c r="H14">
        <v>2023</v>
      </c>
      <c r="I14" t="s">
        <v>1067</v>
      </c>
      <c r="J14" t="s">
        <v>1091</v>
      </c>
      <c r="K14">
        <v>5</v>
      </c>
      <c r="L14" t="s">
        <v>1049</v>
      </c>
      <c r="M14">
        <v>1</v>
      </c>
    </row>
    <row r="15" spans="1:13" x14ac:dyDescent="0.4">
      <c r="A15" t="s">
        <v>62</v>
      </c>
      <c r="B15" t="s">
        <v>19</v>
      </c>
      <c r="C15">
        <v>94</v>
      </c>
      <c r="D15" t="s">
        <v>6</v>
      </c>
      <c r="E15" s="31">
        <v>44942</v>
      </c>
      <c r="F15">
        <v>120</v>
      </c>
      <c r="G15">
        <v>3.1</v>
      </c>
      <c r="H15">
        <v>2023</v>
      </c>
      <c r="I15" t="s">
        <v>1063</v>
      </c>
      <c r="J15" t="s">
        <v>1089</v>
      </c>
      <c r="K15">
        <v>3</v>
      </c>
      <c r="L15" t="s">
        <v>1049</v>
      </c>
      <c r="M15">
        <v>1</v>
      </c>
    </row>
    <row r="16" spans="1:13" x14ac:dyDescent="0.4">
      <c r="A16" t="s">
        <v>64</v>
      </c>
      <c r="B16" t="s">
        <v>19</v>
      </c>
      <c r="C16">
        <v>81</v>
      </c>
      <c r="D16" t="s">
        <v>13</v>
      </c>
      <c r="E16" s="31">
        <v>44943</v>
      </c>
      <c r="F16">
        <v>86</v>
      </c>
      <c r="G16">
        <v>2.4</v>
      </c>
      <c r="H16">
        <v>2023</v>
      </c>
      <c r="I16" t="s">
        <v>1067</v>
      </c>
      <c r="J16" t="s">
        <v>1089</v>
      </c>
      <c r="K16">
        <v>2</v>
      </c>
      <c r="L16" t="s">
        <v>1049</v>
      </c>
      <c r="M16">
        <v>1</v>
      </c>
    </row>
    <row r="17" spans="1:13" x14ac:dyDescent="0.4">
      <c r="A17" t="s">
        <v>67</v>
      </c>
      <c r="B17" t="s">
        <v>18</v>
      </c>
      <c r="C17">
        <v>105</v>
      </c>
      <c r="D17" t="s">
        <v>9</v>
      </c>
      <c r="E17" s="31">
        <v>44944</v>
      </c>
      <c r="F17">
        <v>80</v>
      </c>
      <c r="G17">
        <v>4.7</v>
      </c>
      <c r="H17">
        <v>2023</v>
      </c>
      <c r="I17" t="s">
        <v>1068</v>
      </c>
      <c r="J17" t="s">
        <v>1089</v>
      </c>
      <c r="K17">
        <v>5</v>
      </c>
      <c r="L17" t="s">
        <v>1049</v>
      </c>
      <c r="M17">
        <v>1</v>
      </c>
    </row>
    <row r="18" spans="1:13" x14ac:dyDescent="0.4">
      <c r="A18" t="s">
        <v>69</v>
      </c>
      <c r="B18" t="s">
        <v>14</v>
      </c>
      <c r="C18">
        <v>132</v>
      </c>
      <c r="D18" t="s">
        <v>6</v>
      </c>
      <c r="E18" s="31">
        <v>44944</v>
      </c>
      <c r="F18">
        <v>168</v>
      </c>
      <c r="G18">
        <v>4.0999999999999996</v>
      </c>
      <c r="H18">
        <v>2023</v>
      </c>
      <c r="I18" t="s">
        <v>1068</v>
      </c>
      <c r="J18" t="s">
        <v>1091</v>
      </c>
      <c r="K18">
        <v>4</v>
      </c>
      <c r="L18" t="s">
        <v>1049</v>
      </c>
      <c r="M18">
        <v>1</v>
      </c>
    </row>
    <row r="19" spans="1:13" x14ac:dyDescent="0.4">
      <c r="A19" t="s">
        <v>77</v>
      </c>
      <c r="B19" t="s">
        <v>14</v>
      </c>
      <c r="C19">
        <v>100</v>
      </c>
      <c r="D19" t="s">
        <v>13</v>
      </c>
      <c r="E19" s="31">
        <v>44947</v>
      </c>
      <c r="F19">
        <v>135</v>
      </c>
      <c r="G19">
        <v>3.8</v>
      </c>
      <c r="H19">
        <v>2023</v>
      </c>
      <c r="I19" t="s">
        <v>1064</v>
      </c>
      <c r="J19" t="s">
        <v>1089</v>
      </c>
      <c r="K19">
        <v>4</v>
      </c>
      <c r="L19" t="s">
        <v>1049</v>
      </c>
      <c r="M19">
        <v>1</v>
      </c>
    </row>
    <row r="20" spans="1:13" x14ac:dyDescent="0.4">
      <c r="A20" t="s">
        <v>78</v>
      </c>
      <c r="B20" t="s">
        <v>14</v>
      </c>
      <c r="C20">
        <v>79</v>
      </c>
      <c r="D20" t="s">
        <v>6</v>
      </c>
      <c r="E20" s="31">
        <v>44947</v>
      </c>
      <c r="F20">
        <v>140</v>
      </c>
      <c r="G20">
        <v>4.5</v>
      </c>
      <c r="H20">
        <v>2023</v>
      </c>
      <c r="I20" t="s">
        <v>1064</v>
      </c>
      <c r="J20" t="s">
        <v>1089</v>
      </c>
      <c r="K20">
        <v>5</v>
      </c>
      <c r="L20" t="s">
        <v>1049</v>
      </c>
      <c r="M20">
        <v>1</v>
      </c>
    </row>
    <row r="21" spans="1:13" x14ac:dyDescent="0.4">
      <c r="A21" t="s">
        <v>79</v>
      </c>
      <c r="B21" t="s">
        <v>5</v>
      </c>
      <c r="C21">
        <v>157</v>
      </c>
      <c r="D21" t="s">
        <v>11</v>
      </c>
      <c r="E21" s="31">
        <v>44947</v>
      </c>
      <c r="F21">
        <v>69</v>
      </c>
      <c r="G21">
        <v>4.5</v>
      </c>
      <c r="H21">
        <v>2023</v>
      </c>
      <c r="I21" t="s">
        <v>1064</v>
      </c>
      <c r="J21" t="s">
        <v>1091</v>
      </c>
      <c r="K21">
        <v>5</v>
      </c>
      <c r="L21" t="s">
        <v>1049</v>
      </c>
      <c r="M21">
        <v>1</v>
      </c>
    </row>
    <row r="22" spans="1:13" x14ac:dyDescent="0.4">
      <c r="A22" t="s">
        <v>80</v>
      </c>
      <c r="B22" t="s">
        <v>14</v>
      </c>
      <c r="C22">
        <v>59</v>
      </c>
      <c r="D22" t="s">
        <v>10</v>
      </c>
      <c r="E22" s="31">
        <v>44948</v>
      </c>
      <c r="F22">
        <v>136</v>
      </c>
      <c r="G22">
        <v>4.5999999999999996</v>
      </c>
      <c r="H22">
        <v>2023</v>
      </c>
      <c r="I22" t="s">
        <v>1065</v>
      </c>
      <c r="J22" t="s">
        <v>1090</v>
      </c>
      <c r="K22">
        <v>5</v>
      </c>
      <c r="L22" t="s">
        <v>1049</v>
      </c>
      <c r="M22">
        <v>1</v>
      </c>
    </row>
    <row r="23" spans="1:13" x14ac:dyDescent="0.4">
      <c r="A23" t="s">
        <v>82</v>
      </c>
      <c r="B23" t="s">
        <v>5</v>
      </c>
      <c r="C23">
        <v>58</v>
      </c>
      <c r="D23" t="s">
        <v>9</v>
      </c>
      <c r="E23" s="31">
        <v>44949</v>
      </c>
      <c r="F23">
        <v>135</v>
      </c>
      <c r="G23">
        <v>3.3</v>
      </c>
      <c r="H23">
        <v>2023</v>
      </c>
      <c r="I23" t="s">
        <v>1063</v>
      </c>
      <c r="J23" t="s">
        <v>1090</v>
      </c>
      <c r="K23">
        <v>3</v>
      </c>
      <c r="L23" t="s">
        <v>1049</v>
      </c>
      <c r="M23">
        <v>1</v>
      </c>
    </row>
    <row r="24" spans="1:13" x14ac:dyDescent="0.4">
      <c r="A24" t="s">
        <v>83</v>
      </c>
      <c r="B24" t="s">
        <v>19</v>
      </c>
      <c r="C24">
        <v>118</v>
      </c>
      <c r="D24" t="s">
        <v>9</v>
      </c>
      <c r="E24" s="31">
        <v>44949</v>
      </c>
      <c r="F24">
        <v>126</v>
      </c>
      <c r="G24">
        <v>2.2999999999999998</v>
      </c>
      <c r="H24">
        <v>2023</v>
      </c>
      <c r="I24" t="s">
        <v>1063</v>
      </c>
      <c r="J24" t="s">
        <v>1089</v>
      </c>
      <c r="K24">
        <v>2</v>
      </c>
      <c r="L24" t="s">
        <v>1049</v>
      </c>
      <c r="M24">
        <v>1</v>
      </c>
    </row>
    <row r="25" spans="1:13" x14ac:dyDescent="0.4">
      <c r="A25" t="s">
        <v>85</v>
      </c>
      <c r="B25" t="s">
        <v>5</v>
      </c>
      <c r="C25">
        <v>95</v>
      </c>
      <c r="D25" t="s">
        <v>9</v>
      </c>
      <c r="E25" s="31">
        <v>44950</v>
      </c>
      <c r="F25">
        <v>48</v>
      </c>
      <c r="G25">
        <v>4.5999999999999996</v>
      </c>
      <c r="H25">
        <v>2023</v>
      </c>
      <c r="I25" t="s">
        <v>1067</v>
      </c>
      <c r="J25" t="s">
        <v>1089</v>
      </c>
      <c r="K25">
        <v>5</v>
      </c>
      <c r="L25" t="s">
        <v>1049</v>
      </c>
      <c r="M25">
        <v>1</v>
      </c>
    </row>
    <row r="26" spans="1:13" x14ac:dyDescent="0.4">
      <c r="A26" t="s">
        <v>86</v>
      </c>
      <c r="B26" t="s">
        <v>14</v>
      </c>
      <c r="C26">
        <v>74</v>
      </c>
      <c r="D26" t="s">
        <v>11</v>
      </c>
      <c r="E26" s="31">
        <v>44950</v>
      </c>
      <c r="F26">
        <v>66</v>
      </c>
      <c r="G26">
        <v>4</v>
      </c>
      <c r="H26">
        <v>2023</v>
      </c>
      <c r="I26" t="s">
        <v>1067</v>
      </c>
      <c r="J26" t="s">
        <v>1089</v>
      </c>
      <c r="K26">
        <v>4</v>
      </c>
      <c r="L26" t="s">
        <v>1049</v>
      </c>
      <c r="M26">
        <v>1</v>
      </c>
    </row>
    <row r="27" spans="1:13" x14ac:dyDescent="0.4">
      <c r="A27" t="s">
        <v>87</v>
      </c>
      <c r="B27" t="s">
        <v>18</v>
      </c>
      <c r="C27">
        <v>130</v>
      </c>
      <c r="D27" t="s">
        <v>13</v>
      </c>
      <c r="E27" s="31">
        <v>44950</v>
      </c>
      <c r="F27">
        <v>126</v>
      </c>
      <c r="G27">
        <v>2.5</v>
      </c>
      <c r="H27">
        <v>2023</v>
      </c>
      <c r="I27" t="s">
        <v>1067</v>
      </c>
      <c r="J27" t="s">
        <v>1091</v>
      </c>
      <c r="K27">
        <v>3</v>
      </c>
      <c r="L27" t="s">
        <v>1049</v>
      </c>
      <c r="M27">
        <v>1</v>
      </c>
    </row>
    <row r="28" spans="1:13" x14ac:dyDescent="0.4">
      <c r="A28" t="s">
        <v>88</v>
      </c>
      <c r="B28" t="s">
        <v>19</v>
      </c>
      <c r="C28">
        <v>110</v>
      </c>
      <c r="D28" t="s">
        <v>6</v>
      </c>
      <c r="E28" s="31">
        <v>44950</v>
      </c>
      <c r="F28">
        <v>96</v>
      </c>
      <c r="G28">
        <v>5</v>
      </c>
      <c r="H28">
        <v>2023</v>
      </c>
      <c r="I28" t="s">
        <v>1067</v>
      </c>
      <c r="J28" t="s">
        <v>1089</v>
      </c>
      <c r="K28">
        <v>5</v>
      </c>
      <c r="L28" t="s">
        <v>1049</v>
      </c>
      <c r="M28">
        <v>1</v>
      </c>
    </row>
    <row r="29" spans="1:13" x14ac:dyDescent="0.4">
      <c r="A29" t="s">
        <v>89</v>
      </c>
      <c r="B29" t="s">
        <v>14</v>
      </c>
      <c r="C29">
        <v>71</v>
      </c>
      <c r="D29" t="s">
        <v>10</v>
      </c>
      <c r="E29" s="31">
        <v>44951</v>
      </c>
      <c r="F29">
        <v>90</v>
      </c>
      <c r="G29">
        <v>3.8</v>
      </c>
      <c r="H29">
        <v>2023</v>
      </c>
      <c r="I29" t="s">
        <v>1068</v>
      </c>
      <c r="J29" t="s">
        <v>1089</v>
      </c>
      <c r="K29">
        <v>4</v>
      </c>
      <c r="L29" t="s">
        <v>1049</v>
      </c>
      <c r="M29">
        <v>1</v>
      </c>
    </row>
    <row r="30" spans="1:13" x14ac:dyDescent="0.4">
      <c r="A30" t="s">
        <v>92</v>
      </c>
      <c r="B30" t="s">
        <v>19</v>
      </c>
      <c r="C30">
        <v>50</v>
      </c>
      <c r="D30" t="s">
        <v>10</v>
      </c>
      <c r="E30" s="31">
        <v>44952</v>
      </c>
      <c r="F30">
        <v>60</v>
      </c>
      <c r="G30">
        <v>2</v>
      </c>
      <c r="H30">
        <v>2023</v>
      </c>
      <c r="I30" t="s">
        <v>1066</v>
      </c>
      <c r="J30" t="s">
        <v>1090</v>
      </c>
      <c r="K30">
        <v>2</v>
      </c>
      <c r="L30" t="s">
        <v>1049</v>
      </c>
      <c r="M30">
        <v>1</v>
      </c>
    </row>
    <row r="31" spans="1:13" x14ac:dyDescent="0.4">
      <c r="A31" t="s">
        <v>93</v>
      </c>
      <c r="B31" t="s">
        <v>18</v>
      </c>
      <c r="C31">
        <v>124</v>
      </c>
      <c r="D31" t="s">
        <v>13</v>
      </c>
      <c r="E31" s="31">
        <v>44953</v>
      </c>
      <c r="F31">
        <v>215</v>
      </c>
      <c r="G31">
        <v>4.0999999999999996</v>
      </c>
      <c r="H31">
        <v>2023</v>
      </c>
      <c r="I31" t="s">
        <v>1062</v>
      </c>
      <c r="J31" t="s">
        <v>1091</v>
      </c>
      <c r="K31">
        <v>4</v>
      </c>
      <c r="L31" t="s">
        <v>1049</v>
      </c>
      <c r="M31">
        <v>1</v>
      </c>
    </row>
    <row r="32" spans="1:13" x14ac:dyDescent="0.4">
      <c r="A32" t="s">
        <v>98</v>
      </c>
      <c r="B32" t="s">
        <v>14</v>
      </c>
      <c r="C32">
        <v>67</v>
      </c>
      <c r="D32" t="s">
        <v>11</v>
      </c>
      <c r="E32" s="31">
        <v>44954</v>
      </c>
      <c r="F32">
        <v>168</v>
      </c>
      <c r="G32">
        <v>2.6</v>
      </c>
      <c r="H32">
        <v>2023</v>
      </c>
      <c r="I32" t="s">
        <v>1064</v>
      </c>
      <c r="J32" t="s">
        <v>1089</v>
      </c>
      <c r="K32">
        <v>3</v>
      </c>
      <c r="L32" t="s">
        <v>1049</v>
      </c>
      <c r="M32">
        <v>1</v>
      </c>
    </row>
    <row r="33" spans="1:13" x14ac:dyDescent="0.4">
      <c r="A33" t="s">
        <v>99</v>
      </c>
      <c r="B33" t="s">
        <v>5</v>
      </c>
      <c r="C33">
        <v>114</v>
      </c>
      <c r="D33" t="s">
        <v>6</v>
      </c>
      <c r="E33" s="31">
        <v>44956</v>
      </c>
      <c r="F33">
        <v>42</v>
      </c>
      <c r="G33">
        <v>2.6</v>
      </c>
      <c r="H33">
        <v>2023</v>
      </c>
      <c r="I33" t="s">
        <v>1063</v>
      </c>
      <c r="J33" t="s">
        <v>1089</v>
      </c>
      <c r="K33">
        <v>3</v>
      </c>
      <c r="L33" t="s">
        <v>1049</v>
      </c>
      <c r="M33">
        <v>1</v>
      </c>
    </row>
    <row r="34" spans="1:13" x14ac:dyDescent="0.4">
      <c r="A34" t="s">
        <v>102</v>
      </c>
      <c r="B34" t="s">
        <v>18</v>
      </c>
      <c r="C34">
        <v>145</v>
      </c>
      <c r="D34" t="s">
        <v>9</v>
      </c>
      <c r="E34" s="31">
        <v>44956</v>
      </c>
      <c r="F34">
        <v>78</v>
      </c>
      <c r="G34">
        <v>1.9</v>
      </c>
      <c r="H34">
        <v>2023</v>
      </c>
      <c r="I34" t="s">
        <v>1063</v>
      </c>
      <c r="J34" t="s">
        <v>1091</v>
      </c>
      <c r="K34">
        <v>2</v>
      </c>
      <c r="L34" t="s">
        <v>1049</v>
      </c>
      <c r="M34">
        <v>1</v>
      </c>
    </row>
    <row r="35" spans="1:13" x14ac:dyDescent="0.4">
      <c r="A35" t="s">
        <v>106</v>
      </c>
      <c r="B35" t="s">
        <v>18</v>
      </c>
      <c r="C35">
        <v>45</v>
      </c>
      <c r="D35" t="s">
        <v>13</v>
      </c>
      <c r="E35" s="31">
        <v>44958</v>
      </c>
      <c r="F35">
        <v>34</v>
      </c>
      <c r="G35">
        <v>3.7</v>
      </c>
      <c r="H35">
        <v>2023</v>
      </c>
      <c r="I35" t="s">
        <v>1068</v>
      </c>
      <c r="J35" t="s">
        <v>1090</v>
      </c>
      <c r="K35">
        <v>4</v>
      </c>
      <c r="L35" t="s">
        <v>1050</v>
      </c>
      <c r="M35">
        <v>2</v>
      </c>
    </row>
    <row r="36" spans="1:13" x14ac:dyDescent="0.4">
      <c r="A36" t="s">
        <v>108</v>
      </c>
      <c r="B36" t="s">
        <v>5</v>
      </c>
      <c r="C36">
        <v>109</v>
      </c>
      <c r="D36" t="s">
        <v>10</v>
      </c>
      <c r="E36" s="31">
        <v>44958</v>
      </c>
      <c r="F36">
        <v>105</v>
      </c>
      <c r="G36">
        <v>3.3</v>
      </c>
      <c r="H36">
        <v>2023</v>
      </c>
      <c r="I36" t="s">
        <v>1068</v>
      </c>
      <c r="J36" t="s">
        <v>1089</v>
      </c>
      <c r="K36">
        <v>3</v>
      </c>
      <c r="L36" t="s">
        <v>1050</v>
      </c>
      <c r="M36">
        <v>2</v>
      </c>
    </row>
    <row r="37" spans="1:13" x14ac:dyDescent="0.4">
      <c r="A37" t="s">
        <v>112</v>
      </c>
      <c r="B37" t="s">
        <v>19</v>
      </c>
      <c r="C37">
        <v>100</v>
      </c>
      <c r="D37" t="s">
        <v>10</v>
      </c>
      <c r="E37" s="31">
        <v>44959</v>
      </c>
      <c r="F37">
        <v>135</v>
      </c>
      <c r="G37">
        <v>4</v>
      </c>
      <c r="H37">
        <v>2023</v>
      </c>
      <c r="I37" t="s">
        <v>1066</v>
      </c>
      <c r="J37" t="s">
        <v>1089</v>
      </c>
      <c r="K37">
        <v>4</v>
      </c>
      <c r="L37" t="s">
        <v>1050</v>
      </c>
      <c r="M37">
        <v>2</v>
      </c>
    </row>
    <row r="38" spans="1:13" x14ac:dyDescent="0.4">
      <c r="A38" t="s">
        <v>114</v>
      </c>
      <c r="B38" t="s">
        <v>5</v>
      </c>
      <c r="C38">
        <v>87</v>
      </c>
      <c r="D38" t="s">
        <v>11</v>
      </c>
      <c r="E38" s="31">
        <v>44959</v>
      </c>
      <c r="F38">
        <v>155</v>
      </c>
      <c r="G38">
        <v>4.5</v>
      </c>
      <c r="H38">
        <v>2023</v>
      </c>
      <c r="I38" t="s">
        <v>1066</v>
      </c>
      <c r="J38" t="s">
        <v>1089</v>
      </c>
      <c r="K38">
        <v>5</v>
      </c>
      <c r="L38" t="s">
        <v>1050</v>
      </c>
      <c r="M38">
        <v>2</v>
      </c>
    </row>
    <row r="39" spans="1:13" x14ac:dyDescent="0.4">
      <c r="A39" t="s">
        <v>116</v>
      </c>
      <c r="B39" t="s">
        <v>19</v>
      </c>
      <c r="C39">
        <v>84</v>
      </c>
      <c r="D39" t="s">
        <v>10</v>
      </c>
      <c r="E39" s="31">
        <v>44961</v>
      </c>
      <c r="F39">
        <v>195</v>
      </c>
      <c r="G39">
        <v>4.0999999999999996</v>
      </c>
      <c r="H39">
        <v>2023</v>
      </c>
      <c r="I39" t="s">
        <v>1064</v>
      </c>
      <c r="J39" t="s">
        <v>1089</v>
      </c>
      <c r="K39">
        <v>4</v>
      </c>
      <c r="L39" t="s">
        <v>1050</v>
      </c>
      <c r="M39">
        <v>2</v>
      </c>
    </row>
    <row r="40" spans="1:13" x14ac:dyDescent="0.4">
      <c r="A40" t="s">
        <v>118</v>
      </c>
      <c r="B40" t="s">
        <v>15</v>
      </c>
      <c r="C40">
        <v>135</v>
      </c>
      <c r="D40" t="s">
        <v>13</v>
      </c>
      <c r="E40" s="31">
        <v>44964</v>
      </c>
      <c r="F40">
        <v>35</v>
      </c>
      <c r="G40">
        <v>4.8</v>
      </c>
      <c r="H40">
        <v>2023</v>
      </c>
      <c r="I40" t="s">
        <v>1067</v>
      </c>
      <c r="J40" t="s">
        <v>1091</v>
      </c>
      <c r="K40">
        <v>5</v>
      </c>
      <c r="L40" t="s">
        <v>1050</v>
      </c>
      <c r="M40">
        <v>2</v>
      </c>
    </row>
    <row r="41" spans="1:13" x14ac:dyDescent="0.4">
      <c r="A41" t="s">
        <v>126</v>
      </c>
      <c r="B41" t="s">
        <v>14</v>
      </c>
      <c r="C41">
        <v>95</v>
      </c>
      <c r="D41" t="s">
        <v>10</v>
      </c>
      <c r="E41" s="31">
        <v>44967</v>
      </c>
      <c r="F41">
        <v>66</v>
      </c>
      <c r="G41">
        <v>4.5999999999999996</v>
      </c>
      <c r="H41">
        <v>2023</v>
      </c>
      <c r="I41" t="s">
        <v>1062</v>
      </c>
      <c r="J41" t="s">
        <v>1089</v>
      </c>
      <c r="K41">
        <v>5</v>
      </c>
      <c r="L41" t="s">
        <v>1050</v>
      </c>
      <c r="M41">
        <v>2</v>
      </c>
    </row>
    <row r="42" spans="1:13" x14ac:dyDescent="0.4">
      <c r="A42" t="s">
        <v>133</v>
      </c>
      <c r="B42" t="s">
        <v>19</v>
      </c>
      <c r="C42">
        <v>137</v>
      </c>
      <c r="D42" t="s">
        <v>11</v>
      </c>
      <c r="E42" s="31">
        <v>44970</v>
      </c>
      <c r="F42">
        <v>34</v>
      </c>
      <c r="G42">
        <v>2.9</v>
      </c>
      <c r="H42">
        <v>2023</v>
      </c>
      <c r="I42" t="s">
        <v>1063</v>
      </c>
      <c r="J42" t="s">
        <v>1091</v>
      </c>
      <c r="K42">
        <v>3</v>
      </c>
      <c r="L42" t="s">
        <v>1050</v>
      </c>
      <c r="M42">
        <v>2</v>
      </c>
    </row>
    <row r="43" spans="1:13" x14ac:dyDescent="0.4">
      <c r="A43" t="s">
        <v>139</v>
      </c>
      <c r="B43" t="s">
        <v>18</v>
      </c>
      <c r="C43">
        <v>38</v>
      </c>
      <c r="D43" t="s">
        <v>13</v>
      </c>
      <c r="E43" s="31">
        <v>44972</v>
      </c>
      <c r="F43">
        <v>100</v>
      </c>
      <c r="G43">
        <v>4.8</v>
      </c>
      <c r="H43">
        <v>2023</v>
      </c>
      <c r="I43" t="s">
        <v>1068</v>
      </c>
      <c r="J43" t="s">
        <v>1090</v>
      </c>
      <c r="K43">
        <v>5</v>
      </c>
      <c r="L43" t="s">
        <v>1050</v>
      </c>
      <c r="M43">
        <v>2</v>
      </c>
    </row>
    <row r="44" spans="1:13" x14ac:dyDescent="0.4">
      <c r="A44" t="s">
        <v>140</v>
      </c>
      <c r="B44" t="s">
        <v>14</v>
      </c>
      <c r="C44">
        <v>55</v>
      </c>
      <c r="D44" t="s">
        <v>11</v>
      </c>
      <c r="E44" s="31">
        <v>44972</v>
      </c>
      <c r="F44">
        <v>23</v>
      </c>
      <c r="G44">
        <v>3.6</v>
      </c>
      <c r="H44">
        <v>2023</v>
      </c>
      <c r="I44" t="s">
        <v>1068</v>
      </c>
      <c r="J44" t="s">
        <v>1090</v>
      </c>
      <c r="K44">
        <v>4</v>
      </c>
      <c r="L44" t="s">
        <v>1050</v>
      </c>
      <c r="M44">
        <v>2</v>
      </c>
    </row>
    <row r="45" spans="1:13" x14ac:dyDescent="0.4">
      <c r="A45" t="s">
        <v>147</v>
      </c>
      <c r="B45" t="s">
        <v>15</v>
      </c>
      <c r="C45">
        <v>155</v>
      </c>
      <c r="D45" t="s">
        <v>10</v>
      </c>
      <c r="E45" s="31">
        <v>44975</v>
      </c>
      <c r="F45">
        <v>180</v>
      </c>
      <c r="G45">
        <v>2.2000000000000002</v>
      </c>
      <c r="H45">
        <v>2023</v>
      </c>
      <c r="I45" t="s">
        <v>1064</v>
      </c>
      <c r="J45" t="s">
        <v>1091</v>
      </c>
      <c r="K45">
        <v>2</v>
      </c>
      <c r="L45" t="s">
        <v>1050</v>
      </c>
      <c r="M45">
        <v>2</v>
      </c>
    </row>
    <row r="46" spans="1:13" x14ac:dyDescent="0.4">
      <c r="A46" t="s">
        <v>149</v>
      </c>
      <c r="B46" t="s">
        <v>18</v>
      </c>
      <c r="C46">
        <v>95</v>
      </c>
      <c r="D46" t="s">
        <v>9</v>
      </c>
      <c r="E46" s="31">
        <v>44975</v>
      </c>
      <c r="F46">
        <v>52</v>
      </c>
      <c r="G46">
        <v>4.8</v>
      </c>
      <c r="H46">
        <v>2023</v>
      </c>
      <c r="I46" t="s">
        <v>1064</v>
      </c>
      <c r="J46" t="s">
        <v>1089</v>
      </c>
      <c r="K46">
        <v>5</v>
      </c>
      <c r="L46" t="s">
        <v>1050</v>
      </c>
      <c r="M46">
        <v>2</v>
      </c>
    </row>
    <row r="47" spans="1:13" x14ac:dyDescent="0.4">
      <c r="A47" t="s">
        <v>150</v>
      </c>
      <c r="B47" t="s">
        <v>19</v>
      </c>
      <c r="C47">
        <v>65</v>
      </c>
      <c r="D47" t="s">
        <v>10</v>
      </c>
      <c r="E47" s="31">
        <v>44976</v>
      </c>
      <c r="F47">
        <v>80</v>
      </c>
      <c r="G47">
        <v>4</v>
      </c>
      <c r="H47">
        <v>2023</v>
      </c>
      <c r="I47" t="s">
        <v>1065</v>
      </c>
      <c r="J47" t="s">
        <v>1089</v>
      </c>
      <c r="K47">
        <v>4</v>
      </c>
      <c r="L47" t="s">
        <v>1050</v>
      </c>
      <c r="M47">
        <v>2</v>
      </c>
    </row>
    <row r="48" spans="1:13" x14ac:dyDescent="0.4">
      <c r="A48" t="s">
        <v>153</v>
      </c>
      <c r="B48" t="s">
        <v>19</v>
      </c>
      <c r="C48">
        <v>114</v>
      </c>
      <c r="D48" t="s">
        <v>10</v>
      </c>
      <c r="E48" s="31">
        <v>44978</v>
      </c>
      <c r="F48">
        <v>120</v>
      </c>
      <c r="G48">
        <v>1.8</v>
      </c>
      <c r="H48">
        <v>2023</v>
      </c>
      <c r="I48" t="s">
        <v>1067</v>
      </c>
      <c r="J48" t="s">
        <v>1089</v>
      </c>
      <c r="K48">
        <v>2</v>
      </c>
      <c r="L48" t="s">
        <v>1050</v>
      </c>
      <c r="M48">
        <v>2</v>
      </c>
    </row>
    <row r="49" spans="1:13" x14ac:dyDescent="0.4">
      <c r="A49" t="s">
        <v>154</v>
      </c>
      <c r="B49" t="s">
        <v>15</v>
      </c>
      <c r="C49">
        <v>130</v>
      </c>
      <c r="D49" t="s">
        <v>13</v>
      </c>
      <c r="E49" s="31">
        <v>44978</v>
      </c>
      <c r="F49">
        <v>150</v>
      </c>
      <c r="G49">
        <v>1</v>
      </c>
      <c r="H49">
        <v>2023</v>
      </c>
      <c r="I49" t="s">
        <v>1067</v>
      </c>
      <c r="J49" t="s">
        <v>1091</v>
      </c>
      <c r="K49">
        <v>1</v>
      </c>
      <c r="L49" t="s">
        <v>1050</v>
      </c>
      <c r="M49">
        <v>2</v>
      </c>
    </row>
    <row r="50" spans="1:13" x14ac:dyDescent="0.4">
      <c r="A50" t="s">
        <v>157</v>
      </c>
      <c r="B50" t="s">
        <v>18</v>
      </c>
      <c r="C50">
        <v>154</v>
      </c>
      <c r="D50" t="s">
        <v>11</v>
      </c>
      <c r="E50" s="31">
        <v>44979</v>
      </c>
      <c r="F50">
        <v>22</v>
      </c>
      <c r="G50">
        <v>3.4</v>
      </c>
      <c r="H50">
        <v>2023</v>
      </c>
      <c r="I50" t="s">
        <v>1068</v>
      </c>
      <c r="J50" t="s">
        <v>1091</v>
      </c>
      <c r="K50">
        <v>3</v>
      </c>
      <c r="L50" t="s">
        <v>1050</v>
      </c>
      <c r="M50">
        <v>2</v>
      </c>
    </row>
    <row r="51" spans="1:13" x14ac:dyDescent="0.4">
      <c r="A51" t="s">
        <v>158</v>
      </c>
      <c r="B51" t="s">
        <v>19</v>
      </c>
      <c r="C51">
        <v>115</v>
      </c>
      <c r="D51" t="s">
        <v>13</v>
      </c>
      <c r="E51" s="31">
        <v>44980</v>
      </c>
      <c r="F51">
        <v>150</v>
      </c>
      <c r="G51">
        <v>4.0999999999999996</v>
      </c>
      <c r="H51">
        <v>2023</v>
      </c>
      <c r="I51" t="s">
        <v>1066</v>
      </c>
      <c r="J51" t="s">
        <v>1089</v>
      </c>
      <c r="K51">
        <v>4</v>
      </c>
      <c r="L51" t="s">
        <v>1050</v>
      </c>
      <c r="M51">
        <v>2</v>
      </c>
    </row>
    <row r="52" spans="1:13" x14ac:dyDescent="0.4">
      <c r="A52" t="s">
        <v>159</v>
      </c>
      <c r="B52" t="s">
        <v>5</v>
      </c>
      <c r="C52">
        <v>138</v>
      </c>
      <c r="D52" t="s">
        <v>9</v>
      </c>
      <c r="E52" s="31">
        <v>44981</v>
      </c>
      <c r="F52">
        <v>35</v>
      </c>
      <c r="G52">
        <v>4.8</v>
      </c>
      <c r="H52">
        <v>2023</v>
      </c>
      <c r="I52" t="s">
        <v>1062</v>
      </c>
      <c r="J52" t="s">
        <v>1091</v>
      </c>
      <c r="K52">
        <v>5</v>
      </c>
      <c r="L52" t="s">
        <v>1050</v>
      </c>
      <c r="M52">
        <v>2</v>
      </c>
    </row>
    <row r="53" spans="1:13" x14ac:dyDescent="0.4">
      <c r="A53" t="s">
        <v>161</v>
      </c>
      <c r="B53" t="s">
        <v>19</v>
      </c>
      <c r="C53">
        <v>61</v>
      </c>
      <c r="D53" t="s">
        <v>6</v>
      </c>
      <c r="E53" s="31">
        <v>44982</v>
      </c>
      <c r="F53">
        <v>150</v>
      </c>
      <c r="G53">
        <v>4.5999999999999996</v>
      </c>
      <c r="H53">
        <v>2023</v>
      </c>
      <c r="I53" t="s">
        <v>1064</v>
      </c>
      <c r="J53" t="s">
        <v>1089</v>
      </c>
      <c r="K53">
        <v>5</v>
      </c>
      <c r="L53" t="s">
        <v>1050</v>
      </c>
      <c r="M53">
        <v>2</v>
      </c>
    </row>
    <row r="54" spans="1:13" x14ac:dyDescent="0.4">
      <c r="A54" t="s">
        <v>175</v>
      </c>
      <c r="B54" t="s">
        <v>19</v>
      </c>
      <c r="C54">
        <v>152</v>
      </c>
      <c r="D54" t="s">
        <v>11</v>
      </c>
      <c r="E54" s="31">
        <v>44986</v>
      </c>
      <c r="F54">
        <v>215</v>
      </c>
      <c r="G54">
        <v>4.4000000000000004</v>
      </c>
      <c r="H54">
        <v>2023</v>
      </c>
      <c r="I54" t="s">
        <v>1068</v>
      </c>
      <c r="J54" t="s">
        <v>1091</v>
      </c>
      <c r="K54">
        <v>4</v>
      </c>
      <c r="L54" t="s">
        <v>1051</v>
      </c>
      <c r="M54">
        <v>3</v>
      </c>
    </row>
    <row r="55" spans="1:13" x14ac:dyDescent="0.4">
      <c r="A55" t="s">
        <v>178</v>
      </c>
      <c r="B55" t="s">
        <v>18</v>
      </c>
      <c r="C55">
        <v>114</v>
      </c>
      <c r="D55" t="s">
        <v>13</v>
      </c>
      <c r="E55" s="31">
        <v>44987</v>
      </c>
      <c r="F55">
        <v>23</v>
      </c>
      <c r="G55">
        <v>4.8</v>
      </c>
      <c r="H55">
        <v>2023</v>
      </c>
      <c r="I55" t="s">
        <v>1066</v>
      </c>
      <c r="J55" t="s">
        <v>1089</v>
      </c>
      <c r="K55">
        <v>5</v>
      </c>
      <c r="L55" t="s">
        <v>1051</v>
      </c>
      <c r="M55">
        <v>3</v>
      </c>
    </row>
    <row r="56" spans="1:13" x14ac:dyDescent="0.4">
      <c r="A56" t="s">
        <v>197</v>
      </c>
      <c r="B56" t="s">
        <v>18</v>
      </c>
      <c r="C56">
        <v>40</v>
      </c>
      <c r="D56" t="s">
        <v>6</v>
      </c>
      <c r="E56" s="31">
        <v>44990</v>
      </c>
      <c r="F56">
        <v>92</v>
      </c>
      <c r="G56">
        <v>4.7</v>
      </c>
      <c r="H56">
        <v>2023</v>
      </c>
      <c r="I56" t="s">
        <v>1065</v>
      </c>
      <c r="J56" t="s">
        <v>1090</v>
      </c>
      <c r="K56">
        <v>5</v>
      </c>
      <c r="L56" t="s">
        <v>1051</v>
      </c>
      <c r="M56">
        <v>3</v>
      </c>
    </row>
    <row r="57" spans="1:13" x14ac:dyDescent="0.4">
      <c r="A57" t="s">
        <v>199</v>
      </c>
      <c r="B57" t="s">
        <v>15</v>
      </c>
      <c r="C57">
        <v>131</v>
      </c>
      <c r="D57" t="s">
        <v>10</v>
      </c>
      <c r="E57" s="31">
        <v>44990</v>
      </c>
      <c r="F57">
        <v>140</v>
      </c>
      <c r="G57">
        <v>4.0999999999999996</v>
      </c>
      <c r="H57">
        <v>2023</v>
      </c>
      <c r="I57" t="s">
        <v>1065</v>
      </c>
      <c r="J57" t="s">
        <v>1091</v>
      </c>
      <c r="K57">
        <v>4</v>
      </c>
      <c r="L57" t="s">
        <v>1051</v>
      </c>
      <c r="M57">
        <v>3</v>
      </c>
    </row>
    <row r="58" spans="1:13" x14ac:dyDescent="0.4">
      <c r="A58" t="s">
        <v>201</v>
      </c>
      <c r="B58" t="s">
        <v>5</v>
      </c>
      <c r="C58">
        <v>71</v>
      </c>
      <c r="D58" t="s">
        <v>6</v>
      </c>
      <c r="E58" s="31">
        <v>44990</v>
      </c>
      <c r="F58">
        <v>102</v>
      </c>
      <c r="G58">
        <v>4.7</v>
      </c>
      <c r="H58">
        <v>2023</v>
      </c>
      <c r="I58" t="s">
        <v>1065</v>
      </c>
      <c r="J58" t="s">
        <v>1089</v>
      </c>
      <c r="K58">
        <v>5</v>
      </c>
      <c r="L58" t="s">
        <v>1051</v>
      </c>
      <c r="M58">
        <v>3</v>
      </c>
    </row>
    <row r="59" spans="1:13" x14ac:dyDescent="0.4">
      <c r="A59" t="s">
        <v>202</v>
      </c>
      <c r="B59" t="s">
        <v>15</v>
      </c>
      <c r="C59">
        <v>113</v>
      </c>
      <c r="D59" t="s">
        <v>10</v>
      </c>
      <c r="E59" s="31">
        <v>44990</v>
      </c>
      <c r="F59">
        <v>42</v>
      </c>
      <c r="G59">
        <v>4.2</v>
      </c>
      <c r="H59">
        <v>2023</v>
      </c>
      <c r="I59" t="s">
        <v>1065</v>
      </c>
      <c r="J59" t="s">
        <v>1089</v>
      </c>
      <c r="K59">
        <v>4</v>
      </c>
      <c r="L59" t="s">
        <v>1051</v>
      </c>
      <c r="M59">
        <v>3</v>
      </c>
    </row>
    <row r="60" spans="1:13" x14ac:dyDescent="0.4">
      <c r="A60" t="s">
        <v>204</v>
      </c>
      <c r="B60" t="s">
        <v>15</v>
      </c>
      <c r="C60">
        <v>153</v>
      </c>
      <c r="D60" t="s">
        <v>11</v>
      </c>
      <c r="E60" s="31">
        <v>44991</v>
      </c>
      <c r="F60">
        <v>34</v>
      </c>
      <c r="G60">
        <v>3</v>
      </c>
      <c r="H60">
        <v>2023</v>
      </c>
      <c r="I60" t="s">
        <v>1063</v>
      </c>
      <c r="J60" t="s">
        <v>1091</v>
      </c>
      <c r="K60">
        <v>3</v>
      </c>
      <c r="L60" t="s">
        <v>1051</v>
      </c>
      <c r="M60">
        <v>3</v>
      </c>
    </row>
    <row r="61" spans="1:13" x14ac:dyDescent="0.4">
      <c r="A61" t="s">
        <v>208</v>
      </c>
      <c r="B61" t="s">
        <v>15</v>
      </c>
      <c r="C61">
        <v>69</v>
      </c>
      <c r="D61" t="s">
        <v>9</v>
      </c>
      <c r="E61" s="31">
        <v>44992</v>
      </c>
      <c r="F61">
        <v>132</v>
      </c>
      <c r="G61">
        <v>4.5</v>
      </c>
      <c r="H61">
        <v>2023</v>
      </c>
      <c r="I61" t="s">
        <v>1067</v>
      </c>
      <c r="J61" t="s">
        <v>1089</v>
      </c>
      <c r="K61">
        <v>5</v>
      </c>
      <c r="L61" t="s">
        <v>1051</v>
      </c>
      <c r="M61">
        <v>3</v>
      </c>
    </row>
    <row r="62" spans="1:13" x14ac:dyDescent="0.4">
      <c r="A62" t="s">
        <v>211</v>
      </c>
      <c r="B62" t="s">
        <v>14</v>
      </c>
      <c r="C62">
        <v>92</v>
      </c>
      <c r="D62" t="s">
        <v>10</v>
      </c>
      <c r="E62" s="31">
        <v>44992</v>
      </c>
      <c r="F62">
        <v>58</v>
      </c>
      <c r="G62">
        <v>3.6</v>
      </c>
      <c r="H62">
        <v>2023</v>
      </c>
      <c r="I62" t="s">
        <v>1067</v>
      </c>
      <c r="J62" t="s">
        <v>1089</v>
      </c>
      <c r="K62">
        <v>4</v>
      </c>
      <c r="L62" t="s">
        <v>1051</v>
      </c>
      <c r="M62">
        <v>3</v>
      </c>
    </row>
    <row r="63" spans="1:13" x14ac:dyDescent="0.4">
      <c r="A63" t="s">
        <v>212</v>
      </c>
      <c r="B63" t="s">
        <v>14</v>
      </c>
      <c r="C63">
        <v>41</v>
      </c>
      <c r="D63" t="s">
        <v>13</v>
      </c>
      <c r="E63" s="31">
        <v>44992</v>
      </c>
      <c r="F63">
        <v>68</v>
      </c>
      <c r="G63">
        <v>4</v>
      </c>
      <c r="H63">
        <v>2023</v>
      </c>
      <c r="I63" t="s">
        <v>1067</v>
      </c>
      <c r="J63" t="s">
        <v>1090</v>
      </c>
      <c r="K63">
        <v>4</v>
      </c>
      <c r="L63" t="s">
        <v>1051</v>
      </c>
      <c r="M63">
        <v>3</v>
      </c>
    </row>
    <row r="64" spans="1:13" x14ac:dyDescent="0.4">
      <c r="A64" t="s">
        <v>215</v>
      </c>
      <c r="B64" t="s">
        <v>5</v>
      </c>
      <c r="C64">
        <v>103</v>
      </c>
      <c r="D64" t="s">
        <v>9</v>
      </c>
      <c r="E64" s="31">
        <v>44993</v>
      </c>
      <c r="F64">
        <v>117</v>
      </c>
      <c r="G64">
        <v>3</v>
      </c>
      <c r="H64">
        <v>2023</v>
      </c>
      <c r="I64" t="s">
        <v>1068</v>
      </c>
      <c r="J64" t="s">
        <v>1089</v>
      </c>
      <c r="K64">
        <v>3</v>
      </c>
      <c r="L64" t="s">
        <v>1051</v>
      </c>
      <c r="M64">
        <v>3</v>
      </c>
    </row>
    <row r="65" spans="1:13" x14ac:dyDescent="0.4">
      <c r="A65" t="s">
        <v>217</v>
      </c>
      <c r="B65" t="s">
        <v>5</v>
      </c>
      <c r="C65">
        <v>75</v>
      </c>
      <c r="D65" t="s">
        <v>6</v>
      </c>
      <c r="E65" s="31">
        <v>44994</v>
      </c>
      <c r="F65">
        <v>195</v>
      </c>
      <c r="G65">
        <v>3</v>
      </c>
      <c r="H65">
        <v>2023</v>
      </c>
      <c r="I65" t="s">
        <v>1066</v>
      </c>
      <c r="J65" t="s">
        <v>1089</v>
      </c>
      <c r="K65">
        <v>3</v>
      </c>
      <c r="L65" t="s">
        <v>1051</v>
      </c>
      <c r="M65">
        <v>3</v>
      </c>
    </row>
    <row r="66" spans="1:13" x14ac:dyDescent="0.4">
      <c r="A66" t="s">
        <v>218</v>
      </c>
      <c r="B66" t="s">
        <v>14</v>
      </c>
      <c r="C66">
        <v>80</v>
      </c>
      <c r="D66" t="s">
        <v>11</v>
      </c>
      <c r="E66" s="31">
        <v>44994</v>
      </c>
      <c r="F66">
        <v>168</v>
      </c>
      <c r="G66">
        <v>3.7</v>
      </c>
      <c r="H66">
        <v>2023</v>
      </c>
      <c r="I66" t="s">
        <v>1066</v>
      </c>
      <c r="J66" t="s">
        <v>1089</v>
      </c>
      <c r="K66">
        <v>4</v>
      </c>
      <c r="L66" t="s">
        <v>1051</v>
      </c>
      <c r="M66">
        <v>3</v>
      </c>
    </row>
    <row r="67" spans="1:13" x14ac:dyDescent="0.4">
      <c r="A67" t="s">
        <v>219</v>
      </c>
      <c r="B67" t="s">
        <v>15</v>
      </c>
      <c r="C67">
        <v>85</v>
      </c>
      <c r="D67" t="s">
        <v>13</v>
      </c>
      <c r="E67" s="31">
        <v>44995</v>
      </c>
      <c r="F67">
        <v>46</v>
      </c>
      <c r="G67">
        <v>4.9000000000000004</v>
      </c>
      <c r="H67">
        <v>2023</v>
      </c>
      <c r="I67" t="s">
        <v>1062</v>
      </c>
      <c r="J67" t="s">
        <v>1089</v>
      </c>
      <c r="K67">
        <v>5</v>
      </c>
      <c r="L67" t="s">
        <v>1051</v>
      </c>
      <c r="M67">
        <v>3</v>
      </c>
    </row>
    <row r="68" spans="1:13" x14ac:dyDescent="0.4">
      <c r="A68" t="s">
        <v>221</v>
      </c>
      <c r="B68" t="s">
        <v>15</v>
      </c>
      <c r="C68">
        <v>63</v>
      </c>
      <c r="D68" t="s">
        <v>13</v>
      </c>
      <c r="E68" s="31">
        <v>44995</v>
      </c>
      <c r="F68">
        <v>48</v>
      </c>
      <c r="G68">
        <v>5</v>
      </c>
      <c r="H68">
        <v>2023</v>
      </c>
      <c r="I68" t="s">
        <v>1062</v>
      </c>
      <c r="J68" t="s">
        <v>1089</v>
      </c>
      <c r="K68">
        <v>5</v>
      </c>
      <c r="L68" t="s">
        <v>1051</v>
      </c>
      <c r="M68">
        <v>3</v>
      </c>
    </row>
    <row r="69" spans="1:13" x14ac:dyDescent="0.4">
      <c r="A69" t="s">
        <v>223</v>
      </c>
      <c r="B69" t="s">
        <v>15</v>
      </c>
      <c r="C69">
        <v>71</v>
      </c>
      <c r="D69" t="s">
        <v>13</v>
      </c>
      <c r="E69" s="31">
        <v>44995</v>
      </c>
      <c r="F69">
        <v>105</v>
      </c>
      <c r="G69">
        <v>4</v>
      </c>
      <c r="H69">
        <v>2023</v>
      </c>
      <c r="I69" t="s">
        <v>1062</v>
      </c>
      <c r="J69" t="s">
        <v>1089</v>
      </c>
      <c r="K69">
        <v>4</v>
      </c>
      <c r="L69" t="s">
        <v>1051</v>
      </c>
      <c r="M69">
        <v>3</v>
      </c>
    </row>
    <row r="70" spans="1:13" x14ac:dyDescent="0.4">
      <c r="A70" t="s">
        <v>230</v>
      </c>
      <c r="B70" t="s">
        <v>14</v>
      </c>
      <c r="C70">
        <v>134</v>
      </c>
      <c r="D70" t="s">
        <v>10</v>
      </c>
      <c r="E70" s="31">
        <v>44996</v>
      </c>
      <c r="F70">
        <v>180</v>
      </c>
      <c r="G70">
        <v>3.1</v>
      </c>
      <c r="H70">
        <v>2023</v>
      </c>
      <c r="I70" t="s">
        <v>1064</v>
      </c>
      <c r="J70" t="s">
        <v>1091</v>
      </c>
      <c r="K70">
        <v>3</v>
      </c>
      <c r="L70" t="s">
        <v>1051</v>
      </c>
      <c r="M70">
        <v>3</v>
      </c>
    </row>
    <row r="71" spans="1:13" x14ac:dyDescent="0.4">
      <c r="A71" t="s">
        <v>232</v>
      </c>
      <c r="B71" t="s">
        <v>5</v>
      </c>
      <c r="C71">
        <v>6</v>
      </c>
      <c r="D71" t="s">
        <v>6</v>
      </c>
      <c r="E71" s="31">
        <v>44997</v>
      </c>
      <c r="F71">
        <v>29</v>
      </c>
      <c r="G71">
        <v>4.7</v>
      </c>
      <c r="H71">
        <v>2023</v>
      </c>
      <c r="I71" t="s">
        <v>1065</v>
      </c>
      <c r="J71" t="s">
        <v>1092</v>
      </c>
      <c r="K71">
        <v>5</v>
      </c>
      <c r="L71" t="s">
        <v>1051</v>
      </c>
      <c r="M71">
        <v>3</v>
      </c>
    </row>
    <row r="72" spans="1:13" x14ac:dyDescent="0.4">
      <c r="A72" t="s">
        <v>234</v>
      </c>
      <c r="B72" t="s">
        <v>5</v>
      </c>
      <c r="C72">
        <v>121</v>
      </c>
      <c r="D72" t="s">
        <v>13</v>
      </c>
      <c r="E72" s="31">
        <v>44998</v>
      </c>
      <c r="F72">
        <v>32</v>
      </c>
      <c r="G72">
        <v>3.7</v>
      </c>
      <c r="H72">
        <v>2023</v>
      </c>
      <c r="I72" t="s">
        <v>1063</v>
      </c>
      <c r="J72" t="s">
        <v>1091</v>
      </c>
      <c r="K72">
        <v>4</v>
      </c>
      <c r="L72" t="s">
        <v>1051</v>
      </c>
      <c r="M72">
        <v>3</v>
      </c>
    </row>
    <row r="73" spans="1:13" x14ac:dyDescent="0.4">
      <c r="A73" t="s">
        <v>236</v>
      </c>
      <c r="B73" t="s">
        <v>14</v>
      </c>
      <c r="C73">
        <v>144</v>
      </c>
      <c r="D73" t="s">
        <v>10</v>
      </c>
      <c r="E73" s="31">
        <v>44998</v>
      </c>
      <c r="F73">
        <v>140</v>
      </c>
      <c r="G73">
        <v>3.5</v>
      </c>
      <c r="H73">
        <v>2023</v>
      </c>
      <c r="I73" t="s">
        <v>1063</v>
      </c>
      <c r="J73" t="s">
        <v>1091</v>
      </c>
      <c r="K73">
        <v>4</v>
      </c>
      <c r="L73" t="s">
        <v>1051</v>
      </c>
      <c r="M73">
        <v>3</v>
      </c>
    </row>
    <row r="74" spans="1:13" x14ac:dyDescent="0.4">
      <c r="A74" t="s">
        <v>241</v>
      </c>
      <c r="B74" t="s">
        <v>14</v>
      </c>
      <c r="C74">
        <v>28</v>
      </c>
      <c r="D74" t="s">
        <v>9</v>
      </c>
      <c r="E74" s="31">
        <v>44999</v>
      </c>
      <c r="F74">
        <v>78</v>
      </c>
      <c r="G74">
        <v>3.8</v>
      </c>
      <c r="H74">
        <v>2023</v>
      </c>
      <c r="I74" t="s">
        <v>1067</v>
      </c>
      <c r="J74" t="s">
        <v>1093</v>
      </c>
      <c r="K74">
        <v>4</v>
      </c>
      <c r="L74" t="s">
        <v>1051</v>
      </c>
      <c r="M74">
        <v>3</v>
      </c>
    </row>
    <row r="75" spans="1:13" x14ac:dyDescent="0.4">
      <c r="A75" t="s">
        <v>242</v>
      </c>
      <c r="B75" t="s">
        <v>14</v>
      </c>
      <c r="C75">
        <v>119</v>
      </c>
      <c r="D75" t="s">
        <v>13</v>
      </c>
      <c r="E75" s="31">
        <v>44999</v>
      </c>
      <c r="F75">
        <v>20</v>
      </c>
      <c r="G75">
        <v>3.9</v>
      </c>
      <c r="H75">
        <v>2023</v>
      </c>
      <c r="I75" t="s">
        <v>1067</v>
      </c>
      <c r="J75" t="s">
        <v>1089</v>
      </c>
      <c r="K75">
        <v>4</v>
      </c>
      <c r="L75" t="s">
        <v>1051</v>
      </c>
      <c r="M75">
        <v>3</v>
      </c>
    </row>
    <row r="76" spans="1:13" x14ac:dyDescent="0.4">
      <c r="A76" t="s">
        <v>243</v>
      </c>
      <c r="B76" t="s">
        <v>5</v>
      </c>
      <c r="C76">
        <v>65</v>
      </c>
      <c r="D76" t="s">
        <v>6</v>
      </c>
      <c r="E76" s="31">
        <v>44999</v>
      </c>
      <c r="F76">
        <v>84</v>
      </c>
      <c r="G76">
        <v>2.5</v>
      </c>
      <c r="H76">
        <v>2023</v>
      </c>
      <c r="I76" t="s">
        <v>1067</v>
      </c>
      <c r="J76" t="s">
        <v>1089</v>
      </c>
      <c r="K76">
        <v>3</v>
      </c>
      <c r="L76" t="s">
        <v>1051</v>
      </c>
      <c r="M76">
        <v>3</v>
      </c>
    </row>
    <row r="77" spans="1:13" x14ac:dyDescent="0.4">
      <c r="A77" t="s">
        <v>248</v>
      </c>
      <c r="B77" t="s">
        <v>14</v>
      </c>
      <c r="C77">
        <v>59</v>
      </c>
      <c r="D77" t="s">
        <v>13</v>
      </c>
      <c r="E77" s="31">
        <v>45000</v>
      </c>
      <c r="F77">
        <v>64</v>
      </c>
      <c r="G77">
        <v>4</v>
      </c>
      <c r="H77">
        <v>2023</v>
      </c>
      <c r="I77" t="s">
        <v>1068</v>
      </c>
      <c r="J77" t="s">
        <v>1090</v>
      </c>
      <c r="K77">
        <v>4</v>
      </c>
      <c r="L77" t="s">
        <v>1051</v>
      </c>
      <c r="M77">
        <v>3</v>
      </c>
    </row>
    <row r="78" spans="1:13" x14ac:dyDescent="0.4">
      <c r="A78" t="s">
        <v>260</v>
      </c>
      <c r="B78" t="s">
        <v>15</v>
      </c>
      <c r="C78">
        <v>100</v>
      </c>
      <c r="D78" t="s">
        <v>9</v>
      </c>
      <c r="E78" s="31">
        <v>45001</v>
      </c>
      <c r="F78">
        <v>124</v>
      </c>
      <c r="G78">
        <v>3.4</v>
      </c>
      <c r="H78">
        <v>2023</v>
      </c>
      <c r="I78" t="s">
        <v>1066</v>
      </c>
      <c r="J78" t="s">
        <v>1089</v>
      </c>
      <c r="K78">
        <v>3</v>
      </c>
      <c r="L78" t="s">
        <v>1051</v>
      </c>
      <c r="M78">
        <v>3</v>
      </c>
    </row>
    <row r="79" spans="1:13" x14ac:dyDescent="0.4">
      <c r="A79" t="s">
        <v>263</v>
      </c>
      <c r="B79" t="s">
        <v>18</v>
      </c>
      <c r="C79">
        <v>64</v>
      </c>
      <c r="D79" t="s">
        <v>10</v>
      </c>
      <c r="E79" s="31">
        <v>45002</v>
      </c>
      <c r="F79">
        <v>22</v>
      </c>
      <c r="G79">
        <v>4.0999999999999996</v>
      </c>
      <c r="H79">
        <v>2023</v>
      </c>
      <c r="I79" t="s">
        <v>1062</v>
      </c>
      <c r="J79" t="s">
        <v>1089</v>
      </c>
      <c r="K79">
        <v>4</v>
      </c>
      <c r="L79" t="s">
        <v>1051</v>
      </c>
      <c r="M79">
        <v>3</v>
      </c>
    </row>
    <row r="80" spans="1:13" x14ac:dyDescent="0.4">
      <c r="A80" t="s">
        <v>265</v>
      </c>
      <c r="B80" t="s">
        <v>19</v>
      </c>
      <c r="C80">
        <v>40</v>
      </c>
      <c r="D80" t="s">
        <v>9</v>
      </c>
      <c r="E80" s="31">
        <v>45003</v>
      </c>
      <c r="F80">
        <v>24</v>
      </c>
      <c r="G80">
        <v>4.3</v>
      </c>
      <c r="H80">
        <v>2023</v>
      </c>
      <c r="I80" t="s">
        <v>1064</v>
      </c>
      <c r="J80" t="s">
        <v>1090</v>
      </c>
      <c r="K80">
        <v>4</v>
      </c>
      <c r="L80" t="s">
        <v>1051</v>
      </c>
      <c r="M80">
        <v>3</v>
      </c>
    </row>
    <row r="81" spans="1:13" x14ac:dyDescent="0.4">
      <c r="A81" t="s">
        <v>266</v>
      </c>
      <c r="B81" t="s">
        <v>14</v>
      </c>
      <c r="C81">
        <v>75</v>
      </c>
      <c r="D81" t="s">
        <v>6</v>
      </c>
      <c r="E81" s="31">
        <v>45003</v>
      </c>
      <c r="F81">
        <v>32</v>
      </c>
      <c r="G81">
        <v>4.0999999999999996</v>
      </c>
      <c r="H81">
        <v>2023</v>
      </c>
      <c r="I81" t="s">
        <v>1064</v>
      </c>
      <c r="J81" t="s">
        <v>1089</v>
      </c>
      <c r="K81">
        <v>4</v>
      </c>
      <c r="L81" t="s">
        <v>1051</v>
      </c>
      <c r="M81">
        <v>3</v>
      </c>
    </row>
    <row r="82" spans="1:13" x14ac:dyDescent="0.4">
      <c r="A82" t="s">
        <v>268</v>
      </c>
      <c r="B82" t="s">
        <v>18</v>
      </c>
      <c r="C82">
        <v>58</v>
      </c>
      <c r="D82" t="s">
        <v>9</v>
      </c>
      <c r="E82" s="31">
        <v>45004</v>
      </c>
      <c r="F82">
        <v>43</v>
      </c>
      <c r="G82">
        <v>4.5</v>
      </c>
      <c r="H82">
        <v>2023</v>
      </c>
      <c r="I82" t="s">
        <v>1065</v>
      </c>
      <c r="J82" t="s">
        <v>1090</v>
      </c>
      <c r="K82">
        <v>5</v>
      </c>
      <c r="L82" t="s">
        <v>1051</v>
      </c>
      <c r="M82">
        <v>3</v>
      </c>
    </row>
    <row r="83" spans="1:13" x14ac:dyDescent="0.4">
      <c r="A83" t="s">
        <v>271</v>
      </c>
      <c r="B83" t="s">
        <v>18</v>
      </c>
      <c r="C83">
        <v>67</v>
      </c>
      <c r="D83" t="s">
        <v>11</v>
      </c>
      <c r="E83" s="31">
        <v>45004</v>
      </c>
      <c r="F83">
        <v>45</v>
      </c>
      <c r="G83">
        <v>3.5</v>
      </c>
      <c r="H83">
        <v>2023</v>
      </c>
      <c r="I83" t="s">
        <v>1065</v>
      </c>
      <c r="J83" t="s">
        <v>1089</v>
      </c>
      <c r="K83">
        <v>4</v>
      </c>
      <c r="L83" t="s">
        <v>1051</v>
      </c>
      <c r="M83">
        <v>3</v>
      </c>
    </row>
    <row r="84" spans="1:13" x14ac:dyDescent="0.4">
      <c r="A84" t="s">
        <v>281</v>
      </c>
      <c r="B84" t="s">
        <v>15</v>
      </c>
      <c r="C84">
        <v>59</v>
      </c>
      <c r="D84" t="s">
        <v>11</v>
      </c>
      <c r="E84" s="31">
        <v>45006</v>
      </c>
      <c r="F84">
        <v>215</v>
      </c>
      <c r="G84">
        <v>4.0999999999999996</v>
      </c>
      <c r="H84">
        <v>2023</v>
      </c>
      <c r="I84" t="s">
        <v>1067</v>
      </c>
      <c r="J84" t="s">
        <v>1090</v>
      </c>
      <c r="K84">
        <v>4</v>
      </c>
      <c r="L84" t="s">
        <v>1051</v>
      </c>
      <c r="M84">
        <v>3</v>
      </c>
    </row>
    <row r="85" spans="1:13" x14ac:dyDescent="0.4">
      <c r="A85" t="s">
        <v>282</v>
      </c>
      <c r="B85" t="s">
        <v>15</v>
      </c>
      <c r="C85">
        <v>144</v>
      </c>
      <c r="D85" t="s">
        <v>9</v>
      </c>
      <c r="E85" s="31">
        <v>45006</v>
      </c>
      <c r="F85">
        <v>124</v>
      </c>
      <c r="G85">
        <v>4.4000000000000004</v>
      </c>
      <c r="H85">
        <v>2023</v>
      </c>
      <c r="I85" t="s">
        <v>1067</v>
      </c>
      <c r="J85" t="s">
        <v>1091</v>
      </c>
      <c r="K85">
        <v>4</v>
      </c>
      <c r="L85" t="s">
        <v>1051</v>
      </c>
      <c r="M85">
        <v>3</v>
      </c>
    </row>
    <row r="86" spans="1:13" x14ac:dyDescent="0.4">
      <c r="A86" t="s">
        <v>288</v>
      </c>
      <c r="B86" t="s">
        <v>5</v>
      </c>
      <c r="C86">
        <v>129</v>
      </c>
      <c r="D86" t="s">
        <v>6</v>
      </c>
      <c r="E86" s="31">
        <v>45007</v>
      </c>
      <c r="F86">
        <v>120</v>
      </c>
      <c r="G86">
        <v>4.0999999999999996</v>
      </c>
      <c r="H86">
        <v>2023</v>
      </c>
      <c r="I86" t="s">
        <v>1068</v>
      </c>
      <c r="J86" t="s">
        <v>1091</v>
      </c>
      <c r="K86">
        <v>4</v>
      </c>
      <c r="L86" t="s">
        <v>1051</v>
      </c>
      <c r="M86">
        <v>3</v>
      </c>
    </row>
    <row r="87" spans="1:13" x14ac:dyDescent="0.4">
      <c r="A87" t="s">
        <v>290</v>
      </c>
      <c r="B87" t="s">
        <v>19</v>
      </c>
      <c r="C87">
        <v>154</v>
      </c>
      <c r="D87" t="s">
        <v>9</v>
      </c>
      <c r="E87" s="31">
        <v>45007</v>
      </c>
      <c r="F87">
        <v>172</v>
      </c>
      <c r="G87">
        <v>3.1</v>
      </c>
      <c r="H87">
        <v>2023</v>
      </c>
      <c r="I87" t="s">
        <v>1068</v>
      </c>
      <c r="J87" t="s">
        <v>1091</v>
      </c>
      <c r="K87">
        <v>3</v>
      </c>
      <c r="L87" t="s">
        <v>1051</v>
      </c>
      <c r="M87">
        <v>3</v>
      </c>
    </row>
    <row r="88" spans="1:13" x14ac:dyDescent="0.4">
      <c r="A88" t="s">
        <v>291</v>
      </c>
      <c r="B88" t="s">
        <v>18</v>
      </c>
      <c r="C88">
        <v>131</v>
      </c>
      <c r="D88" t="s">
        <v>9</v>
      </c>
      <c r="E88" s="31">
        <v>45007</v>
      </c>
      <c r="F88">
        <v>58</v>
      </c>
      <c r="G88">
        <v>4.9000000000000004</v>
      </c>
      <c r="H88">
        <v>2023</v>
      </c>
      <c r="I88" t="s">
        <v>1068</v>
      </c>
      <c r="J88" t="s">
        <v>1091</v>
      </c>
      <c r="K88">
        <v>5</v>
      </c>
      <c r="L88" t="s">
        <v>1051</v>
      </c>
      <c r="M88">
        <v>3</v>
      </c>
    </row>
    <row r="89" spans="1:13" x14ac:dyDescent="0.4">
      <c r="A89" t="s">
        <v>292</v>
      </c>
      <c r="B89" t="s">
        <v>15</v>
      </c>
      <c r="C89">
        <v>111</v>
      </c>
      <c r="D89" t="s">
        <v>13</v>
      </c>
      <c r="E89" s="31">
        <v>45008</v>
      </c>
      <c r="F89">
        <v>86</v>
      </c>
      <c r="G89">
        <v>4.0999999999999996</v>
      </c>
      <c r="H89">
        <v>2023</v>
      </c>
      <c r="I89" t="s">
        <v>1066</v>
      </c>
      <c r="J89" t="s">
        <v>1089</v>
      </c>
      <c r="K89">
        <v>4</v>
      </c>
      <c r="L89" t="s">
        <v>1051</v>
      </c>
      <c r="M89">
        <v>3</v>
      </c>
    </row>
    <row r="90" spans="1:13" x14ac:dyDescent="0.4">
      <c r="A90" t="s">
        <v>296</v>
      </c>
      <c r="B90" t="s">
        <v>5</v>
      </c>
      <c r="C90">
        <v>76</v>
      </c>
      <c r="D90" t="s">
        <v>9</v>
      </c>
      <c r="E90" s="31">
        <v>45010</v>
      </c>
      <c r="F90">
        <v>110</v>
      </c>
      <c r="G90">
        <v>4.4000000000000004</v>
      </c>
      <c r="H90">
        <v>2023</v>
      </c>
      <c r="I90" t="s">
        <v>1064</v>
      </c>
      <c r="J90" t="s">
        <v>1089</v>
      </c>
      <c r="K90">
        <v>4</v>
      </c>
      <c r="L90" t="s">
        <v>1051</v>
      </c>
      <c r="M90">
        <v>3</v>
      </c>
    </row>
    <row r="91" spans="1:13" x14ac:dyDescent="0.4">
      <c r="A91" t="s">
        <v>304</v>
      </c>
      <c r="B91" t="s">
        <v>14</v>
      </c>
      <c r="C91">
        <v>118</v>
      </c>
      <c r="D91" t="s">
        <v>13</v>
      </c>
      <c r="E91" s="31">
        <v>45011</v>
      </c>
      <c r="F91">
        <v>99</v>
      </c>
      <c r="G91">
        <v>5</v>
      </c>
      <c r="H91">
        <v>2023</v>
      </c>
      <c r="I91" t="s">
        <v>1065</v>
      </c>
      <c r="J91" t="s">
        <v>1089</v>
      </c>
      <c r="K91">
        <v>5</v>
      </c>
      <c r="L91" t="s">
        <v>1051</v>
      </c>
      <c r="M91">
        <v>3</v>
      </c>
    </row>
    <row r="92" spans="1:13" x14ac:dyDescent="0.4">
      <c r="A92" t="s">
        <v>305</v>
      </c>
      <c r="B92" t="s">
        <v>19</v>
      </c>
      <c r="C92">
        <v>75</v>
      </c>
      <c r="D92" t="s">
        <v>9</v>
      </c>
      <c r="E92" s="31">
        <v>45011</v>
      </c>
      <c r="F92">
        <v>135</v>
      </c>
      <c r="G92">
        <v>4.7</v>
      </c>
      <c r="H92">
        <v>2023</v>
      </c>
      <c r="I92" t="s">
        <v>1065</v>
      </c>
      <c r="J92" t="s">
        <v>1089</v>
      </c>
      <c r="K92">
        <v>5</v>
      </c>
      <c r="L92" t="s">
        <v>1051</v>
      </c>
      <c r="M92">
        <v>3</v>
      </c>
    </row>
    <row r="93" spans="1:13" x14ac:dyDescent="0.4">
      <c r="A93" t="s">
        <v>308</v>
      </c>
      <c r="B93" t="s">
        <v>15</v>
      </c>
      <c r="C93">
        <v>61</v>
      </c>
      <c r="D93" t="s">
        <v>11</v>
      </c>
      <c r="E93" s="31">
        <v>45012</v>
      </c>
      <c r="F93">
        <v>140</v>
      </c>
      <c r="G93">
        <v>1.8</v>
      </c>
      <c r="H93">
        <v>2023</v>
      </c>
      <c r="I93" t="s">
        <v>1063</v>
      </c>
      <c r="J93" t="s">
        <v>1089</v>
      </c>
      <c r="K93">
        <v>2</v>
      </c>
      <c r="L93" t="s">
        <v>1051</v>
      </c>
      <c r="M93">
        <v>3</v>
      </c>
    </row>
    <row r="94" spans="1:13" x14ac:dyDescent="0.4">
      <c r="A94" t="s">
        <v>312</v>
      </c>
      <c r="B94" t="s">
        <v>19</v>
      </c>
      <c r="C94">
        <v>39</v>
      </c>
      <c r="D94" t="s">
        <v>11</v>
      </c>
      <c r="E94" s="31">
        <v>45013</v>
      </c>
      <c r="F94">
        <v>81</v>
      </c>
      <c r="G94">
        <v>5</v>
      </c>
      <c r="H94">
        <v>2023</v>
      </c>
      <c r="I94" t="s">
        <v>1067</v>
      </c>
      <c r="J94" t="s">
        <v>1090</v>
      </c>
      <c r="K94">
        <v>5</v>
      </c>
      <c r="L94" t="s">
        <v>1051</v>
      </c>
      <c r="M94">
        <v>3</v>
      </c>
    </row>
    <row r="95" spans="1:13" x14ac:dyDescent="0.4">
      <c r="A95" t="s">
        <v>314</v>
      </c>
      <c r="B95" t="s">
        <v>15</v>
      </c>
      <c r="C95">
        <v>78</v>
      </c>
      <c r="D95" t="s">
        <v>9</v>
      </c>
      <c r="E95" s="31">
        <v>45013</v>
      </c>
      <c r="F95">
        <v>43</v>
      </c>
      <c r="G95">
        <v>3.8</v>
      </c>
      <c r="H95">
        <v>2023</v>
      </c>
      <c r="I95" t="s">
        <v>1067</v>
      </c>
      <c r="J95" t="s">
        <v>1089</v>
      </c>
      <c r="K95">
        <v>4</v>
      </c>
      <c r="L95" t="s">
        <v>1051</v>
      </c>
      <c r="M95">
        <v>3</v>
      </c>
    </row>
    <row r="96" spans="1:13" x14ac:dyDescent="0.4">
      <c r="A96" t="s">
        <v>315</v>
      </c>
      <c r="B96" t="s">
        <v>14</v>
      </c>
      <c r="C96">
        <v>40</v>
      </c>
      <c r="D96" t="s">
        <v>9</v>
      </c>
      <c r="E96" s="31">
        <v>45013</v>
      </c>
      <c r="F96">
        <v>34</v>
      </c>
      <c r="G96">
        <v>4.5999999999999996</v>
      </c>
      <c r="H96">
        <v>2023</v>
      </c>
      <c r="I96" t="s">
        <v>1067</v>
      </c>
      <c r="J96" t="s">
        <v>1090</v>
      </c>
      <c r="K96">
        <v>5</v>
      </c>
      <c r="L96" t="s">
        <v>1051</v>
      </c>
      <c r="M96">
        <v>3</v>
      </c>
    </row>
    <row r="97" spans="1:13" x14ac:dyDescent="0.4">
      <c r="A97" t="s">
        <v>316</v>
      </c>
      <c r="B97" t="s">
        <v>15</v>
      </c>
      <c r="C97">
        <v>56</v>
      </c>
      <c r="D97" t="s">
        <v>11</v>
      </c>
      <c r="E97" s="31">
        <v>45013</v>
      </c>
      <c r="F97">
        <v>225</v>
      </c>
      <c r="G97">
        <v>4.5999999999999996</v>
      </c>
      <c r="H97">
        <v>2023</v>
      </c>
      <c r="I97" t="s">
        <v>1067</v>
      </c>
      <c r="J97" t="s">
        <v>1090</v>
      </c>
      <c r="K97">
        <v>5</v>
      </c>
      <c r="L97" t="s">
        <v>1051</v>
      </c>
      <c r="M97">
        <v>3</v>
      </c>
    </row>
    <row r="98" spans="1:13" x14ac:dyDescent="0.4">
      <c r="A98" t="s">
        <v>317</v>
      </c>
      <c r="B98" t="s">
        <v>19</v>
      </c>
      <c r="C98">
        <v>59</v>
      </c>
      <c r="D98" t="s">
        <v>6</v>
      </c>
      <c r="E98" s="31">
        <v>45013</v>
      </c>
      <c r="F98">
        <v>210</v>
      </c>
      <c r="G98">
        <v>4.5</v>
      </c>
      <c r="H98">
        <v>2023</v>
      </c>
      <c r="I98" t="s">
        <v>1067</v>
      </c>
      <c r="J98" t="s">
        <v>1090</v>
      </c>
      <c r="K98">
        <v>5</v>
      </c>
      <c r="L98" t="s">
        <v>1051</v>
      </c>
      <c r="M98">
        <v>3</v>
      </c>
    </row>
    <row r="99" spans="1:13" x14ac:dyDescent="0.4">
      <c r="A99" t="s">
        <v>319</v>
      </c>
      <c r="B99" t="s">
        <v>14</v>
      </c>
      <c r="C99">
        <v>63</v>
      </c>
      <c r="D99" t="s">
        <v>10</v>
      </c>
      <c r="E99" s="31">
        <v>45014</v>
      </c>
      <c r="F99">
        <v>82</v>
      </c>
      <c r="G99">
        <v>4.5</v>
      </c>
      <c r="H99">
        <v>2023</v>
      </c>
      <c r="I99" t="s">
        <v>1068</v>
      </c>
      <c r="J99" t="s">
        <v>1089</v>
      </c>
      <c r="K99">
        <v>5</v>
      </c>
      <c r="L99" t="s">
        <v>1051</v>
      </c>
      <c r="M99">
        <v>3</v>
      </c>
    </row>
    <row r="100" spans="1:13" x14ac:dyDescent="0.4">
      <c r="A100" t="s">
        <v>321</v>
      </c>
      <c r="B100" t="s">
        <v>5</v>
      </c>
      <c r="C100">
        <v>95</v>
      </c>
      <c r="D100" t="s">
        <v>10</v>
      </c>
      <c r="E100" s="31">
        <v>45014</v>
      </c>
      <c r="F100">
        <v>111</v>
      </c>
      <c r="G100">
        <v>3.3</v>
      </c>
      <c r="H100">
        <v>2023</v>
      </c>
      <c r="I100" t="s">
        <v>1068</v>
      </c>
      <c r="J100" t="s">
        <v>1089</v>
      </c>
      <c r="K100">
        <v>3</v>
      </c>
      <c r="L100" t="s">
        <v>1051</v>
      </c>
      <c r="M100">
        <v>3</v>
      </c>
    </row>
    <row r="101" spans="1:13" x14ac:dyDescent="0.4">
      <c r="A101" t="s">
        <v>328</v>
      </c>
      <c r="B101" t="s">
        <v>18</v>
      </c>
      <c r="C101">
        <v>99</v>
      </c>
      <c r="D101" t="s">
        <v>9</v>
      </c>
      <c r="E101" s="31">
        <v>45017</v>
      </c>
      <c r="F101">
        <v>74</v>
      </c>
      <c r="G101">
        <v>4</v>
      </c>
      <c r="H101">
        <v>2023</v>
      </c>
      <c r="I101" t="s">
        <v>1064</v>
      </c>
      <c r="J101" t="s">
        <v>1089</v>
      </c>
      <c r="K101">
        <v>4</v>
      </c>
      <c r="L101" t="s">
        <v>1052</v>
      </c>
      <c r="M101">
        <v>4</v>
      </c>
    </row>
    <row r="102" spans="1:13" x14ac:dyDescent="0.4">
      <c r="A102" t="s">
        <v>330</v>
      </c>
      <c r="B102" t="s">
        <v>14</v>
      </c>
      <c r="C102">
        <v>65</v>
      </c>
      <c r="D102" t="s">
        <v>9</v>
      </c>
      <c r="E102" s="31">
        <v>45017</v>
      </c>
      <c r="F102">
        <v>64</v>
      </c>
      <c r="G102">
        <v>3.7</v>
      </c>
      <c r="H102">
        <v>2023</v>
      </c>
      <c r="I102" t="s">
        <v>1064</v>
      </c>
      <c r="J102" t="s">
        <v>1089</v>
      </c>
      <c r="K102">
        <v>4</v>
      </c>
      <c r="L102" t="s">
        <v>1052</v>
      </c>
      <c r="M102">
        <v>4</v>
      </c>
    </row>
    <row r="103" spans="1:13" x14ac:dyDescent="0.4">
      <c r="A103" t="s">
        <v>336</v>
      </c>
      <c r="B103" t="s">
        <v>18</v>
      </c>
      <c r="C103">
        <v>111</v>
      </c>
      <c r="D103" t="s">
        <v>9</v>
      </c>
      <c r="E103" s="31">
        <v>45020</v>
      </c>
      <c r="F103">
        <v>175</v>
      </c>
      <c r="G103">
        <v>3.5</v>
      </c>
      <c r="H103">
        <v>2023</v>
      </c>
      <c r="I103" t="s">
        <v>1067</v>
      </c>
      <c r="J103" t="s">
        <v>1089</v>
      </c>
      <c r="K103">
        <v>4</v>
      </c>
      <c r="L103" t="s">
        <v>1052</v>
      </c>
      <c r="M103">
        <v>4</v>
      </c>
    </row>
    <row r="104" spans="1:13" x14ac:dyDescent="0.4">
      <c r="A104" t="s">
        <v>339</v>
      </c>
      <c r="B104" t="s">
        <v>15</v>
      </c>
      <c r="C104">
        <v>38</v>
      </c>
      <c r="D104" t="s">
        <v>9</v>
      </c>
      <c r="E104" s="31">
        <v>45021</v>
      </c>
      <c r="F104">
        <v>81</v>
      </c>
      <c r="G104">
        <v>3.6</v>
      </c>
      <c r="H104">
        <v>2023</v>
      </c>
      <c r="I104" t="s">
        <v>1068</v>
      </c>
      <c r="J104" t="s">
        <v>1090</v>
      </c>
      <c r="K104">
        <v>4</v>
      </c>
      <c r="L104" t="s">
        <v>1052</v>
      </c>
      <c r="M104">
        <v>4</v>
      </c>
    </row>
    <row r="105" spans="1:13" x14ac:dyDescent="0.4">
      <c r="A105" t="s">
        <v>340</v>
      </c>
      <c r="B105" t="s">
        <v>19</v>
      </c>
      <c r="C105">
        <v>130</v>
      </c>
      <c r="D105" t="s">
        <v>6</v>
      </c>
      <c r="E105" s="31">
        <v>45021</v>
      </c>
      <c r="F105">
        <v>54</v>
      </c>
      <c r="G105">
        <v>4.0999999999999996</v>
      </c>
      <c r="H105">
        <v>2023</v>
      </c>
      <c r="I105" t="s">
        <v>1068</v>
      </c>
      <c r="J105" t="s">
        <v>1091</v>
      </c>
      <c r="K105">
        <v>4</v>
      </c>
      <c r="L105" t="s">
        <v>1052</v>
      </c>
      <c r="M105">
        <v>4</v>
      </c>
    </row>
    <row r="106" spans="1:13" x14ac:dyDescent="0.4">
      <c r="A106" t="s">
        <v>341</v>
      </c>
      <c r="B106" t="s">
        <v>14</v>
      </c>
      <c r="C106">
        <v>23</v>
      </c>
      <c r="D106" t="s">
        <v>11</v>
      </c>
      <c r="E106" s="31">
        <v>45021</v>
      </c>
      <c r="F106">
        <v>105</v>
      </c>
      <c r="G106">
        <v>4.8</v>
      </c>
      <c r="H106">
        <v>2023</v>
      </c>
      <c r="I106" t="s">
        <v>1068</v>
      </c>
      <c r="J106" t="s">
        <v>1093</v>
      </c>
      <c r="K106">
        <v>5</v>
      </c>
      <c r="L106" t="s">
        <v>1052</v>
      </c>
      <c r="M106">
        <v>4</v>
      </c>
    </row>
    <row r="107" spans="1:13" x14ac:dyDescent="0.4">
      <c r="A107" t="s">
        <v>342</v>
      </c>
      <c r="B107" t="s">
        <v>19</v>
      </c>
      <c r="C107">
        <v>124</v>
      </c>
      <c r="D107" t="s">
        <v>9</v>
      </c>
      <c r="E107" s="31">
        <v>45022</v>
      </c>
      <c r="F107">
        <v>176</v>
      </c>
      <c r="G107">
        <v>3.9</v>
      </c>
      <c r="H107">
        <v>2023</v>
      </c>
      <c r="I107" t="s">
        <v>1066</v>
      </c>
      <c r="J107" t="s">
        <v>1091</v>
      </c>
      <c r="K107">
        <v>4</v>
      </c>
      <c r="L107" t="s">
        <v>1052</v>
      </c>
      <c r="M107">
        <v>4</v>
      </c>
    </row>
    <row r="108" spans="1:13" x14ac:dyDescent="0.4">
      <c r="A108" t="s">
        <v>349</v>
      </c>
      <c r="B108" t="s">
        <v>15</v>
      </c>
      <c r="C108">
        <v>36</v>
      </c>
      <c r="D108" t="s">
        <v>9</v>
      </c>
      <c r="E108" s="31">
        <v>45023</v>
      </c>
      <c r="F108">
        <v>135</v>
      </c>
      <c r="G108">
        <v>4.5999999999999996</v>
      </c>
      <c r="H108">
        <v>2023</v>
      </c>
      <c r="I108" t="s">
        <v>1062</v>
      </c>
      <c r="J108" t="s">
        <v>1090</v>
      </c>
      <c r="K108">
        <v>5</v>
      </c>
      <c r="L108" t="s">
        <v>1052</v>
      </c>
      <c r="M108">
        <v>4</v>
      </c>
    </row>
    <row r="109" spans="1:13" x14ac:dyDescent="0.4">
      <c r="A109" t="s">
        <v>350</v>
      </c>
      <c r="B109" t="s">
        <v>19</v>
      </c>
      <c r="C109">
        <v>74</v>
      </c>
      <c r="D109" t="s">
        <v>9</v>
      </c>
      <c r="E109" s="31">
        <v>45023</v>
      </c>
      <c r="F109">
        <v>30</v>
      </c>
      <c r="G109">
        <v>4</v>
      </c>
      <c r="H109">
        <v>2023</v>
      </c>
      <c r="I109" t="s">
        <v>1062</v>
      </c>
      <c r="J109" t="s">
        <v>1089</v>
      </c>
      <c r="K109">
        <v>4</v>
      </c>
      <c r="L109" t="s">
        <v>1052</v>
      </c>
      <c r="M109">
        <v>4</v>
      </c>
    </row>
    <row r="110" spans="1:13" x14ac:dyDescent="0.4">
      <c r="A110" t="s">
        <v>352</v>
      </c>
      <c r="B110" t="s">
        <v>5</v>
      </c>
      <c r="C110">
        <v>70</v>
      </c>
      <c r="D110" t="s">
        <v>13</v>
      </c>
      <c r="E110" s="31">
        <v>45023</v>
      </c>
      <c r="F110">
        <v>42</v>
      </c>
      <c r="G110">
        <v>4.4000000000000004</v>
      </c>
      <c r="H110">
        <v>2023</v>
      </c>
      <c r="I110" t="s">
        <v>1062</v>
      </c>
      <c r="J110" t="s">
        <v>1089</v>
      </c>
      <c r="K110">
        <v>4</v>
      </c>
      <c r="L110" t="s">
        <v>1052</v>
      </c>
      <c r="M110">
        <v>4</v>
      </c>
    </row>
    <row r="111" spans="1:13" x14ac:dyDescent="0.4">
      <c r="A111" t="s">
        <v>354</v>
      </c>
      <c r="B111" t="s">
        <v>18</v>
      </c>
      <c r="C111">
        <v>104</v>
      </c>
      <c r="D111" t="s">
        <v>11</v>
      </c>
      <c r="E111" s="31">
        <v>45023</v>
      </c>
      <c r="F111">
        <v>164</v>
      </c>
      <c r="G111">
        <v>4</v>
      </c>
      <c r="H111">
        <v>2023</v>
      </c>
      <c r="I111" t="s">
        <v>1062</v>
      </c>
      <c r="J111" t="s">
        <v>1089</v>
      </c>
      <c r="K111">
        <v>4</v>
      </c>
      <c r="L111" t="s">
        <v>1052</v>
      </c>
      <c r="M111">
        <v>4</v>
      </c>
    </row>
    <row r="112" spans="1:13" x14ac:dyDescent="0.4">
      <c r="A112" t="s">
        <v>362</v>
      </c>
      <c r="B112" t="s">
        <v>19</v>
      </c>
      <c r="C112">
        <v>23</v>
      </c>
      <c r="D112" t="s">
        <v>9</v>
      </c>
      <c r="E112" s="31">
        <v>45025</v>
      </c>
      <c r="F112">
        <v>86</v>
      </c>
      <c r="G112">
        <v>2.2000000000000002</v>
      </c>
      <c r="H112">
        <v>2023</v>
      </c>
      <c r="I112" t="s">
        <v>1065</v>
      </c>
      <c r="J112" t="s">
        <v>1093</v>
      </c>
      <c r="K112">
        <v>2</v>
      </c>
      <c r="L112" t="s">
        <v>1052</v>
      </c>
      <c r="M112">
        <v>4</v>
      </c>
    </row>
    <row r="113" spans="1:13" x14ac:dyDescent="0.4">
      <c r="A113" t="s">
        <v>367</v>
      </c>
      <c r="B113" t="s">
        <v>18</v>
      </c>
      <c r="C113">
        <v>104</v>
      </c>
      <c r="D113" t="s">
        <v>13</v>
      </c>
      <c r="E113" s="31">
        <v>45026</v>
      </c>
      <c r="F113">
        <v>68</v>
      </c>
      <c r="G113">
        <v>3.6</v>
      </c>
      <c r="H113">
        <v>2023</v>
      </c>
      <c r="I113" t="s">
        <v>1063</v>
      </c>
      <c r="J113" t="s">
        <v>1089</v>
      </c>
      <c r="K113">
        <v>4</v>
      </c>
      <c r="L113" t="s">
        <v>1052</v>
      </c>
      <c r="M113">
        <v>4</v>
      </c>
    </row>
    <row r="114" spans="1:13" x14ac:dyDescent="0.4">
      <c r="A114" t="s">
        <v>369</v>
      </c>
      <c r="B114" t="s">
        <v>19</v>
      </c>
      <c r="C114">
        <v>99</v>
      </c>
      <c r="D114" t="s">
        <v>13</v>
      </c>
      <c r="E114" s="31">
        <v>45026</v>
      </c>
      <c r="F114">
        <v>42</v>
      </c>
      <c r="G114">
        <v>3.1</v>
      </c>
      <c r="H114">
        <v>2023</v>
      </c>
      <c r="I114" t="s">
        <v>1063</v>
      </c>
      <c r="J114" t="s">
        <v>1089</v>
      </c>
      <c r="K114">
        <v>3</v>
      </c>
      <c r="L114" t="s">
        <v>1052</v>
      </c>
      <c r="M114">
        <v>4</v>
      </c>
    </row>
    <row r="115" spans="1:13" x14ac:dyDescent="0.4">
      <c r="A115" t="s">
        <v>370</v>
      </c>
      <c r="B115" t="s">
        <v>18</v>
      </c>
      <c r="C115">
        <v>84</v>
      </c>
      <c r="D115" t="s">
        <v>13</v>
      </c>
      <c r="E115" s="31">
        <v>45027</v>
      </c>
      <c r="F115">
        <v>38</v>
      </c>
      <c r="G115">
        <v>3.3</v>
      </c>
      <c r="H115">
        <v>2023</v>
      </c>
      <c r="I115" t="s">
        <v>1067</v>
      </c>
      <c r="J115" t="s">
        <v>1089</v>
      </c>
      <c r="K115">
        <v>3</v>
      </c>
      <c r="L115" t="s">
        <v>1052</v>
      </c>
      <c r="M115">
        <v>4</v>
      </c>
    </row>
    <row r="116" spans="1:13" x14ac:dyDescent="0.4">
      <c r="A116" t="s">
        <v>372</v>
      </c>
      <c r="B116" t="s">
        <v>15</v>
      </c>
      <c r="C116">
        <v>25</v>
      </c>
      <c r="D116" t="s">
        <v>10</v>
      </c>
      <c r="E116" s="31">
        <v>45027</v>
      </c>
      <c r="F116">
        <v>75</v>
      </c>
      <c r="G116">
        <v>3.9</v>
      </c>
      <c r="H116">
        <v>2023</v>
      </c>
      <c r="I116" t="s">
        <v>1067</v>
      </c>
      <c r="J116" t="s">
        <v>1093</v>
      </c>
      <c r="K116">
        <v>4</v>
      </c>
      <c r="L116" t="s">
        <v>1052</v>
      </c>
      <c r="M116">
        <v>4</v>
      </c>
    </row>
    <row r="117" spans="1:13" x14ac:dyDescent="0.4">
      <c r="A117" t="s">
        <v>376</v>
      </c>
      <c r="B117" t="s">
        <v>19</v>
      </c>
      <c r="C117">
        <v>50</v>
      </c>
      <c r="D117" t="s">
        <v>9</v>
      </c>
      <c r="E117" s="31">
        <v>45029</v>
      </c>
      <c r="F117">
        <v>105</v>
      </c>
      <c r="G117">
        <v>3.5</v>
      </c>
      <c r="H117">
        <v>2023</v>
      </c>
      <c r="I117" t="s">
        <v>1066</v>
      </c>
      <c r="J117" t="s">
        <v>1090</v>
      </c>
      <c r="K117">
        <v>4</v>
      </c>
      <c r="L117" t="s">
        <v>1052</v>
      </c>
      <c r="M117">
        <v>4</v>
      </c>
    </row>
    <row r="118" spans="1:13" x14ac:dyDescent="0.4">
      <c r="A118" t="s">
        <v>378</v>
      </c>
      <c r="B118" t="s">
        <v>14</v>
      </c>
      <c r="C118">
        <v>114</v>
      </c>
      <c r="D118" t="s">
        <v>13</v>
      </c>
      <c r="E118" s="31">
        <v>45030</v>
      </c>
      <c r="F118">
        <v>126</v>
      </c>
      <c r="G118">
        <v>4.4000000000000004</v>
      </c>
      <c r="H118">
        <v>2023</v>
      </c>
      <c r="I118" t="s">
        <v>1062</v>
      </c>
      <c r="J118" t="s">
        <v>1089</v>
      </c>
      <c r="K118">
        <v>4</v>
      </c>
      <c r="L118" t="s">
        <v>1052</v>
      </c>
      <c r="M118">
        <v>4</v>
      </c>
    </row>
    <row r="119" spans="1:13" x14ac:dyDescent="0.4">
      <c r="A119" t="s">
        <v>381</v>
      </c>
      <c r="B119" t="s">
        <v>5</v>
      </c>
      <c r="C119">
        <v>67</v>
      </c>
      <c r="D119" t="s">
        <v>9</v>
      </c>
      <c r="E119" s="31">
        <v>45031</v>
      </c>
      <c r="F119">
        <v>172</v>
      </c>
      <c r="G119">
        <v>4.5</v>
      </c>
      <c r="H119">
        <v>2023</v>
      </c>
      <c r="I119" t="s">
        <v>1064</v>
      </c>
      <c r="J119" t="s">
        <v>1089</v>
      </c>
      <c r="K119">
        <v>5</v>
      </c>
      <c r="L119" t="s">
        <v>1052</v>
      </c>
      <c r="M119">
        <v>4</v>
      </c>
    </row>
    <row r="120" spans="1:13" x14ac:dyDescent="0.4">
      <c r="A120" t="s">
        <v>382</v>
      </c>
      <c r="B120" t="s">
        <v>14</v>
      </c>
      <c r="C120">
        <v>139</v>
      </c>
      <c r="D120" t="s">
        <v>10</v>
      </c>
      <c r="E120" s="31">
        <v>45031</v>
      </c>
      <c r="F120">
        <v>114</v>
      </c>
      <c r="G120">
        <v>4</v>
      </c>
      <c r="H120">
        <v>2023</v>
      </c>
      <c r="I120" t="s">
        <v>1064</v>
      </c>
      <c r="J120" t="s">
        <v>1091</v>
      </c>
      <c r="K120">
        <v>4</v>
      </c>
      <c r="L120" t="s">
        <v>1052</v>
      </c>
      <c r="M120">
        <v>4</v>
      </c>
    </row>
    <row r="121" spans="1:13" x14ac:dyDescent="0.4">
      <c r="A121" t="s">
        <v>383</v>
      </c>
      <c r="B121" t="s">
        <v>5</v>
      </c>
      <c r="C121">
        <v>102</v>
      </c>
      <c r="D121" t="s">
        <v>10</v>
      </c>
      <c r="E121" s="31">
        <v>45031</v>
      </c>
      <c r="F121">
        <v>60</v>
      </c>
      <c r="G121">
        <v>3.8</v>
      </c>
      <c r="H121">
        <v>2023</v>
      </c>
      <c r="I121" t="s">
        <v>1064</v>
      </c>
      <c r="J121" t="s">
        <v>1089</v>
      </c>
      <c r="K121">
        <v>4</v>
      </c>
      <c r="L121" t="s">
        <v>1052</v>
      </c>
      <c r="M121">
        <v>4</v>
      </c>
    </row>
    <row r="122" spans="1:13" x14ac:dyDescent="0.4">
      <c r="A122" t="s">
        <v>385</v>
      </c>
      <c r="B122" t="s">
        <v>15</v>
      </c>
      <c r="C122">
        <v>66</v>
      </c>
      <c r="D122" t="s">
        <v>9</v>
      </c>
      <c r="E122" s="31">
        <v>45031</v>
      </c>
      <c r="F122">
        <v>210</v>
      </c>
      <c r="G122">
        <v>4.3</v>
      </c>
      <c r="H122">
        <v>2023</v>
      </c>
      <c r="I122" t="s">
        <v>1064</v>
      </c>
      <c r="J122" t="s">
        <v>1089</v>
      </c>
      <c r="K122">
        <v>4</v>
      </c>
      <c r="L122" t="s">
        <v>1052</v>
      </c>
      <c r="M122">
        <v>4</v>
      </c>
    </row>
    <row r="123" spans="1:13" x14ac:dyDescent="0.4">
      <c r="A123" t="s">
        <v>390</v>
      </c>
      <c r="B123" t="s">
        <v>19</v>
      </c>
      <c r="C123">
        <v>45</v>
      </c>
      <c r="D123" t="s">
        <v>11</v>
      </c>
      <c r="E123" s="31">
        <v>45032</v>
      </c>
      <c r="F123">
        <v>156</v>
      </c>
      <c r="G123">
        <v>2.7</v>
      </c>
      <c r="H123">
        <v>2023</v>
      </c>
      <c r="I123" t="s">
        <v>1065</v>
      </c>
      <c r="J123" t="s">
        <v>1090</v>
      </c>
      <c r="K123">
        <v>3</v>
      </c>
      <c r="L123" t="s">
        <v>1052</v>
      </c>
      <c r="M123">
        <v>4</v>
      </c>
    </row>
    <row r="124" spans="1:13" x14ac:dyDescent="0.4">
      <c r="A124" t="s">
        <v>396</v>
      </c>
      <c r="B124" t="s">
        <v>14</v>
      </c>
      <c r="C124">
        <v>69</v>
      </c>
      <c r="D124" t="s">
        <v>11</v>
      </c>
      <c r="E124" s="31">
        <v>45032</v>
      </c>
      <c r="F124">
        <v>130</v>
      </c>
      <c r="G124">
        <v>1.9</v>
      </c>
      <c r="H124">
        <v>2023</v>
      </c>
      <c r="I124" t="s">
        <v>1065</v>
      </c>
      <c r="J124" t="s">
        <v>1089</v>
      </c>
      <c r="K124">
        <v>2</v>
      </c>
      <c r="L124" t="s">
        <v>1052</v>
      </c>
      <c r="M124">
        <v>4</v>
      </c>
    </row>
    <row r="125" spans="1:13" x14ac:dyDescent="0.4">
      <c r="A125" t="s">
        <v>397</v>
      </c>
      <c r="B125" t="s">
        <v>18</v>
      </c>
      <c r="C125">
        <v>110</v>
      </c>
      <c r="D125" t="s">
        <v>13</v>
      </c>
      <c r="E125" s="31">
        <v>45033</v>
      </c>
      <c r="F125">
        <v>21</v>
      </c>
      <c r="G125">
        <v>2.6</v>
      </c>
      <c r="H125">
        <v>2023</v>
      </c>
      <c r="I125" t="s">
        <v>1063</v>
      </c>
      <c r="J125" t="s">
        <v>1089</v>
      </c>
      <c r="K125">
        <v>3</v>
      </c>
      <c r="L125" t="s">
        <v>1052</v>
      </c>
      <c r="M125">
        <v>4</v>
      </c>
    </row>
    <row r="126" spans="1:13" x14ac:dyDescent="0.4">
      <c r="A126" t="s">
        <v>398</v>
      </c>
      <c r="B126" t="s">
        <v>5</v>
      </c>
      <c r="C126">
        <v>64</v>
      </c>
      <c r="D126" t="s">
        <v>10</v>
      </c>
      <c r="E126" s="31">
        <v>45033</v>
      </c>
      <c r="F126">
        <v>88</v>
      </c>
      <c r="G126">
        <v>4.3</v>
      </c>
      <c r="H126">
        <v>2023</v>
      </c>
      <c r="I126" t="s">
        <v>1063</v>
      </c>
      <c r="J126" t="s">
        <v>1089</v>
      </c>
      <c r="K126">
        <v>4</v>
      </c>
      <c r="L126" t="s">
        <v>1052</v>
      </c>
      <c r="M126">
        <v>4</v>
      </c>
    </row>
    <row r="127" spans="1:13" x14ac:dyDescent="0.4">
      <c r="A127" t="s">
        <v>400</v>
      </c>
      <c r="B127" t="s">
        <v>5</v>
      </c>
      <c r="C127">
        <v>165</v>
      </c>
      <c r="D127" t="s">
        <v>9</v>
      </c>
      <c r="E127" s="31">
        <v>45033</v>
      </c>
      <c r="F127">
        <v>68</v>
      </c>
      <c r="G127">
        <v>4.3</v>
      </c>
      <c r="H127">
        <v>2023</v>
      </c>
      <c r="I127" t="s">
        <v>1063</v>
      </c>
      <c r="J127" t="s">
        <v>1091</v>
      </c>
      <c r="K127">
        <v>4</v>
      </c>
      <c r="L127" t="s">
        <v>1052</v>
      </c>
      <c r="M127">
        <v>4</v>
      </c>
    </row>
    <row r="128" spans="1:13" x14ac:dyDescent="0.4">
      <c r="A128" t="s">
        <v>401</v>
      </c>
      <c r="B128" t="s">
        <v>19</v>
      </c>
      <c r="C128">
        <v>125</v>
      </c>
      <c r="D128" t="s">
        <v>9</v>
      </c>
      <c r="E128" s="31">
        <v>45033</v>
      </c>
      <c r="F128">
        <v>148</v>
      </c>
      <c r="G128">
        <v>4.5</v>
      </c>
      <c r="H128">
        <v>2023</v>
      </c>
      <c r="I128" t="s">
        <v>1063</v>
      </c>
      <c r="J128" t="s">
        <v>1091</v>
      </c>
      <c r="K128">
        <v>5</v>
      </c>
      <c r="L128" t="s">
        <v>1052</v>
      </c>
      <c r="M128">
        <v>4</v>
      </c>
    </row>
    <row r="129" spans="1:13" x14ac:dyDescent="0.4">
      <c r="A129" t="s">
        <v>403</v>
      </c>
      <c r="B129" t="s">
        <v>14</v>
      </c>
      <c r="C129">
        <v>6</v>
      </c>
      <c r="D129" t="s">
        <v>10</v>
      </c>
      <c r="E129" s="31">
        <v>45034</v>
      </c>
      <c r="F129">
        <v>75</v>
      </c>
      <c r="G129">
        <v>3.9</v>
      </c>
      <c r="H129">
        <v>2023</v>
      </c>
      <c r="I129" t="s">
        <v>1067</v>
      </c>
      <c r="J129" t="s">
        <v>1092</v>
      </c>
      <c r="K129">
        <v>4</v>
      </c>
      <c r="L129" t="s">
        <v>1052</v>
      </c>
      <c r="M129">
        <v>4</v>
      </c>
    </row>
    <row r="130" spans="1:13" x14ac:dyDescent="0.4">
      <c r="A130" t="s">
        <v>411</v>
      </c>
      <c r="B130" t="s">
        <v>5</v>
      </c>
      <c r="C130">
        <v>62</v>
      </c>
      <c r="D130" t="s">
        <v>11</v>
      </c>
      <c r="E130" s="31">
        <v>45035</v>
      </c>
      <c r="F130">
        <v>35</v>
      </c>
      <c r="G130">
        <v>4.4000000000000004</v>
      </c>
      <c r="H130">
        <v>2023</v>
      </c>
      <c r="I130" t="s">
        <v>1068</v>
      </c>
      <c r="J130" t="s">
        <v>1089</v>
      </c>
      <c r="K130">
        <v>4</v>
      </c>
      <c r="L130" t="s">
        <v>1052</v>
      </c>
      <c r="M130">
        <v>4</v>
      </c>
    </row>
    <row r="131" spans="1:13" x14ac:dyDescent="0.4">
      <c r="A131" t="s">
        <v>412</v>
      </c>
      <c r="B131" t="s">
        <v>18</v>
      </c>
      <c r="C131">
        <v>88</v>
      </c>
      <c r="D131" t="s">
        <v>11</v>
      </c>
      <c r="E131" s="31">
        <v>45036</v>
      </c>
      <c r="F131">
        <v>35</v>
      </c>
      <c r="G131">
        <v>3.8</v>
      </c>
      <c r="H131">
        <v>2023</v>
      </c>
      <c r="I131" t="s">
        <v>1066</v>
      </c>
      <c r="J131" t="s">
        <v>1089</v>
      </c>
      <c r="K131">
        <v>4</v>
      </c>
      <c r="L131" t="s">
        <v>1052</v>
      </c>
      <c r="M131">
        <v>4</v>
      </c>
    </row>
    <row r="132" spans="1:13" x14ac:dyDescent="0.4">
      <c r="A132" t="s">
        <v>413</v>
      </c>
      <c r="B132" t="s">
        <v>19</v>
      </c>
      <c r="C132">
        <v>116</v>
      </c>
      <c r="D132" t="s">
        <v>11</v>
      </c>
      <c r="E132" s="31">
        <v>45036</v>
      </c>
      <c r="F132">
        <v>132</v>
      </c>
      <c r="G132">
        <v>5</v>
      </c>
      <c r="H132">
        <v>2023</v>
      </c>
      <c r="I132" t="s">
        <v>1066</v>
      </c>
      <c r="J132" t="s">
        <v>1089</v>
      </c>
      <c r="K132">
        <v>5</v>
      </c>
      <c r="L132" t="s">
        <v>1052</v>
      </c>
      <c r="M132">
        <v>4</v>
      </c>
    </row>
    <row r="133" spans="1:13" x14ac:dyDescent="0.4">
      <c r="A133" t="s">
        <v>415</v>
      </c>
      <c r="B133" t="s">
        <v>5</v>
      </c>
      <c r="C133">
        <v>99</v>
      </c>
      <c r="D133" t="s">
        <v>9</v>
      </c>
      <c r="E133" s="31">
        <v>45037</v>
      </c>
      <c r="F133">
        <v>48</v>
      </c>
      <c r="G133">
        <v>5</v>
      </c>
      <c r="H133">
        <v>2023</v>
      </c>
      <c r="I133" t="s">
        <v>1062</v>
      </c>
      <c r="J133" t="s">
        <v>1089</v>
      </c>
      <c r="K133">
        <v>5</v>
      </c>
      <c r="L133" t="s">
        <v>1052</v>
      </c>
      <c r="M133">
        <v>4</v>
      </c>
    </row>
    <row r="134" spans="1:13" x14ac:dyDescent="0.4">
      <c r="A134" t="s">
        <v>416</v>
      </c>
      <c r="B134" t="s">
        <v>5</v>
      </c>
      <c r="C134">
        <v>55</v>
      </c>
      <c r="D134" t="s">
        <v>10</v>
      </c>
      <c r="E134" s="31">
        <v>45037</v>
      </c>
      <c r="F134">
        <v>200</v>
      </c>
      <c r="G134">
        <v>2.2999999999999998</v>
      </c>
      <c r="H134">
        <v>2023</v>
      </c>
      <c r="I134" t="s">
        <v>1062</v>
      </c>
      <c r="J134" t="s">
        <v>1090</v>
      </c>
      <c r="K134">
        <v>2</v>
      </c>
      <c r="L134" t="s">
        <v>1052</v>
      </c>
      <c r="M134">
        <v>4</v>
      </c>
    </row>
    <row r="135" spans="1:13" x14ac:dyDescent="0.4">
      <c r="A135" t="s">
        <v>418</v>
      </c>
      <c r="B135" t="s">
        <v>19</v>
      </c>
      <c r="C135">
        <v>36</v>
      </c>
      <c r="D135" t="s">
        <v>13</v>
      </c>
      <c r="E135" s="31">
        <v>45037</v>
      </c>
      <c r="F135">
        <v>81</v>
      </c>
      <c r="G135">
        <v>3.7</v>
      </c>
      <c r="H135">
        <v>2023</v>
      </c>
      <c r="I135" t="s">
        <v>1062</v>
      </c>
      <c r="J135" t="s">
        <v>1090</v>
      </c>
      <c r="K135">
        <v>4</v>
      </c>
      <c r="L135" t="s">
        <v>1052</v>
      </c>
      <c r="M135">
        <v>4</v>
      </c>
    </row>
    <row r="136" spans="1:13" x14ac:dyDescent="0.4">
      <c r="A136" t="s">
        <v>423</v>
      </c>
      <c r="B136" t="s">
        <v>5</v>
      </c>
      <c r="C136">
        <v>53</v>
      </c>
      <c r="D136" t="s">
        <v>11</v>
      </c>
      <c r="E136" s="31">
        <v>45038</v>
      </c>
      <c r="F136">
        <v>110</v>
      </c>
      <c r="G136">
        <v>4.3</v>
      </c>
      <c r="H136">
        <v>2023</v>
      </c>
      <c r="I136" t="s">
        <v>1064</v>
      </c>
      <c r="J136" t="s">
        <v>1090</v>
      </c>
      <c r="K136">
        <v>4</v>
      </c>
      <c r="L136" t="s">
        <v>1052</v>
      </c>
      <c r="M136">
        <v>4</v>
      </c>
    </row>
    <row r="137" spans="1:13" x14ac:dyDescent="0.4">
      <c r="A137" t="s">
        <v>425</v>
      </c>
      <c r="B137" t="s">
        <v>5</v>
      </c>
      <c r="C137">
        <v>89</v>
      </c>
      <c r="D137" t="s">
        <v>13</v>
      </c>
      <c r="E137" s="31">
        <v>45038</v>
      </c>
      <c r="F137">
        <v>129</v>
      </c>
      <c r="G137">
        <v>4</v>
      </c>
      <c r="H137">
        <v>2023</v>
      </c>
      <c r="I137" t="s">
        <v>1064</v>
      </c>
      <c r="J137" t="s">
        <v>1089</v>
      </c>
      <c r="K137">
        <v>4</v>
      </c>
      <c r="L137" t="s">
        <v>1052</v>
      </c>
      <c r="M137">
        <v>4</v>
      </c>
    </row>
    <row r="138" spans="1:13" x14ac:dyDescent="0.4">
      <c r="A138" t="s">
        <v>426</v>
      </c>
      <c r="B138" t="s">
        <v>18</v>
      </c>
      <c r="C138">
        <v>84</v>
      </c>
      <c r="D138" t="s">
        <v>10</v>
      </c>
      <c r="E138" s="31">
        <v>45038</v>
      </c>
      <c r="F138">
        <v>156</v>
      </c>
      <c r="G138">
        <v>3.2</v>
      </c>
      <c r="H138">
        <v>2023</v>
      </c>
      <c r="I138" t="s">
        <v>1064</v>
      </c>
      <c r="J138" t="s">
        <v>1089</v>
      </c>
      <c r="K138">
        <v>3</v>
      </c>
      <c r="L138" t="s">
        <v>1052</v>
      </c>
      <c r="M138">
        <v>4</v>
      </c>
    </row>
    <row r="139" spans="1:13" x14ac:dyDescent="0.4">
      <c r="A139" t="s">
        <v>431</v>
      </c>
      <c r="B139" t="s">
        <v>15</v>
      </c>
      <c r="C139">
        <v>88</v>
      </c>
      <c r="D139" t="s">
        <v>6</v>
      </c>
      <c r="E139" s="31">
        <v>45039</v>
      </c>
      <c r="F139">
        <v>72</v>
      </c>
      <c r="G139">
        <v>4</v>
      </c>
      <c r="H139">
        <v>2023</v>
      </c>
      <c r="I139" t="s">
        <v>1065</v>
      </c>
      <c r="J139" t="s">
        <v>1089</v>
      </c>
      <c r="K139">
        <v>4</v>
      </c>
      <c r="L139" t="s">
        <v>1052</v>
      </c>
      <c r="M139">
        <v>4</v>
      </c>
    </row>
    <row r="140" spans="1:13" x14ac:dyDescent="0.4">
      <c r="A140" t="s">
        <v>435</v>
      </c>
      <c r="B140" t="s">
        <v>5</v>
      </c>
      <c r="C140">
        <v>26</v>
      </c>
      <c r="D140" t="s">
        <v>13</v>
      </c>
      <c r="E140" s="31">
        <v>45040</v>
      </c>
      <c r="F140">
        <v>43</v>
      </c>
      <c r="G140">
        <v>4.2</v>
      </c>
      <c r="H140">
        <v>2023</v>
      </c>
      <c r="I140" t="s">
        <v>1063</v>
      </c>
      <c r="J140" t="s">
        <v>1093</v>
      </c>
      <c r="K140">
        <v>4</v>
      </c>
      <c r="L140" t="s">
        <v>1052</v>
      </c>
      <c r="M140">
        <v>4</v>
      </c>
    </row>
    <row r="141" spans="1:13" x14ac:dyDescent="0.4">
      <c r="A141" t="s">
        <v>436</v>
      </c>
      <c r="B141" t="s">
        <v>18</v>
      </c>
      <c r="C141">
        <v>131</v>
      </c>
      <c r="D141" t="s">
        <v>6</v>
      </c>
      <c r="E141" s="31">
        <v>45040</v>
      </c>
      <c r="F141">
        <v>41</v>
      </c>
      <c r="G141">
        <v>4.9000000000000004</v>
      </c>
      <c r="H141">
        <v>2023</v>
      </c>
      <c r="I141" t="s">
        <v>1063</v>
      </c>
      <c r="J141" t="s">
        <v>1091</v>
      </c>
      <c r="K141">
        <v>5</v>
      </c>
      <c r="L141" t="s">
        <v>1052</v>
      </c>
      <c r="M141">
        <v>4</v>
      </c>
    </row>
    <row r="142" spans="1:13" x14ac:dyDescent="0.4">
      <c r="A142" t="s">
        <v>445</v>
      </c>
      <c r="B142" t="s">
        <v>15</v>
      </c>
      <c r="C142">
        <v>126</v>
      </c>
      <c r="D142" t="s">
        <v>11</v>
      </c>
      <c r="E142" s="31">
        <v>45042</v>
      </c>
      <c r="F142">
        <v>175</v>
      </c>
      <c r="G142">
        <v>4.8</v>
      </c>
      <c r="H142">
        <v>2023</v>
      </c>
      <c r="I142" t="s">
        <v>1068</v>
      </c>
      <c r="J142" t="s">
        <v>1091</v>
      </c>
      <c r="K142">
        <v>5</v>
      </c>
      <c r="L142" t="s">
        <v>1052</v>
      </c>
      <c r="M142">
        <v>4</v>
      </c>
    </row>
    <row r="143" spans="1:13" x14ac:dyDescent="0.4">
      <c r="A143" t="s">
        <v>451</v>
      </c>
      <c r="B143" t="s">
        <v>15</v>
      </c>
      <c r="C143">
        <v>101</v>
      </c>
      <c r="D143" t="s">
        <v>10</v>
      </c>
      <c r="E143" s="31">
        <v>45043</v>
      </c>
      <c r="F143">
        <v>225</v>
      </c>
      <c r="G143">
        <v>1.9</v>
      </c>
      <c r="H143">
        <v>2023</v>
      </c>
      <c r="I143" t="s">
        <v>1066</v>
      </c>
      <c r="J143" t="s">
        <v>1089</v>
      </c>
      <c r="K143">
        <v>2</v>
      </c>
      <c r="L143" t="s">
        <v>1052</v>
      </c>
      <c r="M143">
        <v>4</v>
      </c>
    </row>
    <row r="144" spans="1:13" x14ac:dyDescent="0.4">
      <c r="A144" t="s">
        <v>456</v>
      </c>
      <c r="B144" t="s">
        <v>15</v>
      </c>
      <c r="C144">
        <v>81</v>
      </c>
      <c r="D144" t="s">
        <v>9</v>
      </c>
      <c r="E144" s="31">
        <v>45045</v>
      </c>
      <c r="F144">
        <v>78</v>
      </c>
      <c r="G144">
        <v>2.9</v>
      </c>
      <c r="H144">
        <v>2023</v>
      </c>
      <c r="I144" t="s">
        <v>1064</v>
      </c>
      <c r="J144" t="s">
        <v>1089</v>
      </c>
      <c r="K144">
        <v>3</v>
      </c>
      <c r="L144" t="s">
        <v>1052</v>
      </c>
      <c r="M144">
        <v>4</v>
      </c>
    </row>
    <row r="145" spans="1:13" x14ac:dyDescent="0.4">
      <c r="A145" t="s">
        <v>457</v>
      </c>
      <c r="B145" t="s">
        <v>15</v>
      </c>
      <c r="C145">
        <v>81</v>
      </c>
      <c r="D145" t="s">
        <v>13</v>
      </c>
      <c r="E145" s="31">
        <v>45045</v>
      </c>
      <c r="F145">
        <v>40</v>
      </c>
      <c r="G145">
        <v>2.4</v>
      </c>
      <c r="H145">
        <v>2023</v>
      </c>
      <c r="I145" t="s">
        <v>1064</v>
      </c>
      <c r="J145" t="s">
        <v>1089</v>
      </c>
      <c r="K145">
        <v>2</v>
      </c>
      <c r="L145" t="s">
        <v>1052</v>
      </c>
      <c r="M145">
        <v>4</v>
      </c>
    </row>
    <row r="146" spans="1:13" x14ac:dyDescent="0.4">
      <c r="A146" t="s">
        <v>462</v>
      </c>
      <c r="B146" t="s">
        <v>5</v>
      </c>
      <c r="C146">
        <v>60</v>
      </c>
      <c r="D146" t="s">
        <v>9</v>
      </c>
      <c r="E146" s="31">
        <v>45047</v>
      </c>
      <c r="F146">
        <v>41</v>
      </c>
      <c r="G146">
        <v>4.8</v>
      </c>
      <c r="H146">
        <v>2023</v>
      </c>
      <c r="I146" t="s">
        <v>1063</v>
      </c>
      <c r="J146" t="s">
        <v>1090</v>
      </c>
      <c r="K146">
        <v>5</v>
      </c>
      <c r="L146" t="s">
        <v>1053</v>
      </c>
      <c r="M146">
        <v>5</v>
      </c>
    </row>
    <row r="147" spans="1:13" x14ac:dyDescent="0.4">
      <c r="A147" t="s">
        <v>463</v>
      </c>
      <c r="B147" t="s">
        <v>14</v>
      </c>
      <c r="C147">
        <v>137</v>
      </c>
      <c r="D147" t="s">
        <v>11</v>
      </c>
      <c r="E147" s="31">
        <v>45047</v>
      </c>
      <c r="F147">
        <v>20</v>
      </c>
      <c r="G147">
        <v>4.2</v>
      </c>
      <c r="H147">
        <v>2023</v>
      </c>
      <c r="I147" t="s">
        <v>1063</v>
      </c>
      <c r="J147" t="s">
        <v>1091</v>
      </c>
      <c r="K147">
        <v>4</v>
      </c>
      <c r="L147" t="s">
        <v>1053</v>
      </c>
      <c r="M147">
        <v>5</v>
      </c>
    </row>
    <row r="148" spans="1:13" x14ac:dyDescent="0.4">
      <c r="A148" t="s">
        <v>466</v>
      </c>
      <c r="B148" t="s">
        <v>19</v>
      </c>
      <c r="C148">
        <v>73</v>
      </c>
      <c r="D148" t="s">
        <v>9</v>
      </c>
      <c r="E148" s="31">
        <v>45047</v>
      </c>
      <c r="F148">
        <v>66</v>
      </c>
      <c r="G148">
        <v>4.8</v>
      </c>
      <c r="H148">
        <v>2023</v>
      </c>
      <c r="I148" t="s">
        <v>1063</v>
      </c>
      <c r="J148" t="s">
        <v>1089</v>
      </c>
      <c r="K148">
        <v>5</v>
      </c>
      <c r="L148" t="s">
        <v>1053</v>
      </c>
      <c r="M148">
        <v>5</v>
      </c>
    </row>
    <row r="149" spans="1:13" x14ac:dyDescent="0.4">
      <c r="A149" t="s">
        <v>467</v>
      </c>
      <c r="B149" t="s">
        <v>18</v>
      </c>
      <c r="C149">
        <v>119</v>
      </c>
      <c r="D149" t="s">
        <v>11</v>
      </c>
      <c r="E149" s="31">
        <v>45047</v>
      </c>
      <c r="F149">
        <v>105</v>
      </c>
      <c r="G149">
        <v>4.7</v>
      </c>
      <c r="H149">
        <v>2023</v>
      </c>
      <c r="I149" t="s">
        <v>1063</v>
      </c>
      <c r="J149" t="s">
        <v>1089</v>
      </c>
      <c r="K149">
        <v>5</v>
      </c>
      <c r="L149" t="s">
        <v>1053</v>
      </c>
      <c r="M149">
        <v>5</v>
      </c>
    </row>
    <row r="150" spans="1:13" x14ac:dyDescent="0.4">
      <c r="A150" t="s">
        <v>469</v>
      </c>
      <c r="B150" t="s">
        <v>14</v>
      </c>
      <c r="C150">
        <v>41</v>
      </c>
      <c r="D150" t="s">
        <v>6</v>
      </c>
      <c r="E150" s="31">
        <v>45048</v>
      </c>
      <c r="F150">
        <v>123</v>
      </c>
      <c r="G150">
        <v>3.2</v>
      </c>
      <c r="H150">
        <v>2023</v>
      </c>
      <c r="I150" t="s">
        <v>1067</v>
      </c>
      <c r="J150" t="s">
        <v>1090</v>
      </c>
      <c r="K150">
        <v>3</v>
      </c>
      <c r="L150" t="s">
        <v>1053</v>
      </c>
      <c r="M150">
        <v>5</v>
      </c>
    </row>
    <row r="151" spans="1:13" x14ac:dyDescent="0.4">
      <c r="A151" t="s">
        <v>475</v>
      </c>
      <c r="B151" t="s">
        <v>5</v>
      </c>
      <c r="C151">
        <v>111</v>
      </c>
      <c r="D151" t="s">
        <v>11</v>
      </c>
      <c r="E151" s="31">
        <v>45050</v>
      </c>
      <c r="F151">
        <v>90</v>
      </c>
      <c r="G151">
        <v>2.8</v>
      </c>
      <c r="H151">
        <v>2023</v>
      </c>
      <c r="I151" t="s">
        <v>1066</v>
      </c>
      <c r="J151" t="s">
        <v>1089</v>
      </c>
      <c r="K151">
        <v>3</v>
      </c>
      <c r="L151" t="s">
        <v>1053</v>
      </c>
      <c r="M151">
        <v>5</v>
      </c>
    </row>
    <row r="152" spans="1:13" x14ac:dyDescent="0.4">
      <c r="A152" t="s">
        <v>478</v>
      </c>
      <c r="B152" t="s">
        <v>5</v>
      </c>
      <c r="C152">
        <v>143</v>
      </c>
      <c r="D152" t="s">
        <v>13</v>
      </c>
      <c r="E152" s="31">
        <v>45052</v>
      </c>
      <c r="F152">
        <v>54</v>
      </c>
      <c r="G152">
        <v>4.4000000000000004</v>
      </c>
      <c r="H152">
        <v>2023</v>
      </c>
      <c r="I152" t="s">
        <v>1064</v>
      </c>
      <c r="J152" t="s">
        <v>1091</v>
      </c>
      <c r="K152">
        <v>4</v>
      </c>
      <c r="L152" t="s">
        <v>1053</v>
      </c>
      <c r="M152">
        <v>5</v>
      </c>
    </row>
    <row r="153" spans="1:13" x14ac:dyDescent="0.4">
      <c r="A153" t="s">
        <v>480</v>
      </c>
      <c r="B153" t="s">
        <v>19</v>
      </c>
      <c r="C153">
        <v>137</v>
      </c>
      <c r="D153" t="s">
        <v>13</v>
      </c>
      <c r="E153" s="31">
        <v>45053</v>
      </c>
      <c r="F153">
        <v>44</v>
      </c>
      <c r="G153">
        <v>4.7</v>
      </c>
      <c r="H153">
        <v>2023</v>
      </c>
      <c r="I153" t="s">
        <v>1065</v>
      </c>
      <c r="J153" t="s">
        <v>1091</v>
      </c>
      <c r="K153">
        <v>5</v>
      </c>
      <c r="L153" t="s">
        <v>1053</v>
      </c>
      <c r="M153">
        <v>5</v>
      </c>
    </row>
    <row r="154" spans="1:13" x14ac:dyDescent="0.4">
      <c r="A154" t="s">
        <v>484</v>
      </c>
      <c r="B154" t="s">
        <v>19</v>
      </c>
      <c r="C154">
        <v>73</v>
      </c>
      <c r="D154" t="s">
        <v>10</v>
      </c>
      <c r="E154" s="31">
        <v>45054</v>
      </c>
      <c r="F154">
        <v>87</v>
      </c>
      <c r="G154">
        <v>3.6</v>
      </c>
      <c r="H154">
        <v>2023</v>
      </c>
      <c r="I154" t="s">
        <v>1063</v>
      </c>
      <c r="J154" t="s">
        <v>1089</v>
      </c>
      <c r="K154">
        <v>4</v>
      </c>
      <c r="L154" t="s">
        <v>1053</v>
      </c>
      <c r="M154">
        <v>5</v>
      </c>
    </row>
    <row r="155" spans="1:13" x14ac:dyDescent="0.4">
      <c r="A155" t="s">
        <v>488</v>
      </c>
      <c r="B155" t="s">
        <v>5</v>
      </c>
      <c r="C155">
        <v>89</v>
      </c>
      <c r="D155" t="s">
        <v>13</v>
      </c>
      <c r="E155" s="31">
        <v>45056</v>
      </c>
      <c r="F155">
        <v>176</v>
      </c>
      <c r="G155">
        <v>4.5</v>
      </c>
      <c r="H155">
        <v>2023</v>
      </c>
      <c r="I155" t="s">
        <v>1068</v>
      </c>
      <c r="J155" t="s">
        <v>1089</v>
      </c>
      <c r="K155">
        <v>5</v>
      </c>
      <c r="L155" t="s">
        <v>1053</v>
      </c>
      <c r="M155">
        <v>5</v>
      </c>
    </row>
    <row r="156" spans="1:13" x14ac:dyDescent="0.4">
      <c r="A156" t="s">
        <v>489</v>
      </c>
      <c r="B156" t="s">
        <v>18</v>
      </c>
      <c r="C156">
        <v>54</v>
      </c>
      <c r="D156" t="s">
        <v>11</v>
      </c>
      <c r="E156" s="31">
        <v>45057</v>
      </c>
      <c r="F156">
        <v>31</v>
      </c>
      <c r="G156">
        <v>3.3</v>
      </c>
      <c r="H156">
        <v>2023</v>
      </c>
      <c r="I156" t="s">
        <v>1066</v>
      </c>
      <c r="J156" t="s">
        <v>1090</v>
      </c>
      <c r="K156">
        <v>3</v>
      </c>
      <c r="L156" t="s">
        <v>1053</v>
      </c>
      <c r="M156">
        <v>5</v>
      </c>
    </row>
    <row r="157" spans="1:13" x14ac:dyDescent="0.4">
      <c r="A157" t="s">
        <v>491</v>
      </c>
      <c r="B157" t="s">
        <v>14</v>
      </c>
      <c r="C157">
        <v>91</v>
      </c>
      <c r="D157" t="s">
        <v>13</v>
      </c>
      <c r="E157" s="31">
        <v>45058</v>
      </c>
      <c r="F157">
        <v>76</v>
      </c>
      <c r="G157">
        <v>4.9000000000000004</v>
      </c>
      <c r="H157">
        <v>2023</v>
      </c>
      <c r="I157" t="s">
        <v>1062</v>
      </c>
      <c r="J157" t="s">
        <v>1089</v>
      </c>
      <c r="K157">
        <v>5</v>
      </c>
      <c r="L157" t="s">
        <v>1053</v>
      </c>
      <c r="M157">
        <v>5</v>
      </c>
    </row>
    <row r="158" spans="1:13" x14ac:dyDescent="0.4">
      <c r="A158" t="s">
        <v>493</v>
      </c>
      <c r="B158" t="s">
        <v>14</v>
      </c>
      <c r="C158">
        <v>81</v>
      </c>
      <c r="D158" t="s">
        <v>9</v>
      </c>
      <c r="E158" s="31">
        <v>45060</v>
      </c>
      <c r="F158">
        <v>100</v>
      </c>
      <c r="G158">
        <v>1.3</v>
      </c>
      <c r="H158">
        <v>2023</v>
      </c>
      <c r="I158" t="s">
        <v>1065</v>
      </c>
      <c r="J158" t="s">
        <v>1089</v>
      </c>
      <c r="K158">
        <v>1</v>
      </c>
      <c r="L158" t="s">
        <v>1053</v>
      </c>
      <c r="M158">
        <v>5</v>
      </c>
    </row>
    <row r="159" spans="1:13" x14ac:dyDescent="0.4">
      <c r="A159" t="s">
        <v>496</v>
      </c>
      <c r="B159" t="s">
        <v>15</v>
      </c>
      <c r="C159">
        <v>56</v>
      </c>
      <c r="D159" t="s">
        <v>13</v>
      </c>
      <c r="E159" s="31">
        <v>45061</v>
      </c>
      <c r="F159">
        <v>200</v>
      </c>
      <c r="G159">
        <v>4.5999999999999996</v>
      </c>
      <c r="H159">
        <v>2023</v>
      </c>
      <c r="I159" t="s">
        <v>1063</v>
      </c>
      <c r="J159" t="s">
        <v>1090</v>
      </c>
      <c r="K159">
        <v>5</v>
      </c>
      <c r="L159" t="s">
        <v>1053</v>
      </c>
      <c r="M159">
        <v>5</v>
      </c>
    </row>
    <row r="160" spans="1:13" x14ac:dyDescent="0.4">
      <c r="A160" t="s">
        <v>498</v>
      </c>
      <c r="B160" t="s">
        <v>5</v>
      </c>
      <c r="C160">
        <v>51</v>
      </c>
      <c r="D160" t="s">
        <v>13</v>
      </c>
      <c r="E160" s="31">
        <v>45062</v>
      </c>
      <c r="F160">
        <v>117</v>
      </c>
      <c r="G160">
        <v>2.7</v>
      </c>
      <c r="H160">
        <v>2023</v>
      </c>
      <c r="I160" t="s">
        <v>1067</v>
      </c>
      <c r="J160" t="s">
        <v>1090</v>
      </c>
      <c r="K160">
        <v>3</v>
      </c>
      <c r="L160" t="s">
        <v>1053</v>
      </c>
      <c r="M160">
        <v>5</v>
      </c>
    </row>
    <row r="161" spans="1:13" x14ac:dyDescent="0.4">
      <c r="A161" t="s">
        <v>501</v>
      </c>
      <c r="B161" t="s">
        <v>5</v>
      </c>
      <c r="C161">
        <v>139</v>
      </c>
      <c r="D161" t="s">
        <v>11</v>
      </c>
      <c r="E161" s="31">
        <v>45063</v>
      </c>
      <c r="F161">
        <v>220</v>
      </c>
      <c r="G161">
        <v>3.2</v>
      </c>
      <c r="H161">
        <v>2023</v>
      </c>
      <c r="I161" t="s">
        <v>1068</v>
      </c>
      <c r="J161" t="s">
        <v>1091</v>
      </c>
      <c r="K161">
        <v>3</v>
      </c>
      <c r="L161" t="s">
        <v>1053</v>
      </c>
      <c r="M161">
        <v>5</v>
      </c>
    </row>
    <row r="162" spans="1:13" x14ac:dyDescent="0.4">
      <c r="A162" t="s">
        <v>504</v>
      </c>
      <c r="B162" t="s">
        <v>18</v>
      </c>
      <c r="C162">
        <v>19</v>
      </c>
      <c r="D162" t="s">
        <v>6</v>
      </c>
      <c r="E162" s="31">
        <v>45064</v>
      </c>
      <c r="F162">
        <v>132</v>
      </c>
      <c r="G162">
        <v>4.3</v>
      </c>
      <c r="H162">
        <v>2023</v>
      </c>
      <c r="I162" t="s">
        <v>1066</v>
      </c>
      <c r="J162" t="s">
        <v>1093</v>
      </c>
      <c r="K162">
        <v>4</v>
      </c>
      <c r="L162" t="s">
        <v>1053</v>
      </c>
      <c r="M162">
        <v>5</v>
      </c>
    </row>
    <row r="163" spans="1:13" x14ac:dyDescent="0.4">
      <c r="A163" t="s">
        <v>511</v>
      </c>
      <c r="B163" t="s">
        <v>18</v>
      </c>
      <c r="C163">
        <v>64</v>
      </c>
      <c r="D163" t="s">
        <v>6</v>
      </c>
      <c r="E163" s="31">
        <v>45068</v>
      </c>
      <c r="F163">
        <v>132</v>
      </c>
      <c r="G163">
        <v>3.3</v>
      </c>
      <c r="H163">
        <v>2023</v>
      </c>
      <c r="I163" t="s">
        <v>1063</v>
      </c>
      <c r="J163" t="s">
        <v>1089</v>
      </c>
      <c r="K163">
        <v>3</v>
      </c>
      <c r="L163" t="s">
        <v>1053</v>
      </c>
      <c r="M163">
        <v>5</v>
      </c>
    </row>
    <row r="164" spans="1:13" x14ac:dyDescent="0.4">
      <c r="A164" t="s">
        <v>516</v>
      </c>
      <c r="B164" t="s">
        <v>5</v>
      </c>
      <c r="C164">
        <v>63</v>
      </c>
      <c r="D164" t="s">
        <v>13</v>
      </c>
      <c r="E164" s="31">
        <v>45069</v>
      </c>
      <c r="F164">
        <v>80</v>
      </c>
      <c r="G164">
        <v>2.5</v>
      </c>
      <c r="H164">
        <v>2023</v>
      </c>
      <c r="I164" t="s">
        <v>1067</v>
      </c>
      <c r="J164" t="s">
        <v>1089</v>
      </c>
      <c r="K164">
        <v>3</v>
      </c>
      <c r="L164" t="s">
        <v>1053</v>
      </c>
      <c r="M164">
        <v>5</v>
      </c>
    </row>
    <row r="165" spans="1:13" x14ac:dyDescent="0.4">
      <c r="A165" t="s">
        <v>517</v>
      </c>
      <c r="B165" t="s">
        <v>18</v>
      </c>
      <c r="C165">
        <v>59</v>
      </c>
      <c r="D165" t="s">
        <v>10</v>
      </c>
      <c r="E165" s="31">
        <v>45070</v>
      </c>
      <c r="F165">
        <v>123</v>
      </c>
      <c r="G165">
        <v>3.6</v>
      </c>
      <c r="H165">
        <v>2023</v>
      </c>
      <c r="I165" t="s">
        <v>1068</v>
      </c>
      <c r="J165" t="s">
        <v>1090</v>
      </c>
      <c r="K165">
        <v>4</v>
      </c>
      <c r="L165" t="s">
        <v>1053</v>
      </c>
      <c r="M165">
        <v>5</v>
      </c>
    </row>
    <row r="166" spans="1:13" x14ac:dyDescent="0.4">
      <c r="A166" t="s">
        <v>520</v>
      </c>
      <c r="B166" t="s">
        <v>14</v>
      </c>
      <c r="C166">
        <v>151</v>
      </c>
      <c r="D166" t="s">
        <v>13</v>
      </c>
      <c r="E166" s="31">
        <v>45071</v>
      </c>
      <c r="F166">
        <v>123</v>
      </c>
      <c r="G166">
        <v>3.7</v>
      </c>
      <c r="H166">
        <v>2023</v>
      </c>
      <c r="I166" t="s">
        <v>1066</v>
      </c>
      <c r="J166" t="s">
        <v>1091</v>
      </c>
      <c r="K166">
        <v>4</v>
      </c>
      <c r="L166" t="s">
        <v>1053</v>
      </c>
      <c r="M166">
        <v>5</v>
      </c>
    </row>
    <row r="167" spans="1:13" x14ac:dyDescent="0.4">
      <c r="A167" t="s">
        <v>522</v>
      </c>
      <c r="B167" t="s">
        <v>5</v>
      </c>
      <c r="C167">
        <v>148</v>
      </c>
      <c r="D167" t="s">
        <v>6</v>
      </c>
      <c r="E167" s="31">
        <v>45071</v>
      </c>
      <c r="F167">
        <v>36</v>
      </c>
      <c r="G167">
        <v>2.9</v>
      </c>
      <c r="H167">
        <v>2023</v>
      </c>
      <c r="I167" t="s">
        <v>1066</v>
      </c>
      <c r="J167" t="s">
        <v>1091</v>
      </c>
      <c r="K167">
        <v>3</v>
      </c>
      <c r="L167" t="s">
        <v>1053</v>
      </c>
      <c r="M167">
        <v>5</v>
      </c>
    </row>
    <row r="168" spans="1:13" x14ac:dyDescent="0.4">
      <c r="A168" t="s">
        <v>523</v>
      </c>
      <c r="B168" t="s">
        <v>14</v>
      </c>
      <c r="C168">
        <v>81</v>
      </c>
      <c r="D168" t="s">
        <v>6</v>
      </c>
      <c r="E168" s="31">
        <v>45071</v>
      </c>
      <c r="F168">
        <v>116</v>
      </c>
      <c r="G168">
        <v>4.3</v>
      </c>
      <c r="H168">
        <v>2023</v>
      </c>
      <c r="I168" t="s">
        <v>1066</v>
      </c>
      <c r="J168" t="s">
        <v>1089</v>
      </c>
      <c r="K168">
        <v>4</v>
      </c>
      <c r="L168" t="s">
        <v>1053</v>
      </c>
      <c r="M168">
        <v>5</v>
      </c>
    </row>
    <row r="169" spans="1:13" x14ac:dyDescent="0.4">
      <c r="A169" t="s">
        <v>530</v>
      </c>
      <c r="B169" t="s">
        <v>18</v>
      </c>
      <c r="C169">
        <v>43</v>
      </c>
      <c r="D169" t="s">
        <v>11</v>
      </c>
      <c r="E169" s="31">
        <v>45072</v>
      </c>
      <c r="F169">
        <v>37</v>
      </c>
      <c r="G169">
        <v>4.9000000000000004</v>
      </c>
      <c r="H169">
        <v>2023</v>
      </c>
      <c r="I169" t="s">
        <v>1062</v>
      </c>
      <c r="J169" t="s">
        <v>1090</v>
      </c>
      <c r="K169">
        <v>5</v>
      </c>
      <c r="L169" t="s">
        <v>1053</v>
      </c>
      <c r="M169">
        <v>5</v>
      </c>
    </row>
    <row r="170" spans="1:13" x14ac:dyDescent="0.4">
      <c r="A170" t="s">
        <v>534</v>
      </c>
      <c r="B170" t="s">
        <v>14</v>
      </c>
      <c r="C170">
        <v>40</v>
      </c>
      <c r="D170" t="s">
        <v>10</v>
      </c>
      <c r="E170" s="31">
        <v>45074</v>
      </c>
      <c r="F170">
        <v>116</v>
      </c>
      <c r="G170">
        <v>2.6</v>
      </c>
      <c r="H170">
        <v>2023</v>
      </c>
      <c r="I170" t="s">
        <v>1065</v>
      </c>
      <c r="J170" t="s">
        <v>1090</v>
      </c>
      <c r="K170">
        <v>3</v>
      </c>
      <c r="L170" t="s">
        <v>1053</v>
      </c>
      <c r="M170">
        <v>5</v>
      </c>
    </row>
    <row r="171" spans="1:13" x14ac:dyDescent="0.4">
      <c r="A171" t="s">
        <v>535</v>
      </c>
      <c r="B171" t="s">
        <v>18</v>
      </c>
      <c r="C171">
        <v>122</v>
      </c>
      <c r="D171" t="s">
        <v>6</v>
      </c>
      <c r="E171" s="31">
        <v>45074</v>
      </c>
      <c r="F171">
        <v>45</v>
      </c>
      <c r="G171">
        <v>4.2</v>
      </c>
      <c r="H171">
        <v>2023</v>
      </c>
      <c r="I171" t="s">
        <v>1065</v>
      </c>
      <c r="J171" t="s">
        <v>1091</v>
      </c>
      <c r="K171">
        <v>4</v>
      </c>
      <c r="L171" t="s">
        <v>1053</v>
      </c>
      <c r="M171">
        <v>5</v>
      </c>
    </row>
    <row r="172" spans="1:13" x14ac:dyDescent="0.4">
      <c r="A172" t="s">
        <v>539</v>
      </c>
      <c r="B172" t="s">
        <v>18</v>
      </c>
      <c r="C172">
        <v>134</v>
      </c>
      <c r="D172" t="s">
        <v>6</v>
      </c>
      <c r="E172" s="31">
        <v>45076</v>
      </c>
      <c r="F172">
        <v>120</v>
      </c>
      <c r="G172">
        <v>3</v>
      </c>
      <c r="H172">
        <v>2023</v>
      </c>
      <c r="I172" t="s">
        <v>1067</v>
      </c>
      <c r="J172" t="s">
        <v>1091</v>
      </c>
      <c r="K172">
        <v>3</v>
      </c>
      <c r="L172" t="s">
        <v>1053</v>
      </c>
      <c r="M172">
        <v>5</v>
      </c>
    </row>
    <row r="173" spans="1:13" x14ac:dyDescent="0.4">
      <c r="A173" t="s">
        <v>540</v>
      </c>
      <c r="B173" t="s">
        <v>19</v>
      </c>
      <c r="C173">
        <v>94</v>
      </c>
      <c r="D173" t="s">
        <v>9</v>
      </c>
      <c r="E173" s="31">
        <v>45076</v>
      </c>
      <c r="F173">
        <v>180</v>
      </c>
      <c r="G173">
        <v>4.7</v>
      </c>
      <c r="H173">
        <v>2023</v>
      </c>
      <c r="I173" t="s">
        <v>1067</v>
      </c>
      <c r="J173" t="s">
        <v>1089</v>
      </c>
      <c r="K173">
        <v>5</v>
      </c>
      <c r="L173" t="s">
        <v>1053</v>
      </c>
      <c r="M173">
        <v>5</v>
      </c>
    </row>
    <row r="174" spans="1:13" x14ac:dyDescent="0.4">
      <c r="A174" t="s">
        <v>541</v>
      </c>
      <c r="B174" t="s">
        <v>15</v>
      </c>
      <c r="C174">
        <v>63</v>
      </c>
      <c r="D174" t="s">
        <v>10</v>
      </c>
      <c r="E174" s="31">
        <v>45076</v>
      </c>
      <c r="F174">
        <v>44</v>
      </c>
      <c r="G174">
        <v>3</v>
      </c>
      <c r="H174">
        <v>2023</v>
      </c>
      <c r="I174" t="s">
        <v>1067</v>
      </c>
      <c r="J174" t="s">
        <v>1089</v>
      </c>
      <c r="K174">
        <v>3</v>
      </c>
      <c r="L174" t="s">
        <v>1053</v>
      </c>
      <c r="M174">
        <v>5</v>
      </c>
    </row>
    <row r="175" spans="1:13" x14ac:dyDescent="0.4">
      <c r="A175" t="s">
        <v>543</v>
      </c>
      <c r="B175" t="s">
        <v>18</v>
      </c>
      <c r="C175">
        <v>106</v>
      </c>
      <c r="D175" t="s">
        <v>6</v>
      </c>
      <c r="E175" s="31">
        <v>45077</v>
      </c>
      <c r="F175">
        <v>120</v>
      </c>
      <c r="G175">
        <v>4.0999999999999996</v>
      </c>
      <c r="H175">
        <v>2023</v>
      </c>
      <c r="I175" t="s">
        <v>1068</v>
      </c>
      <c r="J175" t="s">
        <v>1089</v>
      </c>
      <c r="K175">
        <v>4</v>
      </c>
      <c r="L175" t="s">
        <v>1053</v>
      </c>
      <c r="M175">
        <v>5</v>
      </c>
    </row>
    <row r="176" spans="1:13" x14ac:dyDescent="0.4">
      <c r="A176" t="s">
        <v>546</v>
      </c>
      <c r="B176" t="s">
        <v>5</v>
      </c>
      <c r="C176">
        <v>39</v>
      </c>
      <c r="D176" t="s">
        <v>9</v>
      </c>
      <c r="E176" s="31">
        <v>45078</v>
      </c>
      <c r="F176">
        <v>46</v>
      </c>
      <c r="G176">
        <v>4.5999999999999996</v>
      </c>
      <c r="H176">
        <v>2023</v>
      </c>
      <c r="I176" t="s">
        <v>1066</v>
      </c>
      <c r="J176" t="s">
        <v>1090</v>
      </c>
      <c r="K176">
        <v>5</v>
      </c>
      <c r="L176" t="s">
        <v>1054</v>
      </c>
      <c r="M176">
        <v>6</v>
      </c>
    </row>
    <row r="177" spans="1:13" x14ac:dyDescent="0.4">
      <c r="A177" t="s">
        <v>547</v>
      </c>
      <c r="B177" t="s">
        <v>14</v>
      </c>
      <c r="C177">
        <v>111</v>
      </c>
      <c r="D177" t="s">
        <v>6</v>
      </c>
      <c r="E177" s="31">
        <v>45078</v>
      </c>
      <c r="F177">
        <v>210</v>
      </c>
      <c r="G177">
        <v>4.3</v>
      </c>
      <c r="H177">
        <v>2023</v>
      </c>
      <c r="I177" t="s">
        <v>1066</v>
      </c>
      <c r="J177" t="s">
        <v>1089</v>
      </c>
      <c r="K177">
        <v>4</v>
      </c>
      <c r="L177" t="s">
        <v>1054</v>
      </c>
      <c r="M177">
        <v>6</v>
      </c>
    </row>
    <row r="178" spans="1:13" x14ac:dyDescent="0.4">
      <c r="A178" t="s">
        <v>549</v>
      </c>
      <c r="B178" t="s">
        <v>15</v>
      </c>
      <c r="C178">
        <v>147</v>
      </c>
      <c r="D178" t="s">
        <v>6</v>
      </c>
      <c r="E178" s="31">
        <v>45080</v>
      </c>
      <c r="F178">
        <v>115</v>
      </c>
      <c r="G178">
        <v>4.7</v>
      </c>
      <c r="H178">
        <v>2023</v>
      </c>
      <c r="I178" t="s">
        <v>1064</v>
      </c>
      <c r="J178" t="s">
        <v>1091</v>
      </c>
      <c r="K178">
        <v>5</v>
      </c>
      <c r="L178" t="s">
        <v>1054</v>
      </c>
      <c r="M178">
        <v>6</v>
      </c>
    </row>
    <row r="179" spans="1:13" x14ac:dyDescent="0.4">
      <c r="A179" t="s">
        <v>550</v>
      </c>
      <c r="B179" t="s">
        <v>19</v>
      </c>
      <c r="C179">
        <v>49</v>
      </c>
      <c r="D179" t="s">
        <v>9</v>
      </c>
      <c r="E179" s="31">
        <v>45081</v>
      </c>
      <c r="F179">
        <v>100</v>
      </c>
      <c r="G179">
        <v>2.2000000000000002</v>
      </c>
      <c r="H179">
        <v>2023</v>
      </c>
      <c r="I179" t="s">
        <v>1065</v>
      </c>
      <c r="J179" t="s">
        <v>1090</v>
      </c>
      <c r="K179">
        <v>2</v>
      </c>
      <c r="L179" t="s">
        <v>1054</v>
      </c>
      <c r="M179">
        <v>6</v>
      </c>
    </row>
    <row r="180" spans="1:13" x14ac:dyDescent="0.4">
      <c r="A180" t="s">
        <v>559</v>
      </c>
      <c r="B180" t="s">
        <v>14</v>
      </c>
      <c r="C180">
        <v>125</v>
      </c>
      <c r="D180" t="s">
        <v>10</v>
      </c>
      <c r="E180" s="31">
        <v>45086</v>
      </c>
      <c r="F180">
        <v>87</v>
      </c>
      <c r="G180">
        <v>4.0999999999999996</v>
      </c>
      <c r="H180">
        <v>2023</v>
      </c>
      <c r="I180" t="s">
        <v>1062</v>
      </c>
      <c r="J180" t="s">
        <v>1091</v>
      </c>
      <c r="K180">
        <v>4</v>
      </c>
      <c r="L180" t="s">
        <v>1054</v>
      </c>
      <c r="M180">
        <v>6</v>
      </c>
    </row>
    <row r="181" spans="1:13" x14ac:dyDescent="0.4">
      <c r="A181" t="s">
        <v>560</v>
      </c>
      <c r="B181" t="s">
        <v>18</v>
      </c>
      <c r="C181">
        <v>147</v>
      </c>
      <c r="D181" t="s">
        <v>6</v>
      </c>
      <c r="E181" s="31">
        <v>45086</v>
      </c>
      <c r="F181">
        <v>140</v>
      </c>
      <c r="G181">
        <v>4.2</v>
      </c>
      <c r="H181">
        <v>2023</v>
      </c>
      <c r="I181" t="s">
        <v>1062</v>
      </c>
      <c r="J181" t="s">
        <v>1091</v>
      </c>
      <c r="K181">
        <v>4</v>
      </c>
      <c r="L181" t="s">
        <v>1054</v>
      </c>
      <c r="M181">
        <v>6</v>
      </c>
    </row>
    <row r="182" spans="1:13" x14ac:dyDescent="0.4">
      <c r="A182" t="s">
        <v>562</v>
      </c>
      <c r="B182" t="s">
        <v>15</v>
      </c>
      <c r="C182">
        <v>99</v>
      </c>
      <c r="D182" t="s">
        <v>11</v>
      </c>
      <c r="E182" s="31">
        <v>45087</v>
      </c>
      <c r="F182">
        <v>180</v>
      </c>
      <c r="G182">
        <v>3.8</v>
      </c>
      <c r="H182">
        <v>2023</v>
      </c>
      <c r="I182" t="s">
        <v>1064</v>
      </c>
      <c r="J182" t="s">
        <v>1089</v>
      </c>
      <c r="K182">
        <v>4</v>
      </c>
      <c r="L182" t="s">
        <v>1054</v>
      </c>
      <c r="M182">
        <v>6</v>
      </c>
    </row>
    <row r="183" spans="1:13" x14ac:dyDescent="0.4">
      <c r="A183" t="s">
        <v>563</v>
      </c>
      <c r="B183" t="s">
        <v>5</v>
      </c>
      <c r="C183">
        <v>111</v>
      </c>
      <c r="D183" t="s">
        <v>13</v>
      </c>
      <c r="E183" s="31">
        <v>45088</v>
      </c>
      <c r="F183">
        <v>22</v>
      </c>
      <c r="G183">
        <v>4.0999999999999996</v>
      </c>
      <c r="H183">
        <v>2023</v>
      </c>
      <c r="I183" t="s">
        <v>1065</v>
      </c>
      <c r="J183" t="s">
        <v>1089</v>
      </c>
      <c r="K183">
        <v>4</v>
      </c>
      <c r="L183" t="s">
        <v>1054</v>
      </c>
      <c r="M183">
        <v>6</v>
      </c>
    </row>
    <row r="184" spans="1:13" x14ac:dyDescent="0.4">
      <c r="A184" t="s">
        <v>569</v>
      </c>
      <c r="B184" t="s">
        <v>19</v>
      </c>
      <c r="C184">
        <v>158</v>
      </c>
      <c r="D184" t="s">
        <v>11</v>
      </c>
      <c r="E184" s="31">
        <v>45091</v>
      </c>
      <c r="F184">
        <v>190</v>
      </c>
      <c r="G184">
        <v>4</v>
      </c>
      <c r="H184">
        <v>2023</v>
      </c>
      <c r="I184" t="s">
        <v>1068</v>
      </c>
      <c r="J184" t="s">
        <v>1091</v>
      </c>
      <c r="K184">
        <v>4</v>
      </c>
      <c r="L184" t="s">
        <v>1054</v>
      </c>
      <c r="M184">
        <v>6</v>
      </c>
    </row>
    <row r="185" spans="1:13" x14ac:dyDescent="0.4">
      <c r="A185" t="s">
        <v>570</v>
      </c>
      <c r="B185" t="s">
        <v>18</v>
      </c>
      <c r="C185">
        <v>159</v>
      </c>
      <c r="D185" t="s">
        <v>9</v>
      </c>
      <c r="E185" s="31">
        <v>45091</v>
      </c>
      <c r="F185">
        <v>66</v>
      </c>
      <c r="G185">
        <v>3.4</v>
      </c>
      <c r="H185">
        <v>2023</v>
      </c>
      <c r="I185" t="s">
        <v>1068</v>
      </c>
      <c r="J185" t="s">
        <v>1091</v>
      </c>
      <c r="K185">
        <v>3</v>
      </c>
      <c r="L185" t="s">
        <v>1054</v>
      </c>
      <c r="M185">
        <v>6</v>
      </c>
    </row>
    <row r="186" spans="1:13" x14ac:dyDescent="0.4">
      <c r="A186" t="s">
        <v>579</v>
      </c>
      <c r="B186" t="s">
        <v>5</v>
      </c>
      <c r="C186">
        <v>107</v>
      </c>
      <c r="D186" t="s">
        <v>6</v>
      </c>
      <c r="E186" s="31">
        <v>45095</v>
      </c>
      <c r="F186">
        <v>39</v>
      </c>
      <c r="G186">
        <v>4.8</v>
      </c>
      <c r="H186">
        <v>2023</v>
      </c>
      <c r="I186" t="s">
        <v>1065</v>
      </c>
      <c r="J186" t="s">
        <v>1089</v>
      </c>
      <c r="K186">
        <v>5</v>
      </c>
      <c r="L186" t="s">
        <v>1054</v>
      </c>
      <c r="M186">
        <v>6</v>
      </c>
    </row>
    <row r="187" spans="1:13" x14ac:dyDescent="0.4">
      <c r="A187" t="s">
        <v>580</v>
      </c>
      <c r="B187" t="s">
        <v>18</v>
      </c>
      <c r="C187">
        <v>85</v>
      </c>
      <c r="D187" t="s">
        <v>13</v>
      </c>
      <c r="E187" s="31">
        <v>45095</v>
      </c>
      <c r="F187">
        <v>38</v>
      </c>
      <c r="G187">
        <v>4.8</v>
      </c>
      <c r="H187">
        <v>2023</v>
      </c>
      <c r="I187" t="s">
        <v>1065</v>
      </c>
      <c r="J187" t="s">
        <v>1089</v>
      </c>
      <c r="K187">
        <v>5</v>
      </c>
      <c r="L187" t="s">
        <v>1054</v>
      </c>
      <c r="M187">
        <v>6</v>
      </c>
    </row>
    <row r="188" spans="1:13" x14ac:dyDescent="0.4">
      <c r="A188" t="s">
        <v>581</v>
      </c>
      <c r="B188" t="s">
        <v>15</v>
      </c>
      <c r="C188">
        <v>49</v>
      </c>
      <c r="D188" t="s">
        <v>6</v>
      </c>
      <c r="E188" s="31">
        <v>45096</v>
      </c>
      <c r="F188">
        <v>84</v>
      </c>
      <c r="G188">
        <v>2.9</v>
      </c>
      <c r="H188">
        <v>2023</v>
      </c>
      <c r="I188" t="s">
        <v>1063</v>
      </c>
      <c r="J188" t="s">
        <v>1090</v>
      </c>
      <c r="K188">
        <v>3</v>
      </c>
      <c r="L188" t="s">
        <v>1054</v>
      </c>
      <c r="M188">
        <v>6</v>
      </c>
    </row>
    <row r="189" spans="1:13" x14ac:dyDescent="0.4">
      <c r="A189" t="s">
        <v>583</v>
      </c>
      <c r="B189" t="s">
        <v>5</v>
      </c>
      <c r="C189">
        <v>136</v>
      </c>
      <c r="D189" t="s">
        <v>13</v>
      </c>
      <c r="E189" s="31">
        <v>45097</v>
      </c>
      <c r="F189">
        <v>37</v>
      </c>
      <c r="G189">
        <v>0.9</v>
      </c>
      <c r="H189">
        <v>2023</v>
      </c>
      <c r="I189" t="s">
        <v>1067</v>
      </c>
      <c r="J189" t="s">
        <v>1091</v>
      </c>
      <c r="K189">
        <v>1</v>
      </c>
      <c r="L189" t="s">
        <v>1054</v>
      </c>
      <c r="M189">
        <v>6</v>
      </c>
    </row>
    <row r="190" spans="1:13" x14ac:dyDescent="0.4">
      <c r="A190" t="s">
        <v>586</v>
      </c>
      <c r="B190" t="s">
        <v>15</v>
      </c>
      <c r="C190">
        <v>80</v>
      </c>
      <c r="D190" t="s">
        <v>6</v>
      </c>
      <c r="E190" s="31">
        <v>45098</v>
      </c>
      <c r="F190">
        <v>32</v>
      </c>
      <c r="G190">
        <v>4.7</v>
      </c>
      <c r="H190">
        <v>2023</v>
      </c>
      <c r="I190" t="s">
        <v>1068</v>
      </c>
      <c r="J190" t="s">
        <v>1089</v>
      </c>
      <c r="K190">
        <v>5</v>
      </c>
      <c r="L190" t="s">
        <v>1054</v>
      </c>
      <c r="M190">
        <v>6</v>
      </c>
    </row>
    <row r="191" spans="1:13" x14ac:dyDescent="0.4">
      <c r="A191" t="s">
        <v>589</v>
      </c>
      <c r="B191" t="s">
        <v>19</v>
      </c>
      <c r="C191">
        <v>74</v>
      </c>
      <c r="D191" t="s">
        <v>10</v>
      </c>
      <c r="E191" s="31">
        <v>45098</v>
      </c>
      <c r="F191">
        <v>117</v>
      </c>
      <c r="G191">
        <v>4.8</v>
      </c>
      <c r="H191">
        <v>2023</v>
      </c>
      <c r="I191" t="s">
        <v>1068</v>
      </c>
      <c r="J191" t="s">
        <v>1089</v>
      </c>
      <c r="K191">
        <v>5</v>
      </c>
      <c r="L191" t="s">
        <v>1054</v>
      </c>
      <c r="M191">
        <v>6</v>
      </c>
    </row>
    <row r="192" spans="1:13" x14ac:dyDescent="0.4">
      <c r="A192" t="s">
        <v>590</v>
      </c>
      <c r="B192" t="s">
        <v>15</v>
      </c>
      <c r="C192">
        <v>52</v>
      </c>
      <c r="D192" t="s">
        <v>11</v>
      </c>
      <c r="E192" s="31">
        <v>45100</v>
      </c>
      <c r="F192">
        <v>70</v>
      </c>
      <c r="G192">
        <v>4.0999999999999996</v>
      </c>
      <c r="H192">
        <v>2023</v>
      </c>
      <c r="I192" t="s">
        <v>1062</v>
      </c>
      <c r="J192" t="s">
        <v>1090</v>
      </c>
      <c r="K192">
        <v>4</v>
      </c>
      <c r="L192" t="s">
        <v>1054</v>
      </c>
      <c r="M192">
        <v>6</v>
      </c>
    </row>
    <row r="193" spans="1:13" x14ac:dyDescent="0.4">
      <c r="A193" t="s">
        <v>591</v>
      </c>
      <c r="B193" t="s">
        <v>15</v>
      </c>
      <c r="C193">
        <v>74</v>
      </c>
      <c r="D193" t="s">
        <v>9</v>
      </c>
      <c r="E193" s="31">
        <v>45100</v>
      </c>
      <c r="F193">
        <v>37</v>
      </c>
      <c r="G193">
        <v>2.7</v>
      </c>
      <c r="H193">
        <v>2023</v>
      </c>
      <c r="I193" t="s">
        <v>1062</v>
      </c>
      <c r="J193" t="s">
        <v>1089</v>
      </c>
      <c r="K193">
        <v>3</v>
      </c>
      <c r="L193" t="s">
        <v>1054</v>
      </c>
      <c r="M193">
        <v>6</v>
      </c>
    </row>
    <row r="194" spans="1:13" x14ac:dyDescent="0.4">
      <c r="A194" t="s">
        <v>593</v>
      </c>
      <c r="B194" t="s">
        <v>14</v>
      </c>
      <c r="C194">
        <v>104</v>
      </c>
      <c r="D194" t="s">
        <v>6</v>
      </c>
      <c r="E194" s="31">
        <v>45100</v>
      </c>
      <c r="F194">
        <v>136</v>
      </c>
      <c r="G194">
        <v>5</v>
      </c>
      <c r="H194">
        <v>2023</v>
      </c>
      <c r="I194" t="s">
        <v>1062</v>
      </c>
      <c r="J194" t="s">
        <v>1089</v>
      </c>
      <c r="K194">
        <v>5</v>
      </c>
      <c r="L194" t="s">
        <v>1054</v>
      </c>
      <c r="M194">
        <v>6</v>
      </c>
    </row>
    <row r="195" spans="1:13" x14ac:dyDescent="0.4">
      <c r="A195" t="s">
        <v>596</v>
      </c>
      <c r="B195" t="s">
        <v>14</v>
      </c>
      <c r="C195">
        <v>35</v>
      </c>
      <c r="D195" t="s">
        <v>11</v>
      </c>
      <c r="E195" s="31">
        <v>45102</v>
      </c>
      <c r="F195">
        <v>86</v>
      </c>
      <c r="G195">
        <v>4.5999999999999996</v>
      </c>
      <c r="H195">
        <v>2023</v>
      </c>
      <c r="I195" t="s">
        <v>1065</v>
      </c>
      <c r="J195" t="s">
        <v>1090</v>
      </c>
      <c r="K195">
        <v>5</v>
      </c>
      <c r="L195" t="s">
        <v>1054</v>
      </c>
      <c r="M195">
        <v>6</v>
      </c>
    </row>
    <row r="196" spans="1:13" x14ac:dyDescent="0.4">
      <c r="A196" t="s">
        <v>597</v>
      </c>
      <c r="B196" t="s">
        <v>15</v>
      </c>
      <c r="C196">
        <v>123</v>
      </c>
      <c r="D196" t="s">
        <v>6</v>
      </c>
      <c r="E196" s="31">
        <v>45102</v>
      </c>
      <c r="F196">
        <v>68</v>
      </c>
      <c r="G196">
        <v>4.5</v>
      </c>
      <c r="H196">
        <v>2023</v>
      </c>
      <c r="I196" t="s">
        <v>1065</v>
      </c>
      <c r="J196" t="s">
        <v>1091</v>
      </c>
      <c r="K196">
        <v>5</v>
      </c>
      <c r="L196" t="s">
        <v>1054</v>
      </c>
      <c r="M196">
        <v>6</v>
      </c>
    </row>
    <row r="197" spans="1:13" x14ac:dyDescent="0.4">
      <c r="A197" t="s">
        <v>600</v>
      </c>
      <c r="B197" t="s">
        <v>15</v>
      </c>
      <c r="C197">
        <v>39</v>
      </c>
      <c r="D197" t="s">
        <v>10</v>
      </c>
      <c r="E197" s="31">
        <v>45103</v>
      </c>
      <c r="F197">
        <v>176</v>
      </c>
      <c r="G197">
        <v>4.3</v>
      </c>
      <c r="H197">
        <v>2023</v>
      </c>
      <c r="I197" t="s">
        <v>1063</v>
      </c>
      <c r="J197" t="s">
        <v>1090</v>
      </c>
      <c r="K197">
        <v>4</v>
      </c>
      <c r="L197" t="s">
        <v>1054</v>
      </c>
      <c r="M197">
        <v>6</v>
      </c>
    </row>
    <row r="198" spans="1:13" x14ac:dyDescent="0.4">
      <c r="A198" t="s">
        <v>601</v>
      </c>
      <c r="B198" t="s">
        <v>19</v>
      </c>
      <c r="C198">
        <v>31</v>
      </c>
      <c r="D198" t="s">
        <v>6</v>
      </c>
      <c r="E198" s="31">
        <v>45103</v>
      </c>
      <c r="F198">
        <v>172</v>
      </c>
      <c r="G198">
        <v>3.9</v>
      </c>
      <c r="H198">
        <v>2023</v>
      </c>
      <c r="I198" t="s">
        <v>1063</v>
      </c>
      <c r="J198" t="s">
        <v>1090</v>
      </c>
      <c r="K198">
        <v>4</v>
      </c>
      <c r="L198" t="s">
        <v>1054</v>
      </c>
      <c r="M198">
        <v>6</v>
      </c>
    </row>
    <row r="199" spans="1:13" x14ac:dyDescent="0.4">
      <c r="A199" t="s">
        <v>604</v>
      </c>
      <c r="B199" t="s">
        <v>14</v>
      </c>
      <c r="C199">
        <v>63</v>
      </c>
      <c r="D199" t="s">
        <v>9</v>
      </c>
      <c r="E199" s="31">
        <v>45104</v>
      </c>
      <c r="F199">
        <v>70</v>
      </c>
      <c r="G199">
        <v>1.6</v>
      </c>
      <c r="H199">
        <v>2023</v>
      </c>
      <c r="I199" t="s">
        <v>1067</v>
      </c>
      <c r="J199" t="s">
        <v>1089</v>
      </c>
      <c r="K199">
        <v>2</v>
      </c>
      <c r="L199" t="s">
        <v>1054</v>
      </c>
      <c r="M199">
        <v>6</v>
      </c>
    </row>
    <row r="200" spans="1:13" x14ac:dyDescent="0.4">
      <c r="A200" t="s">
        <v>606</v>
      </c>
      <c r="B200" t="s">
        <v>18</v>
      </c>
      <c r="C200">
        <v>101</v>
      </c>
      <c r="D200" t="s">
        <v>9</v>
      </c>
      <c r="E200" s="31">
        <v>45104</v>
      </c>
      <c r="F200">
        <v>84</v>
      </c>
      <c r="G200">
        <v>3.5</v>
      </c>
      <c r="H200">
        <v>2023</v>
      </c>
      <c r="I200" t="s">
        <v>1067</v>
      </c>
      <c r="J200" t="s">
        <v>1089</v>
      </c>
      <c r="K200">
        <v>4</v>
      </c>
      <c r="L200" t="s">
        <v>1054</v>
      </c>
      <c r="M200">
        <v>6</v>
      </c>
    </row>
    <row r="201" spans="1:13" x14ac:dyDescent="0.4">
      <c r="A201" t="s">
        <v>609</v>
      </c>
      <c r="B201" t="s">
        <v>18</v>
      </c>
      <c r="C201">
        <v>102</v>
      </c>
      <c r="D201" t="s">
        <v>13</v>
      </c>
      <c r="E201" s="31">
        <v>45106</v>
      </c>
      <c r="F201">
        <v>99</v>
      </c>
      <c r="G201">
        <v>3.2</v>
      </c>
      <c r="H201">
        <v>2023</v>
      </c>
      <c r="I201" t="s">
        <v>1066</v>
      </c>
      <c r="J201" t="s">
        <v>1089</v>
      </c>
      <c r="K201">
        <v>3</v>
      </c>
      <c r="L201" t="s">
        <v>1054</v>
      </c>
      <c r="M201">
        <v>6</v>
      </c>
    </row>
    <row r="202" spans="1:13" x14ac:dyDescent="0.4">
      <c r="A202" t="s">
        <v>610</v>
      </c>
      <c r="B202" t="s">
        <v>14</v>
      </c>
      <c r="C202">
        <v>60</v>
      </c>
      <c r="D202" t="s">
        <v>13</v>
      </c>
      <c r="E202" s="31">
        <v>45107</v>
      </c>
      <c r="F202">
        <v>66</v>
      </c>
      <c r="G202">
        <v>3.2</v>
      </c>
      <c r="H202">
        <v>2023</v>
      </c>
      <c r="I202" t="s">
        <v>1062</v>
      </c>
      <c r="J202" t="s">
        <v>1090</v>
      </c>
      <c r="K202">
        <v>3</v>
      </c>
      <c r="L202" t="s">
        <v>1054</v>
      </c>
      <c r="M202">
        <v>6</v>
      </c>
    </row>
    <row r="203" spans="1:13" x14ac:dyDescent="0.4">
      <c r="A203" t="s">
        <v>618</v>
      </c>
      <c r="B203" t="s">
        <v>14</v>
      </c>
      <c r="C203">
        <v>110</v>
      </c>
      <c r="D203" t="s">
        <v>9</v>
      </c>
      <c r="E203" s="31">
        <v>45109</v>
      </c>
      <c r="F203">
        <v>104</v>
      </c>
      <c r="G203">
        <v>4.4000000000000004</v>
      </c>
      <c r="H203">
        <v>2024</v>
      </c>
      <c r="I203" t="s">
        <v>1065</v>
      </c>
      <c r="J203" t="s">
        <v>1089</v>
      </c>
      <c r="K203">
        <v>4</v>
      </c>
      <c r="L203" t="s">
        <v>1055</v>
      </c>
      <c r="M203">
        <v>7</v>
      </c>
    </row>
    <row r="204" spans="1:13" x14ac:dyDescent="0.4">
      <c r="A204" t="s">
        <v>620</v>
      </c>
      <c r="B204" t="s">
        <v>18</v>
      </c>
      <c r="C204">
        <v>109</v>
      </c>
      <c r="D204" t="s">
        <v>6</v>
      </c>
      <c r="E204" s="31">
        <v>45111</v>
      </c>
      <c r="F204">
        <v>140</v>
      </c>
      <c r="G204">
        <v>2.4</v>
      </c>
      <c r="H204">
        <v>2024</v>
      </c>
      <c r="I204" t="s">
        <v>1067</v>
      </c>
      <c r="J204" t="s">
        <v>1089</v>
      </c>
      <c r="K204">
        <v>2</v>
      </c>
      <c r="L204" t="s">
        <v>1055</v>
      </c>
      <c r="M204">
        <v>7</v>
      </c>
    </row>
    <row r="205" spans="1:13" x14ac:dyDescent="0.4">
      <c r="A205" t="s">
        <v>622</v>
      </c>
      <c r="B205" t="s">
        <v>18</v>
      </c>
      <c r="C205">
        <v>68</v>
      </c>
      <c r="D205" t="s">
        <v>13</v>
      </c>
      <c r="E205" s="31">
        <v>45112</v>
      </c>
      <c r="F205">
        <v>41</v>
      </c>
      <c r="G205">
        <v>3.1</v>
      </c>
      <c r="H205">
        <v>2024</v>
      </c>
      <c r="I205" t="s">
        <v>1068</v>
      </c>
      <c r="J205" t="s">
        <v>1089</v>
      </c>
      <c r="K205">
        <v>3</v>
      </c>
      <c r="L205" t="s">
        <v>1055</v>
      </c>
      <c r="M205">
        <v>7</v>
      </c>
    </row>
    <row r="206" spans="1:13" x14ac:dyDescent="0.4">
      <c r="A206" t="s">
        <v>629</v>
      </c>
      <c r="B206" t="s">
        <v>15</v>
      </c>
      <c r="C206">
        <v>49</v>
      </c>
      <c r="D206" t="s">
        <v>11</v>
      </c>
      <c r="E206" s="31">
        <v>45115</v>
      </c>
      <c r="F206">
        <v>39</v>
      </c>
      <c r="G206">
        <v>4.5999999999999996</v>
      </c>
      <c r="H206">
        <v>2024</v>
      </c>
      <c r="I206" t="s">
        <v>1064</v>
      </c>
      <c r="J206" t="s">
        <v>1090</v>
      </c>
      <c r="K206">
        <v>5</v>
      </c>
      <c r="L206" t="s">
        <v>1055</v>
      </c>
      <c r="M206">
        <v>7</v>
      </c>
    </row>
    <row r="207" spans="1:13" x14ac:dyDescent="0.4">
      <c r="A207" t="s">
        <v>635</v>
      </c>
      <c r="B207" t="s">
        <v>19</v>
      </c>
      <c r="C207">
        <v>52</v>
      </c>
      <c r="D207" t="s">
        <v>6</v>
      </c>
      <c r="E207" s="31">
        <v>45117</v>
      </c>
      <c r="F207">
        <v>190</v>
      </c>
      <c r="G207">
        <v>3.3</v>
      </c>
      <c r="H207">
        <v>2024</v>
      </c>
      <c r="I207" t="s">
        <v>1063</v>
      </c>
      <c r="J207" t="s">
        <v>1090</v>
      </c>
      <c r="K207">
        <v>3</v>
      </c>
      <c r="L207" t="s">
        <v>1055</v>
      </c>
      <c r="M207">
        <v>7</v>
      </c>
    </row>
    <row r="208" spans="1:13" x14ac:dyDescent="0.4">
      <c r="A208" t="s">
        <v>637</v>
      </c>
      <c r="B208" t="s">
        <v>5</v>
      </c>
      <c r="C208">
        <v>131</v>
      </c>
      <c r="D208" t="s">
        <v>9</v>
      </c>
      <c r="E208" s="31">
        <v>45118</v>
      </c>
      <c r="F208">
        <v>76</v>
      </c>
      <c r="G208">
        <v>4.5</v>
      </c>
      <c r="H208">
        <v>2024</v>
      </c>
      <c r="I208" t="s">
        <v>1067</v>
      </c>
      <c r="J208" t="s">
        <v>1091</v>
      </c>
      <c r="K208">
        <v>5</v>
      </c>
      <c r="L208" t="s">
        <v>1055</v>
      </c>
      <c r="M208">
        <v>7</v>
      </c>
    </row>
    <row r="209" spans="1:13" x14ac:dyDescent="0.4">
      <c r="A209" t="s">
        <v>639</v>
      </c>
      <c r="B209" t="s">
        <v>14</v>
      </c>
      <c r="C209">
        <v>45</v>
      </c>
      <c r="D209" t="s">
        <v>6</v>
      </c>
      <c r="E209" s="31">
        <v>45119</v>
      </c>
      <c r="F209">
        <v>84</v>
      </c>
      <c r="G209">
        <v>4.8</v>
      </c>
      <c r="H209">
        <v>2024</v>
      </c>
      <c r="I209" t="s">
        <v>1068</v>
      </c>
      <c r="J209" t="s">
        <v>1090</v>
      </c>
      <c r="K209">
        <v>5</v>
      </c>
      <c r="L209" t="s">
        <v>1055</v>
      </c>
      <c r="M209">
        <v>7</v>
      </c>
    </row>
    <row r="210" spans="1:13" x14ac:dyDescent="0.4">
      <c r="A210" t="s">
        <v>642</v>
      </c>
      <c r="B210" t="s">
        <v>5</v>
      </c>
      <c r="C210">
        <v>33</v>
      </c>
      <c r="D210" t="s">
        <v>11</v>
      </c>
      <c r="E210" s="31">
        <v>45120</v>
      </c>
      <c r="F210">
        <v>27</v>
      </c>
      <c r="G210">
        <v>3.7</v>
      </c>
      <c r="H210">
        <v>2024</v>
      </c>
      <c r="I210" t="s">
        <v>1066</v>
      </c>
      <c r="J210" t="s">
        <v>1090</v>
      </c>
      <c r="K210">
        <v>4</v>
      </c>
      <c r="L210" t="s">
        <v>1055</v>
      </c>
      <c r="M210">
        <v>7</v>
      </c>
    </row>
    <row r="211" spans="1:13" x14ac:dyDescent="0.4">
      <c r="A211" t="s">
        <v>644</v>
      </c>
      <c r="B211" t="s">
        <v>14</v>
      </c>
      <c r="C211">
        <v>168</v>
      </c>
      <c r="D211" t="s">
        <v>11</v>
      </c>
      <c r="E211" s="31">
        <v>45121</v>
      </c>
      <c r="F211">
        <v>72</v>
      </c>
      <c r="G211">
        <v>3.5</v>
      </c>
      <c r="H211">
        <v>2024</v>
      </c>
      <c r="I211" t="s">
        <v>1062</v>
      </c>
      <c r="J211" t="s">
        <v>1091</v>
      </c>
      <c r="K211">
        <v>4</v>
      </c>
      <c r="L211" t="s">
        <v>1055</v>
      </c>
      <c r="M211">
        <v>7</v>
      </c>
    </row>
    <row r="212" spans="1:13" x14ac:dyDescent="0.4">
      <c r="A212" t="s">
        <v>653</v>
      </c>
      <c r="B212" t="s">
        <v>5</v>
      </c>
      <c r="C212">
        <v>109</v>
      </c>
      <c r="D212" t="s">
        <v>10</v>
      </c>
      <c r="E212" s="31">
        <v>45126</v>
      </c>
      <c r="F212">
        <v>132</v>
      </c>
      <c r="G212">
        <v>3.1</v>
      </c>
      <c r="H212">
        <v>2024</v>
      </c>
      <c r="I212" t="s">
        <v>1068</v>
      </c>
      <c r="J212" t="s">
        <v>1089</v>
      </c>
      <c r="K212">
        <v>3</v>
      </c>
      <c r="L212" t="s">
        <v>1055</v>
      </c>
      <c r="M212">
        <v>7</v>
      </c>
    </row>
    <row r="213" spans="1:13" x14ac:dyDescent="0.4">
      <c r="A213" t="s">
        <v>663</v>
      </c>
      <c r="B213" t="s">
        <v>19</v>
      </c>
      <c r="C213">
        <v>10</v>
      </c>
      <c r="D213" t="s">
        <v>6</v>
      </c>
      <c r="E213" s="31">
        <v>45133</v>
      </c>
      <c r="F213">
        <v>72</v>
      </c>
      <c r="G213">
        <v>3.7</v>
      </c>
      <c r="H213">
        <v>2024</v>
      </c>
      <c r="I213" t="s">
        <v>1068</v>
      </c>
      <c r="J213" t="s">
        <v>1092</v>
      </c>
      <c r="K213">
        <v>4</v>
      </c>
      <c r="L213" t="s">
        <v>1055</v>
      </c>
      <c r="M213">
        <v>7</v>
      </c>
    </row>
    <row r="214" spans="1:13" x14ac:dyDescent="0.4">
      <c r="A214" t="s">
        <v>674</v>
      </c>
      <c r="B214" t="s">
        <v>5</v>
      </c>
      <c r="C214">
        <v>164</v>
      </c>
      <c r="D214" t="s">
        <v>10</v>
      </c>
      <c r="E214" s="31">
        <v>45138</v>
      </c>
      <c r="F214">
        <v>36</v>
      </c>
      <c r="G214">
        <v>4.7</v>
      </c>
      <c r="H214">
        <v>2024</v>
      </c>
      <c r="I214" t="s">
        <v>1063</v>
      </c>
      <c r="J214" t="s">
        <v>1091</v>
      </c>
      <c r="K214">
        <v>5</v>
      </c>
      <c r="L214" t="s">
        <v>1055</v>
      </c>
      <c r="M214">
        <v>7</v>
      </c>
    </row>
    <row r="215" spans="1:13" x14ac:dyDescent="0.4">
      <c r="A215" t="s">
        <v>676</v>
      </c>
      <c r="B215" t="s">
        <v>15</v>
      </c>
      <c r="C215">
        <v>71</v>
      </c>
      <c r="D215" t="s">
        <v>10</v>
      </c>
      <c r="E215" s="31">
        <v>45140</v>
      </c>
      <c r="F215">
        <v>170</v>
      </c>
      <c r="G215">
        <v>3.5</v>
      </c>
      <c r="H215">
        <v>2024</v>
      </c>
      <c r="I215" t="s">
        <v>1068</v>
      </c>
      <c r="J215" t="s">
        <v>1089</v>
      </c>
      <c r="K215">
        <v>4</v>
      </c>
      <c r="L215" t="s">
        <v>1056</v>
      </c>
      <c r="M215">
        <v>8</v>
      </c>
    </row>
    <row r="216" spans="1:13" x14ac:dyDescent="0.4">
      <c r="A216" t="s">
        <v>680</v>
      </c>
      <c r="B216" t="s">
        <v>18</v>
      </c>
      <c r="C216">
        <v>97</v>
      </c>
      <c r="D216" t="s">
        <v>9</v>
      </c>
      <c r="E216" s="31">
        <v>45142</v>
      </c>
      <c r="F216">
        <v>105</v>
      </c>
      <c r="G216">
        <v>2.9</v>
      </c>
      <c r="H216">
        <v>2024</v>
      </c>
      <c r="I216" t="s">
        <v>1062</v>
      </c>
      <c r="J216" t="s">
        <v>1089</v>
      </c>
      <c r="K216">
        <v>3</v>
      </c>
      <c r="L216" t="s">
        <v>1056</v>
      </c>
      <c r="M216">
        <v>8</v>
      </c>
    </row>
    <row r="217" spans="1:13" x14ac:dyDescent="0.4">
      <c r="A217" t="s">
        <v>681</v>
      </c>
      <c r="B217" t="s">
        <v>14</v>
      </c>
      <c r="C217">
        <v>144</v>
      </c>
      <c r="D217" t="s">
        <v>13</v>
      </c>
      <c r="E217" s="31">
        <v>45142</v>
      </c>
      <c r="F217">
        <v>195</v>
      </c>
      <c r="G217">
        <v>3.4</v>
      </c>
      <c r="H217">
        <v>2024</v>
      </c>
      <c r="I217" t="s">
        <v>1062</v>
      </c>
      <c r="J217" t="s">
        <v>1091</v>
      </c>
      <c r="K217">
        <v>3</v>
      </c>
      <c r="L217" t="s">
        <v>1056</v>
      </c>
      <c r="M217">
        <v>8</v>
      </c>
    </row>
    <row r="218" spans="1:13" x14ac:dyDescent="0.4">
      <c r="A218" t="s">
        <v>683</v>
      </c>
      <c r="B218" t="s">
        <v>14</v>
      </c>
      <c r="C218">
        <v>132</v>
      </c>
      <c r="D218" t="s">
        <v>13</v>
      </c>
      <c r="E218" s="31">
        <v>45144</v>
      </c>
      <c r="F218">
        <v>195</v>
      </c>
      <c r="G218">
        <v>4.9000000000000004</v>
      </c>
      <c r="H218">
        <v>2024</v>
      </c>
      <c r="I218" t="s">
        <v>1065</v>
      </c>
      <c r="J218" t="s">
        <v>1091</v>
      </c>
      <c r="K218">
        <v>5</v>
      </c>
      <c r="L218" t="s">
        <v>1056</v>
      </c>
      <c r="M218">
        <v>8</v>
      </c>
    </row>
    <row r="219" spans="1:13" x14ac:dyDescent="0.4">
      <c r="A219" t="s">
        <v>684</v>
      </c>
      <c r="B219" t="s">
        <v>15</v>
      </c>
      <c r="C219">
        <v>72</v>
      </c>
      <c r="D219" t="s">
        <v>11</v>
      </c>
      <c r="E219" s="31">
        <v>45144</v>
      </c>
      <c r="F219">
        <v>70</v>
      </c>
      <c r="G219">
        <v>3.6</v>
      </c>
      <c r="H219">
        <v>2024</v>
      </c>
      <c r="I219" t="s">
        <v>1065</v>
      </c>
      <c r="J219" t="s">
        <v>1089</v>
      </c>
      <c r="K219">
        <v>4</v>
      </c>
      <c r="L219" t="s">
        <v>1056</v>
      </c>
      <c r="M219">
        <v>8</v>
      </c>
    </row>
    <row r="220" spans="1:13" x14ac:dyDescent="0.4">
      <c r="A220" t="s">
        <v>689</v>
      </c>
      <c r="B220" t="s">
        <v>19</v>
      </c>
      <c r="C220">
        <v>120</v>
      </c>
      <c r="D220" t="s">
        <v>10</v>
      </c>
      <c r="E220" s="31">
        <v>45148</v>
      </c>
      <c r="F220">
        <v>58</v>
      </c>
      <c r="G220">
        <v>4.5999999999999996</v>
      </c>
      <c r="H220">
        <v>2024</v>
      </c>
      <c r="I220" t="s">
        <v>1066</v>
      </c>
      <c r="J220" t="s">
        <v>1089</v>
      </c>
      <c r="K220">
        <v>5</v>
      </c>
      <c r="L220" t="s">
        <v>1056</v>
      </c>
      <c r="M220">
        <v>8</v>
      </c>
    </row>
    <row r="221" spans="1:13" x14ac:dyDescent="0.4">
      <c r="A221" t="s">
        <v>690</v>
      </c>
      <c r="B221" t="s">
        <v>18</v>
      </c>
      <c r="C221">
        <v>75</v>
      </c>
      <c r="D221" t="s">
        <v>6</v>
      </c>
      <c r="E221" s="31">
        <v>45148</v>
      </c>
      <c r="F221">
        <v>220</v>
      </c>
      <c r="G221">
        <v>4.7</v>
      </c>
      <c r="H221">
        <v>2024</v>
      </c>
      <c r="I221" t="s">
        <v>1066</v>
      </c>
      <c r="J221" t="s">
        <v>1089</v>
      </c>
      <c r="K221">
        <v>5</v>
      </c>
      <c r="L221" t="s">
        <v>1056</v>
      </c>
      <c r="M221">
        <v>8</v>
      </c>
    </row>
    <row r="222" spans="1:13" x14ac:dyDescent="0.4">
      <c r="A222" t="s">
        <v>692</v>
      </c>
      <c r="B222" t="s">
        <v>14</v>
      </c>
      <c r="C222">
        <v>74</v>
      </c>
      <c r="D222" t="s">
        <v>6</v>
      </c>
      <c r="E222" s="31">
        <v>45150</v>
      </c>
      <c r="F222">
        <v>26</v>
      </c>
      <c r="G222">
        <v>4.3</v>
      </c>
      <c r="H222">
        <v>2024</v>
      </c>
      <c r="I222" t="s">
        <v>1064</v>
      </c>
      <c r="J222" t="s">
        <v>1089</v>
      </c>
      <c r="K222">
        <v>4</v>
      </c>
      <c r="L222" t="s">
        <v>1056</v>
      </c>
      <c r="M222">
        <v>8</v>
      </c>
    </row>
    <row r="223" spans="1:13" x14ac:dyDescent="0.4">
      <c r="A223" t="s">
        <v>697</v>
      </c>
      <c r="B223" t="s">
        <v>18</v>
      </c>
      <c r="C223">
        <v>89</v>
      </c>
      <c r="D223" t="s">
        <v>13</v>
      </c>
      <c r="E223" s="31">
        <v>45156</v>
      </c>
      <c r="F223">
        <v>164</v>
      </c>
      <c r="G223">
        <v>4.5</v>
      </c>
      <c r="H223">
        <v>2024</v>
      </c>
      <c r="I223" t="s">
        <v>1062</v>
      </c>
      <c r="J223" t="s">
        <v>1089</v>
      </c>
      <c r="K223">
        <v>5</v>
      </c>
      <c r="L223" t="s">
        <v>1056</v>
      </c>
      <c r="M223">
        <v>8</v>
      </c>
    </row>
    <row r="224" spans="1:13" x14ac:dyDescent="0.4">
      <c r="A224" t="s">
        <v>699</v>
      </c>
      <c r="B224" t="s">
        <v>18</v>
      </c>
      <c r="C224">
        <v>66</v>
      </c>
      <c r="D224" t="s">
        <v>13</v>
      </c>
      <c r="E224" s="31">
        <v>45157</v>
      </c>
      <c r="F224">
        <v>120</v>
      </c>
      <c r="G224">
        <v>4.5</v>
      </c>
      <c r="H224">
        <v>2024</v>
      </c>
      <c r="I224" t="s">
        <v>1064</v>
      </c>
      <c r="J224" t="s">
        <v>1089</v>
      </c>
      <c r="K224">
        <v>5</v>
      </c>
      <c r="L224" t="s">
        <v>1056</v>
      </c>
      <c r="M224">
        <v>8</v>
      </c>
    </row>
    <row r="225" spans="1:13" x14ac:dyDescent="0.4">
      <c r="A225" t="s">
        <v>700</v>
      </c>
      <c r="B225" t="s">
        <v>15</v>
      </c>
      <c r="C225">
        <v>61</v>
      </c>
      <c r="D225" t="s">
        <v>11</v>
      </c>
      <c r="E225" s="31">
        <v>45157</v>
      </c>
      <c r="F225">
        <v>93</v>
      </c>
      <c r="G225">
        <v>2.7</v>
      </c>
      <c r="H225">
        <v>2024</v>
      </c>
      <c r="I225" t="s">
        <v>1064</v>
      </c>
      <c r="J225" t="s">
        <v>1089</v>
      </c>
      <c r="K225">
        <v>3</v>
      </c>
      <c r="L225" t="s">
        <v>1056</v>
      </c>
      <c r="M225">
        <v>8</v>
      </c>
    </row>
    <row r="226" spans="1:13" x14ac:dyDescent="0.4">
      <c r="A226" t="s">
        <v>703</v>
      </c>
      <c r="B226" t="s">
        <v>5</v>
      </c>
      <c r="C226">
        <v>63</v>
      </c>
      <c r="D226" t="s">
        <v>11</v>
      </c>
      <c r="E226" s="31">
        <v>45158</v>
      </c>
      <c r="F226">
        <v>29</v>
      </c>
      <c r="G226">
        <v>4.7</v>
      </c>
      <c r="H226">
        <v>2024</v>
      </c>
      <c r="I226" t="s">
        <v>1065</v>
      </c>
      <c r="J226" t="s">
        <v>1089</v>
      </c>
      <c r="K226">
        <v>5</v>
      </c>
      <c r="L226" t="s">
        <v>1056</v>
      </c>
      <c r="M226">
        <v>8</v>
      </c>
    </row>
    <row r="227" spans="1:13" x14ac:dyDescent="0.4">
      <c r="A227" t="s">
        <v>710</v>
      </c>
      <c r="B227" t="s">
        <v>15</v>
      </c>
      <c r="C227">
        <v>146</v>
      </c>
      <c r="D227" t="s">
        <v>11</v>
      </c>
      <c r="E227" s="31">
        <v>45162</v>
      </c>
      <c r="F227">
        <v>160</v>
      </c>
      <c r="G227">
        <v>4.0999999999999996</v>
      </c>
      <c r="H227">
        <v>2024</v>
      </c>
      <c r="I227" t="s">
        <v>1066</v>
      </c>
      <c r="J227" t="s">
        <v>1091</v>
      </c>
      <c r="K227">
        <v>4</v>
      </c>
      <c r="L227" t="s">
        <v>1056</v>
      </c>
      <c r="M227">
        <v>8</v>
      </c>
    </row>
    <row r="228" spans="1:13" x14ac:dyDescent="0.4">
      <c r="A228" t="s">
        <v>715</v>
      </c>
      <c r="B228" t="s">
        <v>15</v>
      </c>
      <c r="C228">
        <v>104</v>
      </c>
      <c r="D228" t="s">
        <v>13</v>
      </c>
      <c r="E228" s="31">
        <v>45164</v>
      </c>
      <c r="F228">
        <v>66</v>
      </c>
      <c r="G228">
        <v>4.8</v>
      </c>
      <c r="H228">
        <v>2024</v>
      </c>
      <c r="I228" t="s">
        <v>1064</v>
      </c>
      <c r="J228" t="s">
        <v>1089</v>
      </c>
      <c r="K228">
        <v>5</v>
      </c>
      <c r="L228" t="s">
        <v>1056</v>
      </c>
      <c r="M228">
        <v>8</v>
      </c>
    </row>
    <row r="229" spans="1:13" x14ac:dyDescent="0.4">
      <c r="A229" t="s">
        <v>717</v>
      </c>
      <c r="B229" t="s">
        <v>19</v>
      </c>
      <c r="C229">
        <v>80</v>
      </c>
      <c r="D229" t="s">
        <v>6</v>
      </c>
      <c r="E229" s="31">
        <v>45165</v>
      </c>
      <c r="F229">
        <v>104</v>
      </c>
      <c r="G229">
        <v>4.7</v>
      </c>
      <c r="H229">
        <v>2024</v>
      </c>
      <c r="I229" t="s">
        <v>1065</v>
      </c>
      <c r="J229" t="s">
        <v>1089</v>
      </c>
      <c r="K229">
        <v>5</v>
      </c>
      <c r="L229" t="s">
        <v>1056</v>
      </c>
      <c r="M229">
        <v>8</v>
      </c>
    </row>
    <row r="230" spans="1:13" x14ac:dyDescent="0.4">
      <c r="A230" t="s">
        <v>720</v>
      </c>
      <c r="B230" t="s">
        <v>15</v>
      </c>
      <c r="C230">
        <v>117</v>
      </c>
      <c r="D230" t="s">
        <v>6</v>
      </c>
      <c r="E230" s="31">
        <v>45165</v>
      </c>
      <c r="F230">
        <v>90</v>
      </c>
      <c r="G230">
        <v>4.0999999999999996</v>
      </c>
      <c r="H230">
        <v>2024</v>
      </c>
      <c r="I230" t="s">
        <v>1065</v>
      </c>
      <c r="J230" t="s">
        <v>1089</v>
      </c>
      <c r="K230">
        <v>4</v>
      </c>
      <c r="L230" t="s">
        <v>1056</v>
      </c>
      <c r="M230">
        <v>8</v>
      </c>
    </row>
    <row r="231" spans="1:13" x14ac:dyDescent="0.4">
      <c r="A231" t="s">
        <v>726</v>
      </c>
      <c r="B231" t="s">
        <v>14</v>
      </c>
      <c r="C231">
        <v>124</v>
      </c>
      <c r="D231" t="s">
        <v>10</v>
      </c>
      <c r="E231" s="31">
        <v>45170</v>
      </c>
      <c r="F231">
        <v>132</v>
      </c>
      <c r="G231">
        <v>4</v>
      </c>
      <c r="H231">
        <v>2024</v>
      </c>
      <c r="I231" t="s">
        <v>1062</v>
      </c>
      <c r="J231" t="s">
        <v>1091</v>
      </c>
      <c r="K231">
        <v>4</v>
      </c>
      <c r="L231" t="s">
        <v>1057</v>
      </c>
      <c r="M231">
        <v>9</v>
      </c>
    </row>
    <row r="232" spans="1:13" x14ac:dyDescent="0.4">
      <c r="A232" t="s">
        <v>728</v>
      </c>
      <c r="B232" t="s">
        <v>18</v>
      </c>
      <c r="C232">
        <v>96</v>
      </c>
      <c r="D232" t="s">
        <v>13</v>
      </c>
      <c r="E232" s="31">
        <v>45170</v>
      </c>
      <c r="F232">
        <v>36</v>
      </c>
      <c r="G232">
        <v>3.4</v>
      </c>
      <c r="H232">
        <v>2024</v>
      </c>
      <c r="I232" t="s">
        <v>1062</v>
      </c>
      <c r="J232" t="s">
        <v>1089</v>
      </c>
      <c r="K232">
        <v>3</v>
      </c>
      <c r="L232" t="s">
        <v>1057</v>
      </c>
      <c r="M232">
        <v>9</v>
      </c>
    </row>
    <row r="233" spans="1:13" x14ac:dyDescent="0.4">
      <c r="A233" t="s">
        <v>736</v>
      </c>
      <c r="B233" t="s">
        <v>15</v>
      </c>
      <c r="C233">
        <v>52</v>
      </c>
      <c r="D233" t="s">
        <v>13</v>
      </c>
      <c r="E233" s="31">
        <v>45175</v>
      </c>
      <c r="F233">
        <v>88</v>
      </c>
      <c r="G233">
        <v>4.3</v>
      </c>
      <c r="H233">
        <v>2024</v>
      </c>
      <c r="I233" t="s">
        <v>1068</v>
      </c>
      <c r="J233" t="s">
        <v>1090</v>
      </c>
      <c r="K233">
        <v>4</v>
      </c>
      <c r="L233" t="s">
        <v>1057</v>
      </c>
      <c r="M233">
        <v>9</v>
      </c>
    </row>
    <row r="234" spans="1:13" x14ac:dyDescent="0.4">
      <c r="A234" t="s">
        <v>748</v>
      </c>
      <c r="B234" t="s">
        <v>19</v>
      </c>
      <c r="C234">
        <v>124</v>
      </c>
      <c r="D234" t="s">
        <v>10</v>
      </c>
      <c r="E234" s="31">
        <v>45179</v>
      </c>
      <c r="F234">
        <v>46</v>
      </c>
      <c r="G234">
        <v>3.1</v>
      </c>
      <c r="H234">
        <v>2024</v>
      </c>
      <c r="I234" t="s">
        <v>1065</v>
      </c>
      <c r="J234" t="s">
        <v>1091</v>
      </c>
      <c r="K234">
        <v>3</v>
      </c>
      <c r="L234" t="s">
        <v>1057</v>
      </c>
      <c r="M234">
        <v>9</v>
      </c>
    </row>
    <row r="235" spans="1:13" x14ac:dyDescent="0.4">
      <c r="A235" t="s">
        <v>750</v>
      </c>
      <c r="B235" t="s">
        <v>18</v>
      </c>
      <c r="C235">
        <v>107</v>
      </c>
      <c r="D235" t="s">
        <v>9</v>
      </c>
      <c r="E235" s="31">
        <v>45179</v>
      </c>
      <c r="F235">
        <v>38</v>
      </c>
      <c r="G235">
        <v>4.7</v>
      </c>
      <c r="H235">
        <v>2024</v>
      </c>
      <c r="I235" t="s">
        <v>1065</v>
      </c>
      <c r="J235" t="s">
        <v>1089</v>
      </c>
      <c r="K235">
        <v>5</v>
      </c>
      <c r="L235" t="s">
        <v>1057</v>
      </c>
      <c r="M235">
        <v>9</v>
      </c>
    </row>
    <row r="236" spans="1:13" x14ac:dyDescent="0.4">
      <c r="A236" t="s">
        <v>752</v>
      </c>
      <c r="B236" t="s">
        <v>14</v>
      </c>
      <c r="C236">
        <v>66</v>
      </c>
      <c r="D236" t="s">
        <v>9</v>
      </c>
      <c r="E236" s="31">
        <v>45181</v>
      </c>
      <c r="F236">
        <v>32</v>
      </c>
      <c r="G236">
        <v>3.8</v>
      </c>
      <c r="H236">
        <v>2024</v>
      </c>
      <c r="I236" t="s">
        <v>1067</v>
      </c>
      <c r="J236" t="s">
        <v>1089</v>
      </c>
      <c r="K236">
        <v>4</v>
      </c>
      <c r="L236" t="s">
        <v>1057</v>
      </c>
      <c r="M236">
        <v>9</v>
      </c>
    </row>
    <row r="237" spans="1:13" x14ac:dyDescent="0.4">
      <c r="A237" t="s">
        <v>754</v>
      </c>
      <c r="B237" t="s">
        <v>18</v>
      </c>
      <c r="C237">
        <v>8</v>
      </c>
      <c r="D237" t="s">
        <v>9</v>
      </c>
      <c r="E237" s="31">
        <v>45181</v>
      </c>
      <c r="F237">
        <v>31</v>
      </c>
      <c r="G237">
        <v>3.9</v>
      </c>
      <c r="H237">
        <v>2024</v>
      </c>
      <c r="I237" t="s">
        <v>1067</v>
      </c>
      <c r="J237" t="s">
        <v>1092</v>
      </c>
      <c r="K237">
        <v>4</v>
      </c>
      <c r="L237" t="s">
        <v>1057</v>
      </c>
      <c r="M237">
        <v>9</v>
      </c>
    </row>
    <row r="238" spans="1:13" x14ac:dyDescent="0.4">
      <c r="A238" t="s">
        <v>757</v>
      </c>
      <c r="B238" t="s">
        <v>14</v>
      </c>
      <c r="C238">
        <v>50</v>
      </c>
      <c r="D238" t="s">
        <v>11</v>
      </c>
      <c r="E238" s="31">
        <v>45183</v>
      </c>
      <c r="F238">
        <v>124</v>
      </c>
      <c r="G238">
        <v>4</v>
      </c>
      <c r="H238">
        <v>2024</v>
      </c>
      <c r="I238" t="s">
        <v>1066</v>
      </c>
      <c r="J238" t="s">
        <v>1090</v>
      </c>
      <c r="K238">
        <v>4</v>
      </c>
      <c r="L238" t="s">
        <v>1057</v>
      </c>
      <c r="M238">
        <v>9</v>
      </c>
    </row>
    <row r="239" spans="1:13" x14ac:dyDescent="0.4">
      <c r="A239" t="s">
        <v>758</v>
      </c>
      <c r="B239" t="s">
        <v>15</v>
      </c>
      <c r="C239">
        <v>78</v>
      </c>
      <c r="D239" t="s">
        <v>11</v>
      </c>
      <c r="E239" s="31">
        <v>45183</v>
      </c>
      <c r="F239">
        <v>23</v>
      </c>
      <c r="G239">
        <v>4.2</v>
      </c>
      <c r="H239">
        <v>2024</v>
      </c>
      <c r="I239" t="s">
        <v>1066</v>
      </c>
      <c r="J239" t="s">
        <v>1089</v>
      </c>
      <c r="K239">
        <v>4</v>
      </c>
      <c r="L239" t="s">
        <v>1057</v>
      </c>
      <c r="M239">
        <v>9</v>
      </c>
    </row>
    <row r="240" spans="1:13" x14ac:dyDescent="0.4">
      <c r="A240" t="s">
        <v>760</v>
      </c>
      <c r="B240" t="s">
        <v>15</v>
      </c>
      <c r="C240">
        <v>126</v>
      </c>
      <c r="D240" t="s">
        <v>9</v>
      </c>
      <c r="E240" s="31">
        <v>45185</v>
      </c>
      <c r="F240">
        <v>52</v>
      </c>
      <c r="G240">
        <v>1.1000000000000001</v>
      </c>
      <c r="H240">
        <v>2024</v>
      </c>
      <c r="I240" t="s">
        <v>1064</v>
      </c>
      <c r="J240" t="s">
        <v>1091</v>
      </c>
      <c r="K240">
        <v>1</v>
      </c>
      <c r="L240" t="s">
        <v>1057</v>
      </c>
      <c r="M240">
        <v>9</v>
      </c>
    </row>
    <row r="241" spans="1:13" x14ac:dyDescent="0.4">
      <c r="A241" t="s">
        <v>765</v>
      </c>
      <c r="B241" t="s">
        <v>18</v>
      </c>
      <c r="C241">
        <v>108</v>
      </c>
      <c r="D241" t="s">
        <v>10</v>
      </c>
      <c r="E241" s="31">
        <v>45190</v>
      </c>
      <c r="F241">
        <v>180</v>
      </c>
      <c r="G241">
        <v>4</v>
      </c>
      <c r="H241">
        <v>2024</v>
      </c>
      <c r="I241" t="s">
        <v>1066</v>
      </c>
      <c r="J241" t="s">
        <v>1089</v>
      </c>
      <c r="K241">
        <v>4</v>
      </c>
      <c r="L241" t="s">
        <v>1057</v>
      </c>
      <c r="M241">
        <v>9</v>
      </c>
    </row>
    <row r="242" spans="1:13" x14ac:dyDescent="0.4">
      <c r="A242" t="s">
        <v>769</v>
      </c>
      <c r="B242" t="s">
        <v>18</v>
      </c>
      <c r="C242">
        <v>120</v>
      </c>
      <c r="D242" t="s">
        <v>10</v>
      </c>
      <c r="E242" s="31">
        <v>45191</v>
      </c>
      <c r="F242">
        <v>38</v>
      </c>
      <c r="G242">
        <v>4.2</v>
      </c>
      <c r="H242">
        <v>2024</v>
      </c>
      <c r="I242" t="s">
        <v>1062</v>
      </c>
      <c r="J242" t="s">
        <v>1089</v>
      </c>
      <c r="K242">
        <v>4</v>
      </c>
      <c r="L242" t="s">
        <v>1057</v>
      </c>
      <c r="M242">
        <v>9</v>
      </c>
    </row>
    <row r="243" spans="1:13" x14ac:dyDescent="0.4">
      <c r="A243" t="s">
        <v>771</v>
      </c>
      <c r="B243" t="s">
        <v>15</v>
      </c>
      <c r="C243">
        <v>79</v>
      </c>
      <c r="D243" t="s">
        <v>10</v>
      </c>
      <c r="E243" s="31">
        <v>45192</v>
      </c>
      <c r="F243">
        <v>215</v>
      </c>
      <c r="G243">
        <v>4.5999999999999996</v>
      </c>
      <c r="H243">
        <v>2024</v>
      </c>
      <c r="I243" t="s">
        <v>1064</v>
      </c>
      <c r="J243" t="s">
        <v>1089</v>
      </c>
      <c r="K243">
        <v>5</v>
      </c>
      <c r="L243" t="s">
        <v>1057</v>
      </c>
      <c r="M243">
        <v>9</v>
      </c>
    </row>
    <row r="244" spans="1:13" x14ac:dyDescent="0.4">
      <c r="A244" t="s">
        <v>772</v>
      </c>
      <c r="B244" t="s">
        <v>15</v>
      </c>
      <c r="C244">
        <v>45</v>
      </c>
      <c r="D244" t="s">
        <v>11</v>
      </c>
      <c r="E244" s="31">
        <v>45192</v>
      </c>
      <c r="F244">
        <v>92</v>
      </c>
      <c r="G244">
        <v>4.3</v>
      </c>
      <c r="H244">
        <v>2024</v>
      </c>
      <c r="I244" t="s">
        <v>1064</v>
      </c>
      <c r="J244" t="s">
        <v>1090</v>
      </c>
      <c r="K244">
        <v>4</v>
      </c>
      <c r="L244" t="s">
        <v>1057</v>
      </c>
      <c r="M244">
        <v>9</v>
      </c>
    </row>
    <row r="245" spans="1:13" x14ac:dyDescent="0.4">
      <c r="A245" t="s">
        <v>776</v>
      </c>
      <c r="B245" t="s">
        <v>19</v>
      </c>
      <c r="C245">
        <v>159</v>
      </c>
      <c r="D245" t="s">
        <v>9</v>
      </c>
      <c r="E245" s="31">
        <v>45193</v>
      </c>
      <c r="F245">
        <v>63</v>
      </c>
      <c r="G245">
        <v>4.2</v>
      </c>
      <c r="H245">
        <v>2024</v>
      </c>
      <c r="I245" t="s">
        <v>1065</v>
      </c>
      <c r="J245" t="s">
        <v>1091</v>
      </c>
      <c r="K245">
        <v>4</v>
      </c>
      <c r="L245" t="s">
        <v>1057</v>
      </c>
      <c r="M245">
        <v>9</v>
      </c>
    </row>
    <row r="246" spans="1:13" x14ac:dyDescent="0.4">
      <c r="A246" t="s">
        <v>777</v>
      </c>
      <c r="B246" t="s">
        <v>5</v>
      </c>
      <c r="C246">
        <v>109</v>
      </c>
      <c r="D246" t="s">
        <v>6</v>
      </c>
      <c r="E246" s="31">
        <v>45193</v>
      </c>
      <c r="F246">
        <v>52</v>
      </c>
      <c r="G246">
        <v>3.9</v>
      </c>
      <c r="H246">
        <v>2024</v>
      </c>
      <c r="I246" t="s">
        <v>1065</v>
      </c>
      <c r="J246" t="s">
        <v>1089</v>
      </c>
      <c r="K246">
        <v>4</v>
      </c>
      <c r="L246" t="s">
        <v>1057</v>
      </c>
      <c r="M246">
        <v>9</v>
      </c>
    </row>
    <row r="247" spans="1:13" x14ac:dyDescent="0.4">
      <c r="A247" t="s">
        <v>778</v>
      </c>
      <c r="B247" t="s">
        <v>15</v>
      </c>
      <c r="C247">
        <v>107</v>
      </c>
      <c r="D247" t="s">
        <v>6</v>
      </c>
      <c r="E247" s="31">
        <v>45193</v>
      </c>
      <c r="F247">
        <v>60</v>
      </c>
      <c r="G247">
        <v>4.2</v>
      </c>
      <c r="H247">
        <v>2024</v>
      </c>
      <c r="I247" t="s">
        <v>1065</v>
      </c>
      <c r="J247" t="s">
        <v>1089</v>
      </c>
      <c r="K247">
        <v>4</v>
      </c>
      <c r="L247" t="s">
        <v>1057</v>
      </c>
      <c r="M247">
        <v>9</v>
      </c>
    </row>
    <row r="248" spans="1:13" x14ac:dyDescent="0.4">
      <c r="A248" t="s">
        <v>789</v>
      </c>
      <c r="B248" t="s">
        <v>19</v>
      </c>
      <c r="C248">
        <v>64</v>
      </c>
      <c r="D248" t="s">
        <v>13</v>
      </c>
      <c r="E248" s="31">
        <v>45198</v>
      </c>
      <c r="F248">
        <v>112</v>
      </c>
      <c r="G248">
        <v>2</v>
      </c>
      <c r="H248">
        <v>2024</v>
      </c>
      <c r="I248" t="s">
        <v>1062</v>
      </c>
      <c r="J248" t="s">
        <v>1089</v>
      </c>
      <c r="K248">
        <v>2</v>
      </c>
      <c r="L248" t="s">
        <v>1057</v>
      </c>
      <c r="M248">
        <v>9</v>
      </c>
    </row>
    <row r="249" spans="1:13" x14ac:dyDescent="0.4">
      <c r="A249" t="s">
        <v>791</v>
      </c>
      <c r="B249" t="s">
        <v>5</v>
      </c>
      <c r="C249">
        <v>124</v>
      </c>
      <c r="D249" t="s">
        <v>11</v>
      </c>
      <c r="E249" s="31">
        <v>45198</v>
      </c>
      <c r="F249">
        <v>48</v>
      </c>
      <c r="G249">
        <v>3.7</v>
      </c>
      <c r="H249">
        <v>2024</v>
      </c>
      <c r="I249" t="s">
        <v>1062</v>
      </c>
      <c r="J249" t="s">
        <v>1091</v>
      </c>
      <c r="K249">
        <v>4</v>
      </c>
      <c r="L249" t="s">
        <v>1057</v>
      </c>
      <c r="M249">
        <v>9</v>
      </c>
    </row>
    <row r="250" spans="1:13" x14ac:dyDescent="0.4">
      <c r="A250" t="s">
        <v>792</v>
      </c>
      <c r="B250" t="s">
        <v>19</v>
      </c>
      <c r="C250">
        <v>125</v>
      </c>
      <c r="D250" t="s">
        <v>9</v>
      </c>
      <c r="E250" s="31">
        <v>45198</v>
      </c>
      <c r="F250">
        <v>116</v>
      </c>
      <c r="G250">
        <v>4.4000000000000004</v>
      </c>
      <c r="H250">
        <v>2024</v>
      </c>
      <c r="I250" t="s">
        <v>1062</v>
      </c>
      <c r="J250" t="s">
        <v>1091</v>
      </c>
      <c r="K250">
        <v>4</v>
      </c>
      <c r="L250" t="s">
        <v>1057</v>
      </c>
      <c r="M250">
        <v>9</v>
      </c>
    </row>
    <row r="251" spans="1:13" x14ac:dyDescent="0.4">
      <c r="A251" t="s">
        <v>798</v>
      </c>
      <c r="B251" t="s">
        <v>19</v>
      </c>
      <c r="C251">
        <v>119</v>
      </c>
      <c r="D251" t="s">
        <v>10</v>
      </c>
      <c r="E251" s="31">
        <v>45199</v>
      </c>
      <c r="F251">
        <v>96</v>
      </c>
      <c r="G251">
        <v>3.1</v>
      </c>
      <c r="H251">
        <v>2024</v>
      </c>
      <c r="I251" t="s">
        <v>1064</v>
      </c>
      <c r="J251" t="s">
        <v>1089</v>
      </c>
      <c r="K251">
        <v>3</v>
      </c>
      <c r="L251" t="s">
        <v>1057</v>
      </c>
      <c r="M251">
        <v>9</v>
      </c>
    </row>
    <row r="252" spans="1:13" x14ac:dyDescent="0.4">
      <c r="A252" t="s">
        <v>799</v>
      </c>
      <c r="B252" t="s">
        <v>5</v>
      </c>
      <c r="C252">
        <v>61</v>
      </c>
      <c r="D252" t="s">
        <v>11</v>
      </c>
      <c r="E252" s="31">
        <v>45199</v>
      </c>
      <c r="F252">
        <v>117</v>
      </c>
      <c r="G252">
        <v>4.0999999999999996</v>
      </c>
      <c r="H252">
        <v>2024</v>
      </c>
      <c r="I252" t="s">
        <v>1064</v>
      </c>
      <c r="J252" t="s">
        <v>1089</v>
      </c>
      <c r="K252">
        <v>4</v>
      </c>
      <c r="L252" t="s">
        <v>1057</v>
      </c>
      <c r="M252">
        <v>9</v>
      </c>
    </row>
    <row r="253" spans="1:13" x14ac:dyDescent="0.4">
      <c r="A253" t="s">
        <v>804</v>
      </c>
      <c r="B253" t="s">
        <v>14</v>
      </c>
      <c r="C253">
        <v>78</v>
      </c>
      <c r="D253" t="s">
        <v>13</v>
      </c>
      <c r="E253" s="31">
        <v>45200</v>
      </c>
      <c r="F253">
        <v>135</v>
      </c>
      <c r="G253">
        <v>4.0999999999999996</v>
      </c>
      <c r="H253">
        <v>2024</v>
      </c>
      <c r="I253" t="s">
        <v>1065</v>
      </c>
      <c r="J253" t="s">
        <v>1089</v>
      </c>
      <c r="K253">
        <v>4</v>
      </c>
      <c r="L253" t="s">
        <v>1058</v>
      </c>
      <c r="M253">
        <v>10</v>
      </c>
    </row>
    <row r="254" spans="1:13" x14ac:dyDescent="0.4">
      <c r="A254" t="s">
        <v>805</v>
      </c>
      <c r="B254" t="s">
        <v>19</v>
      </c>
      <c r="C254">
        <v>82</v>
      </c>
      <c r="D254" t="s">
        <v>9</v>
      </c>
      <c r="E254" s="31">
        <v>45200</v>
      </c>
      <c r="F254">
        <v>99</v>
      </c>
      <c r="G254">
        <v>4.2</v>
      </c>
      <c r="H254">
        <v>2024</v>
      </c>
      <c r="I254" t="s">
        <v>1065</v>
      </c>
      <c r="J254" t="s">
        <v>1089</v>
      </c>
      <c r="K254">
        <v>4</v>
      </c>
      <c r="L254" t="s">
        <v>1058</v>
      </c>
      <c r="M254">
        <v>10</v>
      </c>
    </row>
    <row r="255" spans="1:13" x14ac:dyDescent="0.4">
      <c r="A255" t="s">
        <v>806</v>
      </c>
      <c r="B255" t="s">
        <v>18</v>
      </c>
      <c r="C255">
        <v>149</v>
      </c>
      <c r="D255" t="s">
        <v>11</v>
      </c>
      <c r="E255" s="31">
        <v>45200</v>
      </c>
      <c r="F255">
        <v>130</v>
      </c>
      <c r="G255">
        <v>3.3</v>
      </c>
      <c r="H255">
        <v>2024</v>
      </c>
      <c r="I255" t="s">
        <v>1065</v>
      </c>
      <c r="J255" t="s">
        <v>1091</v>
      </c>
      <c r="K255">
        <v>3</v>
      </c>
      <c r="L255" t="s">
        <v>1058</v>
      </c>
      <c r="M255">
        <v>10</v>
      </c>
    </row>
    <row r="256" spans="1:13" x14ac:dyDescent="0.4">
      <c r="A256" t="s">
        <v>807</v>
      </c>
      <c r="B256" t="s">
        <v>15</v>
      </c>
      <c r="C256">
        <v>56</v>
      </c>
      <c r="D256" t="s">
        <v>6</v>
      </c>
      <c r="E256" s="31">
        <v>45200</v>
      </c>
      <c r="F256">
        <v>96</v>
      </c>
      <c r="G256">
        <v>4.7</v>
      </c>
      <c r="H256">
        <v>2024</v>
      </c>
      <c r="I256" t="s">
        <v>1065</v>
      </c>
      <c r="J256" t="s">
        <v>1090</v>
      </c>
      <c r="K256">
        <v>5</v>
      </c>
      <c r="L256" t="s">
        <v>1058</v>
      </c>
      <c r="M256">
        <v>10</v>
      </c>
    </row>
    <row r="257" spans="1:13" x14ac:dyDescent="0.4">
      <c r="A257" t="s">
        <v>809</v>
      </c>
      <c r="B257" t="s">
        <v>5</v>
      </c>
      <c r="C257">
        <v>131</v>
      </c>
      <c r="D257" t="s">
        <v>10</v>
      </c>
      <c r="E257" s="31">
        <v>45200</v>
      </c>
      <c r="F257">
        <v>69</v>
      </c>
      <c r="G257">
        <v>4.7</v>
      </c>
      <c r="H257">
        <v>2024</v>
      </c>
      <c r="I257" t="s">
        <v>1065</v>
      </c>
      <c r="J257" t="s">
        <v>1091</v>
      </c>
      <c r="K257">
        <v>5</v>
      </c>
      <c r="L257" t="s">
        <v>1058</v>
      </c>
      <c r="M257">
        <v>10</v>
      </c>
    </row>
    <row r="258" spans="1:13" x14ac:dyDescent="0.4">
      <c r="A258" t="s">
        <v>810</v>
      </c>
      <c r="B258" t="s">
        <v>5</v>
      </c>
      <c r="C258">
        <v>109</v>
      </c>
      <c r="D258" t="s">
        <v>10</v>
      </c>
      <c r="E258" s="31">
        <v>45200</v>
      </c>
      <c r="F258">
        <v>44</v>
      </c>
      <c r="G258">
        <v>4.5999999999999996</v>
      </c>
      <c r="H258">
        <v>2024</v>
      </c>
      <c r="I258" t="s">
        <v>1065</v>
      </c>
      <c r="J258" t="s">
        <v>1089</v>
      </c>
      <c r="K258">
        <v>5</v>
      </c>
      <c r="L258" t="s">
        <v>1058</v>
      </c>
      <c r="M258">
        <v>10</v>
      </c>
    </row>
    <row r="259" spans="1:13" x14ac:dyDescent="0.4">
      <c r="A259" t="s">
        <v>811</v>
      </c>
      <c r="B259" t="s">
        <v>15</v>
      </c>
      <c r="C259">
        <v>142</v>
      </c>
      <c r="D259" t="s">
        <v>10</v>
      </c>
      <c r="E259" s="31">
        <v>45200</v>
      </c>
      <c r="F259">
        <v>44</v>
      </c>
      <c r="G259">
        <v>4.8</v>
      </c>
      <c r="H259">
        <v>2024</v>
      </c>
      <c r="I259" t="s">
        <v>1065</v>
      </c>
      <c r="J259" t="s">
        <v>1091</v>
      </c>
      <c r="K259">
        <v>5</v>
      </c>
      <c r="L259" t="s">
        <v>1058</v>
      </c>
      <c r="M259">
        <v>10</v>
      </c>
    </row>
    <row r="260" spans="1:13" x14ac:dyDescent="0.4">
      <c r="A260" t="s">
        <v>817</v>
      </c>
      <c r="B260" t="s">
        <v>15</v>
      </c>
      <c r="C260">
        <v>82</v>
      </c>
      <c r="D260" t="s">
        <v>9</v>
      </c>
      <c r="E260" s="31">
        <v>45202</v>
      </c>
      <c r="F260">
        <v>130</v>
      </c>
      <c r="G260">
        <v>4.4000000000000004</v>
      </c>
      <c r="H260">
        <v>2024</v>
      </c>
      <c r="I260" t="s">
        <v>1067</v>
      </c>
      <c r="J260" t="s">
        <v>1089</v>
      </c>
      <c r="K260">
        <v>4</v>
      </c>
      <c r="L260" t="s">
        <v>1058</v>
      </c>
      <c r="M260">
        <v>10</v>
      </c>
    </row>
    <row r="261" spans="1:13" x14ac:dyDescent="0.4">
      <c r="A261" t="s">
        <v>821</v>
      </c>
      <c r="B261" t="s">
        <v>14</v>
      </c>
      <c r="C261">
        <v>138</v>
      </c>
      <c r="D261" t="s">
        <v>13</v>
      </c>
      <c r="E261" s="31">
        <v>45204</v>
      </c>
      <c r="F261">
        <v>155</v>
      </c>
      <c r="G261">
        <v>2.7</v>
      </c>
      <c r="H261">
        <v>2024</v>
      </c>
      <c r="I261" t="s">
        <v>1066</v>
      </c>
      <c r="J261" t="s">
        <v>1091</v>
      </c>
      <c r="K261">
        <v>3</v>
      </c>
      <c r="L261" t="s">
        <v>1058</v>
      </c>
      <c r="M261">
        <v>10</v>
      </c>
    </row>
    <row r="262" spans="1:13" x14ac:dyDescent="0.4">
      <c r="A262" t="s">
        <v>822</v>
      </c>
      <c r="B262" t="s">
        <v>18</v>
      </c>
      <c r="C262">
        <v>88</v>
      </c>
      <c r="D262" t="s">
        <v>9</v>
      </c>
      <c r="E262" s="31">
        <v>45204</v>
      </c>
      <c r="F262">
        <v>100</v>
      </c>
      <c r="G262">
        <v>4.9000000000000004</v>
      </c>
      <c r="H262">
        <v>2024</v>
      </c>
      <c r="I262" t="s">
        <v>1066</v>
      </c>
      <c r="J262" t="s">
        <v>1089</v>
      </c>
      <c r="K262">
        <v>5</v>
      </c>
      <c r="L262" t="s">
        <v>1058</v>
      </c>
      <c r="M262">
        <v>10</v>
      </c>
    </row>
    <row r="263" spans="1:13" x14ac:dyDescent="0.4">
      <c r="A263" t="s">
        <v>827</v>
      </c>
      <c r="B263" t="s">
        <v>15</v>
      </c>
      <c r="C263">
        <v>90</v>
      </c>
      <c r="D263" t="s">
        <v>13</v>
      </c>
      <c r="E263" s="31">
        <v>45205</v>
      </c>
      <c r="F263">
        <v>84</v>
      </c>
      <c r="G263">
        <v>3.9</v>
      </c>
      <c r="H263">
        <v>2024</v>
      </c>
      <c r="I263" t="s">
        <v>1062</v>
      </c>
      <c r="J263" t="s">
        <v>1089</v>
      </c>
      <c r="K263">
        <v>4</v>
      </c>
      <c r="L263" t="s">
        <v>1058</v>
      </c>
      <c r="M263">
        <v>10</v>
      </c>
    </row>
    <row r="264" spans="1:13" x14ac:dyDescent="0.4">
      <c r="A264" t="s">
        <v>832</v>
      </c>
      <c r="B264" t="s">
        <v>15</v>
      </c>
      <c r="C264">
        <v>66</v>
      </c>
      <c r="D264" t="s">
        <v>6</v>
      </c>
      <c r="E264" s="31">
        <v>45206</v>
      </c>
      <c r="F264">
        <v>136</v>
      </c>
      <c r="G264">
        <v>4.7</v>
      </c>
      <c r="H264">
        <v>2024</v>
      </c>
      <c r="I264" t="s">
        <v>1064</v>
      </c>
      <c r="J264" t="s">
        <v>1089</v>
      </c>
      <c r="K264">
        <v>5</v>
      </c>
      <c r="L264" t="s">
        <v>1058</v>
      </c>
      <c r="M264">
        <v>10</v>
      </c>
    </row>
    <row r="265" spans="1:13" x14ac:dyDescent="0.4">
      <c r="A265" t="s">
        <v>836</v>
      </c>
      <c r="B265" t="s">
        <v>14</v>
      </c>
      <c r="C265">
        <v>94</v>
      </c>
      <c r="D265" t="s">
        <v>6</v>
      </c>
      <c r="E265" s="31">
        <v>45208</v>
      </c>
      <c r="F265">
        <v>120</v>
      </c>
      <c r="G265">
        <v>3.4</v>
      </c>
      <c r="H265">
        <v>2024</v>
      </c>
      <c r="I265" t="s">
        <v>1063</v>
      </c>
      <c r="J265" t="s">
        <v>1089</v>
      </c>
      <c r="K265">
        <v>3</v>
      </c>
      <c r="L265" t="s">
        <v>1058</v>
      </c>
      <c r="M265">
        <v>10</v>
      </c>
    </row>
    <row r="266" spans="1:13" x14ac:dyDescent="0.4">
      <c r="A266" t="s">
        <v>842</v>
      </c>
      <c r="B266" t="s">
        <v>19</v>
      </c>
      <c r="C266">
        <v>59</v>
      </c>
      <c r="D266" t="s">
        <v>6</v>
      </c>
      <c r="E266" s="31">
        <v>45209</v>
      </c>
      <c r="F266">
        <v>152</v>
      </c>
      <c r="G266">
        <v>4.8</v>
      </c>
      <c r="H266">
        <v>2024</v>
      </c>
      <c r="I266" t="s">
        <v>1067</v>
      </c>
      <c r="J266" t="s">
        <v>1090</v>
      </c>
      <c r="K266">
        <v>5</v>
      </c>
      <c r="L266" t="s">
        <v>1058</v>
      </c>
      <c r="M266">
        <v>10</v>
      </c>
    </row>
    <row r="267" spans="1:13" x14ac:dyDescent="0.4">
      <c r="A267" t="s">
        <v>843</v>
      </c>
      <c r="B267" t="s">
        <v>19</v>
      </c>
      <c r="C267">
        <v>90</v>
      </c>
      <c r="D267" t="s">
        <v>9</v>
      </c>
      <c r="E267" s="31">
        <v>45209</v>
      </c>
      <c r="F267">
        <v>48</v>
      </c>
      <c r="G267">
        <v>4.7</v>
      </c>
      <c r="H267">
        <v>2024</v>
      </c>
      <c r="I267" t="s">
        <v>1067</v>
      </c>
      <c r="J267" t="s">
        <v>1089</v>
      </c>
      <c r="K267">
        <v>5</v>
      </c>
      <c r="L267" t="s">
        <v>1058</v>
      </c>
      <c r="M267">
        <v>10</v>
      </c>
    </row>
    <row r="268" spans="1:13" x14ac:dyDescent="0.4">
      <c r="A268" t="s">
        <v>844</v>
      </c>
      <c r="B268" t="s">
        <v>18</v>
      </c>
      <c r="C268">
        <v>55</v>
      </c>
      <c r="D268" t="s">
        <v>9</v>
      </c>
      <c r="E268" s="31">
        <v>45209</v>
      </c>
      <c r="F268">
        <v>25</v>
      </c>
      <c r="G268">
        <v>4.7</v>
      </c>
      <c r="H268">
        <v>2024</v>
      </c>
      <c r="I268" t="s">
        <v>1067</v>
      </c>
      <c r="J268" t="s">
        <v>1090</v>
      </c>
      <c r="K268">
        <v>5</v>
      </c>
      <c r="L268" t="s">
        <v>1058</v>
      </c>
      <c r="M268">
        <v>10</v>
      </c>
    </row>
    <row r="269" spans="1:13" x14ac:dyDescent="0.4">
      <c r="A269" t="s">
        <v>847</v>
      </c>
      <c r="B269" t="s">
        <v>5</v>
      </c>
      <c r="C269">
        <v>69</v>
      </c>
      <c r="D269" t="s">
        <v>6</v>
      </c>
      <c r="E269" s="31">
        <v>45210</v>
      </c>
      <c r="F269">
        <v>36</v>
      </c>
      <c r="G269">
        <v>4.5</v>
      </c>
      <c r="H269">
        <v>2024</v>
      </c>
      <c r="I269" t="s">
        <v>1068</v>
      </c>
      <c r="J269" t="s">
        <v>1089</v>
      </c>
      <c r="K269">
        <v>5</v>
      </c>
      <c r="L269" t="s">
        <v>1058</v>
      </c>
      <c r="M269">
        <v>10</v>
      </c>
    </row>
    <row r="270" spans="1:13" x14ac:dyDescent="0.4">
      <c r="A270" t="s">
        <v>850</v>
      </c>
      <c r="B270" t="s">
        <v>5</v>
      </c>
      <c r="C270">
        <v>120</v>
      </c>
      <c r="D270" t="s">
        <v>10</v>
      </c>
      <c r="E270" s="31">
        <v>45211</v>
      </c>
      <c r="F270">
        <v>195</v>
      </c>
      <c r="G270">
        <v>4.3</v>
      </c>
      <c r="H270">
        <v>2024</v>
      </c>
      <c r="I270" t="s">
        <v>1066</v>
      </c>
      <c r="J270" t="s">
        <v>1089</v>
      </c>
      <c r="K270">
        <v>4</v>
      </c>
      <c r="L270" t="s">
        <v>1058</v>
      </c>
      <c r="M270">
        <v>10</v>
      </c>
    </row>
    <row r="271" spans="1:13" x14ac:dyDescent="0.4">
      <c r="A271" t="s">
        <v>852</v>
      </c>
      <c r="B271" t="s">
        <v>18</v>
      </c>
      <c r="C271">
        <v>124</v>
      </c>
      <c r="D271" t="s">
        <v>6</v>
      </c>
      <c r="E271" s="31">
        <v>45213</v>
      </c>
      <c r="F271">
        <v>29</v>
      </c>
      <c r="G271">
        <v>4.8</v>
      </c>
      <c r="H271">
        <v>2024</v>
      </c>
      <c r="I271" t="s">
        <v>1064</v>
      </c>
      <c r="J271" t="s">
        <v>1091</v>
      </c>
      <c r="K271">
        <v>5</v>
      </c>
      <c r="L271" t="s">
        <v>1058</v>
      </c>
      <c r="M271">
        <v>10</v>
      </c>
    </row>
    <row r="272" spans="1:13" x14ac:dyDescent="0.4">
      <c r="A272" t="s">
        <v>856</v>
      </c>
      <c r="B272" t="s">
        <v>15</v>
      </c>
      <c r="C272">
        <v>125</v>
      </c>
      <c r="D272" t="s">
        <v>11</v>
      </c>
      <c r="E272" s="31">
        <v>45213</v>
      </c>
      <c r="F272">
        <v>82</v>
      </c>
      <c r="G272">
        <v>4.5999999999999996</v>
      </c>
      <c r="H272">
        <v>2024</v>
      </c>
      <c r="I272" t="s">
        <v>1064</v>
      </c>
      <c r="J272" t="s">
        <v>1091</v>
      </c>
      <c r="K272">
        <v>5</v>
      </c>
      <c r="L272" t="s">
        <v>1058</v>
      </c>
      <c r="M272">
        <v>10</v>
      </c>
    </row>
    <row r="273" spans="1:13" x14ac:dyDescent="0.4">
      <c r="A273" t="s">
        <v>862</v>
      </c>
      <c r="B273" t="s">
        <v>15</v>
      </c>
      <c r="C273">
        <v>77</v>
      </c>
      <c r="D273" t="s">
        <v>9</v>
      </c>
      <c r="E273" s="31">
        <v>45214</v>
      </c>
      <c r="F273">
        <v>78</v>
      </c>
      <c r="G273">
        <v>3.9</v>
      </c>
      <c r="H273">
        <v>2024</v>
      </c>
      <c r="I273" t="s">
        <v>1065</v>
      </c>
      <c r="J273" t="s">
        <v>1089</v>
      </c>
      <c r="K273">
        <v>4</v>
      </c>
      <c r="L273" t="s">
        <v>1058</v>
      </c>
      <c r="M273">
        <v>10</v>
      </c>
    </row>
    <row r="274" spans="1:13" x14ac:dyDescent="0.4">
      <c r="A274" t="s">
        <v>864</v>
      </c>
      <c r="B274" t="s">
        <v>15</v>
      </c>
      <c r="C274">
        <v>77</v>
      </c>
      <c r="D274" t="s">
        <v>9</v>
      </c>
      <c r="E274" s="31">
        <v>45215</v>
      </c>
      <c r="F274">
        <v>176</v>
      </c>
      <c r="G274">
        <v>1.5</v>
      </c>
      <c r="H274">
        <v>2024</v>
      </c>
      <c r="I274" t="s">
        <v>1063</v>
      </c>
      <c r="J274" t="s">
        <v>1089</v>
      </c>
      <c r="K274">
        <v>2</v>
      </c>
      <c r="L274" t="s">
        <v>1058</v>
      </c>
      <c r="M274">
        <v>10</v>
      </c>
    </row>
    <row r="275" spans="1:13" x14ac:dyDescent="0.4">
      <c r="A275" t="s">
        <v>865</v>
      </c>
      <c r="B275" t="s">
        <v>19</v>
      </c>
      <c r="C275">
        <v>103</v>
      </c>
      <c r="D275" t="s">
        <v>6</v>
      </c>
      <c r="E275" s="31">
        <v>45215</v>
      </c>
      <c r="F275">
        <v>78</v>
      </c>
      <c r="G275">
        <v>3</v>
      </c>
      <c r="H275">
        <v>2024</v>
      </c>
      <c r="I275" t="s">
        <v>1063</v>
      </c>
      <c r="J275" t="s">
        <v>1089</v>
      </c>
      <c r="K275">
        <v>3</v>
      </c>
      <c r="L275" t="s">
        <v>1058</v>
      </c>
      <c r="M275">
        <v>10</v>
      </c>
    </row>
    <row r="276" spans="1:13" x14ac:dyDescent="0.4">
      <c r="A276" t="s">
        <v>866</v>
      </c>
      <c r="B276" t="s">
        <v>5</v>
      </c>
      <c r="C276">
        <v>32</v>
      </c>
      <c r="D276" t="s">
        <v>9</v>
      </c>
      <c r="E276" s="31">
        <v>45215</v>
      </c>
      <c r="F276">
        <v>42</v>
      </c>
      <c r="G276">
        <v>4.2</v>
      </c>
      <c r="H276">
        <v>2024</v>
      </c>
      <c r="I276" t="s">
        <v>1063</v>
      </c>
      <c r="J276" t="s">
        <v>1090</v>
      </c>
      <c r="K276">
        <v>4</v>
      </c>
      <c r="L276" t="s">
        <v>1058</v>
      </c>
      <c r="M276">
        <v>10</v>
      </c>
    </row>
    <row r="277" spans="1:13" x14ac:dyDescent="0.4">
      <c r="A277" t="s">
        <v>869</v>
      </c>
      <c r="B277" t="s">
        <v>15</v>
      </c>
      <c r="C277">
        <v>137</v>
      </c>
      <c r="D277" t="s">
        <v>10</v>
      </c>
      <c r="E277" s="31">
        <v>45216</v>
      </c>
      <c r="F277">
        <v>45</v>
      </c>
      <c r="G277">
        <v>4.4000000000000004</v>
      </c>
      <c r="H277">
        <v>2024</v>
      </c>
      <c r="I277" t="s">
        <v>1067</v>
      </c>
      <c r="J277" t="s">
        <v>1091</v>
      </c>
      <c r="K277">
        <v>4</v>
      </c>
      <c r="L277" t="s">
        <v>1058</v>
      </c>
      <c r="M277">
        <v>10</v>
      </c>
    </row>
    <row r="278" spans="1:13" x14ac:dyDescent="0.4">
      <c r="A278" t="s">
        <v>870</v>
      </c>
      <c r="B278" t="s">
        <v>14</v>
      </c>
      <c r="C278">
        <v>96</v>
      </c>
      <c r="D278" t="s">
        <v>6</v>
      </c>
      <c r="E278" s="31">
        <v>45216</v>
      </c>
      <c r="F278">
        <v>215</v>
      </c>
      <c r="G278">
        <v>4</v>
      </c>
      <c r="H278">
        <v>2024</v>
      </c>
      <c r="I278" t="s">
        <v>1067</v>
      </c>
      <c r="J278" t="s">
        <v>1089</v>
      </c>
      <c r="K278">
        <v>4</v>
      </c>
      <c r="L278" t="s">
        <v>1058</v>
      </c>
      <c r="M278">
        <v>10</v>
      </c>
    </row>
    <row r="279" spans="1:13" x14ac:dyDescent="0.4">
      <c r="A279" t="s">
        <v>871</v>
      </c>
      <c r="B279" t="s">
        <v>18</v>
      </c>
      <c r="C279">
        <v>155</v>
      </c>
      <c r="D279" t="s">
        <v>6</v>
      </c>
      <c r="E279" s="31">
        <v>45217</v>
      </c>
      <c r="F279">
        <v>72</v>
      </c>
      <c r="G279">
        <v>4.7</v>
      </c>
      <c r="H279">
        <v>2024</v>
      </c>
      <c r="I279" t="s">
        <v>1068</v>
      </c>
      <c r="J279" t="s">
        <v>1091</v>
      </c>
      <c r="K279">
        <v>5</v>
      </c>
      <c r="L279" t="s">
        <v>1058</v>
      </c>
      <c r="M279">
        <v>10</v>
      </c>
    </row>
    <row r="280" spans="1:13" x14ac:dyDescent="0.4">
      <c r="A280" t="s">
        <v>873</v>
      </c>
      <c r="B280" t="s">
        <v>18</v>
      </c>
      <c r="C280">
        <v>127</v>
      </c>
      <c r="D280" t="s">
        <v>6</v>
      </c>
      <c r="E280" s="31">
        <v>45217</v>
      </c>
      <c r="F280">
        <v>165</v>
      </c>
      <c r="G280">
        <v>2.5</v>
      </c>
      <c r="H280">
        <v>2024</v>
      </c>
      <c r="I280" t="s">
        <v>1068</v>
      </c>
      <c r="J280" t="s">
        <v>1091</v>
      </c>
      <c r="K280">
        <v>3</v>
      </c>
      <c r="L280" t="s">
        <v>1058</v>
      </c>
      <c r="M280">
        <v>10</v>
      </c>
    </row>
    <row r="281" spans="1:13" x14ac:dyDescent="0.4">
      <c r="A281" t="s">
        <v>878</v>
      </c>
      <c r="B281" t="s">
        <v>19</v>
      </c>
      <c r="C281">
        <v>43</v>
      </c>
      <c r="D281" t="s">
        <v>9</v>
      </c>
      <c r="E281" s="31">
        <v>45218</v>
      </c>
      <c r="F281">
        <v>84</v>
      </c>
      <c r="G281">
        <v>3.6</v>
      </c>
      <c r="H281">
        <v>2024</v>
      </c>
      <c r="I281" t="s">
        <v>1066</v>
      </c>
      <c r="J281" t="s">
        <v>1090</v>
      </c>
      <c r="K281">
        <v>4</v>
      </c>
      <c r="L281" t="s">
        <v>1058</v>
      </c>
      <c r="M281">
        <v>10</v>
      </c>
    </row>
    <row r="282" spans="1:13" x14ac:dyDescent="0.4">
      <c r="A282" t="s">
        <v>879</v>
      </c>
      <c r="B282" t="s">
        <v>14</v>
      </c>
      <c r="C282">
        <v>124</v>
      </c>
      <c r="D282" t="s">
        <v>6</v>
      </c>
      <c r="E282" s="31">
        <v>45218</v>
      </c>
      <c r="F282">
        <v>42</v>
      </c>
      <c r="G282">
        <v>3.7</v>
      </c>
      <c r="H282">
        <v>2024</v>
      </c>
      <c r="I282" t="s">
        <v>1066</v>
      </c>
      <c r="J282" t="s">
        <v>1091</v>
      </c>
      <c r="K282">
        <v>4</v>
      </c>
      <c r="L282" t="s">
        <v>1058</v>
      </c>
      <c r="M282">
        <v>10</v>
      </c>
    </row>
    <row r="283" spans="1:13" x14ac:dyDescent="0.4">
      <c r="A283" t="s">
        <v>881</v>
      </c>
      <c r="B283" t="s">
        <v>19</v>
      </c>
      <c r="C283">
        <v>126</v>
      </c>
      <c r="D283" t="s">
        <v>13</v>
      </c>
      <c r="E283" s="31">
        <v>45219</v>
      </c>
      <c r="F283">
        <v>80</v>
      </c>
      <c r="G283">
        <v>4.7</v>
      </c>
      <c r="H283">
        <v>2024</v>
      </c>
      <c r="I283" t="s">
        <v>1062</v>
      </c>
      <c r="J283" t="s">
        <v>1091</v>
      </c>
      <c r="K283">
        <v>5</v>
      </c>
      <c r="L283" t="s">
        <v>1058</v>
      </c>
      <c r="M283">
        <v>10</v>
      </c>
    </row>
    <row r="284" spans="1:13" x14ac:dyDescent="0.4">
      <c r="A284" t="s">
        <v>886</v>
      </c>
      <c r="B284" t="s">
        <v>5</v>
      </c>
      <c r="C284">
        <v>54</v>
      </c>
      <c r="D284" t="s">
        <v>13</v>
      </c>
      <c r="E284" s="31">
        <v>45221</v>
      </c>
      <c r="F284">
        <v>120</v>
      </c>
      <c r="G284">
        <v>4.7</v>
      </c>
      <c r="H284">
        <v>2024</v>
      </c>
      <c r="I284" t="s">
        <v>1065</v>
      </c>
      <c r="J284" t="s">
        <v>1090</v>
      </c>
      <c r="K284">
        <v>5</v>
      </c>
      <c r="L284" t="s">
        <v>1058</v>
      </c>
      <c r="M284">
        <v>10</v>
      </c>
    </row>
    <row r="285" spans="1:13" x14ac:dyDescent="0.4">
      <c r="A285" t="s">
        <v>888</v>
      </c>
      <c r="B285" t="s">
        <v>5</v>
      </c>
      <c r="C285">
        <v>76</v>
      </c>
      <c r="D285" t="s">
        <v>6</v>
      </c>
      <c r="E285" s="31">
        <v>45221</v>
      </c>
      <c r="F285">
        <v>80</v>
      </c>
      <c r="G285">
        <v>4.5</v>
      </c>
      <c r="H285">
        <v>2024</v>
      </c>
      <c r="I285" t="s">
        <v>1065</v>
      </c>
      <c r="J285" t="s">
        <v>1089</v>
      </c>
      <c r="K285">
        <v>5</v>
      </c>
      <c r="L285" t="s">
        <v>1058</v>
      </c>
      <c r="M285">
        <v>10</v>
      </c>
    </row>
    <row r="286" spans="1:13" x14ac:dyDescent="0.4">
      <c r="A286" t="s">
        <v>889</v>
      </c>
      <c r="B286" t="s">
        <v>5</v>
      </c>
      <c r="C286">
        <v>37</v>
      </c>
      <c r="D286" t="s">
        <v>10</v>
      </c>
      <c r="E286" s="31">
        <v>45222</v>
      </c>
      <c r="F286">
        <v>117</v>
      </c>
      <c r="G286">
        <v>4</v>
      </c>
      <c r="H286">
        <v>2024</v>
      </c>
      <c r="I286" t="s">
        <v>1063</v>
      </c>
      <c r="J286" t="s">
        <v>1090</v>
      </c>
      <c r="K286">
        <v>4</v>
      </c>
      <c r="L286" t="s">
        <v>1058</v>
      </c>
      <c r="M286">
        <v>10</v>
      </c>
    </row>
    <row r="287" spans="1:13" x14ac:dyDescent="0.4">
      <c r="A287" t="s">
        <v>899</v>
      </c>
      <c r="B287" t="s">
        <v>14</v>
      </c>
      <c r="C287">
        <v>171</v>
      </c>
      <c r="D287" t="s">
        <v>10</v>
      </c>
      <c r="E287" s="31">
        <v>45225</v>
      </c>
      <c r="F287">
        <v>84</v>
      </c>
      <c r="G287">
        <v>4.4000000000000004</v>
      </c>
      <c r="H287">
        <v>2024</v>
      </c>
      <c r="I287" t="s">
        <v>1066</v>
      </c>
      <c r="J287" t="s">
        <v>1091</v>
      </c>
      <c r="K287">
        <v>4</v>
      </c>
      <c r="L287" t="s">
        <v>1058</v>
      </c>
      <c r="M287">
        <v>10</v>
      </c>
    </row>
    <row r="288" spans="1:13" x14ac:dyDescent="0.4">
      <c r="A288" t="s">
        <v>904</v>
      </c>
      <c r="B288" t="s">
        <v>14</v>
      </c>
      <c r="C288">
        <v>143</v>
      </c>
      <c r="D288" t="s">
        <v>13</v>
      </c>
      <c r="E288" s="31">
        <v>45227</v>
      </c>
      <c r="F288">
        <v>58</v>
      </c>
      <c r="G288">
        <v>4.3</v>
      </c>
      <c r="H288">
        <v>2024</v>
      </c>
      <c r="I288" t="s">
        <v>1064</v>
      </c>
      <c r="J288" t="s">
        <v>1091</v>
      </c>
      <c r="K288">
        <v>4</v>
      </c>
      <c r="L288" t="s">
        <v>1058</v>
      </c>
      <c r="M288">
        <v>10</v>
      </c>
    </row>
    <row r="289" spans="1:13" x14ac:dyDescent="0.4">
      <c r="A289" t="s">
        <v>905</v>
      </c>
      <c r="B289" t="s">
        <v>14</v>
      </c>
      <c r="C289">
        <v>64</v>
      </c>
      <c r="D289" t="s">
        <v>11</v>
      </c>
      <c r="E289" s="31">
        <v>45227</v>
      </c>
      <c r="F289">
        <v>185</v>
      </c>
      <c r="G289">
        <v>2.2000000000000002</v>
      </c>
      <c r="H289">
        <v>2024</v>
      </c>
      <c r="I289" t="s">
        <v>1064</v>
      </c>
      <c r="J289" t="s">
        <v>1089</v>
      </c>
      <c r="K289">
        <v>2</v>
      </c>
      <c r="L289" t="s">
        <v>1058</v>
      </c>
      <c r="M289">
        <v>10</v>
      </c>
    </row>
    <row r="290" spans="1:13" x14ac:dyDescent="0.4">
      <c r="A290" t="s">
        <v>906</v>
      </c>
      <c r="B290" t="s">
        <v>14</v>
      </c>
      <c r="C290">
        <v>69</v>
      </c>
      <c r="D290" t="s">
        <v>11</v>
      </c>
      <c r="E290" s="31">
        <v>45227</v>
      </c>
      <c r="F290">
        <v>40</v>
      </c>
      <c r="G290">
        <v>4.8</v>
      </c>
      <c r="H290">
        <v>2024</v>
      </c>
      <c r="I290" t="s">
        <v>1064</v>
      </c>
      <c r="J290" t="s">
        <v>1089</v>
      </c>
      <c r="K290">
        <v>5</v>
      </c>
      <c r="L290" t="s">
        <v>1058</v>
      </c>
      <c r="M290">
        <v>10</v>
      </c>
    </row>
    <row r="291" spans="1:13" x14ac:dyDescent="0.4">
      <c r="A291" t="s">
        <v>907</v>
      </c>
      <c r="B291" t="s">
        <v>14</v>
      </c>
      <c r="C291">
        <v>18</v>
      </c>
      <c r="D291" t="s">
        <v>6</v>
      </c>
      <c r="E291" s="31">
        <v>45227</v>
      </c>
      <c r="F291">
        <v>225</v>
      </c>
      <c r="G291">
        <v>2.6</v>
      </c>
      <c r="H291">
        <v>2024</v>
      </c>
      <c r="I291" t="s">
        <v>1064</v>
      </c>
      <c r="J291" t="s">
        <v>1093</v>
      </c>
      <c r="K291">
        <v>3</v>
      </c>
      <c r="L291" t="s">
        <v>1058</v>
      </c>
      <c r="M291">
        <v>10</v>
      </c>
    </row>
    <row r="292" spans="1:13" x14ac:dyDescent="0.4">
      <c r="A292" t="s">
        <v>909</v>
      </c>
      <c r="B292" t="s">
        <v>18</v>
      </c>
      <c r="C292">
        <v>110</v>
      </c>
      <c r="D292" t="s">
        <v>9</v>
      </c>
      <c r="E292" s="31">
        <v>45228</v>
      </c>
      <c r="F292">
        <v>88</v>
      </c>
      <c r="G292">
        <v>3.4</v>
      </c>
      <c r="H292">
        <v>2024</v>
      </c>
      <c r="I292" t="s">
        <v>1065</v>
      </c>
      <c r="J292" t="s">
        <v>1089</v>
      </c>
      <c r="K292">
        <v>3</v>
      </c>
      <c r="L292" t="s">
        <v>1058</v>
      </c>
      <c r="M292">
        <v>10</v>
      </c>
    </row>
    <row r="293" spans="1:13" x14ac:dyDescent="0.4">
      <c r="A293" t="s">
        <v>911</v>
      </c>
      <c r="B293" t="s">
        <v>18</v>
      </c>
      <c r="C293">
        <v>147</v>
      </c>
      <c r="D293" t="s">
        <v>9</v>
      </c>
      <c r="E293" s="31">
        <v>45228</v>
      </c>
      <c r="F293">
        <v>68</v>
      </c>
      <c r="G293">
        <v>2.1</v>
      </c>
      <c r="H293">
        <v>2024</v>
      </c>
      <c r="I293" t="s">
        <v>1065</v>
      </c>
      <c r="J293" t="s">
        <v>1091</v>
      </c>
      <c r="K293">
        <v>2</v>
      </c>
      <c r="L293" t="s">
        <v>1058</v>
      </c>
      <c r="M293">
        <v>10</v>
      </c>
    </row>
    <row r="294" spans="1:13" x14ac:dyDescent="0.4">
      <c r="A294" t="s">
        <v>917</v>
      </c>
      <c r="B294" t="s">
        <v>5</v>
      </c>
      <c r="C294">
        <v>62</v>
      </c>
      <c r="D294" t="s">
        <v>9</v>
      </c>
      <c r="E294" s="31">
        <v>45231</v>
      </c>
      <c r="F294">
        <v>78</v>
      </c>
      <c r="G294">
        <v>3.5</v>
      </c>
      <c r="H294">
        <v>2024</v>
      </c>
      <c r="I294" t="s">
        <v>1068</v>
      </c>
      <c r="J294" t="s">
        <v>1089</v>
      </c>
      <c r="K294">
        <v>4</v>
      </c>
      <c r="L294" t="s">
        <v>1059</v>
      </c>
      <c r="M294">
        <v>11</v>
      </c>
    </row>
    <row r="295" spans="1:13" x14ac:dyDescent="0.4">
      <c r="A295" t="s">
        <v>922</v>
      </c>
      <c r="B295" t="s">
        <v>15</v>
      </c>
      <c r="C295">
        <v>52</v>
      </c>
      <c r="D295" t="s">
        <v>9</v>
      </c>
      <c r="E295" s="31">
        <v>45236</v>
      </c>
      <c r="F295">
        <v>220</v>
      </c>
      <c r="G295">
        <v>5</v>
      </c>
      <c r="H295">
        <v>2024</v>
      </c>
      <c r="I295" t="s">
        <v>1063</v>
      </c>
      <c r="J295" t="s">
        <v>1090</v>
      </c>
      <c r="K295">
        <v>5</v>
      </c>
      <c r="L295" t="s">
        <v>1059</v>
      </c>
      <c r="M295">
        <v>11</v>
      </c>
    </row>
    <row r="296" spans="1:13" x14ac:dyDescent="0.4">
      <c r="A296" t="s">
        <v>925</v>
      </c>
      <c r="B296" t="s">
        <v>19</v>
      </c>
      <c r="C296">
        <v>74</v>
      </c>
      <c r="D296" t="s">
        <v>10</v>
      </c>
      <c r="E296" s="31">
        <v>45238</v>
      </c>
      <c r="F296">
        <v>160</v>
      </c>
      <c r="G296">
        <v>2.7</v>
      </c>
      <c r="H296">
        <v>2024</v>
      </c>
      <c r="I296" t="s">
        <v>1068</v>
      </c>
      <c r="J296" t="s">
        <v>1089</v>
      </c>
      <c r="K296">
        <v>3</v>
      </c>
      <c r="L296" t="s">
        <v>1059</v>
      </c>
      <c r="M296">
        <v>11</v>
      </c>
    </row>
    <row r="297" spans="1:13" x14ac:dyDescent="0.4">
      <c r="A297" t="s">
        <v>926</v>
      </c>
      <c r="B297" t="s">
        <v>19</v>
      </c>
      <c r="C297">
        <v>30</v>
      </c>
      <c r="D297" t="s">
        <v>6</v>
      </c>
      <c r="E297" s="31">
        <v>45238</v>
      </c>
      <c r="F297">
        <v>84</v>
      </c>
      <c r="G297">
        <v>4</v>
      </c>
      <c r="H297">
        <v>2024</v>
      </c>
      <c r="I297" t="s">
        <v>1068</v>
      </c>
      <c r="J297" t="s">
        <v>1093</v>
      </c>
      <c r="K297">
        <v>4</v>
      </c>
      <c r="L297" t="s">
        <v>1059</v>
      </c>
      <c r="M297">
        <v>11</v>
      </c>
    </row>
    <row r="298" spans="1:13" x14ac:dyDescent="0.4">
      <c r="A298" t="s">
        <v>928</v>
      </c>
      <c r="B298" t="s">
        <v>19</v>
      </c>
      <c r="C298">
        <v>151</v>
      </c>
      <c r="D298" t="s">
        <v>11</v>
      </c>
      <c r="E298" s="31">
        <v>45238</v>
      </c>
      <c r="F298">
        <v>84</v>
      </c>
      <c r="G298">
        <v>4.5999999999999996</v>
      </c>
      <c r="H298">
        <v>2024</v>
      </c>
      <c r="I298" t="s">
        <v>1068</v>
      </c>
      <c r="J298" t="s">
        <v>1091</v>
      </c>
      <c r="K298">
        <v>5</v>
      </c>
      <c r="L298" t="s">
        <v>1059</v>
      </c>
      <c r="M298">
        <v>11</v>
      </c>
    </row>
    <row r="299" spans="1:13" x14ac:dyDescent="0.4">
      <c r="A299" t="s">
        <v>932</v>
      </c>
      <c r="B299" t="s">
        <v>18</v>
      </c>
      <c r="C299">
        <v>89</v>
      </c>
      <c r="D299" t="s">
        <v>13</v>
      </c>
      <c r="E299" s="31">
        <v>45240</v>
      </c>
      <c r="F299">
        <v>88</v>
      </c>
      <c r="G299">
        <v>4.9000000000000004</v>
      </c>
      <c r="H299">
        <v>2024</v>
      </c>
      <c r="I299" t="s">
        <v>1062</v>
      </c>
      <c r="J299" t="s">
        <v>1089</v>
      </c>
      <c r="K299">
        <v>5</v>
      </c>
      <c r="L299" t="s">
        <v>1059</v>
      </c>
      <c r="M299">
        <v>11</v>
      </c>
    </row>
    <row r="300" spans="1:13" x14ac:dyDescent="0.4">
      <c r="A300" t="s">
        <v>934</v>
      </c>
      <c r="B300" t="s">
        <v>19</v>
      </c>
      <c r="C300">
        <v>84</v>
      </c>
      <c r="D300" t="s">
        <v>13</v>
      </c>
      <c r="E300" s="31">
        <v>45241</v>
      </c>
      <c r="F300">
        <v>66</v>
      </c>
      <c r="G300">
        <v>4.7</v>
      </c>
      <c r="H300">
        <v>2024</v>
      </c>
      <c r="I300" t="s">
        <v>1064</v>
      </c>
      <c r="J300" t="s">
        <v>1089</v>
      </c>
      <c r="K300">
        <v>5</v>
      </c>
      <c r="L300" t="s">
        <v>1059</v>
      </c>
      <c r="M300">
        <v>11</v>
      </c>
    </row>
    <row r="301" spans="1:13" x14ac:dyDescent="0.4">
      <c r="A301" t="s">
        <v>936</v>
      </c>
      <c r="B301" t="s">
        <v>18</v>
      </c>
      <c r="C301">
        <v>146</v>
      </c>
      <c r="D301" t="s">
        <v>10</v>
      </c>
      <c r="E301" s="31">
        <v>45242</v>
      </c>
      <c r="F301">
        <v>220</v>
      </c>
      <c r="G301">
        <v>4.5</v>
      </c>
      <c r="H301">
        <v>2024</v>
      </c>
      <c r="I301" t="s">
        <v>1065</v>
      </c>
      <c r="J301" t="s">
        <v>1091</v>
      </c>
      <c r="K301">
        <v>5</v>
      </c>
      <c r="L301" t="s">
        <v>1059</v>
      </c>
      <c r="M301">
        <v>11</v>
      </c>
    </row>
    <row r="302" spans="1:13" x14ac:dyDescent="0.4">
      <c r="A302" t="s">
        <v>937</v>
      </c>
      <c r="B302" t="s">
        <v>14</v>
      </c>
      <c r="C302">
        <v>62</v>
      </c>
      <c r="D302" t="s">
        <v>6</v>
      </c>
      <c r="E302" s="31">
        <v>45243</v>
      </c>
      <c r="F302">
        <v>175</v>
      </c>
      <c r="G302">
        <v>4.4000000000000004</v>
      </c>
      <c r="H302">
        <v>2024</v>
      </c>
      <c r="I302" t="s">
        <v>1063</v>
      </c>
      <c r="J302" t="s">
        <v>1089</v>
      </c>
      <c r="K302">
        <v>4</v>
      </c>
      <c r="L302" t="s">
        <v>1059</v>
      </c>
      <c r="M302">
        <v>11</v>
      </c>
    </row>
    <row r="303" spans="1:13" x14ac:dyDescent="0.4">
      <c r="A303" t="s">
        <v>941</v>
      </c>
      <c r="B303" t="s">
        <v>18</v>
      </c>
      <c r="C303">
        <v>149</v>
      </c>
      <c r="D303" t="s">
        <v>9</v>
      </c>
      <c r="E303" s="31">
        <v>45244</v>
      </c>
      <c r="F303">
        <v>44</v>
      </c>
      <c r="G303">
        <v>2.2000000000000002</v>
      </c>
      <c r="H303">
        <v>2024</v>
      </c>
      <c r="I303" t="s">
        <v>1067</v>
      </c>
      <c r="J303" t="s">
        <v>1091</v>
      </c>
      <c r="K303">
        <v>2</v>
      </c>
      <c r="L303" t="s">
        <v>1059</v>
      </c>
      <c r="M303">
        <v>11</v>
      </c>
    </row>
    <row r="304" spans="1:13" x14ac:dyDescent="0.4">
      <c r="A304" t="s">
        <v>943</v>
      </c>
      <c r="B304" t="s">
        <v>14</v>
      </c>
      <c r="C304">
        <v>113</v>
      </c>
      <c r="D304" t="s">
        <v>9</v>
      </c>
      <c r="E304" s="31">
        <v>45245</v>
      </c>
      <c r="F304">
        <v>34</v>
      </c>
      <c r="G304">
        <v>3.9</v>
      </c>
      <c r="H304">
        <v>2024</v>
      </c>
      <c r="I304" t="s">
        <v>1068</v>
      </c>
      <c r="J304" t="s">
        <v>1089</v>
      </c>
      <c r="K304">
        <v>4</v>
      </c>
      <c r="L304" t="s">
        <v>1059</v>
      </c>
      <c r="M304">
        <v>11</v>
      </c>
    </row>
    <row r="305" spans="1:13" x14ac:dyDescent="0.4">
      <c r="A305" t="s">
        <v>948</v>
      </c>
      <c r="B305" t="s">
        <v>15</v>
      </c>
      <c r="C305">
        <v>54</v>
      </c>
      <c r="D305" t="s">
        <v>9</v>
      </c>
      <c r="E305" s="31">
        <v>45247</v>
      </c>
      <c r="F305">
        <v>35</v>
      </c>
      <c r="G305">
        <v>2.8</v>
      </c>
      <c r="H305">
        <v>2024</v>
      </c>
      <c r="I305" t="s">
        <v>1062</v>
      </c>
      <c r="J305" t="s">
        <v>1090</v>
      </c>
      <c r="K305">
        <v>3</v>
      </c>
      <c r="L305" t="s">
        <v>1059</v>
      </c>
      <c r="M305">
        <v>11</v>
      </c>
    </row>
    <row r="306" spans="1:13" x14ac:dyDescent="0.4">
      <c r="A306" t="s">
        <v>950</v>
      </c>
      <c r="B306" t="s">
        <v>18</v>
      </c>
      <c r="C306">
        <v>71</v>
      </c>
      <c r="D306" t="s">
        <v>6</v>
      </c>
      <c r="E306" s="31">
        <v>45247</v>
      </c>
      <c r="F306">
        <v>64</v>
      </c>
      <c r="G306">
        <v>3.9</v>
      </c>
      <c r="H306">
        <v>2024</v>
      </c>
      <c r="I306" t="s">
        <v>1062</v>
      </c>
      <c r="J306" t="s">
        <v>1089</v>
      </c>
      <c r="K306">
        <v>4</v>
      </c>
      <c r="L306" t="s">
        <v>1059</v>
      </c>
      <c r="M306">
        <v>11</v>
      </c>
    </row>
    <row r="307" spans="1:13" x14ac:dyDescent="0.4">
      <c r="A307" t="s">
        <v>959</v>
      </c>
      <c r="B307" t="s">
        <v>15</v>
      </c>
      <c r="C307">
        <v>99</v>
      </c>
      <c r="D307" t="s">
        <v>6</v>
      </c>
      <c r="E307" s="31">
        <v>45253</v>
      </c>
      <c r="F307">
        <v>116</v>
      </c>
      <c r="G307">
        <v>3.9</v>
      </c>
      <c r="H307">
        <v>2024</v>
      </c>
      <c r="I307" t="s">
        <v>1066</v>
      </c>
      <c r="J307" t="s">
        <v>1089</v>
      </c>
      <c r="K307">
        <v>4</v>
      </c>
      <c r="L307" t="s">
        <v>1059</v>
      </c>
      <c r="M307">
        <v>11</v>
      </c>
    </row>
    <row r="308" spans="1:13" x14ac:dyDescent="0.4">
      <c r="A308" t="s">
        <v>962</v>
      </c>
      <c r="B308" t="s">
        <v>15</v>
      </c>
      <c r="C308">
        <v>158</v>
      </c>
      <c r="D308" t="s">
        <v>13</v>
      </c>
      <c r="E308" s="31">
        <v>45254</v>
      </c>
      <c r="F308">
        <v>148</v>
      </c>
      <c r="G308">
        <v>4</v>
      </c>
      <c r="H308">
        <v>2024</v>
      </c>
      <c r="I308" t="s">
        <v>1062</v>
      </c>
      <c r="J308" t="s">
        <v>1091</v>
      </c>
      <c r="K308">
        <v>4</v>
      </c>
      <c r="L308" t="s">
        <v>1059</v>
      </c>
      <c r="M308">
        <v>11</v>
      </c>
    </row>
    <row r="309" spans="1:13" x14ac:dyDescent="0.4">
      <c r="A309" t="s">
        <v>966</v>
      </c>
      <c r="B309" t="s">
        <v>19</v>
      </c>
      <c r="C309">
        <v>96</v>
      </c>
      <c r="D309" t="s">
        <v>11</v>
      </c>
      <c r="E309" s="31">
        <v>45256</v>
      </c>
      <c r="F309">
        <v>136</v>
      </c>
      <c r="G309">
        <v>5</v>
      </c>
      <c r="H309">
        <v>2024</v>
      </c>
      <c r="I309" t="s">
        <v>1065</v>
      </c>
      <c r="J309" t="s">
        <v>1089</v>
      </c>
      <c r="K309">
        <v>5</v>
      </c>
      <c r="L309" t="s">
        <v>1059</v>
      </c>
      <c r="M309">
        <v>11</v>
      </c>
    </row>
    <row r="310" spans="1:13" x14ac:dyDescent="0.4">
      <c r="A310" t="s">
        <v>970</v>
      </c>
      <c r="B310" t="s">
        <v>18</v>
      </c>
      <c r="C310">
        <v>34</v>
      </c>
      <c r="D310" t="s">
        <v>11</v>
      </c>
      <c r="E310" s="31">
        <v>45258</v>
      </c>
      <c r="F310">
        <v>25</v>
      </c>
      <c r="G310">
        <v>4.0999999999999996</v>
      </c>
      <c r="H310">
        <v>2024</v>
      </c>
      <c r="I310" t="s">
        <v>1067</v>
      </c>
      <c r="J310" t="s">
        <v>1090</v>
      </c>
      <c r="K310">
        <v>4</v>
      </c>
      <c r="L310" t="s">
        <v>1059</v>
      </c>
      <c r="M310">
        <v>11</v>
      </c>
    </row>
    <row r="311" spans="1:13" x14ac:dyDescent="0.4">
      <c r="A311" t="s">
        <v>971</v>
      </c>
      <c r="B311" t="s">
        <v>14</v>
      </c>
      <c r="C311">
        <v>2</v>
      </c>
      <c r="D311" t="s">
        <v>6</v>
      </c>
      <c r="E311" s="31">
        <v>45259</v>
      </c>
      <c r="F311">
        <v>62</v>
      </c>
      <c r="G311">
        <v>2.8</v>
      </c>
      <c r="H311">
        <v>2024</v>
      </c>
      <c r="I311" t="s">
        <v>1068</v>
      </c>
      <c r="J311" t="s">
        <v>1092</v>
      </c>
      <c r="K311">
        <v>3</v>
      </c>
      <c r="L311" t="s">
        <v>1059</v>
      </c>
      <c r="M311">
        <v>11</v>
      </c>
    </row>
    <row r="312" spans="1:13" x14ac:dyDescent="0.4">
      <c r="A312" t="s">
        <v>976</v>
      </c>
      <c r="B312" t="s">
        <v>18</v>
      </c>
      <c r="C312">
        <v>97</v>
      </c>
      <c r="D312" t="s">
        <v>10</v>
      </c>
      <c r="E312" s="31">
        <v>45261</v>
      </c>
      <c r="F312">
        <v>114</v>
      </c>
      <c r="G312">
        <v>4.8</v>
      </c>
      <c r="H312">
        <v>2024</v>
      </c>
      <c r="I312" t="s">
        <v>1062</v>
      </c>
      <c r="J312" t="s">
        <v>1089</v>
      </c>
      <c r="K312">
        <v>5</v>
      </c>
      <c r="L312" t="s">
        <v>1060</v>
      </c>
      <c r="M312">
        <v>12</v>
      </c>
    </row>
    <row r="313" spans="1:13" x14ac:dyDescent="0.4">
      <c r="A313" t="s">
        <v>980</v>
      </c>
      <c r="B313" t="s">
        <v>14</v>
      </c>
      <c r="C313">
        <v>133</v>
      </c>
      <c r="D313" t="s">
        <v>10</v>
      </c>
      <c r="E313" s="31">
        <v>45263</v>
      </c>
      <c r="F313">
        <v>96</v>
      </c>
      <c r="G313">
        <v>4.3</v>
      </c>
      <c r="H313">
        <v>2024</v>
      </c>
      <c r="I313" t="s">
        <v>1065</v>
      </c>
      <c r="J313" t="s">
        <v>1091</v>
      </c>
      <c r="K313">
        <v>4</v>
      </c>
      <c r="L313" t="s">
        <v>1060</v>
      </c>
      <c r="M313">
        <v>12</v>
      </c>
    </row>
    <row r="314" spans="1:13" x14ac:dyDescent="0.4">
      <c r="A314" t="s">
        <v>983</v>
      </c>
      <c r="B314" t="s">
        <v>18</v>
      </c>
      <c r="C314">
        <v>38</v>
      </c>
      <c r="D314" t="s">
        <v>13</v>
      </c>
      <c r="E314" s="31">
        <v>45265</v>
      </c>
      <c r="F314">
        <v>27</v>
      </c>
      <c r="G314">
        <v>3.1</v>
      </c>
      <c r="H314">
        <v>2024</v>
      </c>
      <c r="I314" t="s">
        <v>1067</v>
      </c>
      <c r="J314" t="s">
        <v>1090</v>
      </c>
      <c r="K314">
        <v>3</v>
      </c>
      <c r="L314" t="s">
        <v>1060</v>
      </c>
      <c r="M314">
        <v>12</v>
      </c>
    </row>
    <row r="315" spans="1:13" x14ac:dyDescent="0.4">
      <c r="A315" t="s">
        <v>984</v>
      </c>
      <c r="B315" t="s">
        <v>14</v>
      </c>
      <c r="C315">
        <v>78</v>
      </c>
      <c r="D315" t="s">
        <v>13</v>
      </c>
      <c r="E315" s="31">
        <v>45267</v>
      </c>
      <c r="F315">
        <v>200</v>
      </c>
      <c r="G315">
        <v>2.4</v>
      </c>
      <c r="H315">
        <v>2024</v>
      </c>
      <c r="I315" t="s">
        <v>1066</v>
      </c>
      <c r="J315" t="s">
        <v>1089</v>
      </c>
      <c r="K315">
        <v>2</v>
      </c>
      <c r="L315" t="s">
        <v>1060</v>
      </c>
      <c r="M315">
        <v>12</v>
      </c>
    </row>
    <row r="316" spans="1:13" x14ac:dyDescent="0.4">
      <c r="A316" t="s">
        <v>985</v>
      </c>
      <c r="B316" t="s">
        <v>18</v>
      </c>
      <c r="C316">
        <v>25</v>
      </c>
      <c r="D316" t="s">
        <v>9</v>
      </c>
      <c r="E316" s="31">
        <v>45268</v>
      </c>
      <c r="F316">
        <v>93</v>
      </c>
      <c r="G316">
        <v>3.5</v>
      </c>
      <c r="H316">
        <v>2024</v>
      </c>
      <c r="I316" t="s">
        <v>1062</v>
      </c>
      <c r="J316" t="s">
        <v>1093</v>
      </c>
      <c r="K316">
        <v>4</v>
      </c>
      <c r="L316" t="s">
        <v>1060</v>
      </c>
      <c r="M316">
        <v>12</v>
      </c>
    </row>
    <row r="317" spans="1:13" x14ac:dyDescent="0.4">
      <c r="A317" t="s">
        <v>987</v>
      </c>
      <c r="B317" t="s">
        <v>18</v>
      </c>
      <c r="C317">
        <v>103</v>
      </c>
      <c r="D317" t="s">
        <v>9</v>
      </c>
      <c r="E317" s="31">
        <v>45269</v>
      </c>
      <c r="F317">
        <v>72</v>
      </c>
      <c r="G317">
        <v>3.4</v>
      </c>
      <c r="H317">
        <v>2024</v>
      </c>
      <c r="I317" t="s">
        <v>1064</v>
      </c>
      <c r="J317" t="s">
        <v>1089</v>
      </c>
      <c r="K317">
        <v>3</v>
      </c>
      <c r="L317" t="s">
        <v>1060</v>
      </c>
      <c r="M317">
        <v>12</v>
      </c>
    </row>
    <row r="318" spans="1:13" x14ac:dyDescent="0.4">
      <c r="A318" t="s">
        <v>992</v>
      </c>
      <c r="B318" t="s">
        <v>5</v>
      </c>
      <c r="C318">
        <v>127</v>
      </c>
      <c r="D318" t="s">
        <v>6</v>
      </c>
      <c r="E318" s="31">
        <v>45275</v>
      </c>
      <c r="F318">
        <v>145</v>
      </c>
      <c r="G318">
        <v>2.6</v>
      </c>
      <c r="H318">
        <v>2024</v>
      </c>
      <c r="I318" t="s">
        <v>1062</v>
      </c>
      <c r="J318" t="s">
        <v>1091</v>
      </c>
      <c r="K318">
        <v>3</v>
      </c>
      <c r="L318" t="s">
        <v>1060</v>
      </c>
      <c r="M318">
        <v>12</v>
      </c>
    </row>
    <row r="319" spans="1:13" x14ac:dyDescent="0.4">
      <c r="A319" t="s">
        <v>993</v>
      </c>
      <c r="B319" t="s">
        <v>15</v>
      </c>
      <c r="C319">
        <v>96</v>
      </c>
      <c r="D319" t="s">
        <v>13</v>
      </c>
      <c r="E319" s="31">
        <v>45275</v>
      </c>
      <c r="F319">
        <v>115</v>
      </c>
      <c r="G319">
        <v>4.9000000000000004</v>
      </c>
      <c r="H319">
        <v>2024</v>
      </c>
      <c r="I319" t="s">
        <v>1062</v>
      </c>
      <c r="J319" t="s">
        <v>1089</v>
      </c>
      <c r="K319">
        <v>5</v>
      </c>
      <c r="L319" t="s">
        <v>1060</v>
      </c>
      <c r="M319">
        <v>12</v>
      </c>
    </row>
    <row r="320" spans="1:13" x14ac:dyDescent="0.4">
      <c r="A320" t="s">
        <v>1005</v>
      </c>
      <c r="B320" t="s">
        <v>5</v>
      </c>
      <c r="C320">
        <v>158</v>
      </c>
      <c r="D320" t="s">
        <v>10</v>
      </c>
      <c r="E320" s="31">
        <v>45276</v>
      </c>
      <c r="F320">
        <v>36</v>
      </c>
      <c r="G320">
        <v>4.7</v>
      </c>
      <c r="H320">
        <v>2024</v>
      </c>
      <c r="I320" t="s">
        <v>1064</v>
      </c>
      <c r="J320" t="s">
        <v>1091</v>
      </c>
      <c r="K320">
        <v>5</v>
      </c>
      <c r="L320" t="s">
        <v>1060</v>
      </c>
      <c r="M320">
        <v>12</v>
      </c>
    </row>
    <row r="321" spans="1:13" x14ac:dyDescent="0.4">
      <c r="A321" t="s">
        <v>1008</v>
      </c>
      <c r="B321" t="s">
        <v>18</v>
      </c>
      <c r="C321">
        <v>147</v>
      </c>
      <c r="D321" t="s">
        <v>13</v>
      </c>
      <c r="E321" s="31">
        <v>45276</v>
      </c>
      <c r="F321">
        <v>76</v>
      </c>
      <c r="G321">
        <v>4.7</v>
      </c>
      <c r="H321">
        <v>2024</v>
      </c>
      <c r="I321" t="s">
        <v>1064</v>
      </c>
      <c r="J321" t="s">
        <v>1091</v>
      </c>
      <c r="K321">
        <v>5</v>
      </c>
      <c r="L321" t="s">
        <v>1060</v>
      </c>
      <c r="M321">
        <v>12</v>
      </c>
    </row>
    <row r="322" spans="1:13" x14ac:dyDescent="0.4">
      <c r="A322" t="s">
        <v>1009</v>
      </c>
      <c r="B322" t="s">
        <v>19</v>
      </c>
      <c r="C322">
        <v>126</v>
      </c>
      <c r="D322" t="s">
        <v>13</v>
      </c>
      <c r="E322" s="31">
        <v>45276</v>
      </c>
      <c r="F322">
        <v>185</v>
      </c>
      <c r="G322">
        <v>4.8</v>
      </c>
      <c r="H322">
        <v>2024</v>
      </c>
      <c r="I322" t="s">
        <v>1064</v>
      </c>
      <c r="J322" t="s">
        <v>1091</v>
      </c>
      <c r="K322">
        <v>5</v>
      </c>
      <c r="L322" t="s">
        <v>1060</v>
      </c>
      <c r="M322">
        <v>12</v>
      </c>
    </row>
    <row r="323" spans="1:13" x14ac:dyDescent="0.4">
      <c r="A323" t="s">
        <v>1011</v>
      </c>
      <c r="B323" t="s">
        <v>14</v>
      </c>
      <c r="C323">
        <v>32</v>
      </c>
      <c r="D323" t="s">
        <v>13</v>
      </c>
      <c r="E323" s="31">
        <v>45277</v>
      </c>
      <c r="F323">
        <v>148</v>
      </c>
      <c r="G323">
        <v>4</v>
      </c>
      <c r="H323">
        <v>2024</v>
      </c>
      <c r="I323" t="s">
        <v>1065</v>
      </c>
      <c r="J323" t="s">
        <v>1090</v>
      </c>
      <c r="K323">
        <v>4</v>
      </c>
      <c r="L323" t="s">
        <v>1060</v>
      </c>
      <c r="M323">
        <v>12</v>
      </c>
    </row>
    <row r="324" spans="1:13" x14ac:dyDescent="0.4">
      <c r="A324" t="s">
        <v>1015</v>
      </c>
      <c r="B324" t="s">
        <v>15</v>
      </c>
      <c r="C324">
        <v>76</v>
      </c>
      <c r="D324" t="s">
        <v>9</v>
      </c>
      <c r="E324" s="31">
        <v>45281</v>
      </c>
      <c r="F324">
        <v>82</v>
      </c>
      <c r="G324">
        <v>2.1</v>
      </c>
      <c r="H324">
        <v>2024</v>
      </c>
      <c r="I324" t="s">
        <v>1066</v>
      </c>
      <c r="J324" t="s">
        <v>1089</v>
      </c>
      <c r="K324">
        <v>2</v>
      </c>
      <c r="L324" t="s">
        <v>1060</v>
      </c>
      <c r="M324">
        <v>12</v>
      </c>
    </row>
    <row r="325" spans="1:13" x14ac:dyDescent="0.4">
      <c r="A325" t="s">
        <v>1016</v>
      </c>
      <c r="B325" t="s">
        <v>5</v>
      </c>
      <c r="C325">
        <v>89</v>
      </c>
      <c r="D325" t="s">
        <v>13</v>
      </c>
      <c r="E325" s="31">
        <v>45284</v>
      </c>
      <c r="F325">
        <v>88</v>
      </c>
      <c r="G325">
        <v>2.8</v>
      </c>
      <c r="H325">
        <v>2024</v>
      </c>
      <c r="I325" t="s">
        <v>1065</v>
      </c>
      <c r="J325" t="s">
        <v>1089</v>
      </c>
      <c r="K325">
        <v>3</v>
      </c>
      <c r="L325" t="s">
        <v>1060</v>
      </c>
      <c r="M325">
        <v>12</v>
      </c>
    </row>
    <row r="326" spans="1:13" x14ac:dyDescent="0.4">
      <c r="A326" t="s">
        <v>1019</v>
      </c>
      <c r="B326" t="s">
        <v>14</v>
      </c>
      <c r="C326">
        <v>140</v>
      </c>
      <c r="D326" t="s">
        <v>10</v>
      </c>
      <c r="E326" s="31">
        <v>45285</v>
      </c>
      <c r="F326">
        <v>105</v>
      </c>
      <c r="G326">
        <v>1.7</v>
      </c>
      <c r="H326">
        <v>2024</v>
      </c>
      <c r="I326" t="s">
        <v>1063</v>
      </c>
      <c r="J326" t="s">
        <v>1091</v>
      </c>
      <c r="K326">
        <v>2</v>
      </c>
      <c r="L326" t="s">
        <v>1060</v>
      </c>
      <c r="M326">
        <v>12</v>
      </c>
    </row>
    <row r="327" spans="1:13" x14ac:dyDescent="0.4">
      <c r="A327" t="s">
        <v>1032</v>
      </c>
      <c r="B327" t="s">
        <v>15</v>
      </c>
      <c r="C327">
        <v>127</v>
      </c>
      <c r="D327" t="s">
        <v>13</v>
      </c>
      <c r="E327" s="31">
        <v>45290</v>
      </c>
      <c r="F327">
        <v>215</v>
      </c>
      <c r="G327">
        <v>3.8</v>
      </c>
      <c r="H327">
        <v>2024</v>
      </c>
      <c r="I327" t="s">
        <v>1064</v>
      </c>
      <c r="J327" t="s">
        <v>1091</v>
      </c>
      <c r="K327">
        <v>4</v>
      </c>
      <c r="L327" t="s">
        <v>1060</v>
      </c>
      <c r="M327">
        <v>12</v>
      </c>
    </row>
    <row r="328" spans="1:13" x14ac:dyDescent="0.4">
      <c r="A328" t="s">
        <v>1033</v>
      </c>
      <c r="B328" t="s">
        <v>14</v>
      </c>
      <c r="C328">
        <v>146</v>
      </c>
      <c r="D328" t="s">
        <v>10</v>
      </c>
      <c r="E328" s="31">
        <v>45291</v>
      </c>
      <c r="F328">
        <v>115</v>
      </c>
      <c r="G328">
        <v>2.2999999999999998</v>
      </c>
      <c r="H328">
        <v>2024</v>
      </c>
      <c r="I328" t="s">
        <v>1065</v>
      </c>
      <c r="J328" t="s">
        <v>1091</v>
      </c>
      <c r="K328">
        <v>2</v>
      </c>
      <c r="L328" t="s">
        <v>1060</v>
      </c>
      <c r="M328">
        <v>12</v>
      </c>
    </row>
    <row r="329" spans="1:13" x14ac:dyDescent="0.4">
      <c r="A329" t="s">
        <v>1034</v>
      </c>
      <c r="B329" t="s">
        <v>18</v>
      </c>
      <c r="C329">
        <v>123</v>
      </c>
      <c r="D329" t="s">
        <v>10</v>
      </c>
      <c r="E329" s="31">
        <v>45291</v>
      </c>
      <c r="F329">
        <v>64</v>
      </c>
      <c r="G329">
        <v>3.7</v>
      </c>
      <c r="H329">
        <v>2024</v>
      </c>
      <c r="I329" t="s">
        <v>1065</v>
      </c>
      <c r="J329" t="s">
        <v>1091</v>
      </c>
      <c r="K329">
        <v>4</v>
      </c>
      <c r="L329" t="s">
        <v>1060</v>
      </c>
      <c r="M329">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8E3A7-6290-4B87-A8A0-868CE3B0CEBA}">
  <dimension ref="A1:BB698"/>
  <sheetViews>
    <sheetView tabSelected="1" topLeftCell="A14" zoomScale="55" zoomScaleNormal="55" workbookViewId="0">
      <selection activeCell="M28" sqref="M28:N32"/>
    </sheetView>
  </sheetViews>
  <sheetFormatPr defaultRowHeight="14.6" x14ac:dyDescent="0.4"/>
  <cols>
    <col min="1" max="2" width="3.640625" customWidth="1"/>
    <col min="5" max="5" width="1.35546875" customWidth="1"/>
    <col min="15" max="15" width="12.5" customWidth="1"/>
  </cols>
  <sheetData>
    <row r="1" spans="1:54" ht="31.5" customHeight="1" x14ac:dyDescent="0.4">
      <c r="A1" s="20"/>
      <c r="B1" s="20"/>
      <c r="C1" s="47" t="s">
        <v>1103</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row>
    <row r="2" spans="1:54" x14ac:dyDescent="0.4">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row>
    <row r="3" spans="1:54" x14ac:dyDescent="0.4">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row>
    <row r="4" spans="1:54" x14ac:dyDescent="0.4">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row>
    <row r="5" spans="1:54" x14ac:dyDescent="0.4">
      <c r="A5" s="20"/>
      <c r="B5" s="20"/>
      <c r="C5" s="26"/>
      <c r="D5" s="26"/>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row>
    <row r="6" spans="1:54" x14ac:dyDescent="0.4">
      <c r="A6" s="20"/>
      <c r="B6" s="20"/>
      <c r="C6" s="26"/>
      <c r="D6" s="26"/>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row>
    <row r="7" spans="1:54" x14ac:dyDescent="0.4">
      <c r="A7" s="20"/>
      <c r="B7" s="20"/>
      <c r="C7" s="26"/>
      <c r="D7" s="26"/>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row>
    <row r="8" spans="1:54" x14ac:dyDescent="0.4">
      <c r="A8" s="20"/>
      <c r="B8" s="20"/>
      <c r="C8" s="26"/>
      <c r="D8" s="26"/>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row>
    <row r="9" spans="1:54" x14ac:dyDescent="0.4">
      <c r="A9" s="20"/>
      <c r="B9" s="20"/>
      <c r="C9" s="26"/>
      <c r="D9" s="26"/>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row>
    <row r="10" spans="1:54" x14ac:dyDescent="0.4">
      <c r="A10" s="20"/>
      <c r="B10" s="20"/>
      <c r="C10" s="26"/>
      <c r="D10" s="26"/>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row>
    <row r="11" spans="1:54" x14ac:dyDescent="0.4">
      <c r="A11" s="20"/>
      <c r="B11" s="20"/>
      <c r="C11" s="26"/>
      <c r="D11" s="26"/>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row>
    <row r="12" spans="1:54" x14ac:dyDescent="0.4">
      <c r="A12" s="20"/>
      <c r="B12" s="20"/>
      <c r="C12" s="26"/>
      <c r="D12" s="26"/>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row>
    <row r="13" spans="1:54" x14ac:dyDescent="0.4">
      <c r="A13" s="20"/>
      <c r="B13" s="20"/>
      <c r="C13" s="26"/>
      <c r="D13" s="26"/>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row>
    <row r="14" spans="1:54" x14ac:dyDescent="0.4">
      <c r="A14" s="20"/>
      <c r="B14" s="20"/>
      <c r="C14" s="26"/>
      <c r="D14" s="26"/>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row>
    <row r="15" spans="1:54" x14ac:dyDescent="0.4">
      <c r="A15" s="20"/>
      <c r="B15" s="20"/>
      <c r="C15" s="26"/>
      <c r="D15" s="26"/>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row>
    <row r="16" spans="1:54" x14ac:dyDescent="0.4">
      <c r="A16" s="20"/>
      <c r="B16" s="20"/>
      <c r="C16" s="26"/>
      <c r="D16" s="26"/>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row>
    <row r="17" spans="1:54" x14ac:dyDescent="0.4">
      <c r="A17" s="20"/>
      <c r="B17" s="20"/>
      <c r="C17" s="26"/>
      <c r="D17" s="26"/>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row>
    <row r="18" spans="1:54" x14ac:dyDescent="0.4">
      <c r="A18" s="20"/>
      <c r="B18" s="20"/>
      <c r="C18" s="26"/>
      <c r="D18" s="26"/>
      <c r="E18" s="20"/>
      <c r="F18" s="20"/>
      <c r="G18" s="20"/>
      <c r="H18" s="20"/>
      <c r="I18" s="20"/>
      <c r="J18" s="20"/>
      <c r="K18" s="20"/>
      <c r="L18" s="20"/>
      <c r="M18" s="20"/>
      <c r="N18" s="20"/>
      <c r="O18" s="32"/>
      <c r="P18" s="41" t="str">
        <f>Pivot!H37</f>
        <v>R01</v>
      </c>
      <c r="Q18" s="41" t="str">
        <f>Pivot!I37</f>
        <v>R02</v>
      </c>
      <c r="R18" s="41" t="str">
        <f>Pivot!J37</f>
        <v>R03</v>
      </c>
      <c r="S18" s="41" t="str">
        <f>Pivot!K37</f>
        <v>R04</v>
      </c>
      <c r="T18" s="41" t="str">
        <f>Pivot!L37</f>
        <v>R05</v>
      </c>
      <c r="U18" s="42" t="s">
        <v>1096</v>
      </c>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row>
    <row r="19" spans="1:54" x14ac:dyDescent="0.4">
      <c r="A19" s="20"/>
      <c r="B19" s="20"/>
      <c r="C19" s="26"/>
      <c r="D19" s="26"/>
      <c r="E19" s="20"/>
      <c r="F19" s="20"/>
      <c r="G19" s="20"/>
      <c r="H19" s="20"/>
      <c r="I19" s="20"/>
      <c r="J19" s="20"/>
      <c r="K19" s="20"/>
      <c r="L19" s="20"/>
      <c r="M19" s="20"/>
      <c r="N19" s="20"/>
      <c r="O19" s="43" t="str" cm="1">
        <f t="array" ref="O19:U36">IF(Pivot!G38:M55 = "","",Pivot!G38:M55)</f>
        <v>Cincinnati</v>
      </c>
      <c r="P19" s="33" t="str">
        <v/>
      </c>
      <c r="Q19" s="33" t="str">
        <v/>
      </c>
      <c r="R19" s="33" t="str">
        <v/>
      </c>
      <c r="S19" s="33" t="str">
        <v/>
      </c>
      <c r="T19" s="33" t="str">
        <v/>
      </c>
      <c r="U19" s="34" t="str">
        <v/>
      </c>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row>
    <row r="20" spans="1:54" x14ac:dyDescent="0.4">
      <c r="A20" s="20"/>
      <c r="B20" s="20"/>
      <c r="C20" s="26"/>
      <c r="D20" s="26"/>
      <c r="E20" s="20"/>
      <c r="F20" s="20"/>
      <c r="G20" s="20"/>
      <c r="H20" s="20"/>
      <c r="I20" s="20"/>
      <c r="J20" s="20"/>
      <c r="K20" s="20"/>
      <c r="L20" s="20"/>
      <c r="M20" s="20"/>
      <c r="N20" s="20"/>
      <c r="O20" s="35" t="str">
        <v>C0003</v>
      </c>
      <c r="P20" s="36">
        <v>891</v>
      </c>
      <c r="Q20" s="36">
        <v>1332</v>
      </c>
      <c r="R20" s="36">
        <v>1282</v>
      </c>
      <c r="S20" s="36">
        <v>739</v>
      </c>
      <c r="T20" s="36">
        <v>560</v>
      </c>
      <c r="U20" s="37">
        <v>4804</v>
      </c>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row>
    <row r="21" spans="1:54" x14ac:dyDescent="0.4">
      <c r="A21" s="20"/>
      <c r="B21" s="20"/>
      <c r="C21" s="26"/>
      <c r="D21" s="26"/>
      <c r="E21" s="20"/>
      <c r="F21" s="20"/>
      <c r="G21" s="20"/>
      <c r="H21" s="20"/>
      <c r="I21" s="20"/>
      <c r="J21" s="20"/>
      <c r="K21" s="20"/>
      <c r="L21" s="20"/>
      <c r="M21" s="20"/>
      <c r="N21" s="20"/>
      <c r="O21" s="35" t="str">
        <v>C0004</v>
      </c>
      <c r="P21" s="36">
        <v>1991</v>
      </c>
      <c r="Q21" s="36">
        <v>1886</v>
      </c>
      <c r="R21" s="36">
        <v>1206</v>
      </c>
      <c r="S21" s="36">
        <v>884</v>
      </c>
      <c r="T21" s="36">
        <v>1722</v>
      </c>
      <c r="U21" s="37">
        <v>7689</v>
      </c>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row>
    <row r="22" spans="1:54" x14ac:dyDescent="0.4">
      <c r="A22" s="20"/>
      <c r="B22" s="20"/>
      <c r="C22" s="26"/>
      <c r="D22" s="26"/>
      <c r="E22" s="20"/>
      <c r="F22" s="20"/>
      <c r="G22" s="20"/>
      <c r="H22" s="20"/>
      <c r="I22" s="20"/>
      <c r="J22" s="20"/>
      <c r="K22" s="20"/>
      <c r="L22" s="20"/>
      <c r="M22" s="20"/>
      <c r="N22" s="20"/>
      <c r="O22" s="35" t="str">
        <v>C0011</v>
      </c>
      <c r="P22" s="36">
        <v>1163</v>
      </c>
      <c r="Q22" s="36">
        <v>1180</v>
      </c>
      <c r="R22" s="36">
        <v>1616</v>
      </c>
      <c r="S22" s="36">
        <v>1043</v>
      </c>
      <c r="T22" s="36">
        <v>1747</v>
      </c>
      <c r="U22" s="37">
        <v>6749</v>
      </c>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row>
    <row r="23" spans="1:54" x14ac:dyDescent="0.4">
      <c r="A23" s="20"/>
      <c r="B23" s="20"/>
      <c r="C23" s="26"/>
      <c r="D23" s="26"/>
      <c r="E23" s="20"/>
      <c r="F23" s="20"/>
      <c r="G23" s="20"/>
      <c r="H23" s="20"/>
      <c r="I23" s="20"/>
      <c r="J23" s="20"/>
      <c r="K23" s="20"/>
      <c r="L23" s="20"/>
      <c r="M23" s="20"/>
      <c r="N23" s="20"/>
      <c r="O23" s="35" t="str">
        <v>C0012</v>
      </c>
      <c r="P23" s="36">
        <v>1438</v>
      </c>
      <c r="Q23" s="36">
        <v>1616</v>
      </c>
      <c r="R23" s="36">
        <v>866</v>
      </c>
      <c r="S23" s="36">
        <v>829</v>
      </c>
      <c r="T23" s="36">
        <v>2070</v>
      </c>
      <c r="U23" s="37">
        <v>6819</v>
      </c>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row>
    <row r="24" spans="1:54" x14ac:dyDescent="0.4">
      <c r="A24" s="20"/>
      <c r="B24" s="20"/>
      <c r="C24" s="26"/>
      <c r="D24" s="26"/>
      <c r="E24" s="20"/>
      <c r="F24" s="20"/>
      <c r="G24" s="20"/>
      <c r="H24" s="20"/>
      <c r="I24" s="20"/>
      <c r="J24" s="20"/>
      <c r="K24" s="20"/>
      <c r="L24" s="20"/>
      <c r="M24" s="20"/>
      <c r="N24" s="20"/>
      <c r="O24" s="43" t="str">
        <v>Cleveland</v>
      </c>
      <c r="P24" s="36" t="str">
        <v/>
      </c>
      <c r="Q24" s="36" t="str">
        <v/>
      </c>
      <c r="R24" s="36" t="str">
        <v/>
      </c>
      <c r="S24" s="36" t="str">
        <v/>
      </c>
      <c r="T24" s="36" t="str">
        <v/>
      </c>
      <c r="U24" s="37" t="str">
        <v/>
      </c>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row>
    <row r="25" spans="1:54" x14ac:dyDescent="0.4">
      <c r="A25" s="20"/>
      <c r="B25" s="20"/>
      <c r="C25" s="26"/>
      <c r="D25" s="26"/>
      <c r="E25" s="20"/>
      <c r="F25" s="20"/>
      <c r="G25" s="20"/>
      <c r="H25" s="20"/>
      <c r="I25" s="20"/>
      <c r="J25" s="20"/>
      <c r="K25" s="20"/>
      <c r="L25" s="20"/>
      <c r="M25" s="20"/>
      <c r="N25" s="20"/>
      <c r="O25" s="35" t="str">
        <v>C0002</v>
      </c>
      <c r="P25" s="36">
        <v>1233</v>
      </c>
      <c r="Q25" s="36">
        <v>223</v>
      </c>
      <c r="R25" s="36">
        <v>1680</v>
      </c>
      <c r="S25" s="36">
        <v>990</v>
      </c>
      <c r="T25" s="36">
        <v>1508</v>
      </c>
      <c r="U25" s="37">
        <v>5634</v>
      </c>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row>
    <row r="26" spans="1:54" x14ac:dyDescent="0.4">
      <c r="A26" s="20"/>
      <c r="B26" s="20"/>
      <c r="C26" s="26"/>
      <c r="D26" s="26"/>
      <c r="E26" s="20"/>
      <c r="F26" s="20"/>
      <c r="G26" s="20"/>
      <c r="H26" s="20"/>
      <c r="I26" s="20"/>
      <c r="J26" s="20"/>
      <c r="K26" s="20"/>
      <c r="L26" s="20"/>
      <c r="M26" s="20"/>
      <c r="N26" s="20"/>
      <c r="O26" s="35" t="str">
        <v>C0007</v>
      </c>
      <c r="P26" s="36">
        <v>1598</v>
      </c>
      <c r="Q26" s="36">
        <v>1907</v>
      </c>
      <c r="R26" s="36">
        <v>869</v>
      </c>
      <c r="S26" s="36">
        <v>1426</v>
      </c>
      <c r="T26" s="36">
        <v>1416</v>
      </c>
      <c r="U26" s="37">
        <v>7216</v>
      </c>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row>
    <row r="27" spans="1:54" x14ac:dyDescent="0.4">
      <c r="A27" s="20"/>
      <c r="B27" s="20"/>
      <c r="C27" s="26"/>
      <c r="D27" s="26"/>
      <c r="E27" s="20"/>
      <c r="F27" s="20"/>
      <c r="G27" s="20"/>
      <c r="H27" s="20"/>
      <c r="I27" s="20"/>
      <c r="J27" s="20"/>
      <c r="K27" s="20"/>
      <c r="L27" s="20"/>
      <c r="M27" s="20"/>
      <c r="N27" s="20"/>
      <c r="O27" s="35" t="str">
        <v>C0008</v>
      </c>
      <c r="P27" s="36">
        <v>900</v>
      </c>
      <c r="Q27" s="36">
        <v>1016</v>
      </c>
      <c r="R27" s="36">
        <v>960</v>
      </c>
      <c r="S27" s="36">
        <v>940</v>
      </c>
      <c r="T27" s="36">
        <v>1193</v>
      </c>
      <c r="U27" s="37">
        <v>5009</v>
      </c>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row>
    <row r="28" spans="1:54" x14ac:dyDescent="0.4">
      <c r="A28" s="20"/>
      <c r="B28" s="20"/>
      <c r="C28" s="26"/>
      <c r="D28" s="26"/>
      <c r="E28" s="20"/>
      <c r="F28" s="20"/>
      <c r="G28" s="20"/>
      <c r="H28" s="20"/>
      <c r="I28" s="20"/>
      <c r="J28" s="20"/>
      <c r="K28" s="20"/>
      <c r="L28" s="20"/>
      <c r="M28" s="49" t="e" vm="6">
        <f>Pivot!D64</f>
        <v>#VALUE!</v>
      </c>
      <c r="N28" s="50"/>
      <c r="O28" s="35" t="str">
        <v>C0010</v>
      </c>
      <c r="P28" s="36">
        <v>900</v>
      </c>
      <c r="Q28" s="36">
        <v>1470</v>
      </c>
      <c r="R28" s="36">
        <v>1617</v>
      </c>
      <c r="S28" s="36">
        <v>1314</v>
      </c>
      <c r="T28" s="36">
        <v>941</v>
      </c>
      <c r="U28" s="37">
        <v>6242</v>
      </c>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row>
    <row r="29" spans="1:54" x14ac:dyDescent="0.4">
      <c r="A29" s="20"/>
      <c r="B29" s="20"/>
      <c r="C29" s="26"/>
      <c r="D29" s="26"/>
      <c r="E29" s="20"/>
      <c r="F29" s="20"/>
      <c r="G29" s="20"/>
      <c r="H29" s="20"/>
      <c r="I29" s="20"/>
      <c r="J29" s="20"/>
      <c r="K29" s="20"/>
      <c r="L29" s="20"/>
      <c r="M29" s="49"/>
      <c r="N29" s="50"/>
      <c r="O29" s="35" t="str">
        <v>C0013</v>
      </c>
      <c r="P29" s="36">
        <v>1255</v>
      </c>
      <c r="Q29" s="36">
        <v>516</v>
      </c>
      <c r="R29" s="36">
        <v>1874</v>
      </c>
      <c r="S29" s="36">
        <v>1863</v>
      </c>
      <c r="T29" s="36">
        <v>1722</v>
      </c>
      <c r="U29" s="37">
        <v>7230</v>
      </c>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row>
    <row r="30" spans="1:54" x14ac:dyDescent="0.4">
      <c r="A30" s="20"/>
      <c r="B30" s="20"/>
      <c r="C30" s="26"/>
      <c r="D30" s="26"/>
      <c r="E30" s="20"/>
      <c r="F30" s="20"/>
      <c r="G30" s="20"/>
      <c r="H30" s="20"/>
      <c r="I30" s="20"/>
      <c r="J30" s="20"/>
      <c r="K30" s="20"/>
      <c r="L30" s="20"/>
      <c r="M30" s="49"/>
      <c r="N30" s="50"/>
      <c r="O30" s="35" t="str">
        <v>C0015</v>
      </c>
      <c r="P30" s="36">
        <v>1138</v>
      </c>
      <c r="Q30" s="36">
        <v>1898</v>
      </c>
      <c r="R30" s="36">
        <v>1482</v>
      </c>
      <c r="S30" s="36">
        <v>846</v>
      </c>
      <c r="T30" s="36">
        <v>1154</v>
      </c>
      <c r="U30" s="37">
        <v>6518</v>
      </c>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row>
    <row r="31" spans="1:54" x14ac:dyDescent="0.4">
      <c r="A31" s="20"/>
      <c r="B31" s="20"/>
      <c r="C31" s="26"/>
      <c r="D31" s="26"/>
      <c r="E31" s="20"/>
      <c r="F31" s="20"/>
      <c r="G31" s="20"/>
      <c r="H31" s="20"/>
      <c r="I31" s="20"/>
      <c r="J31" s="20"/>
      <c r="K31" s="20"/>
      <c r="L31" s="20"/>
      <c r="M31" s="49"/>
      <c r="N31" s="50"/>
      <c r="O31" s="43" t="str">
        <v>Columbus</v>
      </c>
      <c r="P31" s="36" t="str">
        <v/>
      </c>
      <c r="Q31" s="36" t="str">
        <v/>
      </c>
      <c r="R31" s="36" t="str">
        <v/>
      </c>
      <c r="S31" s="36" t="str">
        <v/>
      </c>
      <c r="T31" s="36" t="str">
        <v/>
      </c>
      <c r="U31" s="37" t="str">
        <v/>
      </c>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row>
    <row r="32" spans="1:54" x14ac:dyDescent="0.4">
      <c r="A32" s="20"/>
      <c r="B32" s="20"/>
      <c r="C32" s="26"/>
      <c r="D32" s="26"/>
      <c r="E32" s="20"/>
      <c r="F32" s="20"/>
      <c r="G32" s="20"/>
      <c r="H32" s="20"/>
      <c r="I32" s="20"/>
      <c r="J32" s="20"/>
      <c r="K32" s="20"/>
      <c r="L32" s="20"/>
      <c r="M32" s="49"/>
      <c r="N32" s="50"/>
      <c r="O32" s="35" t="str">
        <v>C0001</v>
      </c>
      <c r="P32" s="36">
        <v>1655</v>
      </c>
      <c r="Q32" s="36">
        <v>805</v>
      </c>
      <c r="R32" s="36">
        <v>2263</v>
      </c>
      <c r="S32" s="36">
        <v>987</v>
      </c>
      <c r="T32" s="36">
        <v>1075</v>
      </c>
      <c r="U32" s="37">
        <v>6785</v>
      </c>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row>
    <row r="33" spans="1:54" x14ac:dyDescent="0.4">
      <c r="A33" s="20"/>
      <c r="B33" s="20"/>
      <c r="C33" s="26"/>
      <c r="D33" s="26"/>
      <c r="E33" s="20"/>
      <c r="F33" s="20"/>
      <c r="G33" s="20"/>
      <c r="H33" s="20"/>
      <c r="I33" s="20"/>
      <c r="J33" s="20"/>
      <c r="K33" s="20"/>
      <c r="L33" s="20"/>
      <c r="M33" s="46" t="str">
        <f>Pivot!C61</f>
        <v>% of calls:20%</v>
      </c>
      <c r="N33" s="45"/>
      <c r="O33" s="35" t="str">
        <v>C0005</v>
      </c>
      <c r="P33" s="36">
        <v>1104</v>
      </c>
      <c r="Q33" s="36">
        <v>2280</v>
      </c>
      <c r="R33" s="36">
        <v>1445</v>
      </c>
      <c r="S33" s="36">
        <v>1722</v>
      </c>
      <c r="T33" s="36">
        <v>1196</v>
      </c>
      <c r="U33" s="37">
        <v>7747</v>
      </c>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row>
    <row r="34" spans="1:54" x14ac:dyDescent="0.4">
      <c r="A34" s="20"/>
      <c r="B34" s="20"/>
      <c r="C34" s="26"/>
      <c r="D34" s="26"/>
      <c r="E34" s="20"/>
      <c r="F34" s="20"/>
      <c r="G34" s="20"/>
      <c r="H34" s="20"/>
      <c r="I34" s="20"/>
      <c r="J34" s="20"/>
      <c r="K34" s="20"/>
      <c r="L34" s="20"/>
      <c r="M34" s="46" t="str">
        <f>Pivot!C62</f>
        <v>Call rank:3</v>
      </c>
      <c r="N34" s="45"/>
      <c r="O34" s="35" t="str">
        <v>C0006</v>
      </c>
      <c r="P34" s="36">
        <v>372</v>
      </c>
      <c r="Q34" s="36">
        <v>1818</v>
      </c>
      <c r="R34" s="36">
        <v>1346</v>
      </c>
      <c r="S34" s="36">
        <v>1156</v>
      </c>
      <c r="T34" s="36">
        <v>1484</v>
      </c>
      <c r="U34" s="37">
        <v>6176</v>
      </c>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row>
    <row r="35" spans="1:54" x14ac:dyDescent="0.4">
      <c r="A35" s="20"/>
      <c r="B35" s="20"/>
      <c r="C35" s="26"/>
      <c r="D35" s="26"/>
      <c r="E35" s="20"/>
      <c r="F35" s="20"/>
      <c r="G35" s="20"/>
      <c r="H35" s="20"/>
      <c r="I35" s="20"/>
      <c r="J35" s="20"/>
      <c r="K35" s="20"/>
      <c r="L35" s="20"/>
      <c r="M35" s="46" t="str">
        <f>Pivot!C63</f>
        <v>Amount rank:3</v>
      </c>
      <c r="N35" s="45"/>
      <c r="O35" s="35" t="str">
        <v>C0009</v>
      </c>
      <c r="P35" s="36">
        <v>1415</v>
      </c>
      <c r="Q35" s="36">
        <v>1271</v>
      </c>
      <c r="R35" s="36">
        <v>1214</v>
      </c>
      <c r="S35" s="36">
        <v>1135</v>
      </c>
      <c r="T35" s="36">
        <v>1566</v>
      </c>
      <c r="U35" s="37">
        <v>6601</v>
      </c>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row>
    <row r="36" spans="1:54" x14ac:dyDescent="0.4">
      <c r="A36" s="20"/>
      <c r="B36" s="20"/>
      <c r="C36" s="26"/>
      <c r="D36" s="26"/>
      <c r="E36" s="20"/>
      <c r="F36" s="20"/>
      <c r="G36" s="20"/>
      <c r="H36" s="20"/>
      <c r="I36" s="20"/>
      <c r="J36" s="20"/>
      <c r="K36" s="20"/>
      <c r="L36" s="20"/>
      <c r="M36" s="20"/>
      <c r="N36" s="20"/>
      <c r="O36" s="38" t="str">
        <v>C0014</v>
      </c>
      <c r="P36" s="39">
        <v>1362</v>
      </c>
      <c r="Q36" s="39">
        <v>1363</v>
      </c>
      <c r="R36" s="39">
        <v>1152</v>
      </c>
      <c r="S36" s="39">
        <v>777</v>
      </c>
      <c r="T36" s="39">
        <v>750</v>
      </c>
      <c r="U36" s="40">
        <v>5404</v>
      </c>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row>
    <row r="37" spans="1:54" x14ac:dyDescent="0.4">
      <c r="A37" s="20"/>
      <c r="B37" s="20"/>
      <c r="C37" s="26"/>
      <c r="D37" s="26"/>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row>
    <row r="38" spans="1:54" x14ac:dyDescent="0.4">
      <c r="A38" s="20"/>
      <c r="B38" s="20"/>
      <c r="C38" s="26"/>
      <c r="D38" s="26"/>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row>
    <row r="39" spans="1:54" x14ac:dyDescent="0.4">
      <c r="A39" s="20"/>
      <c r="B39" s="20"/>
      <c r="C39" s="26"/>
      <c r="D39" s="26"/>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row>
    <row r="40" spans="1:54" x14ac:dyDescent="0.4">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row>
    <row r="41" spans="1:54" x14ac:dyDescent="0.4">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row>
    <row r="42" spans="1:54" x14ac:dyDescent="0.4">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row>
    <row r="43" spans="1:54" x14ac:dyDescent="0.4">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row>
    <row r="44" spans="1:54" x14ac:dyDescent="0.4">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row>
    <row r="45" spans="1:54" x14ac:dyDescent="0.4">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row>
    <row r="46" spans="1:54" x14ac:dyDescent="0.4">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row>
    <row r="47" spans="1:54" x14ac:dyDescent="0.4">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row>
    <row r="48" spans="1:54" x14ac:dyDescent="0.4">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row>
    <row r="49" spans="1:54" x14ac:dyDescent="0.4">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row>
    <row r="50" spans="1:54" x14ac:dyDescent="0.4">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row>
    <row r="51" spans="1:54" x14ac:dyDescent="0.4">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row>
    <row r="52" spans="1:54" x14ac:dyDescent="0.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row>
    <row r="53" spans="1:54" x14ac:dyDescent="0.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row>
    <row r="54" spans="1:54" x14ac:dyDescent="0.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row>
    <row r="55" spans="1:54" x14ac:dyDescent="0.4">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row>
    <row r="56" spans="1:54" x14ac:dyDescent="0.4">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row>
    <row r="57" spans="1:54" x14ac:dyDescent="0.4">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row>
    <row r="58" spans="1:54" x14ac:dyDescent="0.4">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row>
    <row r="59" spans="1:54" x14ac:dyDescent="0.4">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row>
    <row r="60" spans="1:54" x14ac:dyDescent="0.4">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row>
    <row r="61" spans="1:54" x14ac:dyDescent="0.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row>
    <row r="62" spans="1:54" x14ac:dyDescent="0.4">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row>
    <row r="63" spans="1:54" x14ac:dyDescent="0.4">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row>
    <row r="64" spans="1:54" x14ac:dyDescent="0.4">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row>
    <row r="65" spans="1:54" x14ac:dyDescent="0.4">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row>
    <row r="66" spans="1:54" x14ac:dyDescent="0.4">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row>
    <row r="67" spans="1:54" x14ac:dyDescent="0.4">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row>
    <row r="68" spans="1:54" x14ac:dyDescent="0.4">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row>
    <row r="69" spans="1:54" x14ac:dyDescent="0.4">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row>
    <row r="70" spans="1:54" x14ac:dyDescent="0.4">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row>
    <row r="71" spans="1:54" x14ac:dyDescent="0.4">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row>
    <row r="72" spans="1:54" x14ac:dyDescent="0.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row>
    <row r="73" spans="1:54" x14ac:dyDescent="0.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row>
    <row r="74" spans="1:54" x14ac:dyDescent="0.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row>
    <row r="75" spans="1:54" x14ac:dyDescent="0.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row>
    <row r="76" spans="1:54" x14ac:dyDescent="0.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row>
    <row r="77" spans="1:54" x14ac:dyDescent="0.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row>
    <row r="78" spans="1:54" x14ac:dyDescent="0.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row>
    <row r="79" spans="1:54" x14ac:dyDescent="0.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row>
    <row r="80" spans="1:54" x14ac:dyDescent="0.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row>
    <row r="81" spans="1:54" x14ac:dyDescent="0.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row>
    <row r="82" spans="1:54" x14ac:dyDescent="0.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row>
    <row r="83" spans="1:54" x14ac:dyDescent="0.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row>
    <row r="84" spans="1:54" x14ac:dyDescent="0.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row>
    <row r="85" spans="1:54" x14ac:dyDescent="0.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row>
    <row r="86" spans="1:54" x14ac:dyDescent="0.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row>
    <row r="87" spans="1:54" x14ac:dyDescent="0.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row>
    <row r="88" spans="1:54" x14ac:dyDescent="0.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row>
    <row r="89" spans="1:54" x14ac:dyDescent="0.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row>
    <row r="90" spans="1:54" x14ac:dyDescent="0.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row>
    <row r="91" spans="1:54" x14ac:dyDescent="0.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row>
    <row r="92" spans="1:54" x14ac:dyDescent="0.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row>
    <row r="93" spans="1:54" x14ac:dyDescent="0.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row>
    <row r="94" spans="1:54" x14ac:dyDescent="0.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row>
    <row r="95" spans="1:54" x14ac:dyDescent="0.4">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row>
    <row r="96" spans="1:54" x14ac:dyDescent="0.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row>
    <row r="97" spans="1:54" x14ac:dyDescent="0.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row>
    <row r="98" spans="1:54" x14ac:dyDescent="0.4">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row>
    <row r="99" spans="1:54" x14ac:dyDescent="0.4">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row>
    <row r="100" spans="1:54" x14ac:dyDescent="0.4">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row>
    <row r="101" spans="1:54" x14ac:dyDescent="0.4">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row>
    <row r="102" spans="1:54" x14ac:dyDescent="0.4">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row>
    <row r="103" spans="1:54" x14ac:dyDescent="0.4">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row>
    <row r="104" spans="1:54" x14ac:dyDescent="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row>
    <row r="105" spans="1:54" x14ac:dyDescent="0.4">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row>
    <row r="106" spans="1:54" x14ac:dyDescent="0.4">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row>
    <row r="107" spans="1:54" x14ac:dyDescent="0.4">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row>
    <row r="108" spans="1:54" x14ac:dyDescent="0.4">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row>
    <row r="109" spans="1:54" x14ac:dyDescent="0.4">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row>
    <row r="110" spans="1:54" x14ac:dyDescent="0.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row>
    <row r="111" spans="1:54" x14ac:dyDescent="0.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row>
    <row r="112" spans="1:54" x14ac:dyDescent="0.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row>
    <row r="113" spans="1:54" x14ac:dyDescent="0.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row>
    <row r="114" spans="1:54" x14ac:dyDescent="0.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row>
    <row r="115" spans="1:54" x14ac:dyDescent="0.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row>
    <row r="116" spans="1:54" x14ac:dyDescent="0.4">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row>
    <row r="117" spans="1:54" x14ac:dyDescent="0.4">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row>
    <row r="118" spans="1:54" x14ac:dyDescent="0.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row>
    <row r="119" spans="1:54" x14ac:dyDescent="0.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row>
    <row r="120" spans="1:54" x14ac:dyDescent="0.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row>
    <row r="121" spans="1:54" x14ac:dyDescent="0.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row>
    <row r="122" spans="1:54" x14ac:dyDescent="0.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row>
    <row r="123" spans="1:54" x14ac:dyDescent="0.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row>
    <row r="124" spans="1:54" x14ac:dyDescent="0.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row>
    <row r="125" spans="1:54" x14ac:dyDescent="0.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row>
    <row r="126" spans="1:54" x14ac:dyDescent="0.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row>
    <row r="127" spans="1:54" x14ac:dyDescent="0.4">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row>
    <row r="128" spans="1:54" x14ac:dyDescent="0.4">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row>
    <row r="129" spans="1:54" x14ac:dyDescent="0.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row>
    <row r="130" spans="1:54" x14ac:dyDescent="0.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row>
    <row r="131" spans="1:54" x14ac:dyDescent="0.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row>
    <row r="132" spans="1:54" x14ac:dyDescent="0.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row>
    <row r="133" spans="1:54" x14ac:dyDescent="0.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row>
    <row r="134" spans="1:54" x14ac:dyDescent="0.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row>
    <row r="135" spans="1:54" x14ac:dyDescent="0.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row>
    <row r="136" spans="1:54" x14ac:dyDescent="0.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row>
    <row r="137" spans="1:54" x14ac:dyDescent="0.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row>
    <row r="138" spans="1:54" x14ac:dyDescent="0.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row>
    <row r="139" spans="1:54" x14ac:dyDescent="0.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row>
    <row r="140" spans="1:54" x14ac:dyDescent="0.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row>
    <row r="141" spans="1:54" x14ac:dyDescent="0.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row>
    <row r="142" spans="1:54" x14ac:dyDescent="0.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row>
    <row r="143" spans="1:54" x14ac:dyDescent="0.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row>
    <row r="144" spans="1:54" x14ac:dyDescent="0.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row>
    <row r="145" spans="1:54" x14ac:dyDescent="0.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row>
    <row r="146" spans="1:54" x14ac:dyDescent="0.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row>
    <row r="147" spans="1:54" x14ac:dyDescent="0.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row>
    <row r="148" spans="1:54" x14ac:dyDescent="0.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row>
    <row r="149" spans="1:54" x14ac:dyDescent="0.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row>
    <row r="150" spans="1:54" x14ac:dyDescent="0.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row>
    <row r="151" spans="1:54" x14ac:dyDescent="0.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row>
    <row r="152" spans="1:54" x14ac:dyDescent="0.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row>
    <row r="153" spans="1:54" x14ac:dyDescent="0.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row>
    <row r="154" spans="1:54" x14ac:dyDescent="0.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row>
    <row r="155" spans="1:54" x14ac:dyDescent="0.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row>
    <row r="156" spans="1:54" x14ac:dyDescent="0.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row>
    <row r="157" spans="1:54" x14ac:dyDescent="0.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row>
    <row r="158" spans="1:54" x14ac:dyDescent="0.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row>
    <row r="159" spans="1:54" x14ac:dyDescent="0.4">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row>
    <row r="160" spans="1:54" x14ac:dyDescent="0.4">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row>
    <row r="161" spans="1:54" x14ac:dyDescent="0.4">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row>
    <row r="162" spans="1:54" x14ac:dyDescent="0.4">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row>
    <row r="163" spans="1:54" x14ac:dyDescent="0.4">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row>
    <row r="164" spans="1:54" x14ac:dyDescent="0.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row>
    <row r="165" spans="1:54" x14ac:dyDescent="0.4">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row>
    <row r="166" spans="1:54" x14ac:dyDescent="0.4">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row>
    <row r="167" spans="1:54" x14ac:dyDescent="0.4">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row>
    <row r="168" spans="1:54" x14ac:dyDescent="0.4">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row>
    <row r="169" spans="1:54" x14ac:dyDescent="0.4">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row>
    <row r="170" spans="1:54" x14ac:dyDescent="0.4">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row>
    <row r="171" spans="1:54" x14ac:dyDescent="0.4">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row>
    <row r="172" spans="1:54" x14ac:dyDescent="0.4">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row>
    <row r="173" spans="1:54" x14ac:dyDescent="0.4">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row>
    <row r="174" spans="1:54" x14ac:dyDescent="0.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row>
    <row r="175" spans="1:54" x14ac:dyDescent="0.4">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row>
    <row r="176" spans="1:54" x14ac:dyDescent="0.4">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row>
    <row r="177" spans="1:54" x14ac:dyDescent="0.4">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row>
    <row r="178" spans="1:54" x14ac:dyDescent="0.4">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row>
    <row r="179" spans="1:54" x14ac:dyDescent="0.4">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row>
    <row r="180" spans="1:54" x14ac:dyDescent="0.4">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row>
    <row r="181" spans="1:54" x14ac:dyDescent="0.4">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row>
    <row r="182" spans="1:54" x14ac:dyDescent="0.4">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row>
    <row r="183" spans="1:54" x14ac:dyDescent="0.4">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row>
    <row r="184" spans="1:54" x14ac:dyDescent="0.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row>
    <row r="185" spans="1:54" x14ac:dyDescent="0.4">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row>
    <row r="186" spans="1:54" x14ac:dyDescent="0.4">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row>
    <row r="187" spans="1:54" x14ac:dyDescent="0.4">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row>
    <row r="188" spans="1:54" x14ac:dyDescent="0.4">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row>
    <row r="189" spans="1:54" x14ac:dyDescent="0.4">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row>
    <row r="190" spans="1:54" x14ac:dyDescent="0.4">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row>
    <row r="191" spans="1:54" x14ac:dyDescent="0.4">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row>
    <row r="192" spans="1:54" x14ac:dyDescent="0.4">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row>
    <row r="193" spans="1:54" x14ac:dyDescent="0.4">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row>
    <row r="194" spans="1:54" x14ac:dyDescent="0.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row>
    <row r="195" spans="1:54" x14ac:dyDescent="0.4">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row>
    <row r="196" spans="1:54" x14ac:dyDescent="0.4">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row>
    <row r="197" spans="1:54" x14ac:dyDescent="0.4">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row>
    <row r="198" spans="1:54" x14ac:dyDescent="0.4">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row>
    <row r="199" spans="1:54" x14ac:dyDescent="0.4">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row>
    <row r="200" spans="1:54" x14ac:dyDescent="0.4">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row>
    <row r="201" spans="1:54" x14ac:dyDescent="0.4">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row>
    <row r="202" spans="1:54" x14ac:dyDescent="0.4">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row>
    <row r="203" spans="1:54" x14ac:dyDescent="0.4">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row>
    <row r="204" spans="1:54" x14ac:dyDescent="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row>
    <row r="205" spans="1:54" x14ac:dyDescent="0.4">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row>
    <row r="206" spans="1:54" x14ac:dyDescent="0.4">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row>
    <row r="207" spans="1:54" x14ac:dyDescent="0.4">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row>
    <row r="208" spans="1:54" x14ac:dyDescent="0.4">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row>
    <row r="209" spans="1:54" x14ac:dyDescent="0.4">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row>
    <row r="210" spans="1:54" x14ac:dyDescent="0.4">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row>
    <row r="211" spans="1:54" x14ac:dyDescent="0.4">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row>
    <row r="212" spans="1:54" x14ac:dyDescent="0.4">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row>
    <row r="213" spans="1:54" x14ac:dyDescent="0.4">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row>
    <row r="214" spans="1:54" x14ac:dyDescent="0.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row>
    <row r="215" spans="1:54" x14ac:dyDescent="0.4">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row>
    <row r="216" spans="1:54" x14ac:dyDescent="0.4">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row>
    <row r="217" spans="1:54" x14ac:dyDescent="0.4">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row>
    <row r="218" spans="1:54" x14ac:dyDescent="0.4">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row>
    <row r="219" spans="1:54" x14ac:dyDescent="0.4">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row>
    <row r="220" spans="1:54" x14ac:dyDescent="0.4">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row>
    <row r="221" spans="1:54" x14ac:dyDescent="0.4">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row>
    <row r="222" spans="1:54" x14ac:dyDescent="0.4">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row>
    <row r="223" spans="1:54" x14ac:dyDescent="0.4">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row>
    <row r="224" spans="1:54" x14ac:dyDescent="0.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row>
    <row r="225" spans="1:54" x14ac:dyDescent="0.4">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row>
    <row r="226" spans="1:54" x14ac:dyDescent="0.4">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row>
    <row r="227" spans="1:54" x14ac:dyDescent="0.4">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row>
    <row r="228" spans="1:54" x14ac:dyDescent="0.4">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row>
    <row r="229" spans="1:54" x14ac:dyDescent="0.4">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row>
    <row r="230" spans="1:54" x14ac:dyDescent="0.4">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row>
    <row r="231" spans="1:54" x14ac:dyDescent="0.4">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row>
    <row r="232" spans="1:54" x14ac:dyDescent="0.4">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row>
    <row r="233" spans="1:54" x14ac:dyDescent="0.4">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row>
    <row r="234" spans="1:54" x14ac:dyDescent="0.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row>
    <row r="235" spans="1:54" x14ac:dyDescent="0.4">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row>
    <row r="236" spans="1:54" x14ac:dyDescent="0.4">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row>
    <row r="237" spans="1:54" x14ac:dyDescent="0.4">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row>
    <row r="238" spans="1:54" x14ac:dyDescent="0.4">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row>
    <row r="239" spans="1:54" x14ac:dyDescent="0.4">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row>
    <row r="240" spans="1:54" x14ac:dyDescent="0.4">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row>
    <row r="241" spans="1:54" x14ac:dyDescent="0.4">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row>
    <row r="242" spans="1:54" x14ac:dyDescent="0.4">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row>
    <row r="243" spans="1:54" x14ac:dyDescent="0.4">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row>
    <row r="244" spans="1:54" x14ac:dyDescent="0.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row>
    <row r="245" spans="1:54" x14ac:dyDescent="0.4">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row>
    <row r="246" spans="1:54" x14ac:dyDescent="0.4">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row>
    <row r="247" spans="1:54" x14ac:dyDescent="0.4">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row>
    <row r="248" spans="1:54" x14ac:dyDescent="0.4">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row>
    <row r="249" spans="1:54" x14ac:dyDescent="0.4">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row>
    <row r="250" spans="1:54" x14ac:dyDescent="0.4">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row>
    <row r="251" spans="1:54" x14ac:dyDescent="0.4">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row>
    <row r="252" spans="1:54" x14ac:dyDescent="0.4">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row>
    <row r="253" spans="1:54" x14ac:dyDescent="0.4">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row>
    <row r="254" spans="1:54" x14ac:dyDescent="0.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row>
    <row r="255" spans="1:54" x14ac:dyDescent="0.4">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row>
    <row r="256" spans="1:54" x14ac:dyDescent="0.4">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row>
    <row r="257" spans="1:54" x14ac:dyDescent="0.4">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row>
    <row r="258" spans="1:54" x14ac:dyDescent="0.4">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row>
    <row r="259" spans="1:54" x14ac:dyDescent="0.4">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row>
    <row r="260" spans="1:54" x14ac:dyDescent="0.4">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row>
    <row r="261" spans="1:54" x14ac:dyDescent="0.4">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row>
    <row r="262" spans="1:54" x14ac:dyDescent="0.4">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row>
    <row r="263" spans="1:54" x14ac:dyDescent="0.4">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row>
    <row r="264" spans="1:54" x14ac:dyDescent="0.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row>
    <row r="265" spans="1:54" x14ac:dyDescent="0.4">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row>
    <row r="266" spans="1:54" x14ac:dyDescent="0.4">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row>
    <row r="267" spans="1:54" x14ac:dyDescent="0.4">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row>
    <row r="268" spans="1:54" x14ac:dyDescent="0.4">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row>
    <row r="269" spans="1:54" x14ac:dyDescent="0.4">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row>
    <row r="270" spans="1:54" x14ac:dyDescent="0.4">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row>
    <row r="271" spans="1:54" x14ac:dyDescent="0.4">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row>
    <row r="272" spans="1:54" x14ac:dyDescent="0.4">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row>
    <row r="273" spans="1:54" x14ac:dyDescent="0.4">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row>
    <row r="274" spans="1:54" x14ac:dyDescent="0.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row>
    <row r="275" spans="1:54" x14ac:dyDescent="0.4">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row>
    <row r="276" spans="1:54" x14ac:dyDescent="0.4">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row>
    <row r="277" spans="1:54" x14ac:dyDescent="0.4">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row>
    <row r="278" spans="1:54" x14ac:dyDescent="0.4">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row>
    <row r="279" spans="1:54" x14ac:dyDescent="0.4">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row>
    <row r="280" spans="1:54" x14ac:dyDescent="0.4">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row>
    <row r="281" spans="1:54" x14ac:dyDescent="0.4">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row>
    <row r="282" spans="1:54" x14ac:dyDescent="0.4">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row>
    <row r="283" spans="1:54" x14ac:dyDescent="0.4">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row>
    <row r="284" spans="1:54" x14ac:dyDescent="0.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row>
    <row r="285" spans="1:54" x14ac:dyDescent="0.4">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row>
    <row r="286" spans="1:54" x14ac:dyDescent="0.4">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row>
    <row r="287" spans="1:54" x14ac:dyDescent="0.4">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row>
    <row r="288" spans="1:54" x14ac:dyDescent="0.4">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row>
    <row r="289" spans="1:54" x14ac:dyDescent="0.4">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row>
    <row r="290" spans="1:54" x14ac:dyDescent="0.4">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row>
    <row r="291" spans="1:54" x14ac:dyDescent="0.4">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row>
    <row r="292" spans="1:54" x14ac:dyDescent="0.4">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row>
    <row r="293" spans="1:54" x14ac:dyDescent="0.4">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row>
    <row r="294" spans="1:54" x14ac:dyDescent="0.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row>
    <row r="295" spans="1:54" x14ac:dyDescent="0.4">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row>
    <row r="296" spans="1:54" x14ac:dyDescent="0.4">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row>
    <row r="297" spans="1:54" x14ac:dyDescent="0.4">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row>
    <row r="298" spans="1:54" x14ac:dyDescent="0.4">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row>
    <row r="299" spans="1:54" x14ac:dyDescent="0.4">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row>
    <row r="300" spans="1:54" x14ac:dyDescent="0.4">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row>
    <row r="301" spans="1:54" x14ac:dyDescent="0.4">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row>
    <row r="302" spans="1:54" x14ac:dyDescent="0.4">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row>
    <row r="303" spans="1:54" x14ac:dyDescent="0.4">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row>
    <row r="304" spans="1:54" x14ac:dyDescent="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row>
    <row r="305" spans="1:54" x14ac:dyDescent="0.4">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row>
    <row r="306" spans="1:54" x14ac:dyDescent="0.4">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row>
    <row r="307" spans="1:54" x14ac:dyDescent="0.4">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row>
    <row r="308" spans="1:54" x14ac:dyDescent="0.4">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row>
    <row r="309" spans="1:54" x14ac:dyDescent="0.4">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row>
    <row r="310" spans="1:54" x14ac:dyDescent="0.4">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row>
    <row r="311" spans="1:54" x14ac:dyDescent="0.4">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row>
    <row r="312" spans="1:54" x14ac:dyDescent="0.4">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row>
    <row r="313" spans="1:54" x14ac:dyDescent="0.4">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row>
    <row r="314" spans="1:54" x14ac:dyDescent="0.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row>
    <row r="315" spans="1:54" x14ac:dyDescent="0.4">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row>
    <row r="316" spans="1:54" x14ac:dyDescent="0.4">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row>
    <row r="317" spans="1:54" x14ac:dyDescent="0.4">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row>
    <row r="318" spans="1:54" x14ac:dyDescent="0.4">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row>
    <row r="319" spans="1:54" x14ac:dyDescent="0.4">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row>
    <row r="320" spans="1:54" x14ac:dyDescent="0.4">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row>
    <row r="321" spans="1:54" x14ac:dyDescent="0.4">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row>
    <row r="322" spans="1:54" x14ac:dyDescent="0.4">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row>
    <row r="323" spans="1:54" x14ac:dyDescent="0.4">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row>
    <row r="324" spans="1:54" x14ac:dyDescent="0.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row>
    <row r="325" spans="1:54" x14ac:dyDescent="0.4">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row>
    <row r="326" spans="1:54" x14ac:dyDescent="0.4">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row>
    <row r="327" spans="1:54" x14ac:dyDescent="0.4">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row>
    <row r="328" spans="1:54" x14ac:dyDescent="0.4">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row>
    <row r="329" spans="1:54" x14ac:dyDescent="0.4">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row>
    <row r="330" spans="1:54" x14ac:dyDescent="0.4">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row>
    <row r="331" spans="1:54" x14ac:dyDescent="0.4">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row>
    <row r="332" spans="1:54" x14ac:dyDescent="0.4">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row>
    <row r="333" spans="1:54" x14ac:dyDescent="0.4">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row>
    <row r="334" spans="1:54" x14ac:dyDescent="0.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row>
    <row r="335" spans="1:54" x14ac:dyDescent="0.4">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row>
    <row r="336" spans="1:54" x14ac:dyDescent="0.4">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row>
    <row r="337" spans="1:54" x14ac:dyDescent="0.4">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row>
    <row r="338" spans="1:54" x14ac:dyDescent="0.4">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row>
    <row r="339" spans="1:54" x14ac:dyDescent="0.4">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row>
    <row r="340" spans="1:54" x14ac:dyDescent="0.4">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row>
    <row r="341" spans="1:54" x14ac:dyDescent="0.4">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row>
    <row r="342" spans="1:54" x14ac:dyDescent="0.4">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row>
    <row r="343" spans="1:54" x14ac:dyDescent="0.4">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row>
    <row r="344" spans="1:54" x14ac:dyDescent="0.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row>
    <row r="345" spans="1:54" x14ac:dyDescent="0.4">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row>
    <row r="346" spans="1:54" x14ac:dyDescent="0.4">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row>
    <row r="347" spans="1:54" x14ac:dyDescent="0.4">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row>
    <row r="348" spans="1:54" x14ac:dyDescent="0.4">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row>
    <row r="349" spans="1:54" x14ac:dyDescent="0.4">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row>
    <row r="350" spans="1:54" x14ac:dyDescent="0.4">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row>
    <row r="351" spans="1:54" x14ac:dyDescent="0.4">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row>
    <row r="352" spans="1:54" x14ac:dyDescent="0.4">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row>
    <row r="353" spans="1:54" x14ac:dyDescent="0.4">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row>
    <row r="354" spans="1:54" x14ac:dyDescent="0.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row>
    <row r="355" spans="1:54" x14ac:dyDescent="0.4">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row>
    <row r="356" spans="1:54" x14ac:dyDescent="0.4">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row>
    <row r="357" spans="1:54" x14ac:dyDescent="0.4">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row>
    <row r="358" spans="1:54" x14ac:dyDescent="0.4">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row>
    <row r="359" spans="1:54" x14ac:dyDescent="0.4">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row>
    <row r="360" spans="1:54" x14ac:dyDescent="0.4">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row>
    <row r="361" spans="1:54" x14ac:dyDescent="0.4">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row>
    <row r="362" spans="1:54" x14ac:dyDescent="0.4">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row>
    <row r="363" spans="1:54" x14ac:dyDescent="0.4">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row>
    <row r="364" spans="1:54" x14ac:dyDescent="0.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row>
    <row r="365" spans="1:54" x14ac:dyDescent="0.4">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row>
    <row r="366" spans="1:54" x14ac:dyDescent="0.4">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row>
    <row r="367" spans="1:54" x14ac:dyDescent="0.4">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row>
    <row r="368" spans="1:54" x14ac:dyDescent="0.4">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row>
    <row r="369" spans="1:54" x14ac:dyDescent="0.4">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row>
    <row r="370" spans="1:54" x14ac:dyDescent="0.4">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row>
    <row r="371" spans="1:54" x14ac:dyDescent="0.4">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row>
    <row r="372" spans="1:54" x14ac:dyDescent="0.4">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row>
    <row r="373" spans="1:54" x14ac:dyDescent="0.4">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row>
    <row r="374" spans="1:54" x14ac:dyDescent="0.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row>
    <row r="375" spans="1:54" x14ac:dyDescent="0.4">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row>
    <row r="376" spans="1:54" x14ac:dyDescent="0.4">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row>
    <row r="377" spans="1:54" x14ac:dyDescent="0.4">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row>
    <row r="378" spans="1:54" x14ac:dyDescent="0.4">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row>
    <row r="379" spans="1:54" x14ac:dyDescent="0.4">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row>
    <row r="380" spans="1:54" x14ac:dyDescent="0.4">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row>
    <row r="381" spans="1:54" x14ac:dyDescent="0.4">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row>
    <row r="382" spans="1:54" x14ac:dyDescent="0.4">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row>
    <row r="383" spans="1:54" x14ac:dyDescent="0.4">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row>
    <row r="384" spans="1:54" x14ac:dyDescent="0.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row>
    <row r="385" spans="1:54" x14ac:dyDescent="0.4">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row>
    <row r="386" spans="1:54" x14ac:dyDescent="0.4">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row>
    <row r="387" spans="1:54" x14ac:dyDescent="0.4">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row>
    <row r="388" spans="1:54" x14ac:dyDescent="0.4">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row>
    <row r="389" spans="1:54" x14ac:dyDescent="0.4">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row>
    <row r="390" spans="1:54" x14ac:dyDescent="0.4">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row>
    <row r="391" spans="1:54" x14ac:dyDescent="0.4">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row>
    <row r="392" spans="1:54" x14ac:dyDescent="0.4">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row>
    <row r="393" spans="1:54" x14ac:dyDescent="0.4">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row>
    <row r="394" spans="1:54" x14ac:dyDescent="0.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row>
    <row r="395" spans="1:54" x14ac:dyDescent="0.4">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row>
    <row r="396" spans="1:54" x14ac:dyDescent="0.4">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row>
    <row r="397" spans="1:54" x14ac:dyDescent="0.4">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row>
    <row r="398" spans="1:54" x14ac:dyDescent="0.4">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row>
    <row r="399" spans="1:54" x14ac:dyDescent="0.4">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row>
    <row r="400" spans="1:54" x14ac:dyDescent="0.4">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row>
    <row r="401" spans="1:54" x14ac:dyDescent="0.4">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row>
    <row r="402" spans="1:54" x14ac:dyDescent="0.4">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row>
    <row r="403" spans="1:54" x14ac:dyDescent="0.4">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row>
    <row r="404" spans="1:54" x14ac:dyDescent="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row>
    <row r="405" spans="1:54" x14ac:dyDescent="0.4">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row>
    <row r="406" spans="1:54" x14ac:dyDescent="0.4">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row>
    <row r="407" spans="1:54" x14ac:dyDescent="0.4">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row>
    <row r="408" spans="1:54" x14ac:dyDescent="0.4">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row>
    <row r="409" spans="1:54" x14ac:dyDescent="0.4">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row>
    <row r="410" spans="1:54" x14ac:dyDescent="0.4">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row>
    <row r="411" spans="1:54" x14ac:dyDescent="0.4">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row>
    <row r="412" spans="1:54" x14ac:dyDescent="0.4">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row>
    <row r="413" spans="1:54" x14ac:dyDescent="0.4">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row>
    <row r="414" spans="1:54" x14ac:dyDescent="0.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row>
    <row r="415" spans="1:54" x14ac:dyDescent="0.4">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row>
    <row r="416" spans="1:54" x14ac:dyDescent="0.4">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row>
    <row r="417" spans="1:54" x14ac:dyDescent="0.4">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row>
    <row r="418" spans="1:54" x14ac:dyDescent="0.4">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row>
    <row r="419" spans="1:54" x14ac:dyDescent="0.4">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row>
    <row r="420" spans="1:54" x14ac:dyDescent="0.4">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row>
    <row r="421" spans="1:54" x14ac:dyDescent="0.4">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row>
    <row r="422" spans="1:54" x14ac:dyDescent="0.4">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row>
    <row r="423" spans="1:54" x14ac:dyDescent="0.4">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row>
    <row r="424" spans="1:54" x14ac:dyDescent="0.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row>
    <row r="425" spans="1:54" x14ac:dyDescent="0.4">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row>
    <row r="426" spans="1:54" x14ac:dyDescent="0.4">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row>
    <row r="427" spans="1:54" x14ac:dyDescent="0.4">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row>
    <row r="428" spans="1:54" x14ac:dyDescent="0.4">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row>
    <row r="429" spans="1:54" x14ac:dyDescent="0.4">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row>
    <row r="430" spans="1:54" x14ac:dyDescent="0.4">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row>
    <row r="431" spans="1:54" x14ac:dyDescent="0.4">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row>
    <row r="432" spans="1:54" x14ac:dyDescent="0.4">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row>
    <row r="433" spans="1:54" x14ac:dyDescent="0.4">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row>
    <row r="434" spans="1:54" x14ac:dyDescent="0.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row>
    <row r="435" spans="1:54" x14ac:dyDescent="0.4">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row>
    <row r="436" spans="1:54" x14ac:dyDescent="0.4">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row>
    <row r="437" spans="1:54" x14ac:dyDescent="0.4">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row>
    <row r="438" spans="1:54" x14ac:dyDescent="0.4">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row>
    <row r="439" spans="1:54" x14ac:dyDescent="0.4">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row>
    <row r="440" spans="1:54" x14ac:dyDescent="0.4">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row>
    <row r="441" spans="1:54" x14ac:dyDescent="0.4">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row>
    <row r="442" spans="1:54" x14ac:dyDescent="0.4">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row>
    <row r="443" spans="1:54" x14ac:dyDescent="0.4">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row>
    <row r="444" spans="1:54" x14ac:dyDescent="0.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row>
    <row r="445" spans="1:54" x14ac:dyDescent="0.4">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row>
    <row r="446" spans="1:54" x14ac:dyDescent="0.4">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row>
    <row r="447" spans="1:54" x14ac:dyDescent="0.4">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row>
    <row r="448" spans="1:54" x14ac:dyDescent="0.4">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row>
    <row r="449" spans="1:54" x14ac:dyDescent="0.4">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row>
    <row r="450" spans="1:54" x14ac:dyDescent="0.4">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row>
    <row r="451" spans="1:54" x14ac:dyDescent="0.4">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row>
    <row r="452" spans="1:54" x14ac:dyDescent="0.4">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row>
    <row r="453" spans="1:54" x14ac:dyDescent="0.4">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row>
    <row r="454" spans="1:54" x14ac:dyDescent="0.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row>
    <row r="455" spans="1:54" x14ac:dyDescent="0.4">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row>
    <row r="456" spans="1:54" x14ac:dyDescent="0.4">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row>
    <row r="457" spans="1:54" x14ac:dyDescent="0.4">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row>
    <row r="458" spans="1:54" x14ac:dyDescent="0.4">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row>
    <row r="459" spans="1:54" x14ac:dyDescent="0.4">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row>
    <row r="460" spans="1:54" x14ac:dyDescent="0.4">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row>
    <row r="461" spans="1:54" x14ac:dyDescent="0.4">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row>
    <row r="462" spans="1:54" x14ac:dyDescent="0.4">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row>
    <row r="463" spans="1:54" x14ac:dyDescent="0.4">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row>
    <row r="464" spans="1:54" x14ac:dyDescent="0.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row>
    <row r="465" spans="1:54" x14ac:dyDescent="0.4">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row>
    <row r="466" spans="1:54" x14ac:dyDescent="0.4">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row>
    <row r="467" spans="1:54" x14ac:dyDescent="0.4">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row>
    <row r="468" spans="1:54" x14ac:dyDescent="0.4">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row>
    <row r="469" spans="1:54" x14ac:dyDescent="0.4">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row>
    <row r="470" spans="1:54" x14ac:dyDescent="0.4">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row>
    <row r="471" spans="1:54" x14ac:dyDescent="0.4">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row>
    <row r="472" spans="1:54" x14ac:dyDescent="0.4">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row>
    <row r="473" spans="1:54" x14ac:dyDescent="0.4">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row>
    <row r="474" spans="1:54" x14ac:dyDescent="0.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row>
    <row r="475" spans="1:54" x14ac:dyDescent="0.4">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row>
    <row r="476" spans="1:54" x14ac:dyDescent="0.4">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row>
    <row r="477" spans="1:54" x14ac:dyDescent="0.4">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row>
    <row r="478" spans="1:54" x14ac:dyDescent="0.4">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row>
    <row r="479" spans="1:54" x14ac:dyDescent="0.4">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row>
    <row r="480" spans="1:54" x14ac:dyDescent="0.4">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row>
    <row r="481" spans="1:54" x14ac:dyDescent="0.4">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row>
    <row r="482" spans="1:54" x14ac:dyDescent="0.4">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row>
    <row r="483" spans="1:54" x14ac:dyDescent="0.4">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row>
    <row r="484" spans="1:54" x14ac:dyDescent="0.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row>
    <row r="485" spans="1:54" x14ac:dyDescent="0.4">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row>
    <row r="486" spans="1:54" x14ac:dyDescent="0.4">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row>
    <row r="487" spans="1:54" x14ac:dyDescent="0.4">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row>
    <row r="488" spans="1:54" x14ac:dyDescent="0.4">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row>
    <row r="489" spans="1:54" x14ac:dyDescent="0.4">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row>
    <row r="490" spans="1:54" x14ac:dyDescent="0.4">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row>
    <row r="491" spans="1:54" x14ac:dyDescent="0.4">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row>
    <row r="492" spans="1:54" x14ac:dyDescent="0.4">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row>
    <row r="493" spans="1:54" x14ac:dyDescent="0.4">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row>
    <row r="494" spans="1:54" x14ac:dyDescent="0.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row>
    <row r="495" spans="1:54" x14ac:dyDescent="0.4">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row>
    <row r="496" spans="1:54" x14ac:dyDescent="0.4">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row>
    <row r="497" spans="1:54" x14ac:dyDescent="0.4">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row>
    <row r="498" spans="1:54" x14ac:dyDescent="0.4">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row>
    <row r="499" spans="1:54" x14ac:dyDescent="0.4">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row>
    <row r="500" spans="1:54" x14ac:dyDescent="0.4">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row>
    <row r="501" spans="1:54" x14ac:dyDescent="0.4">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row>
    <row r="502" spans="1:54" x14ac:dyDescent="0.4">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row>
    <row r="503" spans="1:54" x14ac:dyDescent="0.4">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row>
    <row r="504" spans="1:54" x14ac:dyDescent="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row>
    <row r="505" spans="1:54" x14ac:dyDescent="0.4">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row>
    <row r="506" spans="1:54" x14ac:dyDescent="0.4">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row>
    <row r="507" spans="1:54" x14ac:dyDescent="0.4">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row>
    <row r="508" spans="1:54" x14ac:dyDescent="0.4">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row>
    <row r="509" spans="1:54" x14ac:dyDescent="0.4">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row>
    <row r="510" spans="1:54" x14ac:dyDescent="0.4">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row>
    <row r="511" spans="1:54" x14ac:dyDescent="0.4">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row>
    <row r="512" spans="1:54" x14ac:dyDescent="0.4">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row>
    <row r="513" spans="1:54" x14ac:dyDescent="0.4">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row>
    <row r="514" spans="1:54" x14ac:dyDescent="0.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row>
    <row r="515" spans="1:54" x14ac:dyDescent="0.4">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row>
    <row r="516" spans="1:54" x14ac:dyDescent="0.4">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row>
    <row r="517" spans="1:54" x14ac:dyDescent="0.4">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row>
    <row r="518" spans="1:54" x14ac:dyDescent="0.4">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row>
    <row r="519" spans="1:54" x14ac:dyDescent="0.4">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row>
    <row r="520" spans="1:54" x14ac:dyDescent="0.4">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row>
    <row r="521" spans="1:54" x14ac:dyDescent="0.4">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row>
    <row r="522" spans="1:54" x14ac:dyDescent="0.4">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row>
    <row r="523" spans="1:54" x14ac:dyDescent="0.4">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row>
    <row r="524" spans="1:54" x14ac:dyDescent="0.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row>
    <row r="525" spans="1:54" x14ac:dyDescent="0.4">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row>
    <row r="526" spans="1:54" x14ac:dyDescent="0.4">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row>
    <row r="527" spans="1:54" x14ac:dyDescent="0.4">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row>
    <row r="528" spans="1:54" x14ac:dyDescent="0.4">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row>
    <row r="529" spans="1:54" x14ac:dyDescent="0.4">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row>
    <row r="530" spans="1:54" x14ac:dyDescent="0.4">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row>
    <row r="531" spans="1:54" x14ac:dyDescent="0.4">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row>
    <row r="532" spans="1:54" x14ac:dyDescent="0.4">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row>
    <row r="533" spans="1:54" x14ac:dyDescent="0.4">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row>
    <row r="534" spans="1:54" x14ac:dyDescent="0.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row>
    <row r="535" spans="1:54" x14ac:dyDescent="0.4">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row>
    <row r="536" spans="1:54" x14ac:dyDescent="0.4">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row>
    <row r="537" spans="1:54" x14ac:dyDescent="0.4">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row>
    <row r="538" spans="1:54" x14ac:dyDescent="0.4">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row>
    <row r="539" spans="1:54" x14ac:dyDescent="0.4">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row>
    <row r="540" spans="1:54" x14ac:dyDescent="0.4">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row>
    <row r="541" spans="1:54" x14ac:dyDescent="0.4">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row>
    <row r="542" spans="1:54" x14ac:dyDescent="0.4">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row>
    <row r="543" spans="1:54" x14ac:dyDescent="0.4">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row>
    <row r="544" spans="1:54" x14ac:dyDescent="0.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row>
    <row r="545" spans="1:54" x14ac:dyDescent="0.4">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row>
    <row r="546" spans="1:54" x14ac:dyDescent="0.4">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row>
    <row r="547" spans="1:54" x14ac:dyDescent="0.4">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row>
    <row r="548" spans="1:54" x14ac:dyDescent="0.4">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row>
    <row r="549" spans="1:54" x14ac:dyDescent="0.4">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row>
    <row r="550" spans="1:54" x14ac:dyDescent="0.4">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row>
    <row r="551" spans="1:54" x14ac:dyDescent="0.4">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row>
    <row r="552" spans="1:54" x14ac:dyDescent="0.4">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row>
    <row r="553" spans="1:54" x14ac:dyDescent="0.4">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row>
    <row r="554" spans="1:54" x14ac:dyDescent="0.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row>
    <row r="555" spans="1:54" x14ac:dyDescent="0.4">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row>
    <row r="556" spans="1:54" x14ac:dyDescent="0.4">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row>
    <row r="557" spans="1:54" x14ac:dyDescent="0.4">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row>
    <row r="558" spans="1:54" x14ac:dyDescent="0.4">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row>
    <row r="559" spans="1:54" x14ac:dyDescent="0.4">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row>
    <row r="560" spans="1:54" x14ac:dyDescent="0.4">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row>
    <row r="561" spans="1:54" x14ac:dyDescent="0.4">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row>
    <row r="562" spans="1:54" x14ac:dyDescent="0.4">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row>
    <row r="563" spans="1:54" x14ac:dyDescent="0.4">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row>
    <row r="564" spans="1:54" x14ac:dyDescent="0.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row>
    <row r="565" spans="1:54" x14ac:dyDescent="0.4">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row>
    <row r="566" spans="1:54" x14ac:dyDescent="0.4">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row>
    <row r="567" spans="1:54" x14ac:dyDescent="0.4">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row>
    <row r="568" spans="1:54" x14ac:dyDescent="0.4">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row>
    <row r="569" spans="1:54" x14ac:dyDescent="0.4">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row>
    <row r="570" spans="1:54" x14ac:dyDescent="0.4">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row>
    <row r="571" spans="1:54" x14ac:dyDescent="0.4">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row>
    <row r="572" spans="1:54" x14ac:dyDescent="0.4">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row>
    <row r="573" spans="1:54" x14ac:dyDescent="0.4">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row>
    <row r="574" spans="1:54" x14ac:dyDescent="0.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row>
    <row r="575" spans="1:54" x14ac:dyDescent="0.4">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row>
    <row r="576" spans="1:54" x14ac:dyDescent="0.4">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row>
    <row r="577" spans="1:54" x14ac:dyDescent="0.4">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row>
    <row r="578" spans="1:54" x14ac:dyDescent="0.4">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row>
    <row r="579" spans="1:54" x14ac:dyDescent="0.4">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row>
    <row r="580" spans="1:54" x14ac:dyDescent="0.4">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row>
    <row r="581" spans="1:54" x14ac:dyDescent="0.4">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row>
    <row r="582" spans="1:54" x14ac:dyDescent="0.4">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row>
    <row r="583" spans="1:54" x14ac:dyDescent="0.4">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row>
    <row r="584" spans="1:54" x14ac:dyDescent="0.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row>
    <row r="585" spans="1:54" x14ac:dyDescent="0.4">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row>
    <row r="586" spans="1:54" x14ac:dyDescent="0.4">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row>
    <row r="587" spans="1:54" x14ac:dyDescent="0.4">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row>
    <row r="588" spans="1:54" x14ac:dyDescent="0.4">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row>
    <row r="589" spans="1:54" x14ac:dyDescent="0.4">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row>
    <row r="590" spans="1:54" x14ac:dyDescent="0.4">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row>
    <row r="591" spans="1:54" x14ac:dyDescent="0.4">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row>
    <row r="592" spans="1:54" x14ac:dyDescent="0.4">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row>
    <row r="593" spans="1:54" x14ac:dyDescent="0.4">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row>
    <row r="594" spans="1:54" x14ac:dyDescent="0.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row>
    <row r="595" spans="1:54" x14ac:dyDescent="0.4">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row>
    <row r="596" spans="1:54" x14ac:dyDescent="0.4">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row>
    <row r="597" spans="1:54" x14ac:dyDescent="0.4">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row>
    <row r="598" spans="1:54" x14ac:dyDescent="0.4">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row>
    <row r="599" spans="1:54" x14ac:dyDescent="0.4">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row>
    <row r="600" spans="1:54" x14ac:dyDescent="0.4">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row>
    <row r="601" spans="1:54" x14ac:dyDescent="0.4">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row>
    <row r="602" spans="1:54" x14ac:dyDescent="0.4">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row>
    <row r="603" spans="1:54" x14ac:dyDescent="0.4">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row>
    <row r="604" spans="1:54" x14ac:dyDescent="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row>
    <row r="605" spans="1:54" x14ac:dyDescent="0.4">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row>
    <row r="606" spans="1:54" x14ac:dyDescent="0.4">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row>
    <row r="607" spans="1:54" x14ac:dyDescent="0.4">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row>
    <row r="608" spans="1:54" x14ac:dyDescent="0.4">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row>
    <row r="609" spans="1:54" x14ac:dyDescent="0.4">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row>
    <row r="610" spans="1:54" x14ac:dyDescent="0.4">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row>
    <row r="611" spans="1:54" x14ac:dyDescent="0.4">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row>
    <row r="612" spans="1:54" x14ac:dyDescent="0.4">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row>
    <row r="613" spans="1:54" x14ac:dyDescent="0.4">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row>
    <row r="614" spans="1:54" x14ac:dyDescent="0.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row>
    <row r="615" spans="1:54" x14ac:dyDescent="0.4">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row>
    <row r="616" spans="1:54" x14ac:dyDescent="0.4">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row>
    <row r="617" spans="1:54" x14ac:dyDescent="0.4">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row>
    <row r="618" spans="1:54" x14ac:dyDescent="0.4">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row>
    <row r="619" spans="1:54" x14ac:dyDescent="0.4">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row>
    <row r="620" spans="1:54" x14ac:dyDescent="0.4">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row>
    <row r="621" spans="1:54" x14ac:dyDescent="0.4">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row>
    <row r="622" spans="1:54" x14ac:dyDescent="0.4">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row>
    <row r="623" spans="1:54" x14ac:dyDescent="0.4">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row>
    <row r="624" spans="1:54" x14ac:dyDescent="0.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row>
    <row r="625" spans="1:54" x14ac:dyDescent="0.4">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row>
    <row r="626" spans="1:54" x14ac:dyDescent="0.4">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row>
    <row r="627" spans="1:54" x14ac:dyDescent="0.4">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row>
    <row r="628" spans="1:54" x14ac:dyDescent="0.4">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row>
    <row r="629" spans="1:54" x14ac:dyDescent="0.4">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row>
    <row r="630" spans="1:54" x14ac:dyDescent="0.4">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row>
    <row r="631" spans="1:54" x14ac:dyDescent="0.4">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row>
    <row r="632" spans="1:54" x14ac:dyDescent="0.4">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row>
    <row r="633" spans="1:54" x14ac:dyDescent="0.4">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row>
    <row r="634" spans="1:54" x14ac:dyDescent="0.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row>
    <row r="635" spans="1:54" x14ac:dyDescent="0.4">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row>
    <row r="636" spans="1:54" x14ac:dyDescent="0.4">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row>
    <row r="637" spans="1:54" x14ac:dyDescent="0.4">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row>
    <row r="638" spans="1:54" x14ac:dyDescent="0.4">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row>
    <row r="639" spans="1:54" x14ac:dyDescent="0.4">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row>
    <row r="640" spans="1:54" x14ac:dyDescent="0.4">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row>
    <row r="641" spans="1:54" x14ac:dyDescent="0.4">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row>
    <row r="642" spans="1:54" x14ac:dyDescent="0.4">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row>
    <row r="643" spans="1:54" x14ac:dyDescent="0.4">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row>
    <row r="644" spans="1:54" x14ac:dyDescent="0.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row>
    <row r="645" spans="1:54" x14ac:dyDescent="0.4">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row>
    <row r="646" spans="1:54" x14ac:dyDescent="0.4">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row>
    <row r="647" spans="1:54" x14ac:dyDescent="0.4">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row>
    <row r="648" spans="1:54" x14ac:dyDescent="0.4">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row>
    <row r="649" spans="1:54" x14ac:dyDescent="0.4">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row>
    <row r="650" spans="1:54" x14ac:dyDescent="0.4">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row>
    <row r="651" spans="1:54" x14ac:dyDescent="0.4">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row>
    <row r="652" spans="1:54" x14ac:dyDescent="0.4">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row>
    <row r="653" spans="1:54" x14ac:dyDescent="0.4">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row>
    <row r="654" spans="1:54" x14ac:dyDescent="0.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row>
    <row r="655" spans="1:54" x14ac:dyDescent="0.4">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row>
    <row r="656" spans="1:54" x14ac:dyDescent="0.4">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row>
    <row r="657" spans="1:54" x14ac:dyDescent="0.4">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row>
    <row r="658" spans="1:54" x14ac:dyDescent="0.4">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row>
    <row r="659" spans="1:54" x14ac:dyDescent="0.4">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row>
    <row r="660" spans="1:54" x14ac:dyDescent="0.4">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row>
    <row r="661" spans="1:54" x14ac:dyDescent="0.4">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row>
    <row r="662" spans="1:54" x14ac:dyDescent="0.4">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row>
    <row r="663" spans="1:54" x14ac:dyDescent="0.4">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row>
    <row r="664" spans="1:54" x14ac:dyDescent="0.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row>
    <row r="665" spans="1:54" x14ac:dyDescent="0.4">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row>
    <row r="666" spans="1:54" x14ac:dyDescent="0.4">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row>
    <row r="667" spans="1:54" x14ac:dyDescent="0.4">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row>
    <row r="668" spans="1:54" x14ac:dyDescent="0.4">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row>
    <row r="669" spans="1:54" x14ac:dyDescent="0.4">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row>
    <row r="670" spans="1:54" x14ac:dyDescent="0.4">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row>
    <row r="671" spans="1:54" x14ac:dyDescent="0.4">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row>
    <row r="672" spans="1:54" x14ac:dyDescent="0.4">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row>
    <row r="673" spans="1:54" x14ac:dyDescent="0.4">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row>
    <row r="674" spans="1:54" x14ac:dyDescent="0.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row>
    <row r="675" spans="1:54" x14ac:dyDescent="0.4">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row>
    <row r="676" spans="1:54" x14ac:dyDescent="0.4">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row>
    <row r="677" spans="1:54" x14ac:dyDescent="0.4">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row>
    <row r="678" spans="1:54" x14ac:dyDescent="0.4">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row>
    <row r="679" spans="1:54" x14ac:dyDescent="0.4">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row>
    <row r="680" spans="1:54" x14ac:dyDescent="0.4">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row>
    <row r="681" spans="1:54" x14ac:dyDescent="0.4">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row>
    <row r="682" spans="1:54" x14ac:dyDescent="0.4">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row>
    <row r="683" spans="1:54" x14ac:dyDescent="0.4">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row>
    <row r="684" spans="1:54" x14ac:dyDescent="0.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row>
    <row r="685" spans="1:54" x14ac:dyDescent="0.4">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row>
    <row r="686" spans="1:54" x14ac:dyDescent="0.4">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row>
    <row r="687" spans="1:54" x14ac:dyDescent="0.4">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row>
    <row r="688" spans="1:54" x14ac:dyDescent="0.4">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row>
    <row r="689" spans="1:54" x14ac:dyDescent="0.4">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row>
    <row r="690" spans="1:54" x14ac:dyDescent="0.4">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row>
    <row r="691" spans="1:54" x14ac:dyDescent="0.4">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row>
    <row r="692" spans="1:54" x14ac:dyDescent="0.4">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row>
    <row r="693" spans="1:54" x14ac:dyDescent="0.4">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row>
    <row r="694" spans="1:54" x14ac:dyDescent="0.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row>
    <row r="695" spans="1:54" x14ac:dyDescent="0.4">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row>
    <row r="696" spans="1:54" x14ac:dyDescent="0.4">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row>
    <row r="697" spans="1:54" x14ac:dyDescent="0.4">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row>
    <row r="698" spans="1:54" x14ac:dyDescent="0.4">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row>
  </sheetData>
  <mergeCells count="1">
    <mergeCell ref="M28:N32"/>
  </mergeCells>
  <conditionalFormatting sqref="P20:T36">
    <cfRule type="dataBar" priority="3">
      <dataBar>
        <cfvo type="num" val="0"/>
        <cfvo type="formula" val="MAX($P$20:$T$36)*2"/>
        <color theme="1" tint="0.249977111117893"/>
      </dataBar>
      <extLst>
        <ext xmlns:x14="http://schemas.microsoft.com/office/spreadsheetml/2009/9/main" uri="{B025F937-C7B1-47D3-B67F-A62EFF666E3E}">
          <x14:id>{E3EF3B30-7780-4884-A855-626958C3F97C}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3EF3B30-7780-4884-A855-626958C3F97C}">
            <x14:dataBar minLength="0" maxLength="100" border="1" gradient="0" negativeBarBorderColorSameAsPositive="0">
              <x14:cfvo type="num">
                <xm:f>0</xm:f>
              </x14:cfvo>
              <x14:cfvo type="formula">
                <xm:f>MAX($P$20:$T$36)*2</xm:f>
              </x14:cfvo>
              <x14:borderColor rgb="FF638EC6"/>
              <x14:negativeFillColor rgb="FFFF0000"/>
              <x14:negativeBorderColor rgb="FFFF0000"/>
              <x14:axisColor rgb="FF000000"/>
            </x14:dataBar>
          </x14:cfRule>
          <xm:sqref>P20:T36</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D5BB-7D44-4BFE-8AF7-0B1459B33933}">
  <dimension ref="A2:R64"/>
  <sheetViews>
    <sheetView topLeftCell="A19" zoomScale="40" zoomScaleNormal="40" workbookViewId="0">
      <selection activeCell="R51" sqref="R51"/>
    </sheetView>
  </sheetViews>
  <sheetFormatPr defaultRowHeight="14.6" x14ac:dyDescent="0.4"/>
  <cols>
    <col min="1" max="1" width="17.92578125" bestFit="1" customWidth="1"/>
    <col min="2" max="2" width="12.78515625" bestFit="1" customWidth="1"/>
    <col min="3" max="3" width="14" bestFit="1" customWidth="1"/>
    <col min="4" max="4" width="12.92578125" bestFit="1" customWidth="1"/>
    <col min="5" max="5" width="17.92578125" bestFit="1" customWidth="1"/>
    <col min="7" max="7" width="17.92578125" bestFit="1" customWidth="1"/>
    <col min="8" max="8" width="12.78515625" bestFit="1" customWidth="1"/>
    <col min="9" max="12" width="6.35546875" bestFit="1" customWidth="1"/>
    <col min="13" max="13" width="13.140625" bestFit="1" customWidth="1"/>
    <col min="14" max="14" width="12.78515625" bestFit="1" customWidth="1"/>
    <col min="15" max="15" width="4.85546875" bestFit="1" customWidth="1"/>
    <col min="16" max="16" width="10.85546875" bestFit="1" customWidth="1"/>
    <col min="17" max="17" width="10.5" customWidth="1"/>
  </cols>
  <sheetData>
    <row r="2" spans="1:18" x14ac:dyDescent="0.4">
      <c r="K2" t="s">
        <v>1069</v>
      </c>
      <c r="L2" t="s">
        <v>1070</v>
      </c>
      <c r="M2" t="s">
        <v>1071</v>
      </c>
      <c r="N2" t="s">
        <v>1072</v>
      </c>
      <c r="O2" t="s">
        <v>1073</v>
      </c>
      <c r="Q2" t="s">
        <v>1074</v>
      </c>
      <c r="R2" t="str">
        <f>E42</f>
        <v>R05</v>
      </c>
    </row>
    <row r="3" spans="1:18" x14ac:dyDescent="0.4">
      <c r="A3" t="s">
        <v>1042</v>
      </c>
      <c r="B3" t="s">
        <v>1043</v>
      </c>
      <c r="C3" t="s">
        <v>1044</v>
      </c>
      <c r="D3" t="s">
        <v>1045</v>
      </c>
      <c r="E3" t="s">
        <v>1046</v>
      </c>
      <c r="G3" s="24" t="s">
        <v>1047</v>
      </c>
      <c r="H3" t="s">
        <v>1042</v>
      </c>
      <c r="I3" t="s">
        <v>1043</v>
      </c>
      <c r="K3" t="str" cm="1">
        <f t="array" ref="K3:M7">G4:I8</f>
        <v>R01</v>
      </c>
      <c r="L3">
        <v>189</v>
      </c>
      <c r="M3" s="28">
        <v>18415</v>
      </c>
      <c r="N3" t="e">
        <f>IF(K3=$R$2,L3,NA())</f>
        <v>#N/A</v>
      </c>
      <c r="O3" t="e">
        <f>IF(K3=$R$2,M3,NA())</f>
        <v>#N/A</v>
      </c>
    </row>
    <row r="4" spans="1:18" x14ac:dyDescent="0.4">
      <c r="A4" s="21">
        <v>1000</v>
      </c>
      <c r="B4" s="22">
        <v>96623</v>
      </c>
      <c r="C4" s="21">
        <v>89850</v>
      </c>
      <c r="D4" s="23">
        <v>3.8848000000000034</v>
      </c>
      <c r="E4" s="21">
        <v>307</v>
      </c>
      <c r="G4" s="25" t="s">
        <v>11</v>
      </c>
      <c r="H4" s="21">
        <v>189</v>
      </c>
      <c r="I4" s="22">
        <v>18415</v>
      </c>
      <c r="K4" t="str">
        <v>R02</v>
      </c>
      <c r="L4">
        <v>218</v>
      </c>
      <c r="M4" s="28">
        <v>20581</v>
      </c>
      <c r="N4" t="e">
        <f>IF(K4=$R$2,L4,NA())</f>
        <v>#N/A</v>
      </c>
      <c r="O4" t="e">
        <f>IF(K4=$R$2,M4,NA())</f>
        <v>#N/A</v>
      </c>
    </row>
    <row r="5" spans="1:18" x14ac:dyDescent="0.4">
      <c r="G5" s="25" t="s">
        <v>9</v>
      </c>
      <c r="H5" s="21">
        <v>218</v>
      </c>
      <c r="I5" s="22">
        <v>20581</v>
      </c>
      <c r="K5" t="str">
        <v>R03</v>
      </c>
      <c r="L5">
        <v>207</v>
      </c>
      <c r="M5" s="28">
        <v>20872</v>
      </c>
      <c r="N5" t="e">
        <f>IF(K5=$R$2,L5,NA())</f>
        <v>#N/A</v>
      </c>
      <c r="O5" t="e">
        <f>IF(K5=$R$2,M5,NA())</f>
        <v>#N/A</v>
      </c>
    </row>
    <row r="6" spans="1:18" x14ac:dyDescent="0.4">
      <c r="G6" s="25" t="s">
        <v>6</v>
      </c>
      <c r="H6" s="21">
        <v>207</v>
      </c>
      <c r="I6" s="22">
        <v>20872</v>
      </c>
      <c r="K6" t="str">
        <v>R04</v>
      </c>
      <c r="L6">
        <v>186</v>
      </c>
      <c r="M6" s="28">
        <v>16651</v>
      </c>
      <c r="N6" t="e">
        <f>IF(K6=$R$2,L6,NA())</f>
        <v>#N/A</v>
      </c>
      <c r="O6" t="e">
        <f>IF(K6=$R$2,M6,NA())</f>
        <v>#N/A</v>
      </c>
    </row>
    <row r="7" spans="1:18" x14ac:dyDescent="0.4">
      <c r="G7" s="25" t="s">
        <v>13</v>
      </c>
      <c r="H7" s="21">
        <v>186</v>
      </c>
      <c r="I7" s="22">
        <v>16651</v>
      </c>
      <c r="K7" t="str">
        <v>R05</v>
      </c>
      <c r="L7">
        <v>200</v>
      </c>
      <c r="M7" s="28">
        <v>20104</v>
      </c>
      <c r="N7">
        <f>IF(K7=$R$2,L7,NA())</f>
        <v>200</v>
      </c>
      <c r="O7">
        <f>IF(K7=$R$2,M7,NA())</f>
        <v>20104</v>
      </c>
    </row>
    <row r="8" spans="1:18" x14ac:dyDescent="0.4">
      <c r="G8" s="25" t="s">
        <v>10</v>
      </c>
      <c r="H8" s="21">
        <v>200</v>
      </c>
      <c r="I8" s="22">
        <v>20104</v>
      </c>
    </row>
    <row r="13" spans="1:18" x14ac:dyDescent="0.4">
      <c r="A13" t="s">
        <v>1042</v>
      </c>
      <c r="B13" t="s">
        <v>1043</v>
      </c>
      <c r="C13" t="s">
        <v>1044</v>
      </c>
      <c r="D13" t="s">
        <v>1045</v>
      </c>
      <c r="E13" t="s">
        <v>1046</v>
      </c>
    </row>
    <row r="14" spans="1:18" x14ac:dyDescent="0.4">
      <c r="A14" s="21">
        <v>200</v>
      </c>
      <c r="B14" s="22">
        <v>20104</v>
      </c>
      <c r="C14" s="21">
        <v>18209</v>
      </c>
      <c r="D14" s="23">
        <v>3.8795000000000006</v>
      </c>
      <c r="E14" s="21">
        <v>51</v>
      </c>
    </row>
    <row r="15" spans="1:18" x14ac:dyDescent="0.4">
      <c r="M15" s="24" t="s">
        <v>1042</v>
      </c>
      <c r="N15" s="24" t="s">
        <v>1075</v>
      </c>
    </row>
    <row r="16" spans="1:18" x14ac:dyDescent="0.4">
      <c r="M16" s="24" t="s">
        <v>1047</v>
      </c>
      <c r="N16" t="s">
        <v>999</v>
      </c>
      <c r="O16" t="s">
        <v>998</v>
      </c>
      <c r="P16" t="s">
        <v>1048</v>
      </c>
    </row>
    <row r="17" spans="1:16" x14ac:dyDescent="0.4">
      <c r="M17" s="25" t="s">
        <v>1002</v>
      </c>
      <c r="N17" s="21">
        <v>144</v>
      </c>
      <c r="O17" s="21">
        <v>132</v>
      </c>
      <c r="P17" s="21">
        <v>276</v>
      </c>
    </row>
    <row r="18" spans="1:16" x14ac:dyDescent="0.4">
      <c r="M18" s="25" t="s">
        <v>1001</v>
      </c>
      <c r="N18" s="21">
        <v>326</v>
      </c>
      <c r="O18" s="21">
        <v>63</v>
      </c>
      <c r="P18" s="21">
        <v>389</v>
      </c>
    </row>
    <row r="19" spans="1:16" x14ac:dyDescent="0.4">
      <c r="M19" s="25" t="s">
        <v>1000</v>
      </c>
      <c r="N19" s="21">
        <v>129</v>
      </c>
      <c r="O19" s="21">
        <v>206</v>
      </c>
      <c r="P19" s="21">
        <v>335</v>
      </c>
    </row>
    <row r="20" spans="1:16" x14ac:dyDescent="0.4">
      <c r="M20" s="25" t="s">
        <v>1048</v>
      </c>
      <c r="N20" s="21">
        <v>599</v>
      </c>
      <c r="O20" s="21">
        <v>401</v>
      </c>
      <c r="P20" s="21">
        <v>1000</v>
      </c>
    </row>
    <row r="26" spans="1:16" x14ac:dyDescent="0.4">
      <c r="A26" s="24" t="s">
        <v>1047</v>
      </c>
      <c r="B26" t="s">
        <v>1042</v>
      </c>
      <c r="C26" t="s">
        <v>1061</v>
      </c>
      <c r="G26" s="24" t="s">
        <v>1047</v>
      </c>
      <c r="H26" t="s">
        <v>1042</v>
      </c>
      <c r="M26" s="24" t="s">
        <v>1095</v>
      </c>
      <c r="N26" t="s">
        <v>1042</v>
      </c>
    </row>
    <row r="27" spans="1:16" x14ac:dyDescent="0.4">
      <c r="A27" s="25" t="s">
        <v>1049</v>
      </c>
      <c r="B27" s="21">
        <v>21</v>
      </c>
      <c r="C27" s="21">
        <v>21</v>
      </c>
      <c r="G27" s="25" t="s">
        <v>1065</v>
      </c>
      <c r="H27" s="21">
        <v>27</v>
      </c>
      <c r="M27" s="25">
        <v>1</v>
      </c>
      <c r="N27" s="21">
        <v>1</v>
      </c>
    </row>
    <row r="28" spans="1:16" x14ac:dyDescent="0.4">
      <c r="A28" s="25" t="s">
        <v>1050</v>
      </c>
      <c r="B28" s="21">
        <v>18</v>
      </c>
      <c r="C28" s="21">
        <v>18</v>
      </c>
      <c r="G28" s="25" t="s">
        <v>1063</v>
      </c>
      <c r="H28" s="21">
        <v>22</v>
      </c>
      <c r="M28" s="25">
        <v>2</v>
      </c>
      <c r="N28" s="21">
        <v>9</v>
      </c>
    </row>
    <row r="29" spans="1:16" x14ac:dyDescent="0.4">
      <c r="A29" s="25" t="s">
        <v>1051</v>
      </c>
      <c r="B29" s="21">
        <v>31</v>
      </c>
      <c r="C29" s="21">
        <v>31</v>
      </c>
      <c r="G29" s="25" t="s">
        <v>1067</v>
      </c>
      <c r="H29" s="21">
        <v>27</v>
      </c>
      <c r="M29" s="25">
        <v>3</v>
      </c>
      <c r="N29" s="21">
        <v>44</v>
      </c>
    </row>
    <row r="30" spans="1:16" x14ac:dyDescent="0.4">
      <c r="A30" s="25" t="s">
        <v>1052</v>
      </c>
      <c r="B30" s="21">
        <v>20</v>
      </c>
      <c r="C30" s="21">
        <v>20</v>
      </c>
      <c r="G30" s="25" t="s">
        <v>1068</v>
      </c>
      <c r="H30" s="21">
        <v>27</v>
      </c>
      <c r="M30" s="25">
        <v>4</v>
      </c>
      <c r="N30" s="21">
        <v>95</v>
      </c>
    </row>
    <row r="31" spans="1:16" x14ac:dyDescent="0.4">
      <c r="A31" s="25" t="s">
        <v>1053</v>
      </c>
      <c r="B31" s="21">
        <v>8</v>
      </c>
      <c r="C31" s="21">
        <v>8</v>
      </c>
      <c r="G31" s="25" t="s">
        <v>1066</v>
      </c>
      <c r="H31" s="21">
        <v>27</v>
      </c>
      <c r="M31" s="25">
        <v>5</v>
      </c>
      <c r="N31" s="21">
        <v>51</v>
      </c>
    </row>
    <row r="32" spans="1:16" x14ac:dyDescent="0.4">
      <c r="A32" s="25" t="s">
        <v>1054</v>
      </c>
      <c r="B32" s="21">
        <v>12</v>
      </c>
      <c r="C32" s="21">
        <v>12</v>
      </c>
      <c r="G32" s="25" t="s">
        <v>1062</v>
      </c>
      <c r="H32" s="21">
        <v>32</v>
      </c>
      <c r="M32" s="25" t="s">
        <v>1048</v>
      </c>
      <c r="N32" s="21">
        <v>200</v>
      </c>
    </row>
    <row r="33" spans="1:13" x14ac:dyDescent="0.4">
      <c r="A33" s="25" t="s">
        <v>1055</v>
      </c>
      <c r="B33" s="21">
        <v>12</v>
      </c>
      <c r="C33" s="21">
        <v>12</v>
      </c>
      <c r="G33" s="25" t="s">
        <v>1064</v>
      </c>
      <c r="H33" s="21">
        <v>38</v>
      </c>
    </row>
    <row r="34" spans="1:13" x14ac:dyDescent="0.4">
      <c r="A34" s="25" t="s">
        <v>1056</v>
      </c>
      <c r="B34" s="21">
        <v>7</v>
      </c>
      <c r="C34" s="21">
        <v>7</v>
      </c>
      <c r="G34" s="25" t="s">
        <v>1048</v>
      </c>
      <c r="H34" s="21">
        <v>200</v>
      </c>
    </row>
    <row r="35" spans="1:13" x14ac:dyDescent="0.4">
      <c r="A35" s="25" t="s">
        <v>1057</v>
      </c>
      <c r="B35" s="21">
        <v>20</v>
      </c>
      <c r="C35" s="21">
        <v>20</v>
      </c>
    </row>
    <row r="36" spans="1:13" x14ac:dyDescent="0.4">
      <c r="A36" s="25" t="s">
        <v>1058</v>
      </c>
      <c r="B36" s="21">
        <v>24</v>
      </c>
      <c r="C36" s="21">
        <v>24</v>
      </c>
      <c r="G36" s="24" t="s">
        <v>1043</v>
      </c>
      <c r="H36" s="24" t="s">
        <v>1075</v>
      </c>
    </row>
    <row r="37" spans="1:13" x14ac:dyDescent="0.4">
      <c r="A37" s="25" t="s">
        <v>1059</v>
      </c>
      <c r="B37" s="21">
        <v>12</v>
      </c>
      <c r="C37" s="21">
        <v>12</v>
      </c>
      <c r="G37" s="24" t="s">
        <v>1047</v>
      </c>
      <c r="H37" t="s">
        <v>11</v>
      </c>
      <c r="I37" t="s">
        <v>9</v>
      </c>
      <c r="J37" t="s">
        <v>6</v>
      </c>
      <c r="K37" t="s">
        <v>13</v>
      </c>
      <c r="L37" t="s">
        <v>10</v>
      </c>
      <c r="M37" t="s">
        <v>1048</v>
      </c>
    </row>
    <row r="38" spans="1:13" x14ac:dyDescent="0.4">
      <c r="A38" s="25" t="s">
        <v>1060</v>
      </c>
      <c r="B38" s="21">
        <v>15</v>
      </c>
      <c r="C38" s="21">
        <v>15</v>
      </c>
      <c r="G38" s="25" t="s">
        <v>1002</v>
      </c>
      <c r="H38" s="29"/>
      <c r="I38" s="29"/>
      <c r="J38" s="29"/>
      <c r="K38" s="29"/>
      <c r="L38" s="29"/>
      <c r="M38" s="29"/>
    </row>
    <row r="39" spans="1:13" x14ac:dyDescent="0.4">
      <c r="A39" s="25" t="s">
        <v>1048</v>
      </c>
      <c r="B39" s="21">
        <v>200</v>
      </c>
      <c r="C39" s="21">
        <v>200</v>
      </c>
      <c r="G39" s="30" t="s">
        <v>20</v>
      </c>
      <c r="H39" s="22">
        <v>891</v>
      </c>
      <c r="I39" s="22">
        <v>1332</v>
      </c>
      <c r="J39" s="22">
        <v>1282</v>
      </c>
      <c r="K39" s="22">
        <v>739</v>
      </c>
      <c r="L39" s="22">
        <v>560</v>
      </c>
      <c r="M39" s="22">
        <v>4804</v>
      </c>
    </row>
    <row r="40" spans="1:13" x14ac:dyDescent="0.4">
      <c r="G40" s="30" t="s">
        <v>12</v>
      </c>
      <c r="H40" s="22">
        <v>1991</v>
      </c>
      <c r="I40" s="22">
        <v>1886</v>
      </c>
      <c r="J40" s="22">
        <v>1206</v>
      </c>
      <c r="K40" s="22">
        <v>884</v>
      </c>
      <c r="L40" s="22">
        <v>1722</v>
      </c>
      <c r="M40" s="22">
        <v>7689</v>
      </c>
    </row>
    <row r="41" spans="1:13" x14ac:dyDescent="0.4">
      <c r="E41" s="24" t="s">
        <v>1047</v>
      </c>
      <c r="G41" s="30" t="s">
        <v>8</v>
      </c>
      <c r="H41" s="22">
        <v>1163</v>
      </c>
      <c r="I41" s="22">
        <v>1180</v>
      </c>
      <c r="J41" s="22">
        <v>1616</v>
      </c>
      <c r="K41" s="22">
        <v>1043</v>
      </c>
      <c r="L41" s="22">
        <v>1747</v>
      </c>
      <c r="M41" s="22">
        <v>6749</v>
      </c>
    </row>
    <row r="42" spans="1:13" x14ac:dyDescent="0.4">
      <c r="E42" s="27" t="s">
        <v>10</v>
      </c>
      <c r="G42" s="30" t="s">
        <v>16</v>
      </c>
      <c r="H42" s="22">
        <v>1438</v>
      </c>
      <c r="I42" s="22">
        <v>1616</v>
      </c>
      <c r="J42" s="22">
        <v>866</v>
      </c>
      <c r="K42" s="22">
        <v>829</v>
      </c>
      <c r="L42" s="22">
        <v>2070</v>
      </c>
      <c r="M42" s="22">
        <v>6819</v>
      </c>
    </row>
    <row r="43" spans="1:13" x14ac:dyDescent="0.4">
      <c r="G43" s="25" t="s">
        <v>1001</v>
      </c>
      <c r="H43" s="29"/>
      <c r="I43" s="29"/>
      <c r="J43" s="29"/>
      <c r="K43" s="29"/>
      <c r="L43" s="29"/>
      <c r="M43" s="29"/>
    </row>
    <row r="44" spans="1:13" x14ac:dyDescent="0.4">
      <c r="G44" s="30" t="s">
        <v>24</v>
      </c>
      <c r="H44" s="22">
        <v>1233</v>
      </c>
      <c r="I44" s="22">
        <v>223</v>
      </c>
      <c r="J44" s="22">
        <v>1680</v>
      </c>
      <c r="K44" s="22">
        <v>990</v>
      </c>
      <c r="L44" s="22">
        <v>1508</v>
      </c>
      <c r="M44" s="22">
        <v>5634</v>
      </c>
    </row>
    <row r="45" spans="1:13" x14ac:dyDescent="0.4">
      <c r="G45" s="30" t="s">
        <v>15</v>
      </c>
      <c r="H45" s="22">
        <v>1598</v>
      </c>
      <c r="I45" s="22">
        <v>1907</v>
      </c>
      <c r="J45" s="22">
        <v>869</v>
      </c>
      <c r="K45" s="22">
        <v>1426</v>
      </c>
      <c r="L45" s="22">
        <v>1416</v>
      </c>
      <c r="M45" s="22">
        <v>7216</v>
      </c>
    </row>
    <row r="46" spans="1:13" x14ac:dyDescent="0.4">
      <c r="G46" s="30" t="s">
        <v>5</v>
      </c>
      <c r="H46" s="22">
        <v>900</v>
      </c>
      <c r="I46" s="22">
        <v>1016</v>
      </c>
      <c r="J46" s="22">
        <v>960</v>
      </c>
      <c r="K46" s="22">
        <v>940</v>
      </c>
      <c r="L46" s="22">
        <v>1193</v>
      </c>
      <c r="M46" s="22">
        <v>5009</v>
      </c>
    </row>
    <row r="47" spans="1:13" x14ac:dyDescent="0.4">
      <c r="G47" s="30" t="s">
        <v>18</v>
      </c>
      <c r="H47" s="22">
        <v>900</v>
      </c>
      <c r="I47" s="22">
        <v>1470</v>
      </c>
      <c r="J47" s="22">
        <v>1617</v>
      </c>
      <c r="K47" s="22">
        <v>1314</v>
      </c>
      <c r="L47" s="22">
        <v>941</v>
      </c>
      <c r="M47" s="22">
        <v>6242</v>
      </c>
    </row>
    <row r="48" spans="1:13" x14ac:dyDescent="0.4">
      <c r="G48" s="30" t="s">
        <v>14</v>
      </c>
      <c r="H48" s="22">
        <v>1255</v>
      </c>
      <c r="I48" s="22">
        <v>516</v>
      </c>
      <c r="J48" s="22">
        <v>1874</v>
      </c>
      <c r="K48" s="22">
        <v>1863</v>
      </c>
      <c r="L48" s="22">
        <v>1722</v>
      </c>
      <c r="M48" s="22">
        <v>7230</v>
      </c>
    </row>
    <row r="49" spans="2:13" x14ac:dyDescent="0.4">
      <c r="C49" t="s">
        <v>1097</v>
      </c>
      <c r="G49" s="30" t="s">
        <v>19</v>
      </c>
      <c r="H49" s="22">
        <v>1138</v>
      </c>
      <c r="I49" s="22">
        <v>1898</v>
      </c>
      <c r="J49" s="22">
        <v>1482</v>
      </c>
      <c r="K49" s="22">
        <v>846</v>
      </c>
      <c r="L49" s="22">
        <v>1154</v>
      </c>
      <c r="M49" s="22">
        <v>6518</v>
      </c>
    </row>
    <row r="50" spans="2:13" x14ac:dyDescent="0.4">
      <c r="B50" t="s">
        <v>1098</v>
      </c>
      <c r="C50" s="44">
        <f>A14/A4</f>
        <v>0.2</v>
      </c>
      <c r="G50" s="25" t="s">
        <v>1000</v>
      </c>
      <c r="H50" s="29"/>
      <c r="I50" s="29"/>
      <c r="J50" s="29"/>
      <c r="K50" s="29"/>
      <c r="L50" s="29"/>
      <c r="M50" s="29"/>
    </row>
    <row r="51" spans="2:13" x14ac:dyDescent="0.4">
      <c r="B51" t="s">
        <v>1070</v>
      </c>
      <c r="C51">
        <f>_xlfn.XLOOKUP(E42,K3:K7,L3:L7)</f>
        <v>200</v>
      </c>
      <c r="G51" s="30" t="s">
        <v>17</v>
      </c>
      <c r="H51" s="22">
        <v>1655</v>
      </c>
      <c r="I51" s="22">
        <v>805</v>
      </c>
      <c r="J51" s="22">
        <v>2263</v>
      </c>
      <c r="K51" s="22">
        <v>987</v>
      </c>
      <c r="L51" s="22">
        <v>1075</v>
      </c>
      <c r="M51" s="22">
        <v>6785</v>
      </c>
    </row>
    <row r="52" spans="2:13" x14ac:dyDescent="0.4">
      <c r="B52" t="s">
        <v>1071</v>
      </c>
      <c r="C52">
        <f>_xlfn.XLOOKUP(E42,K3:K7,M3:M7)</f>
        <v>20104</v>
      </c>
      <c r="G52" s="30" t="s">
        <v>23</v>
      </c>
      <c r="H52" s="22">
        <v>1104</v>
      </c>
      <c r="I52" s="22">
        <v>2280</v>
      </c>
      <c r="J52" s="22">
        <v>1445</v>
      </c>
      <c r="K52" s="22">
        <v>1722</v>
      </c>
      <c r="L52" s="22">
        <v>1196</v>
      </c>
      <c r="M52" s="22">
        <v>7747</v>
      </c>
    </row>
    <row r="53" spans="2:13" x14ac:dyDescent="0.4">
      <c r="G53" s="30" t="s">
        <v>7</v>
      </c>
      <c r="H53" s="22">
        <v>372</v>
      </c>
      <c r="I53" s="22">
        <v>1818</v>
      </c>
      <c r="J53" s="22">
        <v>1346</v>
      </c>
      <c r="K53" s="22">
        <v>1156</v>
      </c>
      <c r="L53" s="22">
        <v>1484</v>
      </c>
      <c r="M53" s="22">
        <v>6176</v>
      </c>
    </row>
    <row r="54" spans="2:13" x14ac:dyDescent="0.4">
      <c r="G54" s="30" t="s">
        <v>22</v>
      </c>
      <c r="H54" s="22">
        <v>1415</v>
      </c>
      <c r="I54" s="22">
        <v>1271</v>
      </c>
      <c r="J54" s="22">
        <v>1214</v>
      </c>
      <c r="K54" s="22">
        <v>1135</v>
      </c>
      <c r="L54" s="22">
        <v>1566</v>
      </c>
      <c r="M54" s="22">
        <v>6601</v>
      </c>
    </row>
    <row r="55" spans="2:13" x14ac:dyDescent="0.4">
      <c r="G55" s="30" t="s">
        <v>21</v>
      </c>
      <c r="H55" s="22">
        <v>1362</v>
      </c>
      <c r="I55" s="22">
        <v>1363</v>
      </c>
      <c r="J55" s="22">
        <v>1152</v>
      </c>
      <c r="K55" s="22">
        <v>777</v>
      </c>
      <c r="L55" s="22">
        <v>750</v>
      </c>
      <c r="M55" s="22">
        <v>5404</v>
      </c>
    </row>
    <row r="57" spans="2:13" x14ac:dyDescent="0.4">
      <c r="B57" t="s">
        <v>1099</v>
      </c>
      <c r="C57">
        <f>_xlfn.RANK.AVG(C51,L3:L7)</f>
        <v>3</v>
      </c>
    </row>
    <row r="58" spans="2:13" x14ac:dyDescent="0.4">
      <c r="B58" t="s">
        <v>1100</v>
      </c>
      <c r="C58">
        <f>_xlfn.RANK.AVG(C52,M3:M7)</f>
        <v>3</v>
      </c>
    </row>
    <row r="60" spans="2:13" x14ac:dyDescent="0.4">
      <c r="B60" t="s">
        <v>1101</v>
      </c>
    </row>
    <row r="61" spans="2:13" x14ac:dyDescent="0.4">
      <c r="C61" t="str">
        <f>"% of calls:" &amp; TEXT(C50,"0%")</f>
        <v>% of calls:20%</v>
      </c>
    </row>
    <row r="62" spans="2:13" x14ac:dyDescent="0.4">
      <c r="C62" t="str">
        <f>IF(COUNTA(E42:E46)&gt;1,"","Call rank:"&amp;C57)</f>
        <v>Call rank:3</v>
      </c>
    </row>
    <row r="63" spans="2:13" x14ac:dyDescent="0.4">
      <c r="C63" t="str">
        <f>IF(COUNTA(E42:E46)&gt;1,"","Amount rank:"&amp;C58)</f>
        <v>Amount rank:3</v>
      </c>
    </row>
    <row r="64" spans="2:13" x14ac:dyDescent="0.4">
      <c r="C64" t="s">
        <v>1102</v>
      </c>
      <c r="D64" t="e" vm="6">
        <f>IF(COUNTA(E42:E46)&gt;1,"",_xlfn.XLOOKUP(E42,Assets!E3:E7,Assets!G3:G7))</f>
        <v>#VALUE!</v>
      </c>
    </row>
  </sheetData>
  <pageMargins left="0.7" right="0.7" top="0.75" bottom="0.75" header="0.3" footer="0.3"/>
  <pageSetup orientation="portrait" r:id="rId1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3CCD21-FE26-46CF-B9D0-807D2645BF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Assets</vt:lpstr>
      <vt:lpstr>Sheet1</vt:lpstr>
      <vt:lpstr>Present</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princesudip126@hotmail.com</cp:lastModifiedBy>
  <dcterms:created xsi:type="dcterms:W3CDTF">2021-03-14T20:21:32Z</dcterms:created>
  <dcterms:modified xsi:type="dcterms:W3CDTF">2024-10-13T04:59:38Z</dcterms:modified>
</cp:coreProperties>
</file>