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govin\Downloads\"/>
    </mc:Choice>
  </mc:AlternateContent>
  <xr:revisionPtr revIDLastSave="0" documentId="13_ncr:1_{B52FFB9E-D1CF-48A5-8781-54891E6A2B8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ainTable" sheetId="1" r:id="rId1"/>
    <sheet name="LookupTable " sheetId="2" r:id="rId2"/>
    <sheet name="Employee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P2" i="1"/>
  <c r="P3" i="1"/>
  <c r="P4" i="1"/>
  <c r="P5" i="1"/>
  <c r="P6" i="1"/>
  <c r="A3" i="1"/>
  <c r="L3" i="1"/>
  <c r="S3" i="1"/>
  <c r="A4" i="1"/>
  <c r="L4" i="1"/>
  <c r="A5" i="1"/>
  <c r="L5" i="1"/>
  <c r="S5" i="1"/>
  <c r="A6" i="1"/>
  <c r="L6" i="1"/>
  <c r="A2" i="1"/>
  <c r="L2" i="1"/>
  <c r="S2" i="1"/>
</calcChain>
</file>

<file path=xl/sharedStrings.xml><?xml version="1.0" encoding="utf-8"?>
<sst xmlns="http://schemas.openxmlformats.org/spreadsheetml/2006/main" count="116" uniqueCount="90">
  <si>
    <t>sr_no</t>
  </si>
  <si>
    <t>complaint_id</t>
  </si>
  <si>
    <t>complaint_date</t>
  </si>
  <si>
    <t>cust_name</t>
  </si>
  <si>
    <t>vehicle_reg_no</t>
  </si>
  <si>
    <t>cust_email</t>
  </si>
  <si>
    <t>cust_mob</t>
  </si>
  <si>
    <t>complaint_title</t>
  </si>
  <si>
    <t>complaint_desc</t>
  </si>
  <si>
    <t>emp_id</t>
  </si>
  <si>
    <t>dept_id</t>
  </si>
  <si>
    <t>attachment_link</t>
  </si>
  <si>
    <t>complaint_status</t>
  </si>
  <si>
    <t>default_res_time</t>
  </si>
  <si>
    <t>completion_date</t>
  </si>
  <si>
    <t>overdue_days</t>
  </si>
  <si>
    <t>poc_remarks</t>
  </si>
  <si>
    <t>feedback_status</t>
  </si>
  <si>
    <t>customer_rating</t>
  </si>
  <si>
    <t>cust_remarks</t>
  </si>
  <si>
    <t>TKT-20241111083856-169</t>
  </si>
  <si>
    <t>John Doe</t>
  </si>
  <si>
    <t>DL83XY9763</t>
  </si>
  <si>
    <t>john@example.com</t>
  </si>
  <si>
    <t>+91 9014918408</t>
  </si>
  <si>
    <t>Warranty Claim</t>
  </si>
  <si>
    <t>Dear Warranty and Repairs Team,
I am writing to formally register a complaint regarding an issue with my vehicle. I have been experiencing air conditioning malfunction which is causing a major inconvenience.
Here are my vehicle and contact details for your reference:
 * Vehicle Registration Number: DL83XY9763
 * Date of Issue: August 05, 2023
I kindly request that you address this issue urgently as it is affecting my daily commute. Thank you for your attention to this matter.
Sincerely,
John Doe
+91 9014918408</t>
  </si>
  <si>
    <t>CLOSED</t>
  </si>
  <si>
    <t>TRUE</t>
  </si>
  <si>
    <t>TKT-20241111083856-183</t>
  </si>
  <si>
    <t>Ali Hassan</t>
  </si>
  <si>
    <t>MH49AB3069</t>
  </si>
  <si>
    <t>ali@example.com</t>
  </si>
  <si>
    <t>+91 9696982110</t>
  </si>
  <si>
    <t>General Issue</t>
  </si>
  <si>
    <t>Dear Logistics and Delivery Team,
I am writing to formally register a complaint regarding an issue with my vehicle. I have been experiencing air conditioning malfunction which is causing a major inconvenience.
Here are my vehicle and contact details for your reference:
 * Vehicle Registration Number: MH49AB3069
 * Date of Issue: August 07, 2023
I kindly request that you address this issue urgently as it is affecting my daily commute. Thank you for your attention to this matter.
Sincerely,
Ali Hassan
+91 9696982110</t>
  </si>
  <si>
    <t>TKT-20241111083856-152</t>
  </si>
  <si>
    <t>Rajesh Kumar</t>
  </si>
  <si>
    <t>KA15AB3795</t>
  </si>
  <si>
    <t>rajesh@example.com</t>
  </si>
  <si>
    <t>+91 9027013236</t>
  </si>
  <si>
    <t>Battery Problem</t>
  </si>
  <si>
    <t>Dear Quality Assurance Team,
I am writing to formally register a complaint regarding an issue with my vehicle. I have been experiencing battery drain which is causing a major inconvenience.
Here are my vehicle and contact details for your reference:
 * Vehicle Registration Number: KA15AB3795
 * Date of Issue: August 08, 2023
I kindly request that you address this issue urgently as it is affecting my daily commute. Thank you for your attention to this matter.
Sincerely,
Rajesh Kumar
+91 9027013236</t>
  </si>
  <si>
    <t>TKT-20241111083856-38</t>
  </si>
  <si>
    <t>DL71GH3213</t>
  </si>
  <si>
    <t>+91 9536087927</t>
  </si>
  <si>
    <t>Dear Quality Assurance Team,
I am writing to formally register a complaint regarding an issue with my vehicle. I have been experiencing braking issues which is causing a major inconvenience.
Here are my vehicle and contact details for your reference:
 * Vehicle Registration Number: DL71GH3213
 * Date of Issue: August 10, 2023
I kindly request that you address this issue urgently as it is affecting my daily commute. Thank you for your attention to this matter.
Sincerely,
Ali Hassan
+91 9536087927</t>
  </si>
  <si>
    <t>TKT-20241111083856-133</t>
  </si>
  <si>
    <t>Seema Joshi</t>
  </si>
  <si>
    <t>KA11GH2735</t>
  </si>
  <si>
    <t>seema@example.com</t>
  </si>
  <si>
    <t>+91 9014951249</t>
  </si>
  <si>
    <t>Engine Issue</t>
  </si>
  <si>
    <t>Dear Product Engineering Team,
I am writing to formally register a complaint regarding an issue with my vehicle. I have been experiencing battery drain which is causing a major inconvenience.
Here are my vehicle and contact details for your reference:
 * Vehicle Registration Number: KA11GH2735
 * Date of Issue: August 14, 2023
I kindly request that you address this issue urgently as it is affecting my daily commute. Thank you for your attention to this matter.
Sincerely,
Seema Joshi
+91 9014951249</t>
  </si>
  <si>
    <t>OPEN</t>
  </si>
  <si>
    <t>FALSE</t>
  </si>
  <si>
    <t>dept_name</t>
  </si>
  <si>
    <t>dept_desc</t>
  </si>
  <si>
    <t>dept_poc1_email</t>
  </si>
  <si>
    <t>dept_poc2_email</t>
  </si>
  <si>
    <t>dept_res_time</t>
  </si>
  <si>
    <t>Customer Service</t>
  </si>
  <si>
    <t>Initial contact point for all complaints, addressing inquiries and directing cases to relevant departments.</t>
  </si>
  <si>
    <t>Quality Assurance</t>
  </si>
  <si>
    <t>Manages issues related to product quality, including defects and manufacturing standards.</t>
  </si>
  <si>
    <t>Product Engineering</t>
  </si>
  <si>
    <t>Handles technical issues, design flaws, and e-bike component concerns.</t>
  </si>
  <si>
    <t>Warranty and Repairs</t>
  </si>
  <si>
    <t>Oversees warranty claims, repair requests, and replacement parts.</t>
  </si>
  <si>
    <t>Logistics and Delivery</t>
  </si>
  <si>
    <t>Addresses complaints related to delivery delays, missing items, and order fulfillment.</t>
  </si>
  <si>
    <t>first_name</t>
  </si>
  <si>
    <t>last_name</t>
  </si>
  <si>
    <t>emp_email</t>
  </si>
  <si>
    <t>task_count</t>
  </si>
  <si>
    <t>last_assigned_date</t>
  </si>
  <si>
    <t>Govind</t>
  </si>
  <si>
    <t>Sajeev</t>
  </si>
  <si>
    <t>Joseph</t>
  </si>
  <si>
    <t>Sebastian</t>
  </si>
  <si>
    <t>Kartik</t>
  </si>
  <si>
    <t>Aher</t>
  </si>
  <si>
    <t>Mathew</t>
  </si>
  <si>
    <t>Kurian</t>
  </si>
  <si>
    <t>Prasad</t>
  </si>
  <si>
    <t>Patil</t>
  </si>
  <si>
    <t>Vivekanantharaja</t>
  </si>
  <si>
    <t>Selvaraj</t>
  </si>
  <si>
    <t>customer.poc@gmail</t>
  </si>
  <si>
    <t>gos.795@gmail.com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</si>
</sst>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0" xfId="1" applyNumberFormat="1" applyFill="1" applyBorder="1" applyAlignment="1">
      <alignment horizontal="center" vertical="center" wrapText="1"/>
    </xf>
    <xf numFmtId="14" fontId="2" fillId="0" borderId="0" xfId="0" applyNumberFormat="1" applyFont="1" applyProtection="1">
      <protection locked="0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wrapText="1"/>
    </xf>
    <xf numFmtId="0" fontId="2" fillId="0" borderId="0" xfId="0" quotePrefix="1" applyFont="1" applyAlignment="1">
      <alignment horizontal="center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0" fillId="0" borderId="0" xfId="0" applyAlignment="1" applyProtection="1">
      <alignment horizontal="center" vertical="center" wrapText="1"/>
      <protection locked="0"/>
    </xf>
    <xf numFmtId="14" fontId="2" fillId="0" borderId="0" xfId="0" applyNumberFormat="1" applyFont="1" applyAlignment="1" applyProtection="1">
      <alignment horizontal="right" vertical="center"/>
      <protection locked="0"/>
    </xf>
    <xf numFmtId="0" fontId="2" fillId="0" borderId="0" xfId="0" applyFont="1" applyAlignment="1" applyProtection="1">
      <alignment horizontal="center" wrapText="1"/>
      <protection locked="0"/>
    </xf>
    <xf numFmtId="0" fontId="2" fillId="0" borderId="0" xfId="0" quotePrefix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 vertical="top"/>
      <protection locked="0"/>
    </xf>
    <xf numFmtId="0" fontId="1" fillId="0" borderId="0" xfId="1" applyNumberForma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wrapText="1"/>
      <protection locked="0"/>
    </xf>
    <xf numFmtId="0" fontId="0" fillId="0" borderId="0" xfId="0" applyAlignment="1" applyProtection="1">
      <alignment vertical="top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1" fontId="0" fillId="0" borderId="0" xfId="0" applyNumberFormat="1" applyProtection="1">
      <protection locked="0"/>
    </xf>
    <xf numFmtId="0" fontId="0" fillId="0" borderId="0" xfId="0" applyAlignment="1" applyProtection="1">
      <alignment wrapText="1"/>
      <protection locked="0"/>
    </xf>
    <xf numFmtId="0" fontId="1" fillId="0" borderId="0" xfId="1" applyProtection="1">
      <protection locked="0"/>
    </xf>
    <xf numFmtId="1" fontId="0" fillId="0" borderId="0" xfId="0" applyNumberFormat="1" applyAlignment="1" applyProtection="1">
      <alignment horizontal="center"/>
      <protection locked="0"/>
    </xf>
    <xf numFmtId="1" fontId="0" fillId="0" borderId="0" xfId="0" applyNumberFormat="1" applyAlignment="1" applyProtection="1">
      <alignment horizontal="center" vertic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Protection="1">
      <protection locked="0"/>
    </xf>
    <xf numFmtId="0" fontId="2" fillId="0" borderId="0" xfId="0" applyFont="1"/>
    <xf numFmtId="1" fontId="2" fillId="0" borderId="0" xfId="0" applyNumberFormat="1" applyFont="1" applyProtection="1">
      <protection locked="0"/>
    </xf>
    <xf numFmtId="0" fontId="3" fillId="0" borderId="0" xfId="0" applyFont="1"/>
    <xf numFmtId="0" fontId="1" fillId="0" borderId="0" xfId="1"/>
    <xf numFmtId="0" fontId="2" fillId="0" borderId="0" xfId="0" applyFont="1" applyAlignment="1" applyProtection="1">
      <alignment horizontal="left" vertical="top" wrapText="1"/>
      <protection locked="0"/>
    </xf>
    <xf numFmtId="14" fontId="0" fillId="0" borderId="0" xfId="0" applyNumberFormat="1"/>
  </cellXfs>
  <cellStyles count="2">
    <cellStyle name="Hyperlink" xfId="1" xr:uid="{00000000-000B-0000-0000-000008000000}"/>
    <cellStyle name="Normal" xfId="0" builtinId="0"/>
  </cellStyles>
  <dxfs count="36">
    <dxf>
      <font>
        <color theme="7" tint="-0.249977111117893"/>
      </font>
      <fill>
        <patternFill patternType="solid">
          <bgColor theme="4" tint="0.79998168889431442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  <alignment horizontal="center"/>
      <protection locked="0" hidden="0"/>
    </dxf>
    <dxf>
      <protection locked="0" hidden="0"/>
    </dxf>
    <dxf>
      <protection locked="0" hidden="0"/>
    </dxf>
    <dxf>
      <alignment horizontal="general" vertical="bottom" textRotation="0" wrapText="1" indent="0" justifyLastLine="0" shrinkToFit="0" readingOrder="0"/>
      <protection locked="0" hidden="0"/>
    </dxf>
    <dxf>
      <alignment wrapText="1"/>
      <protection locked="0" hidden="0"/>
    </dxf>
    <dxf>
      <numFmt numFmtId="1" formatCode="0"/>
      <protection locked="0" hidden="0"/>
    </dxf>
    <dxf>
      <protection locked="0" hidden="0"/>
    </dxf>
    <dxf>
      <protection locked="0" hidden="0"/>
    </dxf>
    <dxf>
      <alignment horizontal="center" vertical="bottom" textRotation="0" wrapText="0" indent="0" justifyLastLine="0" shrinkToFit="0" readingOrder="0"/>
    </dxf>
    <dxf>
      <font>
        <color rgb="FF000000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protection locked="0" hidden="0"/>
    </dxf>
    <dxf>
      <alignment horizontal="center" vertical="bottom" textRotation="0" wrapText="0" indent="0" justifyLastLine="0" shrinkToFit="0" readingOrder="0"/>
    </dxf>
    <dxf>
      <font>
        <color rgb="FF000000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/>
      <protection locked="0" hidden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left" vertical="top" textRotation="0" wrapText="1" indent="0" justifyLastLine="0" shrinkToFit="0" readingOrder="0"/>
    </dxf>
    <dxf>
      <alignment horizontal="left" vertical="top" wrapText="1"/>
    </dxf>
    <dxf>
      <alignment horizontal="center"/>
    </dxf>
    <dxf>
      <alignment horizontal="center" wrapText="1"/>
    </dxf>
    <dxf>
      <alignment horizontal="center"/>
    </dxf>
    <dxf>
      <alignment horizontal="center"/>
    </dxf>
    <dxf>
      <numFmt numFmtId="19" formatCode="dd/mm/yyyy"/>
      <alignment horizontal="right" vertical="center" textRotation="0" wrapText="0" indent="0" justifyLastLine="0" shrinkToFit="0" readingOrder="0"/>
    </dxf>
    <dxf>
      <alignment horizontal="center"/>
    </dxf>
    <dxf>
      <alignment horizontal="center"/>
    </dxf>
    <dxf>
      <alignment horizontal="center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3EF70C-6819-41B6-AD90-1A77148572AA}" name="MainTable" displayName="MainTable" ref="A1:T6" headerRowDxfId="35">
  <autoFilter ref="A1:T6" xr:uid="{413EF70C-6819-41B6-AD90-1A77148572AA}"/>
  <sortState xmlns:xlrd2="http://schemas.microsoft.com/office/spreadsheetml/2017/richdata2" ref="A2:T6">
    <sortCondition ref="C1:C6"/>
  </sortState>
  <tableColumns count="20">
    <tableColumn id="11" xr3:uid="{6CCA26B4-9898-49B3-8680-A767CF9C8F6B}" name="sr_no" totalsRowLabel="Total" dataDxfId="34">
      <calculatedColumnFormula>ROW() - 1</calculatedColumnFormula>
    </tableColumn>
    <tableColumn id="1" xr3:uid="{D2D752AF-2A41-4D26-8D2E-2EABC5B0A3D8}" name="complaint_id" dataDxfId="33"/>
    <tableColumn id="12" xr3:uid="{93DFC5BE-7A2F-49D9-8556-6202FC705A71}" name="complaint_date" dataDxfId="32"/>
    <tableColumn id="3" xr3:uid="{C13875CB-8C24-41A0-8326-BBB6795075ED}" name="cust_name" dataDxfId="31"/>
    <tableColumn id="6" xr3:uid="{4DC6F50F-5008-4FAC-87C7-112961B91D10}" name="vehicle_reg_no" dataDxfId="30"/>
    <tableColumn id="2" xr3:uid="{A3954C8B-3A79-4B07-B252-5B4AE25D017B}" name="cust_email" dataDxfId="29"/>
    <tableColumn id="4" xr3:uid="{D1F1DBAA-C465-4849-9136-FDD2F97220F7}" name="cust_mob" dataDxfId="28"/>
    <tableColumn id="17" xr3:uid="{DD9742F0-9A4D-4DC8-B8B7-63E3240B91CC}" name="complaint_title"/>
    <tableColumn id="5" xr3:uid="{24E67146-15AF-4738-9911-D6D23AE3EFE5}" name="complaint_desc" dataDxfId="27"/>
    <tableColumn id="20" xr3:uid="{082DF01D-FFEE-461E-A968-3BFEC2BE5F73}" name="emp_id" dataDxfId="26">
      <calculatedColumnFormula>IF(K2=5,2057718,IF(K2=2,2014478,IF(K2=1,2071142,IF(K2=1,2014478,0))))</calculatedColumnFormula>
    </tableColumn>
    <tableColumn id="7" xr3:uid="{62E0511C-C8A1-4BDE-A251-392069776A2E}" name="dept_id" dataDxfId="25"/>
    <tableColumn id="10" xr3:uid="{334B7E02-A755-4766-BCDD-3A5AB52B4868}" name="attachment_link" dataDxfId="24">
      <calculatedColumnFormula>HYPERLINK("https://thide.sharepoint.com/:f:/s/GR-WI-MAPE-2024-IntelligentRPAforAutomatedcomplaintmanagement/EjOLYzXF79hDsIaRjmLrgYQBYQO7WTPZnjkzuV05I65lIA", "TKT-20241118162401")</calculatedColumnFormula>
    </tableColumn>
    <tableColumn id="8" xr3:uid="{400F2335-3709-4C81-A8A0-D9284B15982F}" name="complaint_status" dataDxfId="23"/>
    <tableColumn id="9" xr3:uid="{DE63CF55-7B83-4620-A7F2-D33980991D9D}" name="default_res_time" totalsRowFunction="sum" dataDxfId="22">
      <calculatedColumnFormula>_xlfn.XLOOKUP(MainTable[[#This Row],[dept_id]], 'LookupTable '!A:A, 'LookupTable '!F:F)</calculatedColumnFormula>
    </tableColumn>
    <tableColumn id="14" xr3:uid="{A57E1E8A-7755-47E9-941F-74C0733663F5}" name="completion_date" dataDxfId="21" totalsRowDxfId="20"/>
    <tableColumn id="19" xr3:uid="{83F187D4-094B-43ED-8854-44BAAE8C2BCC}" name="overdue_days" dataDxfId="19">
      <calculatedColumnFormula>IF(AND(M2="CLOSED",O2&gt;C2+N2),O2-(C2+N2),0)</calculatedColumnFormula>
    </tableColumn>
    <tableColumn id="15" xr3:uid="{009566FC-1BEE-42CA-8FEB-B1AC810A21DE}" name="poc_remarks" dataDxfId="18" totalsRowDxfId="17"/>
    <tableColumn id="16" xr3:uid="{492975E7-D31A-478C-AFB5-412F9FFB88C5}" name="feedback_status" dataDxfId="16" totalsRowDxfId="15"/>
    <tableColumn id="18" xr3:uid="{D36F0CB8-F19D-4BBF-9F85-3BBA6FFEB173}" name="customer_rating" dataDxfId="14" totalsRowDxfId="13"/>
    <tableColumn id="13" xr3:uid="{46A77B60-9B6D-4885-BD59-AF1299B201D7}" name="cust_remarks" dataDxfId="12" totalsRowDxfId="11"/>
  </tableColumns>
  <tableStyleInfo name="TableStyleMedium15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A01375-4832-4743-8047-5276A8DA999D}" name="LookupTable" displayName="LookupTable" ref="A1:F6" totalsRowShown="0" headerRowDxfId="10" dataDxfId="9">
  <autoFilter ref="A1:F6" xr:uid="{17A01375-4832-4743-8047-5276A8DA999D}"/>
  <tableColumns count="6">
    <tableColumn id="1" xr3:uid="{EA787E46-326C-43A0-BEF5-890BD41BD100}" name="dept_id" dataDxfId="8"/>
    <tableColumn id="2" xr3:uid="{D4A0B040-51C4-4EF1-913D-6B67EB71DC47}" name="dept_name" dataDxfId="7"/>
    <tableColumn id="6" xr3:uid="{26E00ECD-95B3-4971-A3F9-8D52CB6C6007}" name="dept_desc" dataDxfId="6"/>
    <tableColumn id="3" xr3:uid="{785DE5C0-47A2-41B3-A728-3BA8AF4EF9D8}" name="dept_poc1_email" dataDxfId="5"/>
    <tableColumn id="4" xr3:uid="{42C971F5-1F77-4FA6-876C-DF136BE248B1}" name="dept_poc2_email" dataDxfId="4"/>
    <tableColumn id="5" xr3:uid="{44CF6CE8-EB41-431E-9AC8-FC515F0CEE22}" name="dept_res_time" dataDxfId="3"/>
  </tableColumns>
  <tableStyleInfo name="TableStyleMedium15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F0EF0-7B97-4942-84E2-1D1AFA79147E}" name="EmployeeTable" displayName="EmployeeTable" ref="A1:G7" totalsRowShown="0">
  <autoFilter ref="A1:G7" xr:uid="{CD6F0EF0-7B97-4942-84E2-1D1AFA79147E}"/>
  <sortState xmlns:xlrd2="http://schemas.microsoft.com/office/spreadsheetml/2017/richdata2" ref="A2:G7">
    <sortCondition ref="B1:B7"/>
  </sortState>
  <tableColumns count="7">
    <tableColumn id="1" xr3:uid="{85892AA5-26F0-45CE-B984-E1ABD8D1A3EA}" name="emp_id"/>
    <tableColumn id="2" xr3:uid="{4C9E4241-CB0F-4E75-8E61-719CA55BB0C8}" name="first_name"/>
    <tableColumn id="6" xr3:uid="{114B3B12-D79A-47BE-B0EB-4F8E1A111DDD}" name="last_name"/>
    <tableColumn id="7" xr3:uid="{3E91B2BB-7CFC-45A9-B79D-726B455CA53E}" name="emp_email"/>
    <tableColumn id="3" xr3:uid="{04379E40-F655-45FA-8D3F-BD3EEABB0F92}" name="dept_id"/>
    <tableColumn id="4" xr3:uid="{60418FE3-D25D-4891-B82E-DFE0CE4B91D0}" name="task_count"/>
    <tableColumn id="5" xr3:uid="{814D6CBA-D679-4F06-820F-FEAD4FFDD194}" name="last_assigned_dat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ustomer.poc@gmail" TargetMode="External"/><Relationship Id="rId2" Type="http://schemas.openxmlformats.org/officeDocument/2006/relationships/hyperlink" Target="mailto:customer.poc@gmail" TargetMode="External"/><Relationship Id="rId1" Type="http://schemas.openxmlformats.org/officeDocument/2006/relationships/hyperlink" Target="mailto:customer.poc@gmail" TargetMode="External"/><Relationship Id="rId5" Type="http://schemas.openxmlformats.org/officeDocument/2006/relationships/table" Target="../tables/table2.xml"/><Relationship Id="rId4" Type="http://schemas.openxmlformats.org/officeDocument/2006/relationships/hyperlink" Target="mailto:customer.poc@gmai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hyperlink" Target="mailto:gos.795@gmail.com" TargetMode="External"/><Relationship Id="rId1" Type="http://schemas.openxmlformats.org/officeDocument/2006/relationships/hyperlink" Target="mailto:gos.7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opLeftCell="G1" workbookViewId="0">
      <selection activeCell="I9" sqref="I9"/>
    </sheetView>
  </sheetViews>
  <sheetFormatPr defaultRowHeight="39.75" customHeight="1" x14ac:dyDescent="0.3"/>
  <cols>
    <col min="1" max="1" width="11.109375" style="22" customWidth="1"/>
    <col min="2" max="3" width="30.5546875" style="22" customWidth="1"/>
    <col min="4" max="4" width="16.6640625" style="23" customWidth="1"/>
    <col min="5" max="5" width="27" style="22" customWidth="1"/>
    <col min="6" max="6" width="20.6640625" style="24" customWidth="1"/>
    <col min="7" max="8" width="18.88671875" style="24" customWidth="1"/>
    <col min="9" max="9" width="36.88671875" style="5" customWidth="1"/>
    <col min="10" max="10" width="22.33203125" style="29" customWidth="1"/>
    <col min="11" max="11" width="20.6640625" style="22" customWidth="1"/>
    <col min="12" max="12" width="19.109375" style="5" customWidth="1"/>
    <col min="13" max="13" width="14.5546875" style="5" customWidth="1"/>
    <col min="14" max="14" width="15.88671875" style="4" customWidth="1"/>
    <col min="15" max="15" width="42.88671875" style="5" customWidth="1"/>
    <col min="16" max="16" width="28.5546875" style="5" bestFit="1" customWidth="1"/>
    <col min="17" max="17" width="18.6640625" style="26" customWidth="1"/>
    <col min="18" max="18" width="17.6640625" customWidth="1"/>
  </cols>
  <sheetData>
    <row r="1" spans="1:21" ht="39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6" t="s">
        <v>5</v>
      </c>
      <c r="G1" s="3" t="s">
        <v>6</v>
      </c>
      <c r="H1" s="3" t="s">
        <v>7</v>
      </c>
      <c r="I1" s="1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/>
    </row>
    <row r="2" spans="1:21" ht="39.75" customHeight="1" x14ac:dyDescent="0.3">
      <c r="A2" s="3">
        <f t="shared" ref="A2:A6" si="0">ROW() - 1</f>
        <v>1</v>
      </c>
      <c r="B2" s="13" t="s">
        <v>20</v>
      </c>
      <c r="C2" s="17">
        <v>45143</v>
      </c>
      <c r="D2" s="13" t="s">
        <v>21</v>
      </c>
      <c r="E2" s="13" t="s">
        <v>22</v>
      </c>
      <c r="F2" s="18" t="s">
        <v>23</v>
      </c>
      <c r="G2" s="19" t="s">
        <v>24</v>
      </c>
      <c r="H2" s="33" t="s">
        <v>25</v>
      </c>
      <c r="I2" s="37" t="s">
        <v>26</v>
      </c>
      <c r="J2" s="20">
        <f t="shared" ref="J2:J6" si="1">IF(K2=5,2057718,IF(K2=2,2014478,IF(K2=1,2071142,IF(K2=1,2014478,0))))</f>
        <v>0</v>
      </c>
      <c r="K2" s="31">
        <v>4</v>
      </c>
      <c r="L2" s="21" t="str">
        <f t="shared" ref="L2:L6" si="2">HYPERLINK("https://thide.sharepoint.com/:f:/s/GR-WI-MAPE-2024-IntelligentRPAforAutomatedcomplaintmanagement/EjOLYzXF79hDsIaRjmLrgYQBYQO7WTPZnjkzuV05I65lIA", "TKT-20241118162401")</f>
        <v>TKT-20241118162401</v>
      </c>
      <c r="M2" s="13" t="s">
        <v>27</v>
      </c>
      <c r="N2" s="25">
        <v>5</v>
      </c>
      <c r="O2" s="8">
        <v>45156</v>
      </c>
      <c r="P2" s="34">
        <f t="shared" ref="P2:P6" si="3">IF(AND(M2="CLOSED",O2&gt;C2+N2),O2-(C2+N2),0)</f>
        <v>8</v>
      </c>
      <c r="Q2" s="6"/>
      <c r="R2" s="6" t="s">
        <v>28</v>
      </c>
      <c r="S2" s="30">
        <f ca="1">RANDBETWEEN(1,5)</f>
        <v>2</v>
      </c>
      <c r="T2" s="32"/>
      <c r="U2" s="8"/>
    </row>
    <row r="3" spans="1:21" ht="39.75" customHeight="1" x14ac:dyDescent="0.3">
      <c r="A3" s="3">
        <f t="shared" si="0"/>
        <v>2</v>
      </c>
      <c r="B3" s="13" t="s">
        <v>29</v>
      </c>
      <c r="C3" s="17">
        <v>45145</v>
      </c>
      <c r="D3" s="13" t="s">
        <v>30</v>
      </c>
      <c r="E3" s="13" t="s">
        <v>31</v>
      </c>
      <c r="F3" s="18" t="s">
        <v>32</v>
      </c>
      <c r="G3" s="19" t="s">
        <v>33</v>
      </c>
      <c r="H3" s="33" t="s">
        <v>34</v>
      </c>
      <c r="I3" s="37" t="s">
        <v>35</v>
      </c>
      <c r="J3" s="20">
        <f t="shared" si="1"/>
        <v>2057718</v>
      </c>
      <c r="K3" s="13">
        <v>5</v>
      </c>
      <c r="L3" s="21" t="str">
        <f t="shared" si="2"/>
        <v>TKT-20241118162401</v>
      </c>
      <c r="M3" s="13" t="s">
        <v>27</v>
      </c>
      <c r="N3" s="25">
        <v>6</v>
      </c>
      <c r="O3" s="8">
        <v>45149</v>
      </c>
      <c r="P3" s="34">
        <f t="shared" si="3"/>
        <v>0</v>
      </c>
      <c r="Q3" s="6"/>
      <c r="R3" s="6" t="s">
        <v>28</v>
      </c>
      <c r="S3" s="30">
        <f ca="1">RANDBETWEEN(1,5)</f>
        <v>5</v>
      </c>
      <c r="T3" s="32"/>
      <c r="U3" s="8"/>
    </row>
    <row r="4" spans="1:21" ht="39.75" customHeight="1" x14ac:dyDescent="0.3">
      <c r="A4" s="3">
        <f t="shared" si="0"/>
        <v>3</v>
      </c>
      <c r="B4" s="13" t="s">
        <v>36</v>
      </c>
      <c r="C4" s="17">
        <v>45146</v>
      </c>
      <c r="D4" s="13" t="s">
        <v>37</v>
      </c>
      <c r="E4" s="13" t="s">
        <v>38</v>
      </c>
      <c r="F4" s="18" t="s">
        <v>39</v>
      </c>
      <c r="G4" s="19" t="s">
        <v>40</v>
      </c>
      <c r="H4" s="33" t="s">
        <v>41</v>
      </c>
      <c r="I4" s="37" t="s">
        <v>42</v>
      </c>
      <c r="J4" s="20">
        <f t="shared" si="1"/>
        <v>2014478</v>
      </c>
      <c r="K4" s="13">
        <v>2</v>
      </c>
      <c r="L4" s="21" t="str">
        <f t="shared" si="2"/>
        <v>TKT-20241118162401</v>
      </c>
      <c r="M4" s="13" t="s">
        <v>27</v>
      </c>
      <c r="N4" s="25">
        <v>6</v>
      </c>
      <c r="O4" s="8">
        <v>45154</v>
      </c>
      <c r="P4" s="34">
        <f t="shared" si="3"/>
        <v>2</v>
      </c>
      <c r="Q4" s="6"/>
      <c r="R4" s="6" t="s">
        <v>28</v>
      </c>
      <c r="S4" s="30"/>
      <c r="T4" s="32"/>
      <c r="U4" s="8"/>
    </row>
    <row r="5" spans="1:21" ht="39.75" customHeight="1" x14ac:dyDescent="0.3">
      <c r="A5" s="3">
        <f t="shared" si="0"/>
        <v>4</v>
      </c>
      <c r="B5" s="13" t="s">
        <v>43</v>
      </c>
      <c r="C5" s="17">
        <v>45148</v>
      </c>
      <c r="D5" s="13" t="s">
        <v>30</v>
      </c>
      <c r="E5" s="13" t="s">
        <v>44</v>
      </c>
      <c r="F5" s="18" t="s">
        <v>32</v>
      </c>
      <c r="G5" s="19" t="s">
        <v>45</v>
      </c>
      <c r="H5" s="33" t="s">
        <v>34</v>
      </c>
      <c r="I5" s="37" t="s">
        <v>46</v>
      </c>
      <c r="J5" s="20">
        <f t="shared" si="1"/>
        <v>2014478</v>
      </c>
      <c r="K5" s="13">
        <v>2</v>
      </c>
      <c r="L5" s="21" t="str">
        <f t="shared" si="2"/>
        <v>TKT-20241118162401</v>
      </c>
      <c r="M5" s="13" t="s">
        <v>27</v>
      </c>
      <c r="N5" s="25">
        <v>6</v>
      </c>
      <c r="O5" s="8">
        <v>45156</v>
      </c>
      <c r="P5" s="34">
        <f t="shared" si="3"/>
        <v>2</v>
      </c>
      <c r="Q5" s="6"/>
      <c r="R5" s="6" t="s">
        <v>28</v>
      </c>
      <c r="S5" s="30">
        <f ca="1">RANDBETWEEN(1,5)</f>
        <v>4</v>
      </c>
      <c r="T5" s="32"/>
      <c r="U5" s="8"/>
    </row>
    <row r="6" spans="1:21" ht="39.75" customHeight="1" x14ac:dyDescent="0.3">
      <c r="A6" s="1">
        <f t="shared" si="0"/>
        <v>5</v>
      </c>
      <c r="B6" s="9" t="s">
        <v>47</v>
      </c>
      <c r="C6" s="10">
        <v>45152</v>
      </c>
      <c r="D6" s="9" t="s">
        <v>48</v>
      </c>
      <c r="E6" s="9" t="s">
        <v>49</v>
      </c>
      <c r="F6" s="11" t="s">
        <v>50</v>
      </c>
      <c r="G6" s="12" t="s">
        <v>51</v>
      </c>
      <c r="H6" s="33" t="s">
        <v>52</v>
      </c>
      <c r="I6" s="15" t="s">
        <v>53</v>
      </c>
      <c r="J6" s="20">
        <f t="shared" si="1"/>
        <v>0</v>
      </c>
      <c r="K6" s="9">
        <v>3</v>
      </c>
      <c r="L6" s="7" t="str">
        <f t="shared" si="2"/>
        <v>TKT-20241118162401</v>
      </c>
      <c r="M6" s="13" t="s">
        <v>54</v>
      </c>
      <c r="N6" s="14">
        <v>7</v>
      </c>
      <c r="O6" s="8"/>
      <c r="P6" s="34">
        <f t="shared" si="3"/>
        <v>0</v>
      </c>
      <c r="Q6" s="6"/>
      <c r="R6" s="6" t="s">
        <v>55</v>
      </c>
      <c r="S6" s="30"/>
      <c r="T6" s="8"/>
      <c r="U6" s="8"/>
    </row>
  </sheetData>
  <conditionalFormatting sqref="M2:S6">
    <cfRule type="expression" dxfId="2" priority="1">
      <formula>M2="OPEN"</formula>
    </cfRule>
    <cfRule type="expression" dxfId="1" priority="2">
      <formula>M2="CLOSED"</formula>
    </cfRule>
    <cfRule type="expression" dxfId="0" priority="3">
      <formula>M2="IN PROGRESS"</formula>
    </cfRule>
  </conditionalFormatting>
  <dataValidations count="4">
    <dataValidation type="list" allowBlank="1" showInputMessage="1" showErrorMessage="1" sqref="M1 K7:K1048576" xr:uid="{339DFE05-5873-49E9-8B58-619E25760882}">
      <formula1>"OPEN, IN PROGRESS, CLOSED"</formula1>
    </dataValidation>
    <dataValidation allowBlank="1" showInputMessage="1" showErrorMessage="1" sqref="R4:R5 O5 N1:U1 Q3:Q6 P2:P6 O7:O1048576 N2:N6" xr:uid="{4C1EC41E-3D3C-4C14-BF5F-E5C1850344FA}"/>
    <dataValidation type="date" operator="greaterThan" allowBlank="1" showInputMessage="1" showErrorMessage="1" sqref="O6 O2:O4" xr:uid="{42632262-AFE0-4C84-B819-1F9D376F5E40}">
      <formula1>$C$2</formula1>
    </dataValidation>
    <dataValidation type="list" allowBlank="1" showInputMessage="1" showErrorMessage="1" sqref="M2:M6" xr:uid="{09F34442-966A-4ED5-94C6-A5222E9FD69A}">
      <formula1>"OPEN,IN PROGRESS, CLOSED"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B69E4-59E0-4D73-99CC-5EC8C2F583C3}">
  <dimension ref="A1:F6"/>
  <sheetViews>
    <sheetView workbookViewId="0">
      <selection activeCell="E10" sqref="E10"/>
    </sheetView>
  </sheetViews>
  <sheetFormatPr defaultRowHeight="14.4" x14ac:dyDescent="0.3"/>
  <cols>
    <col min="1" max="1" width="10.44140625" style="5" bestFit="1" customWidth="1"/>
    <col min="2" max="2" width="20.5546875" style="5" customWidth="1"/>
    <col min="3" max="3" width="35.44140625" style="5" customWidth="1"/>
    <col min="4" max="5" width="18.6640625" style="5" customWidth="1"/>
    <col min="6" max="6" width="16.109375" style="22" customWidth="1"/>
  </cols>
  <sheetData>
    <row r="1" spans="1:6" x14ac:dyDescent="0.3">
      <c r="A1" s="5" t="s">
        <v>10</v>
      </c>
      <c r="B1" s="5" t="s">
        <v>56</v>
      </c>
      <c r="C1" s="5" t="s">
        <v>57</v>
      </c>
      <c r="D1" s="5" t="s">
        <v>58</v>
      </c>
      <c r="E1" s="5" t="s">
        <v>59</v>
      </c>
      <c r="F1" s="22" t="s">
        <v>60</v>
      </c>
    </row>
    <row r="2" spans="1:6" ht="43.2" x14ac:dyDescent="0.3">
      <c r="A2" s="26">
        <v>1</v>
      </c>
      <c r="B2" s="27" t="s">
        <v>61</v>
      </c>
      <c r="C2" s="27" t="s">
        <v>62</v>
      </c>
      <c r="D2" s="28" t="s">
        <v>88</v>
      </c>
      <c r="E2" s="28" t="s">
        <v>88</v>
      </c>
      <c r="F2" s="29">
        <v>2</v>
      </c>
    </row>
    <row r="3" spans="1:6" ht="43.2" x14ac:dyDescent="0.3">
      <c r="A3" s="26">
        <v>2</v>
      </c>
      <c r="B3" s="27" t="s">
        <v>63</v>
      </c>
      <c r="C3" s="27" t="s">
        <v>64</v>
      </c>
      <c r="D3" s="28" t="s">
        <v>88</v>
      </c>
      <c r="E3" s="28" t="s">
        <v>88</v>
      </c>
      <c r="F3" s="29">
        <v>6</v>
      </c>
    </row>
    <row r="4" spans="1:6" ht="28.8" x14ac:dyDescent="0.3">
      <c r="A4" s="26">
        <v>3</v>
      </c>
      <c r="B4" s="27" t="s">
        <v>65</v>
      </c>
      <c r="C4" s="27" t="s">
        <v>66</v>
      </c>
      <c r="D4" s="28" t="s">
        <v>88</v>
      </c>
      <c r="E4" s="28" t="s">
        <v>88</v>
      </c>
      <c r="F4" s="29">
        <v>6</v>
      </c>
    </row>
    <row r="5" spans="1:6" ht="28.8" x14ac:dyDescent="0.3">
      <c r="A5" s="26">
        <v>4</v>
      </c>
      <c r="B5" s="27" t="s">
        <v>67</v>
      </c>
      <c r="C5" s="27" t="s">
        <v>68</v>
      </c>
      <c r="D5" s="28" t="s">
        <v>88</v>
      </c>
      <c r="E5" s="28" t="s">
        <v>88</v>
      </c>
      <c r="F5" s="29">
        <v>7</v>
      </c>
    </row>
    <row r="6" spans="1:6" ht="43.2" x14ac:dyDescent="0.3">
      <c r="A6" s="26">
        <v>5</v>
      </c>
      <c r="B6" s="27" t="s">
        <v>69</v>
      </c>
      <c r="C6" s="27" t="s">
        <v>70</v>
      </c>
      <c r="D6" s="28" t="s">
        <v>88</v>
      </c>
      <c r="E6" s="28" t="s">
        <v>88</v>
      </c>
      <c r="F6" s="29">
        <v>5</v>
      </c>
    </row>
  </sheetData>
  <hyperlinks>
    <hyperlink ref="D2" r:id="rId1" xr:uid="{2C743ECF-D787-4017-AD1B-E8B06998CDC6}"/>
    <hyperlink ref="D3:D6" r:id="rId2" display="customer.poc@gmail" xr:uid="{39216F6D-16AB-4E8A-B77F-44265557B684}"/>
    <hyperlink ref="E2" r:id="rId3" xr:uid="{4DD0F4CC-4E19-4F87-BA29-61047D308CCE}"/>
    <hyperlink ref="E3:E6" r:id="rId4" display="customer.poc@gmail" xr:uid="{A745AD48-F12F-428B-8418-6C07FCCC3DD1}"/>
  </hyperlinks>
  <pageMargins left="0.7" right="0.7" top="0.75" bottom="0.75" header="0.3" footer="0.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58495-D9C4-4920-A171-457FB207A2A5}">
  <dimension ref="A1:G7"/>
  <sheetViews>
    <sheetView tabSelected="1" workbookViewId="0">
      <selection activeCell="K23" sqref="K23"/>
    </sheetView>
  </sheetViews>
  <sheetFormatPr defaultRowHeight="14.4" x14ac:dyDescent="0.3"/>
  <cols>
    <col min="1" max="1" width="9.88671875" bestFit="1" customWidth="1"/>
    <col min="2" max="2" width="23.5546875" customWidth="1"/>
    <col min="3" max="3" width="13.33203125" customWidth="1"/>
    <col min="4" max="4" width="16" bestFit="1" customWidth="1"/>
    <col min="5" max="5" width="10" bestFit="1" customWidth="1"/>
    <col min="6" max="6" width="13.109375" customWidth="1"/>
    <col min="7" max="7" width="20.6640625" customWidth="1"/>
  </cols>
  <sheetData>
    <row r="1" spans="1:7" x14ac:dyDescent="0.3">
      <c r="A1" t="s">
        <v>9</v>
      </c>
      <c r="B1" t="s">
        <v>71</v>
      </c>
      <c r="C1" t="s">
        <v>72</v>
      </c>
      <c r="D1" t="s">
        <v>73</v>
      </c>
      <c r="E1" t="s">
        <v>10</v>
      </c>
      <c r="F1" t="s">
        <v>74</v>
      </c>
      <c r="G1" t="s">
        <v>75</v>
      </c>
    </row>
    <row r="2" spans="1:7" x14ac:dyDescent="0.3">
      <c r="A2">
        <v>2057718</v>
      </c>
      <c r="B2" t="s">
        <v>76</v>
      </c>
      <c r="C2" t="s">
        <v>77</v>
      </c>
      <c r="D2" s="36" t="s">
        <v>89</v>
      </c>
      <c r="E2">
        <v>5</v>
      </c>
      <c r="F2">
        <v>2</v>
      </c>
      <c r="G2" s="38">
        <v>45647</v>
      </c>
    </row>
    <row r="3" spans="1:7" x14ac:dyDescent="0.3">
      <c r="A3">
        <v>2014478</v>
      </c>
      <c r="B3" t="s">
        <v>78</v>
      </c>
      <c r="C3" t="s">
        <v>79</v>
      </c>
      <c r="D3" s="36" t="s">
        <v>89</v>
      </c>
      <c r="E3">
        <v>2</v>
      </c>
      <c r="F3">
        <v>0</v>
      </c>
    </row>
    <row r="4" spans="1:7" x14ac:dyDescent="0.3">
      <c r="A4">
        <v>2014478</v>
      </c>
      <c r="B4" t="s">
        <v>80</v>
      </c>
      <c r="C4" t="s">
        <v>81</v>
      </c>
      <c r="D4" s="36" t="s">
        <v>89</v>
      </c>
      <c r="E4">
        <v>1</v>
      </c>
      <c r="F4">
        <v>0</v>
      </c>
    </row>
    <row r="5" spans="1:7" x14ac:dyDescent="0.3">
      <c r="A5">
        <v>2011837</v>
      </c>
      <c r="B5" t="s">
        <v>82</v>
      </c>
      <c r="C5" t="s">
        <v>83</v>
      </c>
      <c r="D5" s="36" t="s">
        <v>89</v>
      </c>
      <c r="E5">
        <v>5</v>
      </c>
      <c r="F5">
        <v>3</v>
      </c>
    </row>
    <row r="6" spans="1:7" x14ac:dyDescent="0.3">
      <c r="A6">
        <v>2117595</v>
      </c>
      <c r="B6" t="s">
        <v>84</v>
      </c>
      <c r="C6" t="s">
        <v>85</v>
      </c>
      <c r="D6" s="36" t="s">
        <v>89</v>
      </c>
      <c r="E6">
        <v>4</v>
      </c>
      <c r="F6">
        <v>0</v>
      </c>
    </row>
    <row r="7" spans="1:7" x14ac:dyDescent="0.3">
      <c r="A7">
        <v>2071142</v>
      </c>
      <c r="B7" t="s">
        <v>86</v>
      </c>
      <c r="C7" s="35" t="s">
        <v>87</v>
      </c>
      <c r="D7" s="36" t="s">
        <v>89</v>
      </c>
      <c r="E7">
        <v>3</v>
      </c>
      <c r="F7">
        <v>1</v>
      </c>
    </row>
  </sheetData>
  <hyperlinks>
    <hyperlink ref="D2" r:id="rId1" xr:uid="{E1D91BEF-D570-4874-89D6-252F0464CF6D}"/>
    <hyperlink ref="D3:D7" r:id="rId2" display="gos.795@gmail.com" xr:uid="{A91E2312-3E5C-4DA6-823B-166B49F718F3}"/>
  </hyperlinks>
  <pageMargins left="0.7" right="0.7" top="0.75" bottom="0.75" header="0.3" footer="0.3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1ad1461-8ba5-4073-9c83-d74e1613034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92F507FAA876040B29EDF8D0A0CF434" ma:contentTypeVersion="10" ma:contentTypeDescription="Ein neues Dokument erstellen." ma:contentTypeScope="" ma:versionID="16b16935822a9d2f4651eea2c3b5ea8b">
  <xsd:schema xmlns:xsd="http://www.w3.org/2001/XMLSchema" xmlns:xs="http://www.w3.org/2001/XMLSchema" xmlns:p="http://schemas.microsoft.com/office/2006/metadata/properties" xmlns:ns2="d1ad1461-8ba5-4073-9c83-d74e1613034a" targetNamespace="http://schemas.microsoft.com/office/2006/metadata/properties" ma:root="true" ma:fieldsID="a64683cd0c1a0831a5c7ad1740c90c61" ns2:_="">
    <xsd:import namespace="d1ad1461-8ba5-4073-9c83-d74e161303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d1461-8ba5-4073-9c83-d74e161303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3d258328-f3ee-4f90-8b5c-fa013c087b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451B17-BF07-4700-ADF6-EAD33F53DFFD}">
  <ds:schemaRefs>
    <ds:schemaRef ds:uri="http://schemas.microsoft.com/office/2006/metadata/properties"/>
    <ds:schemaRef ds:uri="http://schemas.microsoft.com/office/infopath/2007/PartnerControls"/>
    <ds:schemaRef ds:uri="d1ad1461-8ba5-4073-9c83-d74e1613034a"/>
  </ds:schemaRefs>
</ds:datastoreItem>
</file>

<file path=customXml/itemProps2.xml><?xml version="1.0" encoding="utf-8"?>
<ds:datastoreItem xmlns:ds="http://schemas.openxmlformats.org/officeDocument/2006/customXml" ds:itemID="{BE9AC6C0-BA8A-4779-8212-222DF453D1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ad1461-8ba5-4073-9c83-d74e161303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D9515E-4E32-4021-8CE7-BC7BD76202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MainTable</vt:lpstr>
      <vt:lpstr>LookupTable </vt:lpstr>
      <vt:lpstr>EmployeeTable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gos4731</cp:lastModifiedBy>
  <cp:revision/>
  <dcterms:created xsi:type="dcterms:W3CDTF">2024-10-27T19:59:39Z</dcterms:created>
  <dcterms:modified xsi:type="dcterms:W3CDTF">2024-12-24T10:57:55Z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0x010100492F507FAA876040B29EDF8D0A0CF434</vt:lpwstr>
  </property>
  <property fmtid="{D5CDD505-2E9C-101B-9397-08002B2CF9AE}" pid="3" name="MediaServiceImageTags">
    <vt:lpwstr/>
  </property>
</Properties>
</file>