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dsConnect\Desktop\"/>
    </mc:Choice>
  </mc:AlternateContent>
  <xr:revisionPtr revIDLastSave="0" documentId="13_ncr:1_{D049D924-7385-4531-AE0A-FB8283506F8E}" xr6:coauthVersionLast="47" xr6:coauthVersionMax="47" xr10:uidLastSave="{00000000-0000-0000-0000-000000000000}"/>
  <bookViews>
    <workbookView xWindow="615" yWindow="210" windowWidth="26880" windowHeight="15135" xr2:uid="{DC01E15F-ECA5-4FCF-8D94-6B79A84EFE83}"/>
  </bookViews>
  <sheets>
    <sheet name="Sheet1" sheetId="1" r:id="rId1"/>
  </sheets>
  <definedNames>
    <definedName name="_xlchart.v1.0" hidden="1">Sheet1!$B$1</definedName>
    <definedName name="_xlchart.v1.1" hidden="1">Sheet1!$B$2:$B$6</definedName>
    <definedName name="_xlchart.v1.10" hidden="1">Sheet1!$C$1</definedName>
    <definedName name="_xlchart.v1.11" hidden="1">Sheet1!$C$2:$C$6</definedName>
    <definedName name="_xlchart.v1.12" hidden="1">Sheet1!$D$1</definedName>
    <definedName name="_xlchart.v1.13" hidden="1">Sheet1!$D$2:$D$6</definedName>
    <definedName name="_xlchart.v1.14" hidden="1">Sheet1!$E$1</definedName>
    <definedName name="_xlchart.v1.15" hidden="1">Sheet1!$E$2:$E$6</definedName>
    <definedName name="_xlchart.v1.2" hidden="1">Sheet1!$C$1</definedName>
    <definedName name="_xlchart.v1.3" hidden="1">Sheet1!$C$2:$C$6</definedName>
    <definedName name="_xlchart.v1.4" hidden="1">Sheet1!$D$1</definedName>
    <definedName name="_xlchart.v1.5" hidden="1">Sheet1!$D$2:$D$6</definedName>
    <definedName name="_xlchart.v1.6" hidden="1">Sheet1!$E$1</definedName>
    <definedName name="_xlchart.v1.7" hidden="1">Sheet1!$E$2:$E$6</definedName>
    <definedName name="_xlchart.v1.8" hidden="1">Sheet1!$B$1</definedName>
    <definedName name="_xlchart.v1.9" hidden="1">Sheet1!$B$2:$B$6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L14" i="1" s="1"/>
  <c r="B26" i="1"/>
  <c r="L13" i="1" s="1"/>
  <c r="L16" i="1" s="1"/>
  <c r="B20" i="1"/>
  <c r="E12" i="1"/>
  <c r="K8" i="1" s="1"/>
  <c r="D12" i="1"/>
  <c r="K7" i="1" s="1"/>
  <c r="C12" i="1"/>
  <c r="K6" i="1" s="1"/>
  <c r="B12" i="1"/>
  <c r="K5" i="1" s="1"/>
  <c r="C11" i="1"/>
  <c r="M6" i="1" s="1"/>
  <c r="D11" i="1"/>
  <c r="M7" i="1" s="1"/>
  <c r="E11" i="1"/>
  <c r="M8" i="1" s="1"/>
  <c r="B11" i="1"/>
  <c r="M5" i="1" s="1"/>
  <c r="C10" i="1"/>
  <c r="N6" i="1" s="1"/>
  <c r="D10" i="1"/>
  <c r="N7" i="1" s="1"/>
  <c r="E10" i="1"/>
  <c r="N8" i="1" s="1"/>
  <c r="B10" i="1"/>
  <c r="N5" i="1" s="1"/>
  <c r="C9" i="1"/>
  <c r="L6" i="1" s="1"/>
  <c r="D9" i="1"/>
  <c r="L7" i="1" s="1"/>
  <c r="E9" i="1"/>
  <c r="L8" i="1" s="1"/>
  <c r="B9" i="1"/>
  <c r="L5" i="1" s="1"/>
  <c r="C20" i="1"/>
  <c r="D20" i="1"/>
  <c r="E20" i="1"/>
  <c r="B21" i="1" l="1"/>
  <c r="E31" i="1" s="1"/>
  <c r="B31" i="1"/>
  <c r="C31" i="1"/>
  <c r="D31" i="1" l="1"/>
  <c r="B25" i="1"/>
  <c r="K13" i="1" s="1"/>
  <c r="B32" i="1"/>
  <c r="B35" i="1" s="1"/>
  <c r="K14" i="1" s="1"/>
  <c r="B37" i="1"/>
  <c r="M14" i="1" s="1"/>
  <c r="K16" i="1" l="1"/>
  <c r="B27" i="1"/>
  <c r="M13" i="1" s="1"/>
  <c r="N13" i="1" s="1"/>
  <c r="O13" i="1" s="1"/>
</calcChain>
</file>

<file path=xl/sharedStrings.xml><?xml version="1.0" encoding="utf-8"?>
<sst xmlns="http://schemas.openxmlformats.org/spreadsheetml/2006/main" count="52" uniqueCount="43">
  <si>
    <t>p1</t>
  </si>
  <si>
    <t>p2</t>
  </si>
  <si>
    <t>p3</t>
  </si>
  <si>
    <t>p4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</si>
  <si>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</si>
  <si>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</si>
  <si>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</si>
  <si>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</si>
  <si>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</si>
  <si>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</si>
  <si>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</si>
  <si>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</si>
  <si>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</si>
  <si>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</si>
  <si>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</si>
  <si>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</si>
  <si>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</si>
  <si>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</si>
  <si>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</si>
  <si>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</si>
  <si>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</si>
  <si>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Step1: Calculate the group means and the overall mean.</t>
  </si>
  <si>
    <t>group means</t>
  </si>
  <si>
    <t>Overall means</t>
  </si>
  <si>
    <t>Step 2: Calculate SSR.</t>
  </si>
  <si>
    <t xml:space="preserve">nΣ(Xj – X..)2 </t>
  </si>
  <si>
    <t>n: the sample size of group j
Σ: a greek symbol that means “sum”
Xj: the mean of group j
X..: the overall mean</t>
  </si>
  <si>
    <t>SSR</t>
  </si>
  <si>
    <t>Step 3: Calculate SSE.</t>
  </si>
  <si>
    <t xml:space="preserve">Σ(Xij – Xj)2 </t>
  </si>
  <si>
    <t>SSE</t>
  </si>
  <si>
    <t>within Groups</t>
  </si>
  <si>
    <t xml:space="preserve"> total sum of squares helps express the total variation that can be attributed to various factors.</t>
  </si>
  <si>
    <t>sum</t>
  </si>
  <si>
    <t>var</t>
  </si>
  <si>
    <t>count</t>
  </si>
  <si>
    <t>df (for the line regression: number of groups - 1)</t>
  </si>
  <si>
    <t>df (for the line error: number of observations - number of groups)</t>
  </si>
  <si>
    <t>observed value of F is greater than the value in the F table, then we can reject the null hypothesis with 95 percent confidence</t>
  </si>
  <si>
    <t xml:space="preserve">
Xij: the ith observation in group j
Xj: the mean of group j</t>
  </si>
  <si>
    <t>(MSE) is a measure of how close a regression line is to a set of data points. It's also a way to check how close estimates or forecasts are to actual values.</t>
  </si>
  <si>
    <t>Fill the ANOVA table</t>
  </si>
  <si>
    <t>df : Maximum number of logically independent values, which may vary in a data sample. Example: in phhysics: The number of independent ways in which a molecule of gas can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</si>
</sst>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4" borderId="0" xfId="0" applyFill="1" applyBorder="1" applyAlignment="1"/>
    <xf numFmtId="0" fontId="0" fillId="4" borderId="0" xfId="0" applyFill="1"/>
    <xf numFmtId="0" fontId="0" fillId="0" borderId="0" xfId="0" applyFill="1" applyAlignment="1">
      <alignment horizontal="center"/>
    </xf>
    <xf numFmtId="0" fontId="0" fillId="7" borderId="0" xfId="0" applyFill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2" borderId="3" xfId="0" applyFill="1" applyBorder="1"/>
    <xf numFmtId="0" fontId="0" fillId="2" borderId="0" xfId="0" applyFill="1" applyBorder="1"/>
    <xf numFmtId="0" fontId="0" fillId="3" borderId="4" xfId="0" applyFill="1" applyBorder="1"/>
    <xf numFmtId="0" fontId="0" fillId="6" borderId="4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6" borderId="2" xfId="0" applyFont="1" applyFill="1" applyBorder="1" applyAlignment="1">
      <alignment horizontal="center"/>
    </xf>
    <xf numFmtId="0" fontId="0" fillId="6" borderId="0" xfId="0" applyFill="1" applyBorder="1" applyAlignment="1"/>
    <xf numFmtId="0" fontId="0" fillId="6" borderId="0" xfId="0" applyFill="1" applyBorder="1" applyAlignment="1">
      <alignment horizontal="right"/>
    </xf>
    <xf numFmtId="0" fontId="0" fillId="6" borderId="1" xfId="0" applyFill="1" applyBorder="1" applyAlignment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 applyBorder="1" applyAlignment="1">
      <alignment horizontal="left"/>
    </xf>
    <xf numFmtId="0" fontId="2" fillId="8" borderId="2" xfId="0" applyFont="1" applyFill="1" applyBorder="1" applyAlignment="1">
      <alignment horizontal="center"/>
    </xf>
    <xf numFmtId="0" fontId="0" fillId="8" borderId="0" xfId="0" applyFill="1" applyBorder="1" applyAlignment="1"/>
    <xf numFmtId="0" fontId="0" fillId="8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plotSurface>
          <cx:spPr>
            <a:ln>
              <a:solidFill>
                <a:schemeClr val="accent1">
                  <a:alpha val="37000"/>
                </a:schemeClr>
              </a:solidFill>
            </a:ln>
          </cx:spPr>
        </cx:plotSurface>
        <cx:series layoutId="boxWhisker" uniqueId="{1498FF8A-2949-47A1-A589-669CB8C7BF5C}">
          <cx:tx>
            <cx:txData>
              <cx:f>_xlchart.v1.0</cx:f>
              <cx:v>p1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accent1">
                  <a:alpha val="56000"/>
                </a:schemeClr>
              </a:solidFill>
            </a:ln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E0AD995-A318-4A9E-9B74-33A1A38608CF}">
          <cx:tx>
            <cx:txData>
              <cx:f>_xlchart.v1.2</cx:f>
              <cx:v>p2</cx:v>
            </cx:txData>
          </cx:tx>
          <cx:dataLabels/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D176652-8917-4FB2-8A11-1687B55309BE}">
          <cx:tx>
            <cx:txData>
              <cx:f>_xlchart.v1.4</cx:f>
              <cx:v>p3</cx:v>
            </cx:txData>
          </cx:tx>
          <cx:dataLabels/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F016BD7-7BDE-45D1-BF25-5F0D1B7CA0EE}">
          <cx:tx>
            <cx:txData>
              <cx:f>_xlchart.v1.6</cx:f>
              <cx:v>p4</cx:v>
            </cx:txData>
          </cx:tx>
          <cx:dataLabels/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439999998"/>
        <cx:tickLabels/>
      </cx:axis>
      <cx:axis id="1">
        <cx:valScaling min="7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90487</xdr:colOff>
      <xdr:row>23</xdr:row>
      <xdr:rowOff>133349</xdr:rowOff>
    </xdr:from>
    <xdr:to>
      <xdr:col>18</xdr:col>
      <xdr:colOff>85725</xdr:colOff>
      <xdr:row>42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FFF0155-104E-4F76-A913-AB24851994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15312" y="4552949"/>
              <a:ext cx="6167438" cy="3514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04D0-5B1D-4016-9E7B-C1EF6F1B99C3}">
  <dimension ref="A1:R40"/>
  <sheetViews>
    <sheetView tabSelected="1" topLeftCell="A4" workbookViewId="0">
      <selection activeCell="R7" sqref="R7"/>
    </sheetView>
  </sheetViews>
  <sheetFormatPr defaultRowHeight="15" x14ac:dyDescent="0.25"/>
  <cols>
    <col min="1" max="1" width="13.140625" customWidth="1"/>
    <col min="2" max="2" width="16.7109375" customWidth="1"/>
    <col min="5" max="7" width="10.5703125" customWidth="1"/>
    <col min="8" max="8" width="23.7109375" customWidth="1"/>
    <col min="9" max="9" width="20.7109375" customWidth="1"/>
    <col min="10" max="10" width="19.42578125" customWidth="1"/>
  </cols>
  <sheetData>
    <row r="1" spans="1:18" x14ac:dyDescent="0.25">
      <c r="B1" s="24" t="s">
        <v>0</v>
      </c>
      <c r="C1" s="24" t="s">
        <v>1</v>
      </c>
      <c r="D1" s="24" t="s">
        <v>2</v>
      </c>
      <c r="E1" s="24" t="s">
        <v>3</v>
      </c>
      <c r="F1" s="1"/>
      <c r="G1" s="1"/>
    </row>
    <row r="2" spans="1:18" x14ac:dyDescent="0.25">
      <c r="B2" s="25">
        <v>89</v>
      </c>
      <c r="C2" s="25">
        <v>93</v>
      </c>
      <c r="D2" s="25">
        <v>89</v>
      </c>
      <c r="E2" s="25">
        <v>81</v>
      </c>
      <c r="F2" s="1"/>
      <c r="G2" s="1"/>
      <c r="J2" t="s">
        <v>4</v>
      </c>
    </row>
    <row r="3" spans="1:18" ht="15.75" thickBot="1" x14ac:dyDescent="0.3">
      <c r="B3" s="25">
        <v>89</v>
      </c>
      <c r="C3" s="25">
        <v>92</v>
      </c>
      <c r="D3" s="25">
        <v>88</v>
      </c>
      <c r="E3" s="25">
        <v>78</v>
      </c>
      <c r="F3" s="1"/>
      <c r="G3" s="1"/>
      <c r="J3" t="s">
        <v>5</v>
      </c>
    </row>
    <row r="4" spans="1:18" x14ac:dyDescent="0.25">
      <c r="B4" s="25">
        <v>88</v>
      </c>
      <c r="C4" s="25">
        <v>94</v>
      </c>
      <c r="D4" s="25">
        <v>89</v>
      </c>
      <c r="E4" s="25">
        <v>81</v>
      </c>
      <c r="F4" s="1"/>
      <c r="G4" s="1"/>
      <c r="J4" s="27" t="s">
        <v>6</v>
      </c>
      <c r="K4" s="27" t="s">
        <v>7</v>
      </c>
      <c r="L4" s="27" t="s">
        <v>8</v>
      </c>
      <c r="M4" s="27" t="s">
        <v>9</v>
      </c>
      <c r="N4" s="27" t="s">
        <v>10</v>
      </c>
    </row>
    <row r="5" spans="1:18" x14ac:dyDescent="0.25">
      <c r="B5" s="25">
        <v>78</v>
      </c>
      <c r="C5" s="25">
        <v>89</v>
      </c>
      <c r="D5" s="25">
        <v>93</v>
      </c>
      <c r="E5" s="25">
        <v>92</v>
      </c>
      <c r="F5" s="1"/>
      <c r="G5" s="1"/>
      <c r="J5" s="28" t="s">
        <v>0</v>
      </c>
      <c r="K5" s="28">
        <f>B12</f>
        <v>5</v>
      </c>
      <c r="L5" s="28">
        <f>B9</f>
        <v>422</v>
      </c>
      <c r="M5" s="28">
        <f>B11</f>
        <v>84.4</v>
      </c>
      <c r="N5" s="28">
        <f>B10</f>
        <v>34.299999999999997</v>
      </c>
    </row>
    <row r="6" spans="1:18" x14ac:dyDescent="0.25">
      <c r="B6" s="25">
        <v>78</v>
      </c>
      <c r="C6" s="25">
        <v>88</v>
      </c>
      <c r="D6" s="25">
        <v>90</v>
      </c>
      <c r="E6" s="25">
        <v>82</v>
      </c>
      <c r="F6" s="1"/>
      <c r="G6" s="1"/>
      <c r="J6" s="28" t="s">
        <v>1</v>
      </c>
      <c r="K6" s="28">
        <f>C12</f>
        <v>5</v>
      </c>
      <c r="L6" s="28">
        <f>C9</f>
        <v>456</v>
      </c>
      <c r="M6" s="28">
        <f>C11</f>
        <v>91.2</v>
      </c>
      <c r="N6" s="28">
        <f>C10</f>
        <v>6.6999999999999993</v>
      </c>
    </row>
    <row r="7" spans="1:18" x14ac:dyDescent="0.25">
      <c r="J7" s="28" t="s">
        <v>2</v>
      </c>
      <c r="K7" s="28">
        <f>D12</f>
        <v>5</v>
      </c>
      <c r="L7" s="28">
        <f>D9</f>
        <v>449</v>
      </c>
      <c r="M7" s="28">
        <f>D11</f>
        <v>89.8</v>
      </c>
      <c r="N7" s="28">
        <f>D10</f>
        <v>3.6999999999999997</v>
      </c>
    </row>
    <row r="8" spans="1:18" ht="15.75" thickBot="1" x14ac:dyDescent="0.3">
      <c r="J8" s="29" t="s">
        <v>3</v>
      </c>
      <c r="K8" s="29">
        <f>E12</f>
        <v>5</v>
      </c>
      <c r="L8" s="29">
        <f>E9</f>
        <v>414</v>
      </c>
      <c r="M8" s="29">
        <f>E11</f>
        <v>82.8</v>
      </c>
      <c r="N8" s="29">
        <f>E10</f>
        <v>28.700000000000003</v>
      </c>
    </row>
    <row r="9" spans="1:18" x14ac:dyDescent="0.25">
      <c r="A9" s="7" t="s">
        <v>33</v>
      </c>
      <c r="B9" s="7">
        <f>SUM(B2:B6)</f>
        <v>422</v>
      </c>
      <c r="C9" s="7">
        <f>SUM(C2:C6)</f>
        <v>456</v>
      </c>
      <c r="D9" s="7">
        <f>SUM(D2:D6)</f>
        <v>449</v>
      </c>
      <c r="E9" s="7">
        <f>SUM(E2:E6)</f>
        <v>414</v>
      </c>
      <c r="L9" s="5"/>
    </row>
    <row r="10" spans="1:18" x14ac:dyDescent="0.25">
      <c r="A10" s="8" t="s">
        <v>34</v>
      </c>
      <c r="B10" s="8">
        <f>VAR(B2:B6)</f>
        <v>34.299999999999997</v>
      </c>
      <c r="C10" s="8">
        <f>VAR(C2:C6)</f>
        <v>6.6999999999999993</v>
      </c>
      <c r="D10" s="8">
        <f>VAR(D2:D6)</f>
        <v>3.6999999999999997</v>
      </c>
      <c r="E10" s="8">
        <f>VAR(E2:E6)</f>
        <v>28.700000000000003</v>
      </c>
      <c r="L10" s="5"/>
    </row>
    <row r="11" spans="1:18" ht="15.75" thickBot="1" x14ac:dyDescent="0.3">
      <c r="A11" s="8" t="s">
        <v>9</v>
      </c>
      <c r="B11" s="8">
        <f>AVERAGE(B2:B6)</f>
        <v>84.4</v>
      </c>
      <c r="C11" s="8">
        <f>AVERAGE(C2:C6)</f>
        <v>91.2</v>
      </c>
      <c r="D11" s="8">
        <f>AVERAGE(D2:D6)</f>
        <v>89.8</v>
      </c>
      <c r="E11" s="8">
        <f>AVERAGE(E2:E6)</f>
        <v>82.8</v>
      </c>
      <c r="J11" t="s">
        <v>41</v>
      </c>
    </row>
    <row r="12" spans="1:18" x14ac:dyDescent="0.25">
      <c r="A12" s="9" t="s">
        <v>35</v>
      </c>
      <c r="B12" s="9">
        <f>COUNTA(B2:B6)</f>
        <v>5</v>
      </c>
      <c r="C12" s="9">
        <f>COUNTA(C2:C6)</f>
        <v>5</v>
      </c>
      <c r="D12" s="9">
        <f>COUNTA(D2:D6)</f>
        <v>5</v>
      </c>
      <c r="E12" s="9">
        <f>COUNTA(E2:E6)</f>
        <v>5</v>
      </c>
      <c r="J12" s="20" t="s">
        <v>11</v>
      </c>
      <c r="K12" s="20" t="s">
        <v>12</v>
      </c>
      <c r="L12" s="20" t="s">
        <v>13</v>
      </c>
      <c r="M12" s="20" t="s">
        <v>14</v>
      </c>
      <c r="N12" s="20" t="s">
        <v>15</v>
      </c>
      <c r="O12" s="20" t="s">
        <v>16</v>
      </c>
      <c r="P12" s="20" t="s">
        <v>17</v>
      </c>
    </row>
    <row r="13" spans="1:18" x14ac:dyDescent="0.25">
      <c r="J13" s="21" t="s">
        <v>18</v>
      </c>
      <c r="K13" s="21">
        <f>B25</f>
        <v>249.35</v>
      </c>
      <c r="L13" s="21">
        <f>B26</f>
        <v>3</v>
      </c>
      <c r="M13" s="21">
        <f>B27</f>
        <v>83.11666666666666</v>
      </c>
      <c r="N13" s="21">
        <f>M13/M14</f>
        <v>4.5295186194368764</v>
      </c>
      <c r="O13" s="22">
        <f>FDIST(N13,L13,L14)</f>
        <v>1.7566823158650418E-2</v>
      </c>
      <c r="P13" s="21">
        <v>3.2388715174535854</v>
      </c>
      <c r="R13" s="2"/>
    </row>
    <row r="14" spans="1:18" x14ac:dyDescent="0.25">
      <c r="J14" s="21" t="s">
        <v>19</v>
      </c>
      <c r="K14" s="21">
        <f>B35</f>
        <v>293.59999999999991</v>
      </c>
      <c r="L14" s="21">
        <f>B36</f>
        <v>16</v>
      </c>
      <c r="M14" s="21">
        <f>B37</f>
        <v>18.349999999999994</v>
      </c>
      <c r="N14" s="21"/>
      <c r="O14" s="21"/>
      <c r="P14" s="21"/>
    </row>
    <row r="15" spans="1:18" x14ac:dyDescent="0.25">
      <c r="J15" s="21"/>
      <c r="K15" s="21"/>
      <c r="L15" s="21"/>
      <c r="M15" s="21"/>
      <c r="N15" s="21"/>
      <c r="O15" s="21"/>
      <c r="P15" s="21"/>
    </row>
    <row r="16" spans="1:18" ht="15.75" thickBot="1" x14ac:dyDescent="0.3">
      <c r="J16" s="23" t="s">
        <v>20</v>
      </c>
      <c r="K16" s="23">
        <f>SUM(K13:K14)</f>
        <v>542.94999999999993</v>
      </c>
      <c r="L16" s="23">
        <f>SUM(L13:L14)</f>
        <v>19</v>
      </c>
      <c r="M16" s="23"/>
      <c r="N16" s="23"/>
      <c r="O16" s="23"/>
      <c r="P16" s="23"/>
    </row>
    <row r="18" spans="1:10" x14ac:dyDescent="0.25">
      <c r="J18" t="s">
        <v>32</v>
      </c>
    </row>
    <row r="19" spans="1:10" x14ac:dyDescent="0.25">
      <c r="B19" s="6" t="s">
        <v>21</v>
      </c>
      <c r="J19" t="s">
        <v>40</v>
      </c>
    </row>
    <row r="20" spans="1:10" x14ac:dyDescent="0.25">
      <c r="A20" s="7" t="s">
        <v>22</v>
      </c>
      <c r="B20" s="7">
        <f>AVERAGE(B2:B6)</f>
        <v>84.4</v>
      </c>
      <c r="C20" s="7">
        <f t="shared" ref="C20:E20" si="0">AVERAGE(C2:C6)</f>
        <v>91.2</v>
      </c>
      <c r="D20" s="7">
        <f t="shared" si="0"/>
        <v>89.8</v>
      </c>
      <c r="E20" s="7">
        <f t="shared" si="0"/>
        <v>82.8</v>
      </c>
      <c r="J20" t="s">
        <v>42</v>
      </c>
    </row>
    <row r="21" spans="1:10" x14ac:dyDescent="0.25">
      <c r="A21" s="9" t="s">
        <v>23</v>
      </c>
      <c r="B21" s="9">
        <f>AVERAGE(B20:E20)</f>
        <v>87.050000000000011</v>
      </c>
      <c r="C21" s="9"/>
      <c r="D21" s="9"/>
      <c r="E21" s="9"/>
      <c r="J21" t="s">
        <v>38</v>
      </c>
    </row>
    <row r="23" spans="1:10" ht="15" customHeight="1" x14ac:dyDescent="0.25">
      <c r="B23" s="6" t="s">
        <v>24</v>
      </c>
      <c r="D23" t="s">
        <v>25</v>
      </c>
      <c r="H23" s="18" t="s">
        <v>26</v>
      </c>
      <c r="I23" s="18"/>
    </row>
    <row r="24" spans="1:10" x14ac:dyDescent="0.25">
      <c r="A24" s="3" t="s">
        <v>18</v>
      </c>
      <c r="H24" s="18"/>
      <c r="I24" s="18"/>
    </row>
    <row r="25" spans="1:10" x14ac:dyDescent="0.25">
      <c r="A25" s="10" t="s">
        <v>27</v>
      </c>
      <c r="B25" s="10">
        <f>5*((B20-B21)^2)+(5*(C20-B21)^2)+(5*(D20-B21)^2)+(5*(E20-B21)^2)</f>
        <v>249.35</v>
      </c>
      <c r="C25" s="7"/>
      <c r="H25" s="18"/>
      <c r="I25" s="18"/>
    </row>
    <row r="26" spans="1:10" x14ac:dyDescent="0.25">
      <c r="A26" s="26" t="s">
        <v>36</v>
      </c>
      <c r="B26" s="11">
        <f>COUNTA(B1:E1)-1</f>
        <v>3</v>
      </c>
      <c r="C26" s="8"/>
      <c r="H26" s="18"/>
      <c r="I26" s="18"/>
    </row>
    <row r="27" spans="1:10" x14ac:dyDescent="0.25">
      <c r="A27" s="12" t="s">
        <v>14</v>
      </c>
      <c r="B27" s="12">
        <f>B25/B26</f>
        <v>83.11666666666666</v>
      </c>
      <c r="C27" s="9"/>
      <c r="H27" s="17"/>
      <c r="I27" s="17"/>
    </row>
    <row r="28" spans="1:10" x14ac:dyDescent="0.25">
      <c r="H28" s="17"/>
      <c r="I28" s="17"/>
    </row>
    <row r="29" spans="1:10" x14ac:dyDescent="0.25">
      <c r="B29" s="6" t="s">
        <v>28</v>
      </c>
      <c r="D29" t="s">
        <v>29</v>
      </c>
      <c r="H29" s="19" t="s">
        <v>39</v>
      </c>
      <c r="I29" s="19"/>
    </row>
    <row r="30" spans="1:10" ht="15" customHeight="1" x14ac:dyDescent="0.25">
      <c r="H30" s="19"/>
      <c r="I30" s="19"/>
    </row>
    <row r="31" spans="1:10" x14ac:dyDescent="0.25">
      <c r="A31" s="7"/>
      <c r="B31" s="7">
        <f>(B2-$B$21)^2+(B3-$B$21)^2+(B4-$B$21)^2+(B5-$B$21)^2+(B6-$B$21)^2</f>
        <v>172.31250000000028</v>
      </c>
      <c r="C31" s="7">
        <f>(C2-$B$21)^2+(C3-$B$21)^2+(C4-$B$21)^2+(C5-$B$21)^2+(C6-$B$21)^2</f>
        <v>112.91249999999951</v>
      </c>
      <c r="D31" s="7">
        <f>(D2-$B$21)^2+(D3-$B$21)^2+(D4-$B$21)^2+(D5-$B$21)^2+(D6-$B$21)^2</f>
        <v>52.612499999999685</v>
      </c>
      <c r="E31" s="7">
        <f>(E2-$B$21)^2+(E3-$B$21)^2+(E4-$B$21)^2+(E5-$B$21)^2+(E6-$B$21)^2</f>
        <v>205.11250000000047</v>
      </c>
      <c r="H31" s="19"/>
      <c r="I31" s="19"/>
    </row>
    <row r="32" spans="1:10" ht="15" customHeight="1" x14ac:dyDescent="0.25">
      <c r="A32" s="13" t="s">
        <v>30</v>
      </c>
      <c r="B32" s="13">
        <f>SUM(B31:E31)</f>
        <v>542.94999999999993</v>
      </c>
      <c r="C32" s="9"/>
      <c r="D32" s="9"/>
      <c r="E32" s="9"/>
      <c r="H32" s="16"/>
      <c r="I32" s="16"/>
    </row>
    <row r="33" spans="1:9" x14ac:dyDescent="0.25">
      <c r="H33" s="16"/>
      <c r="I33" s="16"/>
    </row>
    <row r="34" spans="1:9" x14ac:dyDescent="0.25">
      <c r="A34" s="4" t="s">
        <v>31</v>
      </c>
      <c r="H34" s="16"/>
      <c r="I34" s="16"/>
    </row>
    <row r="35" spans="1:9" x14ac:dyDescent="0.25">
      <c r="A35" s="7" t="s">
        <v>27</v>
      </c>
      <c r="B35" s="14">
        <f>B32-B25</f>
        <v>293.59999999999991</v>
      </c>
      <c r="C35" s="7"/>
      <c r="D35" s="7"/>
      <c r="E35" s="7"/>
      <c r="H35" s="16"/>
      <c r="I35" s="16"/>
    </row>
    <row r="36" spans="1:9" x14ac:dyDescent="0.25">
      <c r="A36" s="8" t="s">
        <v>37</v>
      </c>
      <c r="B36" s="11">
        <f>COUNTA(B2:E6)-COUNTA(B1:E1)</f>
        <v>16</v>
      </c>
      <c r="C36" s="8"/>
      <c r="D36" s="8"/>
      <c r="E36" s="8"/>
      <c r="H36" s="16"/>
      <c r="I36" s="16"/>
    </row>
    <row r="37" spans="1:9" x14ac:dyDescent="0.25">
      <c r="A37" s="9" t="s">
        <v>14</v>
      </c>
      <c r="B37" s="15">
        <f>B35/B36</f>
        <v>18.349999999999994</v>
      </c>
      <c r="C37" s="9"/>
      <c r="D37" s="9"/>
      <c r="E37" s="9"/>
      <c r="H37" s="16"/>
      <c r="I37" s="16"/>
    </row>
    <row r="38" spans="1:9" ht="14.25" customHeight="1" x14ac:dyDescent="0.25">
      <c r="B38" s="6"/>
    </row>
    <row r="39" spans="1:9" ht="14.25" customHeight="1" x14ac:dyDescent="0.25"/>
    <row r="40" spans="1:9" ht="14.25" customHeight="1" x14ac:dyDescent="0.25"/>
  </sheetData>
  <mergeCells count="2">
    <mergeCell ref="H23:I26"/>
    <mergeCell ref="H29:I3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LeadsConnect</dc:creator>
  <cp:lastModifiedBy>LeadsConnect</cp:lastModifiedBy>
  <dcterms:created xsi:type="dcterms:W3CDTF">2023-12-05T06:51:17Z</dcterms:created>
  <dcterms:modified xsi:type="dcterms:W3CDTF">2023-12-07T06:06:56Z</dcterms:modified>
</cp:coreProperties>
</file>